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SG2PEPF000E4F91\EXCELCNV\30d38f05-d898-4e54-80bc-419fa7793515\"/>
    </mc:Choice>
  </mc:AlternateContent>
  <xr:revisionPtr revIDLastSave="0" documentId="8_{17F46372-3706-4590-B6ED-253305DB5F62}" xr6:coauthVersionLast="47" xr6:coauthVersionMax="47" xr10:uidLastSave="{00000000-0000-0000-0000-000000000000}"/>
  <bookViews>
    <workbookView xWindow="-60" yWindow="-60" windowWidth="15480" windowHeight="11640" tabRatio="596" firstSheet="13" activeTab="13" xr2:uid="{7813B3D5-9F31-4119-B9EF-975B8DD95FD7}"/>
  </bookViews>
  <sheets>
    <sheet name="แป้ง" sheetId="2" r:id="rId1"/>
    <sheet name="กลิ่น,สี,ผงฟู" sheetId="49" r:id="rId2"/>
    <sheet name="เนย,วิปปิ้ง,ชอค" sheetId="6" r:id="rId3"/>
    <sheet name="มายองเนส" sheetId="55" r:id="rId4"/>
    <sheet name="แยม,หมูหยอง,อัลมอน,ปาบิก้า" sheetId="14" r:id="rId5"/>
    <sheet name="ถั่ว" sheetId="47" r:id="rId6"/>
    <sheet name="น้ำตาล" sheetId="50" r:id="rId7"/>
    <sheet name="ถูง,บรรจุภัณฑ์กระดาษ" sheetId="18" r:id="rId8"/>
    <sheet name="กล่องเค้ก" sheetId="51" r:id="rId9"/>
    <sheet name="กล่องพลาสติก" sheetId="17" r:id="rId10"/>
    <sheet name="ฟลอย" sheetId="48" r:id="rId11"/>
    <sheet name="แก้ว,ฝา,หลอด,ช้อน" sheetId="43" r:id="rId12"/>
    <sheet name="ราคากล่องข้าว" sheetId="44" r:id="rId13"/>
    <sheet name="ถุงพลาสติก" sheetId="26" r:id="rId14"/>
    <sheet name="คอมแพค" sheetId="42" r:id="rId15"/>
    <sheet name="ทวีผล" sheetId="13" r:id="rId16"/>
    <sheet name="โฟม" sheetId="45" r:id="rId17"/>
    <sheet name="Sheet5" sheetId="54" r:id="rId18"/>
    <sheet name="ปราโมท" sheetId="46" r:id="rId19"/>
    <sheet name="กวงเชียงล้ง" sheetId="28" r:id="rId20"/>
    <sheet name="รัฎชัย" sheetId="29" r:id="rId21"/>
    <sheet name="Sheet3" sheetId="52" r:id="rId22"/>
    <sheet name="Sheet4" sheetId="53" r:id="rId23"/>
    <sheet name="ธารทิพย์" sheetId="15" r:id="rId24"/>
    <sheet name="ดนัย-เบสท์" sheetId="22" r:id="rId25"/>
    <sheet name="เจที,สมบูรณ์" sheetId="5" r:id="rId26"/>
    <sheet name="วีเอสเทรด" sheetId="30" r:id="rId27"/>
    <sheet name="ราคาขายกล่อง" sheetId="9" r:id="rId28"/>
    <sheet name="ชีแอลเอ็ม,ลัดดา" sheetId="11" r:id="rId29"/>
    <sheet name="สมยศ,เฮียช้ง,รัฐชัย" sheetId="21" r:id="rId30"/>
    <sheet name="แสดงราคาขาย" sheetId="41" r:id="rId31"/>
    <sheet name="ภูทิพย์" sheetId="12" r:id="rId32"/>
    <sheet name="ราคากล่องเค้ก" sheetId="31" r:id="rId33"/>
    <sheet name="ราคากล่อง" sheetId="27" r:id="rId34"/>
    <sheet name="เทียนวันเกิด,อุปกรณ์" sheetId="1" r:id="rId35"/>
    <sheet name="เช็คสต็อกแป้ง" sheetId="33" r:id="rId36"/>
    <sheet name="รายการสต๊อก" sheetId="40" r:id="rId37"/>
    <sheet name="ฟรอมวัดความดัน" sheetId="36" r:id="rId38"/>
    <sheet name="เช็คสต็อกทวีผล" sheetId="34" r:id="rId39"/>
    <sheet name="Sheet2" sheetId="37" r:id="rId40"/>
    <sheet name="การ์ดเช็คสต็อก" sheetId="38" r:id="rId41"/>
  </sheets>
  <definedNames>
    <definedName name="_xlnm.Print_Area" localSheetId="2">'เนย,วิปปิ้ง,ชอค'!$A$1:$P$362</definedName>
    <definedName name="_xlnm.Print_Area" localSheetId="0">แป้ง!$A$1:$AF$527</definedName>
    <definedName name="_xlnm.Print_Area" localSheetId="4">'แยม,หมูหยอง,อัลมอน,ปาบิก้า'!$A$1:$R$429</definedName>
    <definedName name="_xlnm.Print_Area" localSheetId="9">กล่องพลาสติก!$A$1:$L$723</definedName>
    <definedName name="_xlnm.Print_Area" localSheetId="19">กวงเชียงล้ง!$A$1:$R$177</definedName>
    <definedName name="_xlnm.Print_Area" localSheetId="24">'ดนัย-เบสท์'!$A$1:$O$278</definedName>
    <definedName name="_xlnm.Print_Area" localSheetId="13">ถุงพลาสติก!$A$1:$K$415</definedName>
    <definedName name="_xlnm.Print_Area" localSheetId="7">'ถูง,บรรจุภัณฑ์กระดาษ'!$A$1:$P$583</definedName>
    <definedName name="_xlnm.Print_Area" localSheetId="15">ทวีผล!$A$1:$O$647</definedName>
    <definedName name="_xlnm.Print_Area" localSheetId="6">น้ำตาล!$A$1:$N$504</definedName>
    <definedName name="_xlnm.Print_Area" localSheetId="37">ฟรอมวัดความดัน!$A$1:$J$32</definedName>
    <definedName name="_xlnm.Print_Area" localSheetId="20">รัฎชัย!$A$1:$Q$585</definedName>
    <definedName name="_xlnm.Print_Area" localSheetId="32">ราคากล่องเค้ก!$A$1:$E$102</definedName>
    <definedName name="_xlnm.Print_Area" localSheetId="12">ราคากล่องข้าว!$A$1:$Q$534</definedName>
    <definedName name="_xlnm.Print_Area" localSheetId="36">รายการสต๊อก!$A$1:$K$352</definedName>
    <definedName name="_xlnm.Print_Area" localSheetId="26">วีเอสเทรด!$A$1:$K$190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14" l="1"/>
  <c r="K54" i="14"/>
  <c r="K57" i="14"/>
  <c r="K56" i="14"/>
  <c r="K67" i="14"/>
  <c r="K63" i="14"/>
  <c r="K62" i="14"/>
  <c r="K68" i="14"/>
  <c r="N7" i="1"/>
  <c r="P7" i="1"/>
  <c r="N8" i="1"/>
  <c r="P8" i="1"/>
  <c r="N9" i="1"/>
  <c r="P9" i="1"/>
  <c r="N10" i="1"/>
  <c r="P10" i="1"/>
  <c r="N11" i="1"/>
  <c r="P11" i="1"/>
  <c r="N12" i="1"/>
  <c r="P12" i="1"/>
  <c r="N13" i="1"/>
  <c r="P13" i="1"/>
  <c r="N14" i="1"/>
  <c r="P14" i="1"/>
  <c r="N15" i="1"/>
  <c r="P15" i="1"/>
  <c r="N16" i="1"/>
  <c r="P16" i="1"/>
  <c r="N17" i="1"/>
  <c r="P17" i="1"/>
  <c r="N18" i="1"/>
  <c r="P18" i="1"/>
  <c r="N19" i="1"/>
  <c r="P19" i="1"/>
  <c r="N20" i="1"/>
  <c r="P20" i="1"/>
  <c r="N21" i="1"/>
  <c r="P21" i="1"/>
  <c r="N22" i="1"/>
  <c r="P22" i="1"/>
  <c r="N23" i="1"/>
  <c r="P23" i="1"/>
  <c r="N24" i="1"/>
  <c r="P24" i="1"/>
  <c r="N25" i="1"/>
  <c r="P25" i="1"/>
  <c r="N26" i="1"/>
  <c r="P26" i="1"/>
  <c r="N27" i="1"/>
  <c r="P27" i="1"/>
  <c r="N28" i="1"/>
  <c r="P28" i="1"/>
  <c r="N29" i="1"/>
  <c r="P29" i="1"/>
  <c r="N30" i="1"/>
  <c r="P30" i="1"/>
  <c r="N31" i="1"/>
  <c r="P31" i="1"/>
  <c r="N32" i="1"/>
  <c r="P32" i="1"/>
  <c r="N38" i="1"/>
  <c r="P38" i="1"/>
  <c r="N47" i="1"/>
  <c r="P47" i="1"/>
  <c r="N48" i="1"/>
  <c r="P48" i="1"/>
  <c r="N49" i="1"/>
  <c r="P49" i="1"/>
  <c r="N50" i="1"/>
  <c r="P50" i="1"/>
  <c r="N51" i="1"/>
  <c r="P51" i="1"/>
  <c r="N52" i="1"/>
  <c r="P52" i="1"/>
  <c r="N53" i="1"/>
  <c r="P53" i="1"/>
  <c r="N54" i="1"/>
  <c r="P54" i="1"/>
  <c r="K55" i="1"/>
  <c r="N55" i="1"/>
  <c r="P55" i="1"/>
  <c r="N56" i="1"/>
  <c r="P56" i="1"/>
  <c r="N57" i="1"/>
  <c r="P57" i="1"/>
  <c r="N58" i="1"/>
  <c r="P58" i="1"/>
  <c r="K59" i="1"/>
  <c r="N59" i="1"/>
  <c r="P59" i="1"/>
  <c r="K60" i="1"/>
  <c r="N60" i="1"/>
  <c r="P60" i="1"/>
  <c r="N61" i="1"/>
  <c r="P61" i="1"/>
  <c r="N62" i="1"/>
  <c r="P62" i="1"/>
  <c r="N63" i="1"/>
  <c r="P63" i="1"/>
  <c r="N64" i="1"/>
  <c r="P64" i="1"/>
  <c r="N65" i="1"/>
  <c r="P65" i="1"/>
  <c r="N66" i="1"/>
  <c r="P66" i="1"/>
  <c r="N67" i="1"/>
  <c r="P67" i="1"/>
  <c r="K68" i="1"/>
  <c r="N68" i="1"/>
  <c r="P68" i="1"/>
  <c r="N69" i="1"/>
  <c r="P69" i="1"/>
  <c r="N70" i="1"/>
  <c r="P70" i="1"/>
  <c r="N71" i="1"/>
  <c r="P71" i="1"/>
  <c r="N72" i="1"/>
  <c r="P72" i="1"/>
  <c r="K73" i="1"/>
  <c r="N86" i="1"/>
  <c r="P86" i="1"/>
  <c r="N87" i="1"/>
  <c r="P87" i="1"/>
  <c r="N88" i="1"/>
  <c r="P88" i="1"/>
  <c r="N89" i="1"/>
  <c r="P89" i="1"/>
  <c r="N90" i="1"/>
  <c r="P90" i="1"/>
  <c r="N91" i="1"/>
  <c r="P91" i="1"/>
  <c r="N92" i="1"/>
  <c r="P92" i="1"/>
  <c r="N93" i="1"/>
  <c r="P93" i="1"/>
  <c r="N94" i="1"/>
  <c r="P94" i="1"/>
  <c r="N95" i="1"/>
  <c r="P95" i="1"/>
  <c r="N96" i="1"/>
  <c r="P96" i="1"/>
  <c r="N97" i="1"/>
  <c r="P97" i="1"/>
  <c r="N98" i="1"/>
  <c r="P98" i="1"/>
  <c r="N99" i="1"/>
  <c r="P99" i="1"/>
  <c r="N100" i="1"/>
  <c r="P100" i="1"/>
  <c r="N101" i="1"/>
  <c r="P101" i="1"/>
  <c r="N102" i="1"/>
  <c r="P102" i="1"/>
  <c r="N103" i="1"/>
  <c r="P103" i="1"/>
  <c r="N104" i="1"/>
  <c r="P104" i="1"/>
  <c r="N105" i="1"/>
  <c r="P105" i="1"/>
  <c r="N106" i="1"/>
  <c r="P106" i="1"/>
  <c r="N107" i="1"/>
  <c r="P107" i="1"/>
  <c r="N108" i="1"/>
  <c r="P108" i="1"/>
  <c r="N109" i="1"/>
  <c r="P109" i="1"/>
  <c r="N110" i="1"/>
  <c r="P110" i="1"/>
  <c r="N111" i="1"/>
  <c r="P111" i="1"/>
  <c r="N125" i="1"/>
  <c r="P125" i="1"/>
  <c r="N126" i="1"/>
  <c r="P126" i="1"/>
  <c r="N127" i="1"/>
  <c r="P127" i="1"/>
  <c r="N128" i="1"/>
  <c r="P128" i="1"/>
  <c r="N129" i="1"/>
  <c r="P129" i="1"/>
  <c r="K130" i="1"/>
  <c r="N130" i="1"/>
  <c r="P130" i="1"/>
  <c r="K131" i="1"/>
  <c r="N131" i="1"/>
  <c r="P131" i="1"/>
  <c r="N132" i="1"/>
  <c r="P132" i="1"/>
  <c r="N133" i="1"/>
  <c r="P133" i="1"/>
  <c r="N134" i="1"/>
  <c r="P134" i="1"/>
  <c r="N135" i="1"/>
  <c r="P135" i="1"/>
  <c r="N136" i="1"/>
  <c r="P136" i="1"/>
  <c r="N137" i="1"/>
  <c r="P137" i="1"/>
  <c r="N138" i="1"/>
  <c r="P138" i="1"/>
  <c r="N139" i="1"/>
  <c r="P139" i="1"/>
  <c r="N140" i="1"/>
  <c r="P140" i="1"/>
  <c r="N141" i="1"/>
  <c r="P141" i="1"/>
  <c r="N142" i="1"/>
  <c r="P142" i="1"/>
  <c r="N143" i="1"/>
  <c r="P143" i="1"/>
  <c r="N144" i="1"/>
  <c r="P144" i="1"/>
  <c r="N145" i="1"/>
  <c r="P145" i="1"/>
  <c r="N146" i="1"/>
  <c r="P146" i="1"/>
  <c r="N147" i="1"/>
  <c r="P147" i="1"/>
  <c r="N148" i="1"/>
  <c r="P148" i="1"/>
  <c r="N149" i="1"/>
  <c r="P149" i="1"/>
  <c r="N150" i="1"/>
  <c r="P150" i="1"/>
  <c r="N155" i="1"/>
  <c r="P155" i="1"/>
  <c r="N164" i="1"/>
  <c r="P164" i="1"/>
  <c r="N165" i="1"/>
  <c r="P165" i="1"/>
  <c r="N166" i="1"/>
  <c r="P166" i="1"/>
  <c r="N167" i="1"/>
  <c r="P167" i="1"/>
  <c r="N168" i="1"/>
  <c r="P168" i="1"/>
  <c r="N169" i="1"/>
  <c r="P169" i="1"/>
  <c r="N170" i="1"/>
  <c r="P170" i="1"/>
  <c r="N171" i="1"/>
  <c r="P171" i="1"/>
  <c r="N172" i="1"/>
  <c r="P172" i="1"/>
  <c r="N173" i="1"/>
  <c r="P173" i="1"/>
  <c r="N174" i="1"/>
  <c r="P174" i="1"/>
  <c r="N175" i="1"/>
  <c r="P175" i="1"/>
  <c r="N176" i="1"/>
  <c r="P176" i="1"/>
  <c r="N177" i="1"/>
  <c r="P177" i="1"/>
  <c r="N178" i="1"/>
  <c r="P178" i="1"/>
  <c r="Q178" i="1"/>
  <c r="N179" i="1"/>
  <c r="P179" i="1"/>
  <c r="Q179" i="1"/>
  <c r="N180" i="1"/>
  <c r="P180" i="1"/>
  <c r="N181" i="1"/>
  <c r="P181" i="1"/>
  <c r="N182" i="1"/>
  <c r="P182" i="1"/>
  <c r="N183" i="1"/>
  <c r="P183" i="1"/>
  <c r="N184" i="1"/>
  <c r="P184" i="1"/>
  <c r="N185" i="1"/>
  <c r="P185" i="1"/>
  <c r="N186" i="1"/>
  <c r="P186" i="1"/>
  <c r="N187" i="1"/>
  <c r="P187" i="1"/>
  <c r="N188" i="1"/>
  <c r="P188" i="1"/>
  <c r="N189" i="1"/>
  <c r="P189" i="1"/>
  <c r="N194" i="1"/>
  <c r="P194" i="1"/>
  <c r="N203" i="1"/>
  <c r="P203" i="1"/>
  <c r="N204" i="1"/>
  <c r="P204" i="1"/>
  <c r="N205" i="1"/>
  <c r="P205" i="1"/>
  <c r="N206" i="1"/>
  <c r="P206" i="1"/>
  <c r="N207" i="1"/>
  <c r="P207" i="1"/>
  <c r="N208" i="1"/>
  <c r="P208" i="1"/>
  <c r="N209" i="1"/>
  <c r="P209" i="1"/>
  <c r="N210" i="1"/>
  <c r="P210" i="1"/>
  <c r="N211" i="1"/>
  <c r="P211" i="1"/>
  <c r="N212" i="1"/>
  <c r="P212" i="1"/>
  <c r="N213" i="1"/>
  <c r="P213" i="1"/>
  <c r="N214" i="1"/>
  <c r="P214" i="1"/>
  <c r="N215" i="1"/>
  <c r="P215" i="1"/>
  <c r="N216" i="1"/>
  <c r="P216" i="1"/>
  <c r="N217" i="1"/>
  <c r="P217" i="1"/>
  <c r="N218" i="1"/>
  <c r="P218" i="1"/>
  <c r="N219" i="1"/>
  <c r="P219" i="1"/>
  <c r="N220" i="1"/>
  <c r="P220" i="1"/>
  <c r="N221" i="1"/>
  <c r="P221" i="1"/>
  <c r="N222" i="1"/>
  <c r="P222" i="1"/>
  <c r="N223" i="1"/>
  <c r="P223" i="1"/>
  <c r="N224" i="1"/>
  <c r="P224" i="1"/>
  <c r="N225" i="1"/>
  <c r="P225" i="1"/>
  <c r="N226" i="1"/>
  <c r="P226" i="1"/>
  <c r="N227" i="1"/>
  <c r="P227" i="1"/>
  <c r="N228" i="1"/>
  <c r="P228" i="1"/>
  <c r="N233" i="1"/>
  <c r="P233" i="1"/>
  <c r="N242" i="1"/>
  <c r="P242" i="1"/>
  <c r="N243" i="1"/>
  <c r="P243" i="1"/>
  <c r="N244" i="1"/>
  <c r="P244" i="1"/>
  <c r="N245" i="1"/>
  <c r="P245" i="1"/>
  <c r="N246" i="1"/>
  <c r="P246" i="1"/>
  <c r="N247" i="1"/>
  <c r="P247" i="1"/>
  <c r="N248" i="1"/>
  <c r="P248" i="1"/>
  <c r="N249" i="1"/>
  <c r="P249" i="1"/>
  <c r="N250" i="1"/>
  <c r="P250" i="1"/>
  <c r="N251" i="1"/>
  <c r="P251" i="1"/>
  <c r="N252" i="1"/>
  <c r="P252" i="1"/>
  <c r="N253" i="1"/>
  <c r="P253" i="1"/>
  <c r="N254" i="1"/>
  <c r="P254" i="1"/>
  <c r="N255" i="1"/>
  <c r="P255" i="1"/>
  <c r="N256" i="1"/>
  <c r="P256" i="1"/>
  <c r="N257" i="1"/>
  <c r="P257" i="1"/>
  <c r="N258" i="1"/>
  <c r="P258" i="1"/>
  <c r="N259" i="1"/>
  <c r="P259" i="1"/>
  <c r="N260" i="1"/>
  <c r="P260" i="1"/>
  <c r="N261" i="1"/>
  <c r="P261" i="1"/>
  <c r="N262" i="1"/>
  <c r="P262" i="1"/>
  <c r="N263" i="1"/>
  <c r="P263" i="1"/>
  <c r="N264" i="1"/>
  <c r="P264" i="1"/>
  <c r="N265" i="1"/>
  <c r="P265" i="1"/>
  <c r="N266" i="1"/>
  <c r="P266" i="1"/>
  <c r="N267" i="1"/>
  <c r="P267" i="1"/>
  <c r="N272" i="1"/>
  <c r="P272" i="1"/>
  <c r="N281" i="1"/>
  <c r="P281" i="1"/>
  <c r="N282" i="1"/>
  <c r="P282" i="1"/>
  <c r="N283" i="1"/>
  <c r="P283" i="1"/>
  <c r="N284" i="1"/>
  <c r="P284" i="1"/>
  <c r="N285" i="1"/>
  <c r="P285" i="1"/>
  <c r="N286" i="1"/>
  <c r="P286" i="1"/>
  <c r="N287" i="1"/>
  <c r="P287" i="1"/>
  <c r="N288" i="1"/>
  <c r="P288" i="1"/>
  <c r="N289" i="1"/>
  <c r="P289" i="1"/>
  <c r="N290" i="1"/>
  <c r="P290" i="1"/>
  <c r="N291" i="1"/>
  <c r="P291" i="1"/>
  <c r="N292" i="1"/>
  <c r="P292" i="1"/>
  <c r="N293" i="1"/>
  <c r="P293" i="1"/>
  <c r="N294" i="1"/>
  <c r="P294" i="1"/>
  <c r="N295" i="1"/>
  <c r="P295" i="1"/>
  <c r="N296" i="1"/>
  <c r="P296" i="1"/>
  <c r="N297" i="1"/>
  <c r="P297" i="1"/>
  <c r="N298" i="1"/>
  <c r="P298" i="1"/>
  <c r="N299" i="1"/>
  <c r="P299" i="1"/>
  <c r="N300" i="1"/>
  <c r="P300" i="1"/>
  <c r="N301" i="1"/>
  <c r="P301" i="1"/>
  <c r="N302" i="1"/>
  <c r="P302" i="1"/>
  <c r="N303" i="1"/>
  <c r="P303" i="1"/>
  <c r="N304" i="1"/>
  <c r="P304" i="1"/>
  <c r="N305" i="1"/>
  <c r="P305" i="1"/>
  <c r="N306" i="1"/>
  <c r="P306" i="1"/>
  <c r="N311" i="1"/>
  <c r="P311" i="1"/>
  <c r="N320" i="1"/>
  <c r="P320" i="1"/>
  <c r="N321" i="1"/>
  <c r="P321" i="1"/>
  <c r="N322" i="1"/>
  <c r="P322" i="1"/>
  <c r="N323" i="1"/>
  <c r="P323" i="1"/>
  <c r="N324" i="1"/>
  <c r="P324" i="1"/>
  <c r="N325" i="1"/>
  <c r="P325" i="1"/>
  <c r="N326" i="1"/>
  <c r="P326" i="1"/>
  <c r="N327" i="1"/>
  <c r="P327" i="1"/>
  <c r="N328" i="1"/>
  <c r="P328" i="1"/>
  <c r="N329" i="1"/>
  <c r="P329" i="1"/>
  <c r="N330" i="1"/>
  <c r="P330" i="1"/>
  <c r="N331" i="1"/>
  <c r="P331" i="1"/>
  <c r="N332" i="1"/>
  <c r="P332" i="1"/>
  <c r="N333" i="1"/>
  <c r="P333" i="1"/>
  <c r="N334" i="1"/>
  <c r="P334" i="1"/>
  <c r="N335" i="1"/>
  <c r="P335" i="1"/>
  <c r="N336" i="1"/>
  <c r="P336" i="1"/>
  <c r="N337" i="1"/>
  <c r="P337" i="1"/>
  <c r="N338" i="1"/>
  <c r="P338" i="1"/>
  <c r="N339" i="1"/>
  <c r="P339" i="1"/>
  <c r="N340" i="1"/>
  <c r="P340" i="1"/>
  <c r="N341" i="1"/>
  <c r="P341" i="1"/>
  <c r="N342" i="1"/>
  <c r="P342" i="1"/>
  <c r="N343" i="1"/>
  <c r="P343" i="1"/>
  <c r="N344" i="1"/>
  <c r="P344" i="1"/>
  <c r="N345" i="1"/>
  <c r="P345" i="1"/>
  <c r="N350" i="1"/>
  <c r="P350" i="1"/>
  <c r="N359" i="1"/>
  <c r="P359" i="1"/>
  <c r="N360" i="1"/>
  <c r="P360" i="1"/>
  <c r="N361" i="1"/>
  <c r="P361" i="1"/>
  <c r="N362" i="1"/>
  <c r="P362" i="1"/>
  <c r="N363" i="1"/>
  <c r="P363" i="1"/>
  <c r="N364" i="1"/>
  <c r="P364" i="1"/>
  <c r="N365" i="1"/>
  <c r="P365" i="1"/>
  <c r="N366" i="1"/>
  <c r="P366" i="1"/>
  <c r="N367" i="1"/>
  <c r="P367" i="1"/>
  <c r="N368" i="1"/>
  <c r="P368" i="1"/>
  <c r="N369" i="1"/>
  <c r="P369" i="1"/>
  <c r="N370" i="1"/>
  <c r="P370" i="1"/>
  <c r="N371" i="1"/>
  <c r="P371" i="1"/>
  <c r="N372" i="1"/>
  <c r="P372" i="1"/>
  <c r="N373" i="1"/>
  <c r="P373" i="1"/>
  <c r="N374" i="1"/>
  <c r="P374" i="1"/>
  <c r="N375" i="1"/>
  <c r="P375" i="1"/>
  <c r="N376" i="1"/>
  <c r="P376" i="1"/>
  <c r="N377" i="1"/>
  <c r="P377" i="1"/>
  <c r="N378" i="1"/>
  <c r="P378" i="1"/>
  <c r="N379" i="1"/>
  <c r="P379" i="1"/>
  <c r="N380" i="1"/>
  <c r="P380" i="1"/>
  <c r="N381" i="1"/>
  <c r="P381" i="1"/>
  <c r="N382" i="1"/>
  <c r="P382" i="1"/>
  <c r="N383" i="1"/>
  <c r="P383" i="1"/>
  <c r="N384" i="1"/>
  <c r="P384" i="1"/>
  <c r="N390" i="1"/>
  <c r="P390" i="1"/>
  <c r="N398" i="1"/>
  <c r="P398" i="1"/>
  <c r="N399" i="1"/>
  <c r="P399" i="1"/>
  <c r="N400" i="1"/>
  <c r="P400" i="1"/>
  <c r="N401" i="1"/>
  <c r="P401" i="1"/>
  <c r="N402" i="1"/>
  <c r="P402" i="1"/>
  <c r="N403" i="1"/>
  <c r="P403" i="1"/>
  <c r="N404" i="1"/>
  <c r="P404" i="1"/>
  <c r="N405" i="1"/>
  <c r="P405" i="1"/>
  <c r="N406" i="1"/>
  <c r="P406" i="1"/>
  <c r="N407" i="1"/>
  <c r="P407" i="1"/>
  <c r="N408" i="1"/>
  <c r="P408" i="1"/>
  <c r="N409" i="1"/>
  <c r="P409" i="1"/>
  <c r="N410" i="1"/>
  <c r="P410" i="1"/>
  <c r="N411" i="1"/>
  <c r="P411" i="1"/>
  <c r="N412" i="1"/>
  <c r="P412" i="1"/>
  <c r="N413" i="1"/>
  <c r="P413" i="1"/>
  <c r="N414" i="1"/>
  <c r="P414" i="1"/>
  <c r="N415" i="1"/>
  <c r="P415" i="1"/>
  <c r="N416" i="1"/>
  <c r="P416" i="1"/>
  <c r="N417" i="1"/>
  <c r="P417" i="1"/>
  <c r="N418" i="1"/>
  <c r="P418" i="1"/>
  <c r="N419" i="1"/>
  <c r="P419" i="1"/>
  <c r="N420" i="1"/>
  <c r="P420" i="1"/>
  <c r="N421" i="1"/>
  <c r="P421" i="1"/>
  <c r="N422" i="1"/>
  <c r="P422" i="1"/>
  <c r="N423" i="1"/>
  <c r="P423" i="1"/>
  <c r="N429" i="1"/>
  <c r="P429" i="1"/>
  <c r="N437" i="1"/>
  <c r="P437" i="1"/>
  <c r="N438" i="1"/>
  <c r="P438" i="1"/>
  <c r="N439" i="1"/>
  <c r="P439" i="1"/>
  <c r="N440" i="1"/>
  <c r="P440" i="1"/>
  <c r="N441" i="1"/>
  <c r="P441" i="1"/>
  <c r="N442" i="1"/>
  <c r="P442" i="1"/>
  <c r="N443" i="1"/>
  <c r="P443" i="1"/>
  <c r="N444" i="1"/>
  <c r="P444" i="1"/>
  <c r="N445" i="1"/>
  <c r="P445" i="1"/>
  <c r="N446" i="1"/>
  <c r="P446" i="1"/>
  <c r="N447" i="1"/>
  <c r="P447" i="1"/>
  <c r="N448" i="1"/>
  <c r="P448" i="1"/>
  <c r="N449" i="1"/>
  <c r="P449" i="1"/>
  <c r="N450" i="1"/>
  <c r="P450" i="1"/>
  <c r="N451" i="1"/>
  <c r="P451" i="1"/>
  <c r="N452" i="1"/>
  <c r="P452" i="1"/>
  <c r="N453" i="1"/>
  <c r="P453" i="1"/>
  <c r="N454" i="1"/>
  <c r="P454" i="1"/>
  <c r="N455" i="1"/>
  <c r="P455" i="1"/>
  <c r="N456" i="1"/>
  <c r="P456" i="1"/>
  <c r="N457" i="1"/>
  <c r="P457" i="1"/>
  <c r="N458" i="1"/>
  <c r="P458" i="1"/>
  <c r="N459" i="1"/>
  <c r="P459" i="1"/>
  <c r="N460" i="1"/>
  <c r="P460" i="1"/>
  <c r="N461" i="1"/>
  <c r="P461" i="1"/>
  <c r="N462" i="1"/>
  <c r="P462" i="1"/>
  <c r="N468" i="1"/>
  <c r="P468" i="1"/>
  <c r="N476" i="1"/>
  <c r="P476" i="1"/>
  <c r="N477" i="1"/>
  <c r="P477" i="1"/>
  <c r="N478" i="1"/>
  <c r="P478" i="1"/>
  <c r="N479" i="1"/>
  <c r="P479" i="1"/>
  <c r="N480" i="1"/>
  <c r="P480" i="1"/>
  <c r="N481" i="1"/>
  <c r="P481" i="1"/>
  <c r="N482" i="1"/>
  <c r="P482" i="1"/>
  <c r="N483" i="1"/>
  <c r="P483" i="1"/>
  <c r="N484" i="1"/>
  <c r="P484" i="1"/>
  <c r="N485" i="1"/>
  <c r="P485" i="1"/>
  <c r="N486" i="1"/>
  <c r="P486" i="1"/>
  <c r="N487" i="1"/>
  <c r="P487" i="1"/>
  <c r="N488" i="1"/>
  <c r="P488" i="1"/>
  <c r="N489" i="1"/>
  <c r="P489" i="1"/>
  <c r="N490" i="1"/>
  <c r="P490" i="1"/>
  <c r="N491" i="1"/>
  <c r="P491" i="1"/>
  <c r="N492" i="1"/>
  <c r="P492" i="1"/>
  <c r="N493" i="1"/>
  <c r="P493" i="1"/>
  <c r="N494" i="1"/>
  <c r="P494" i="1"/>
  <c r="N495" i="1"/>
  <c r="P495" i="1"/>
  <c r="N496" i="1"/>
  <c r="P496" i="1"/>
  <c r="N497" i="1"/>
  <c r="P497" i="1"/>
  <c r="N498" i="1"/>
  <c r="P498" i="1"/>
  <c r="N499" i="1"/>
  <c r="P499" i="1"/>
  <c r="N500" i="1"/>
  <c r="P500" i="1"/>
  <c r="N501" i="1"/>
  <c r="P501" i="1"/>
  <c r="N506" i="1"/>
  <c r="P506" i="1"/>
  <c r="N514" i="1"/>
  <c r="P514" i="1"/>
  <c r="N515" i="1"/>
  <c r="P515" i="1"/>
  <c r="N516" i="1"/>
  <c r="P516" i="1"/>
  <c r="N517" i="1"/>
  <c r="P517" i="1"/>
  <c r="N518" i="1"/>
  <c r="P518" i="1"/>
  <c r="N519" i="1"/>
  <c r="P519" i="1"/>
  <c r="N520" i="1"/>
  <c r="P520" i="1"/>
  <c r="N521" i="1"/>
  <c r="P521" i="1"/>
  <c r="N522" i="1"/>
  <c r="P522" i="1"/>
  <c r="N523" i="1"/>
  <c r="P523" i="1"/>
  <c r="N524" i="1"/>
  <c r="P524" i="1"/>
  <c r="N525" i="1"/>
  <c r="P525" i="1"/>
  <c r="N526" i="1"/>
  <c r="P526" i="1"/>
  <c r="N527" i="1"/>
  <c r="P527" i="1"/>
  <c r="N528" i="1"/>
  <c r="P528" i="1"/>
  <c r="N529" i="1"/>
  <c r="P529" i="1"/>
  <c r="N530" i="1"/>
  <c r="P530" i="1"/>
  <c r="N531" i="1"/>
  <c r="P531" i="1"/>
  <c r="N532" i="1"/>
  <c r="P532" i="1"/>
  <c r="N533" i="1"/>
  <c r="P533" i="1"/>
  <c r="N534" i="1"/>
  <c r="P534" i="1"/>
  <c r="N535" i="1"/>
  <c r="P535" i="1"/>
  <c r="N536" i="1"/>
  <c r="P536" i="1"/>
  <c r="N537" i="1"/>
  <c r="P537" i="1"/>
  <c r="N538" i="1"/>
  <c r="P538" i="1"/>
  <c r="N539" i="1"/>
  <c r="P539" i="1"/>
  <c r="N544" i="1"/>
  <c r="P544" i="1"/>
  <c r="N552" i="1"/>
  <c r="P552" i="1"/>
  <c r="N553" i="1"/>
  <c r="P553" i="1"/>
  <c r="N554" i="1"/>
  <c r="P554" i="1"/>
  <c r="N555" i="1"/>
  <c r="P555" i="1"/>
  <c r="N556" i="1"/>
  <c r="P556" i="1"/>
  <c r="N557" i="1"/>
  <c r="P557" i="1"/>
  <c r="N558" i="1"/>
  <c r="P558" i="1"/>
  <c r="N559" i="1"/>
  <c r="P559" i="1"/>
  <c r="N560" i="1"/>
  <c r="P560" i="1"/>
  <c r="N561" i="1"/>
  <c r="P561" i="1"/>
  <c r="N562" i="1"/>
  <c r="P562" i="1"/>
  <c r="N563" i="1"/>
  <c r="P563" i="1"/>
  <c r="N564" i="1"/>
  <c r="P564" i="1"/>
  <c r="N565" i="1"/>
  <c r="P565" i="1"/>
  <c r="N566" i="1"/>
  <c r="P566" i="1"/>
  <c r="N567" i="1"/>
  <c r="P567" i="1"/>
  <c r="N568" i="1"/>
  <c r="P568" i="1"/>
  <c r="N569" i="1"/>
  <c r="P569" i="1"/>
  <c r="N570" i="1"/>
  <c r="P570" i="1"/>
  <c r="N571" i="1"/>
  <c r="P571" i="1"/>
  <c r="N572" i="1"/>
  <c r="P572" i="1"/>
  <c r="N573" i="1"/>
  <c r="P573" i="1"/>
  <c r="N574" i="1"/>
  <c r="P574" i="1"/>
  <c r="N575" i="1"/>
  <c r="P575" i="1"/>
  <c r="N576" i="1"/>
  <c r="P576" i="1"/>
  <c r="N577" i="1"/>
  <c r="P577" i="1"/>
  <c r="N582" i="1"/>
  <c r="P582" i="1"/>
  <c r="N7" i="12"/>
  <c r="P7" i="12"/>
  <c r="N8" i="12"/>
  <c r="P8" i="12"/>
  <c r="N9" i="12"/>
  <c r="P9" i="12"/>
  <c r="N10" i="12"/>
  <c r="P10" i="12"/>
  <c r="N11" i="12"/>
  <c r="P11" i="12"/>
  <c r="N12" i="12"/>
  <c r="P12" i="12"/>
  <c r="N13" i="12"/>
  <c r="P13" i="12"/>
  <c r="N14" i="12"/>
  <c r="P14" i="12"/>
  <c r="N15" i="12"/>
  <c r="P15" i="12"/>
  <c r="N16" i="12"/>
  <c r="P16" i="12"/>
  <c r="N17" i="12"/>
  <c r="P17" i="12"/>
  <c r="N18" i="12"/>
  <c r="P18" i="12"/>
  <c r="N19" i="12"/>
  <c r="P19" i="12"/>
  <c r="N20" i="12"/>
  <c r="P20" i="12"/>
  <c r="N21" i="12"/>
  <c r="P21" i="12"/>
  <c r="N22" i="12"/>
  <c r="P22" i="12"/>
  <c r="N23" i="12"/>
  <c r="P23" i="12"/>
  <c r="N24" i="12"/>
  <c r="P24" i="12"/>
  <c r="N25" i="12"/>
  <c r="P25" i="12"/>
  <c r="N26" i="12"/>
  <c r="P26" i="12"/>
  <c r="N27" i="12"/>
  <c r="P27" i="12"/>
  <c r="N28" i="12"/>
  <c r="P28" i="12"/>
  <c r="N29" i="12"/>
  <c r="P29" i="12"/>
  <c r="N30" i="12"/>
  <c r="P30" i="12"/>
  <c r="N31" i="12"/>
  <c r="P31" i="12"/>
  <c r="N32" i="12"/>
  <c r="P32" i="12"/>
  <c r="N38" i="12"/>
  <c r="P38" i="12"/>
  <c r="N47" i="12"/>
  <c r="P47" i="12"/>
  <c r="N48" i="12"/>
  <c r="P48" i="12"/>
  <c r="N49" i="12"/>
  <c r="P49" i="12"/>
  <c r="N50" i="12"/>
  <c r="P50" i="12"/>
  <c r="N51" i="12"/>
  <c r="P51" i="12"/>
  <c r="N52" i="12"/>
  <c r="P52" i="12"/>
  <c r="N53" i="12"/>
  <c r="P53" i="12"/>
  <c r="N54" i="12"/>
  <c r="P54" i="12"/>
  <c r="K55" i="12"/>
  <c r="N55" i="12"/>
  <c r="P55" i="12"/>
  <c r="N56" i="12"/>
  <c r="P56" i="12"/>
  <c r="N57" i="12"/>
  <c r="P57" i="12"/>
  <c r="N58" i="12"/>
  <c r="P58" i="12"/>
  <c r="K59" i="12"/>
  <c r="N59" i="12"/>
  <c r="P59" i="12"/>
  <c r="K60" i="12"/>
  <c r="N60" i="12"/>
  <c r="P60" i="12"/>
  <c r="N61" i="12"/>
  <c r="P61" i="12"/>
  <c r="N62" i="12"/>
  <c r="P62" i="12"/>
  <c r="N63" i="12"/>
  <c r="P63" i="12"/>
  <c r="N64" i="12"/>
  <c r="P64" i="12"/>
  <c r="N65" i="12"/>
  <c r="P65" i="12"/>
  <c r="N66" i="12"/>
  <c r="P66" i="12"/>
  <c r="N67" i="12"/>
  <c r="P67" i="12"/>
  <c r="K68" i="12"/>
  <c r="N68" i="12"/>
  <c r="P68" i="12"/>
  <c r="N69" i="12"/>
  <c r="P69" i="12"/>
  <c r="N70" i="12"/>
  <c r="P70" i="12"/>
  <c r="N71" i="12"/>
  <c r="P71" i="12"/>
  <c r="N72" i="12"/>
  <c r="P72" i="12"/>
  <c r="K73" i="12"/>
  <c r="N86" i="12"/>
  <c r="P86" i="12"/>
  <c r="N87" i="12"/>
  <c r="P87" i="12"/>
  <c r="N88" i="12"/>
  <c r="P88" i="12"/>
  <c r="N89" i="12"/>
  <c r="P89" i="12"/>
  <c r="N90" i="12"/>
  <c r="P90" i="12"/>
  <c r="N91" i="12"/>
  <c r="P91" i="12"/>
  <c r="N92" i="12"/>
  <c r="P92" i="12"/>
  <c r="N93" i="12"/>
  <c r="P93" i="12"/>
  <c r="N94" i="12"/>
  <c r="P94" i="12"/>
  <c r="N95" i="12"/>
  <c r="P95" i="12"/>
  <c r="N96" i="12"/>
  <c r="P96" i="12"/>
  <c r="N97" i="12"/>
  <c r="P97" i="12"/>
  <c r="N98" i="12"/>
  <c r="P98" i="12"/>
  <c r="N99" i="12"/>
  <c r="P99" i="12"/>
  <c r="N100" i="12"/>
  <c r="P100" i="12"/>
  <c r="N101" i="12"/>
  <c r="P101" i="12"/>
  <c r="N102" i="12"/>
  <c r="P102" i="12"/>
  <c r="N103" i="12"/>
  <c r="P103" i="12"/>
  <c r="N104" i="12"/>
  <c r="P104" i="12"/>
  <c r="N105" i="12"/>
  <c r="P105" i="12"/>
  <c r="N106" i="12"/>
  <c r="P106" i="12"/>
  <c r="N107" i="12"/>
  <c r="P107" i="12"/>
  <c r="N108" i="12"/>
  <c r="P108" i="12"/>
  <c r="N109" i="12"/>
  <c r="P109" i="12"/>
  <c r="N110" i="12"/>
  <c r="P110" i="12"/>
  <c r="N111" i="12"/>
  <c r="P111" i="12"/>
  <c r="Q165" i="12"/>
  <c r="Q166" i="12"/>
  <c r="K8" i="41"/>
  <c r="K9" i="41"/>
  <c r="K15" i="41"/>
  <c r="K16" i="41"/>
  <c r="K17" i="41"/>
  <c r="K19" i="41"/>
  <c r="K21" i="41"/>
  <c r="K22" i="41"/>
  <c r="K24" i="41"/>
  <c r="K25" i="41"/>
  <c r="K26" i="41"/>
  <c r="N7" i="11"/>
  <c r="P7" i="11"/>
  <c r="N8" i="11"/>
  <c r="P8" i="11"/>
  <c r="N9" i="11"/>
  <c r="P9" i="11"/>
  <c r="N10" i="11"/>
  <c r="P10" i="11"/>
  <c r="N11" i="11"/>
  <c r="P11" i="11"/>
  <c r="N12" i="11"/>
  <c r="P12" i="11"/>
  <c r="N13" i="11"/>
  <c r="P13" i="11"/>
  <c r="N14" i="11"/>
  <c r="P14" i="11"/>
  <c r="N15" i="11"/>
  <c r="P15" i="11"/>
  <c r="N16" i="11"/>
  <c r="P16" i="11"/>
  <c r="N17" i="11"/>
  <c r="P17" i="11"/>
  <c r="N18" i="11"/>
  <c r="P18" i="11"/>
  <c r="N19" i="11"/>
  <c r="P19" i="11"/>
  <c r="N20" i="11"/>
  <c r="P20" i="11"/>
  <c r="N21" i="11"/>
  <c r="P21" i="11"/>
  <c r="N22" i="11"/>
  <c r="P22" i="11"/>
  <c r="N23" i="11"/>
  <c r="P23" i="11"/>
  <c r="N24" i="11"/>
  <c r="P24" i="11"/>
  <c r="N25" i="11"/>
  <c r="P25" i="11"/>
  <c r="N26" i="11"/>
  <c r="P26" i="11"/>
  <c r="N27" i="11"/>
  <c r="P27" i="11"/>
  <c r="N28" i="11"/>
  <c r="P28" i="11"/>
  <c r="N29" i="11"/>
  <c r="P29" i="11"/>
  <c r="N30" i="11"/>
  <c r="P30" i="11"/>
  <c r="N31" i="11"/>
  <c r="P31" i="11"/>
  <c r="N32" i="11"/>
  <c r="P32" i="11"/>
  <c r="N38" i="11"/>
  <c r="P38" i="11"/>
  <c r="N46" i="11"/>
  <c r="P46" i="11"/>
  <c r="N47" i="11"/>
  <c r="P47" i="11"/>
  <c r="N48" i="11"/>
  <c r="P48" i="11"/>
  <c r="N49" i="11"/>
  <c r="P49" i="11"/>
  <c r="N50" i="11"/>
  <c r="P50" i="11"/>
  <c r="N51" i="11"/>
  <c r="P51" i="11"/>
  <c r="N52" i="11"/>
  <c r="P52" i="11"/>
  <c r="N53" i="11"/>
  <c r="P53" i="11"/>
  <c r="N54" i="11"/>
  <c r="P54" i="11"/>
  <c r="N55" i="11"/>
  <c r="P55" i="11"/>
  <c r="N56" i="11"/>
  <c r="P56" i="11"/>
  <c r="N57" i="11"/>
  <c r="P57" i="11"/>
  <c r="N58" i="11"/>
  <c r="P58" i="11"/>
  <c r="N59" i="11"/>
  <c r="P59" i="11"/>
  <c r="N60" i="11"/>
  <c r="P60" i="11"/>
  <c r="N61" i="11"/>
  <c r="P61" i="11"/>
  <c r="N62" i="11"/>
  <c r="P62" i="11"/>
  <c r="N63" i="11"/>
  <c r="P63" i="11"/>
  <c r="N64" i="11"/>
  <c r="P64" i="11"/>
  <c r="N65" i="11"/>
  <c r="P65" i="11"/>
  <c r="N66" i="11"/>
  <c r="P66" i="11"/>
  <c r="N67" i="11"/>
  <c r="P67" i="11"/>
  <c r="N68" i="11"/>
  <c r="P68" i="11"/>
  <c r="N69" i="11"/>
  <c r="P69" i="11"/>
  <c r="N70" i="11"/>
  <c r="P70" i="11"/>
  <c r="N71" i="11"/>
  <c r="P71" i="11"/>
  <c r="N85" i="11"/>
  <c r="P85" i="11"/>
  <c r="N86" i="11"/>
  <c r="P86" i="11"/>
  <c r="N87" i="11"/>
  <c r="P87" i="11"/>
  <c r="N88" i="11"/>
  <c r="P88" i="11"/>
  <c r="N89" i="11"/>
  <c r="P89" i="11"/>
  <c r="N90" i="11"/>
  <c r="P90" i="11"/>
  <c r="N91" i="11"/>
  <c r="P91" i="11"/>
  <c r="N92" i="11"/>
  <c r="P92" i="11"/>
  <c r="N93" i="11"/>
  <c r="P93" i="11"/>
  <c r="N94" i="11"/>
  <c r="P94" i="11"/>
  <c r="N95" i="11"/>
  <c r="P95" i="11"/>
  <c r="N96" i="11"/>
  <c r="P96" i="11"/>
  <c r="N97" i="11"/>
  <c r="P97" i="11"/>
  <c r="N98" i="11"/>
  <c r="P98" i="11"/>
  <c r="N99" i="11"/>
  <c r="P99" i="11"/>
  <c r="N100" i="11"/>
  <c r="P100" i="11"/>
  <c r="N101" i="11"/>
  <c r="P101" i="11"/>
  <c r="N102" i="11"/>
  <c r="P102" i="11"/>
  <c r="N103" i="11"/>
  <c r="P103" i="11"/>
  <c r="N104" i="11"/>
  <c r="P104" i="11"/>
  <c r="N105" i="11"/>
  <c r="P105" i="11"/>
  <c r="N106" i="11"/>
  <c r="P106" i="11"/>
  <c r="N107" i="11"/>
  <c r="P107" i="11"/>
  <c r="N108" i="11"/>
  <c r="P108" i="11"/>
  <c r="N109" i="11"/>
  <c r="P109" i="11"/>
  <c r="N110" i="11"/>
  <c r="P110" i="11"/>
  <c r="N114" i="11"/>
  <c r="P114" i="11"/>
  <c r="N123" i="11"/>
  <c r="P123" i="11"/>
  <c r="N124" i="11"/>
  <c r="P124" i="11"/>
  <c r="N125" i="11"/>
  <c r="P125" i="11"/>
  <c r="N126" i="11"/>
  <c r="P126" i="11"/>
  <c r="N127" i="11"/>
  <c r="P127" i="11"/>
  <c r="N128" i="11"/>
  <c r="P128" i="11"/>
  <c r="N129" i="11"/>
  <c r="P129" i="11"/>
  <c r="N130" i="11"/>
  <c r="P130" i="11"/>
  <c r="N131" i="11"/>
  <c r="P131" i="11"/>
  <c r="N132" i="11"/>
  <c r="P132" i="11"/>
  <c r="N133" i="11"/>
  <c r="P133" i="11"/>
  <c r="N134" i="11"/>
  <c r="P134" i="11"/>
  <c r="N135" i="11"/>
  <c r="P135" i="11"/>
  <c r="N136" i="11"/>
  <c r="P136" i="11"/>
  <c r="N137" i="11"/>
  <c r="P137" i="11"/>
  <c r="N138" i="11"/>
  <c r="P138" i="11"/>
  <c r="N139" i="11"/>
  <c r="P139" i="11"/>
  <c r="N140" i="11"/>
  <c r="P140" i="11"/>
  <c r="N141" i="11"/>
  <c r="P141" i="11"/>
  <c r="N142" i="11"/>
  <c r="P142" i="11"/>
  <c r="N143" i="11"/>
  <c r="P143" i="11"/>
  <c r="N144" i="11"/>
  <c r="P144" i="11"/>
  <c r="N145" i="11"/>
  <c r="P145" i="11"/>
  <c r="N146" i="11"/>
  <c r="P146" i="11"/>
  <c r="N147" i="11"/>
  <c r="P147" i="11"/>
  <c r="N148" i="11"/>
  <c r="P148" i="11"/>
  <c r="N153" i="11"/>
  <c r="P153" i="11"/>
  <c r="N162" i="11"/>
  <c r="P162" i="11"/>
  <c r="N163" i="11"/>
  <c r="P163" i="11"/>
  <c r="N164" i="11"/>
  <c r="P164" i="11"/>
  <c r="N165" i="11"/>
  <c r="P165" i="11"/>
  <c r="N166" i="11"/>
  <c r="P166" i="11"/>
  <c r="N167" i="11"/>
  <c r="P167" i="11"/>
  <c r="B168" i="11"/>
  <c r="N168" i="11"/>
  <c r="P168" i="11"/>
  <c r="N169" i="11"/>
  <c r="P169" i="11"/>
  <c r="N170" i="11"/>
  <c r="P170" i="11"/>
  <c r="N171" i="11"/>
  <c r="P171" i="11"/>
  <c r="N172" i="11"/>
  <c r="P172" i="11"/>
  <c r="N173" i="11"/>
  <c r="P173" i="11"/>
  <c r="N174" i="11"/>
  <c r="P174" i="11"/>
  <c r="N175" i="11"/>
  <c r="P175" i="11"/>
  <c r="N176" i="11"/>
  <c r="P176" i="11"/>
  <c r="Q176" i="11"/>
  <c r="N177" i="11"/>
  <c r="P177" i="11"/>
  <c r="Q177" i="11"/>
  <c r="N178" i="11"/>
  <c r="P178" i="11"/>
  <c r="N179" i="11"/>
  <c r="P179" i="11"/>
  <c r="N180" i="11"/>
  <c r="P180" i="11"/>
  <c r="N181" i="11"/>
  <c r="P181" i="11"/>
  <c r="N182" i="11"/>
  <c r="P182" i="11"/>
  <c r="N183" i="11"/>
  <c r="P183" i="11"/>
  <c r="N184" i="11"/>
  <c r="P184" i="11"/>
  <c r="N185" i="11"/>
  <c r="P185" i="11"/>
  <c r="N186" i="11"/>
  <c r="P186" i="11"/>
  <c r="N187" i="11"/>
  <c r="P187" i="11"/>
  <c r="N192" i="11"/>
  <c r="P192" i="11"/>
  <c r="N201" i="11"/>
  <c r="P201" i="11"/>
  <c r="N202" i="11"/>
  <c r="P202" i="11"/>
  <c r="N203" i="11"/>
  <c r="P203" i="11"/>
  <c r="N204" i="11"/>
  <c r="P204" i="11"/>
  <c r="N205" i="11"/>
  <c r="P205" i="11"/>
  <c r="N206" i="11"/>
  <c r="P206" i="11"/>
  <c r="N207" i="11"/>
  <c r="P207" i="11"/>
  <c r="N208" i="11"/>
  <c r="P208" i="11"/>
  <c r="N209" i="11"/>
  <c r="P209" i="11"/>
  <c r="N210" i="11"/>
  <c r="P210" i="11"/>
  <c r="N211" i="11"/>
  <c r="P211" i="11"/>
  <c r="N212" i="11"/>
  <c r="P212" i="11"/>
  <c r="N213" i="11"/>
  <c r="P213" i="11"/>
  <c r="N214" i="11"/>
  <c r="P214" i="11"/>
  <c r="N215" i="11"/>
  <c r="P215" i="11"/>
  <c r="N216" i="11"/>
  <c r="P216" i="11"/>
  <c r="N217" i="11"/>
  <c r="P217" i="11"/>
  <c r="N218" i="11"/>
  <c r="P218" i="11"/>
  <c r="N219" i="11"/>
  <c r="P219" i="11"/>
  <c r="N220" i="11"/>
  <c r="P220" i="11"/>
  <c r="N221" i="11"/>
  <c r="P221" i="11"/>
  <c r="N222" i="11"/>
  <c r="P222" i="11"/>
  <c r="N223" i="11"/>
  <c r="P223" i="11"/>
  <c r="N224" i="11"/>
  <c r="P224" i="11"/>
  <c r="N225" i="11"/>
  <c r="P225" i="11"/>
  <c r="N226" i="11"/>
  <c r="P226" i="11"/>
  <c r="N231" i="11"/>
  <c r="P231" i="11"/>
  <c r="N240" i="11"/>
  <c r="P240" i="11"/>
  <c r="N241" i="11"/>
  <c r="P241" i="11"/>
  <c r="N242" i="11"/>
  <c r="P242" i="11"/>
  <c r="N243" i="11"/>
  <c r="P243" i="11"/>
  <c r="N244" i="11"/>
  <c r="P244" i="11"/>
  <c r="N245" i="11"/>
  <c r="P245" i="11"/>
  <c r="N246" i="11"/>
  <c r="P246" i="11"/>
  <c r="N247" i="11"/>
  <c r="P247" i="11"/>
  <c r="N248" i="11"/>
  <c r="P248" i="11"/>
  <c r="N249" i="11"/>
  <c r="P249" i="11"/>
  <c r="N250" i="11"/>
  <c r="P250" i="11"/>
  <c r="N251" i="11"/>
  <c r="P251" i="11"/>
  <c r="N252" i="11"/>
  <c r="P252" i="11"/>
  <c r="N253" i="11"/>
  <c r="P253" i="11"/>
  <c r="N254" i="11"/>
  <c r="P254" i="11"/>
  <c r="N255" i="11"/>
  <c r="P255" i="11"/>
  <c r="N256" i="11"/>
  <c r="P256" i="11"/>
  <c r="N257" i="11"/>
  <c r="P257" i="11"/>
  <c r="N258" i="11"/>
  <c r="P258" i="11"/>
  <c r="N259" i="11"/>
  <c r="P259" i="11"/>
  <c r="N260" i="11"/>
  <c r="P260" i="11"/>
  <c r="N261" i="11"/>
  <c r="P261" i="11"/>
  <c r="N262" i="11"/>
  <c r="P262" i="11"/>
  <c r="N263" i="11"/>
  <c r="P263" i="11"/>
  <c r="N264" i="11"/>
  <c r="P264" i="11"/>
  <c r="N265" i="11"/>
  <c r="P265" i="11"/>
  <c r="N270" i="11"/>
  <c r="P270" i="11"/>
  <c r="N279" i="11"/>
  <c r="P279" i="11"/>
  <c r="N280" i="11"/>
  <c r="P280" i="11"/>
  <c r="N281" i="11"/>
  <c r="P281" i="11"/>
  <c r="N282" i="11"/>
  <c r="P282" i="11"/>
  <c r="N283" i="11"/>
  <c r="P283" i="11"/>
  <c r="N284" i="11"/>
  <c r="P284" i="11"/>
  <c r="N285" i="11"/>
  <c r="P285" i="11"/>
  <c r="N286" i="11"/>
  <c r="P286" i="11"/>
  <c r="N287" i="11"/>
  <c r="P287" i="11"/>
  <c r="N288" i="11"/>
  <c r="P288" i="11"/>
  <c r="N289" i="11"/>
  <c r="P289" i="11"/>
  <c r="N290" i="11"/>
  <c r="P290" i="11"/>
  <c r="N291" i="11"/>
  <c r="P291" i="11"/>
  <c r="N292" i="11"/>
  <c r="P292" i="11"/>
  <c r="N293" i="11"/>
  <c r="P293" i="11"/>
  <c r="N294" i="11"/>
  <c r="P294" i="11"/>
  <c r="N295" i="11"/>
  <c r="P295" i="11"/>
  <c r="N296" i="11"/>
  <c r="P296" i="11"/>
  <c r="N297" i="11"/>
  <c r="P297" i="11"/>
  <c r="N298" i="11"/>
  <c r="P298" i="11"/>
  <c r="N299" i="11"/>
  <c r="P299" i="11"/>
  <c r="N300" i="11"/>
  <c r="P300" i="11"/>
  <c r="N301" i="11"/>
  <c r="P301" i="11"/>
  <c r="N302" i="11"/>
  <c r="P302" i="11"/>
  <c r="N303" i="11"/>
  <c r="P303" i="11"/>
  <c r="N304" i="11"/>
  <c r="P304" i="11"/>
  <c r="N309" i="11"/>
  <c r="P309" i="11"/>
  <c r="N318" i="11"/>
  <c r="P318" i="11"/>
  <c r="N319" i="11"/>
  <c r="P319" i="11"/>
  <c r="N320" i="11"/>
  <c r="P320" i="11"/>
  <c r="N321" i="11"/>
  <c r="P321" i="11"/>
  <c r="N322" i="11"/>
  <c r="P322" i="11"/>
  <c r="N323" i="11"/>
  <c r="P323" i="11"/>
  <c r="N324" i="11"/>
  <c r="P324" i="11"/>
  <c r="N325" i="11"/>
  <c r="P325" i="11"/>
  <c r="N326" i="11"/>
  <c r="P326" i="11"/>
  <c r="N327" i="11"/>
  <c r="P327" i="11"/>
  <c r="N328" i="11"/>
  <c r="P328" i="11"/>
  <c r="N329" i="11"/>
  <c r="P329" i="11"/>
  <c r="N330" i="11"/>
  <c r="P330" i="11"/>
  <c r="N331" i="11"/>
  <c r="P331" i="11"/>
  <c r="N332" i="11"/>
  <c r="P332" i="11"/>
  <c r="N333" i="11"/>
  <c r="P333" i="11"/>
  <c r="N334" i="11"/>
  <c r="P334" i="11"/>
  <c r="N335" i="11"/>
  <c r="P335" i="11"/>
  <c r="N336" i="11"/>
  <c r="P336" i="11"/>
  <c r="N337" i="11"/>
  <c r="P337" i="11"/>
  <c r="N338" i="11"/>
  <c r="P338" i="11"/>
  <c r="N339" i="11"/>
  <c r="P339" i="11"/>
  <c r="N340" i="11"/>
  <c r="P340" i="11"/>
  <c r="N341" i="11"/>
  <c r="P341" i="11"/>
  <c r="N342" i="11"/>
  <c r="P342" i="11"/>
  <c r="N343" i="11"/>
  <c r="P343" i="11"/>
  <c r="N348" i="11"/>
  <c r="P348" i="11"/>
  <c r="N357" i="11"/>
  <c r="P357" i="11"/>
  <c r="N358" i="11"/>
  <c r="P358" i="11"/>
  <c r="N359" i="11"/>
  <c r="P359" i="11"/>
  <c r="N360" i="11"/>
  <c r="P360" i="11"/>
  <c r="N361" i="11"/>
  <c r="P361" i="11"/>
  <c r="N362" i="11"/>
  <c r="P362" i="11"/>
  <c r="N363" i="11"/>
  <c r="P363" i="11"/>
  <c r="N364" i="11"/>
  <c r="P364" i="11"/>
  <c r="N365" i="11"/>
  <c r="P365" i="11"/>
  <c r="N366" i="11"/>
  <c r="P366" i="11"/>
  <c r="N367" i="11"/>
  <c r="P367" i="11"/>
  <c r="N368" i="11"/>
  <c r="P368" i="11"/>
  <c r="N369" i="11"/>
  <c r="P369" i="11"/>
  <c r="N370" i="11"/>
  <c r="P370" i="11"/>
  <c r="N371" i="11"/>
  <c r="P371" i="11"/>
  <c r="N372" i="11"/>
  <c r="P372" i="11"/>
  <c r="N373" i="11"/>
  <c r="P373" i="11"/>
  <c r="N374" i="11"/>
  <c r="P374" i="11"/>
  <c r="N375" i="11"/>
  <c r="P375" i="11"/>
  <c r="N376" i="11"/>
  <c r="P376" i="11"/>
  <c r="N377" i="11"/>
  <c r="P377" i="11"/>
  <c r="N378" i="11"/>
  <c r="P378" i="11"/>
  <c r="N379" i="11"/>
  <c r="P379" i="11"/>
  <c r="N380" i="11"/>
  <c r="P380" i="11"/>
  <c r="N381" i="11"/>
  <c r="P381" i="11"/>
  <c r="N382" i="11"/>
  <c r="P382" i="11"/>
  <c r="N388" i="11"/>
  <c r="P388" i="11"/>
  <c r="N396" i="11"/>
  <c r="P396" i="11"/>
  <c r="N397" i="11"/>
  <c r="P397" i="11"/>
  <c r="N398" i="11"/>
  <c r="P398" i="11"/>
  <c r="N399" i="11"/>
  <c r="P399" i="11"/>
  <c r="N400" i="11"/>
  <c r="P400" i="11"/>
  <c r="N401" i="11"/>
  <c r="P401" i="11"/>
  <c r="N402" i="11"/>
  <c r="P402" i="11"/>
  <c r="N403" i="11"/>
  <c r="P403" i="11"/>
  <c r="N404" i="11"/>
  <c r="P404" i="11"/>
  <c r="N405" i="11"/>
  <c r="P405" i="11"/>
  <c r="N406" i="11"/>
  <c r="P406" i="11"/>
  <c r="N407" i="11"/>
  <c r="P407" i="11"/>
  <c r="N408" i="11"/>
  <c r="P408" i="11"/>
  <c r="N409" i="11"/>
  <c r="P409" i="11"/>
  <c r="N410" i="11"/>
  <c r="P410" i="11"/>
  <c r="N411" i="11"/>
  <c r="P411" i="11"/>
  <c r="N412" i="11"/>
  <c r="P412" i="11"/>
  <c r="N413" i="11"/>
  <c r="P413" i="11"/>
  <c r="N414" i="11"/>
  <c r="P414" i="11"/>
  <c r="N415" i="11"/>
  <c r="P415" i="11"/>
  <c r="N416" i="11"/>
  <c r="P416" i="11"/>
  <c r="N417" i="11"/>
  <c r="P417" i="11"/>
  <c r="N418" i="11"/>
  <c r="P418" i="11"/>
  <c r="N419" i="11"/>
  <c r="P419" i="11"/>
  <c r="N420" i="11"/>
  <c r="P420" i="11"/>
  <c r="N421" i="11"/>
  <c r="P421" i="11"/>
  <c r="N427" i="11"/>
  <c r="P427" i="11"/>
  <c r="N435" i="11"/>
  <c r="P435" i="11"/>
  <c r="N436" i="11"/>
  <c r="P436" i="11"/>
  <c r="N437" i="11"/>
  <c r="P437" i="11"/>
  <c r="N438" i="11"/>
  <c r="P438" i="11"/>
  <c r="N439" i="11"/>
  <c r="P439" i="11"/>
  <c r="N440" i="11"/>
  <c r="P440" i="11"/>
  <c r="N441" i="11"/>
  <c r="P441" i="11"/>
  <c r="N442" i="11"/>
  <c r="P442" i="11"/>
  <c r="N443" i="11"/>
  <c r="P443" i="11"/>
  <c r="N444" i="11"/>
  <c r="P444" i="11"/>
  <c r="N445" i="11"/>
  <c r="P445" i="11"/>
  <c r="N446" i="11"/>
  <c r="P446" i="11"/>
  <c r="N447" i="11"/>
  <c r="P447" i="11"/>
  <c r="N448" i="11"/>
  <c r="P448" i="11"/>
  <c r="N449" i="11"/>
  <c r="P449" i="11"/>
  <c r="N450" i="11"/>
  <c r="P450" i="11"/>
  <c r="N451" i="11"/>
  <c r="P451" i="11"/>
  <c r="N452" i="11"/>
  <c r="P452" i="11"/>
  <c r="N453" i="11"/>
  <c r="P453" i="11"/>
  <c r="N454" i="11"/>
  <c r="P454" i="11"/>
  <c r="N455" i="11"/>
  <c r="P455" i="11"/>
  <c r="N456" i="11"/>
  <c r="P456" i="11"/>
  <c r="N457" i="11"/>
  <c r="P457" i="11"/>
  <c r="N458" i="11"/>
  <c r="P458" i="11"/>
  <c r="N459" i="11"/>
  <c r="P459" i="11"/>
  <c r="N460" i="11"/>
  <c r="P460" i="11"/>
  <c r="N466" i="11"/>
  <c r="P466" i="11"/>
  <c r="N474" i="11"/>
  <c r="P474" i="11"/>
  <c r="N475" i="11"/>
  <c r="P475" i="11"/>
  <c r="N476" i="11"/>
  <c r="P476" i="11"/>
  <c r="N477" i="11"/>
  <c r="P477" i="11"/>
  <c r="N478" i="11"/>
  <c r="P478" i="11"/>
  <c r="N479" i="11"/>
  <c r="P479" i="11"/>
  <c r="N480" i="11"/>
  <c r="P480" i="11"/>
  <c r="N481" i="11"/>
  <c r="P481" i="11"/>
  <c r="N482" i="11"/>
  <c r="P482" i="11"/>
  <c r="N483" i="11"/>
  <c r="P483" i="11"/>
  <c r="N484" i="11"/>
  <c r="P484" i="11"/>
  <c r="N485" i="11"/>
  <c r="P485" i="11"/>
  <c r="N486" i="11"/>
  <c r="P486" i="11"/>
  <c r="N487" i="11"/>
  <c r="P487" i="11"/>
  <c r="N488" i="11"/>
  <c r="P488" i="11"/>
  <c r="N489" i="11"/>
  <c r="P489" i="11"/>
  <c r="N490" i="11"/>
  <c r="P490" i="11"/>
  <c r="N491" i="11"/>
  <c r="P491" i="11"/>
  <c r="N492" i="11"/>
  <c r="P492" i="11"/>
  <c r="N493" i="11"/>
  <c r="P493" i="11"/>
  <c r="N494" i="11"/>
  <c r="P494" i="11"/>
  <c r="N495" i="11"/>
  <c r="P495" i="11"/>
  <c r="N496" i="11"/>
  <c r="P496" i="11"/>
  <c r="N497" i="11"/>
  <c r="P497" i="11"/>
  <c r="N498" i="11"/>
  <c r="P498" i="11"/>
  <c r="N499" i="11"/>
  <c r="P499" i="11"/>
  <c r="N504" i="11"/>
  <c r="P504" i="11"/>
  <c r="N512" i="11"/>
  <c r="P512" i="11"/>
  <c r="N513" i="11"/>
  <c r="P513" i="11"/>
  <c r="N514" i="11"/>
  <c r="P514" i="11"/>
  <c r="N515" i="11"/>
  <c r="P515" i="11"/>
  <c r="N516" i="11"/>
  <c r="P516" i="11"/>
  <c r="N517" i="11"/>
  <c r="P517" i="11"/>
  <c r="N518" i="11"/>
  <c r="P518" i="11"/>
  <c r="N519" i="11"/>
  <c r="P519" i="11"/>
  <c r="N520" i="11"/>
  <c r="P520" i="11"/>
  <c r="N521" i="11"/>
  <c r="P521" i="11"/>
  <c r="N522" i="11"/>
  <c r="P522" i="11"/>
  <c r="N523" i="11"/>
  <c r="P523" i="11"/>
  <c r="N524" i="11"/>
  <c r="P524" i="11"/>
  <c r="N525" i="11"/>
  <c r="P525" i="11"/>
  <c r="N526" i="11"/>
  <c r="P526" i="11"/>
  <c r="N527" i="11"/>
  <c r="P527" i="11"/>
  <c r="N528" i="11"/>
  <c r="P528" i="11"/>
  <c r="N529" i="11"/>
  <c r="P529" i="11"/>
  <c r="N530" i="11"/>
  <c r="P530" i="11"/>
  <c r="N531" i="11"/>
  <c r="P531" i="11"/>
  <c r="N532" i="11"/>
  <c r="P532" i="11"/>
  <c r="N533" i="11"/>
  <c r="P533" i="11"/>
  <c r="N534" i="11"/>
  <c r="P534" i="11"/>
  <c r="N535" i="11"/>
  <c r="P535" i="11"/>
  <c r="N536" i="11"/>
  <c r="P536" i="11"/>
  <c r="N537" i="11"/>
  <c r="P537" i="11"/>
  <c r="N542" i="11"/>
  <c r="P542" i="11"/>
  <c r="N550" i="11"/>
  <c r="P550" i="11"/>
  <c r="N551" i="11"/>
  <c r="P551" i="11"/>
  <c r="N552" i="11"/>
  <c r="P552" i="11"/>
  <c r="N553" i="11"/>
  <c r="P553" i="11"/>
  <c r="N554" i="11"/>
  <c r="P554" i="11"/>
  <c r="N555" i="11"/>
  <c r="P555" i="11"/>
  <c r="N556" i="11"/>
  <c r="P556" i="11"/>
  <c r="N557" i="11"/>
  <c r="P557" i="11"/>
  <c r="N558" i="11"/>
  <c r="P558" i="11"/>
  <c r="N559" i="11"/>
  <c r="P559" i="11"/>
  <c r="N560" i="11"/>
  <c r="P560" i="11"/>
  <c r="N561" i="11"/>
  <c r="P561" i="11"/>
  <c r="N562" i="11"/>
  <c r="P562" i="11"/>
  <c r="N563" i="11"/>
  <c r="P563" i="11"/>
  <c r="N564" i="11"/>
  <c r="P564" i="11"/>
  <c r="N565" i="11"/>
  <c r="P565" i="11"/>
  <c r="N566" i="11"/>
  <c r="P566" i="11"/>
  <c r="N567" i="11"/>
  <c r="P567" i="11"/>
  <c r="N568" i="11"/>
  <c r="P568" i="11"/>
  <c r="N569" i="11"/>
  <c r="P569" i="11"/>
  <c r="N570" i="11"/>
  <c r="P570" i="11"/>
  <c r="N571" i="11"/>
  <c r="P571" i="11"/>
  <c r="N572" i="11"/>
  <c r="P572" i="11"/>
  <c r="N573" i="11"/>
  <c r="P573" i="11"/>
  <c r="N574" i="11"/>
  <c r="P574" i="11"/>
  <c r="N575" i="11"/>
  <c r="P575" i="11"/>
  <c r="N580" i="11"/>
  <c r="P580" i="11"/>
  <c r="N7" i="9"/>
  <c r="P7" i="9"/>
  <c r="N8" i="9"/>
  <c r="P8" i="9"/>
  <c r="N9" i="9"/>
  <c r="P9" i="9"/>
  <c r="N10" i="9"/>
  <c r="P10" i="9"/>
  <c r="N11" i="9"/>
  <c r="P11" i="9"/>
  <c r="N12" i="9"/>
  <c r="P12" i="9"/>
  <c r="N13" i="9"/>
  <c r="P13" i="9"/>
  <c r="N14" i="9"/>
  <c r="P14" i="9"/>
  <c r="N15" i="9"/>
  <c r="P15" i="9"/>
  <c r="N16" i="9"/>
  <c r="P16" i="9"/>
  <c r="N17" i="9"/>
  <c r="P17" i="9"/>
  <c r="N18" i="9"/>
  <c r="P18" i="9"/>
  <c r="N19" i="9"/>
  <c r="P19" i="9"/>
  <c r="N20" i="9"/>
  <c r="P20" i="9"/>
  <c r="N21" i="9"/>
  <c r="P21" i="9"/>
  <c r="N22" i="9"/>
  <c r="P22" i="9"/>
  <c r="N23" i="9"/>
  <c r="P23" i="9"/>
  <c r="N24" i="9"/>
  <c r="P24" i="9"/>
  <c r="N25" i="9"/>
  <c r="P25" i="9"/>
  <c r="N26" i="9"/>
  <c r="P26" i="9"/>
  <c r="N27" i="9"/>
  <c r="P27" i="9"/>
  <c r="N28" i="9"/>
  <c r="P28" i="9"/>
  <c r="N29" i="9"/>
  <c r="P29" i="9"/>
  <c r="N30" i="9"/>
  <c r="P30" i="9"/>
  <c r="N31" i="9"/>
  <c r="P31" i="9"/>
  <c r="N32" i="9"/>
  <c r="P32" i="9"/>
  <c r="N43" i="9"/>
  <c r="P43" i="9"/>
  <c r="N50" i="9"/>
  <c r="P50" i="9"/>
  <c r="N51" i="9"/>
  <c r="P51" i="9"/>
  <c r="N52" i="9"/>
  <c r="P52" i="9"/>
  <c r="N53" i="9"/>
  <c r="P53" i="9"/>
  <c r="N54" i="9"/>
  <c r="P54" i="9"/>
  <c r="N55" i="9"/>
  <c r="P55" i="9"/>
  <c r="N56" i="9"/>
  <c r="P56" i="9"/>
  <c r="N57" i="9"/>
  <c r="P57" i="9"/>
  <c r="N58" i="9"/>
  <c r="P58" i="9"/>
  <c r="N59" i="9"/>
  <c r="P59" i="9"/>
  <c r="N60" i="9"/>
  <c r="P60" i="9"/>
  <c r="N61" i="9"/>
  <c r="P61" i="9"/>
  <c r="N62" i="9"/>
  <c r="P62" i="9"/>
  <c r="N63" i="9"/>
  <c r="P63" i="9"/>
  <c r="N64" i="9"/>
  <c r="P64" i="9"/>
  <c r="N65" i="9"/>
  <c r="P65" i="9"/>
  <c r="N66" i="9"/>
  <c r="P66" i="9"/>
  <c r="N67" i="9"/>
  <c r="P67" i="9"/>
  <c r="N68" i="9"/>
  <c r="P68" i="9"/>
  <c r="N69" i="9"/>
  <c r="P69" i="9"/>
  <c r="N70" i="9"/>
  <c r="P70" i="9"/>
  <c r="N71" i="9"/>
  <c r="P71" i="9"/>
  <c r="N72" i="9"/>
  <c r="P72" i="9"/>
  <c r="N73" i="9"/>
  <c r="P73" i="9"/>
  <c r="N74" i="9"/>
  <c r="P74" i="9"/>
  <c r="N75" i="9"/>
  <c r="P75" i="9"/>
  <c r="N89" i="9"/>
  <c r="P89" i="9"/>
  <c r="N90" i="9"/>
  <c r="P90" i="9"/>
  <c r="N91" i="9"/>
  <c r="P91" i="9"/>
  <c r="N92" i="9"/>
  <c r="P92" i="9"/>
  <c r="N93" i="9"/>
  <c r="P93" i="9"/>
  <c r="N94" i="9"/>
  <c r="P94" i="9"/>
  <c r="N95" i="9"/>
  <c r="P95" i="9"/>
  <c r="N96" i="9"/>
  <c r="P96" i="9"/>
  <c r="N97" i="9"/>
  <c r="P97" i="9"/>
  <c r="N98" i="9"/>
  <c r="P98" i="9"/>
  <c r="N99" i="9"/>
  <c r="P99" i="9"/>
  <c r="N100" i="9"/>
  <c r="P100" i="9"/>
  <c r="N101" i="9"/>
  <c r="P101" i="9"/>
  <c r="N102" i="9"/>
  <c r="P102" i="9"/>
  <c r="N103" i="9"/>
  <c r="P103" i="9"/>
  <c r="N104" i="9"/>
  <c r="P104" i="9"/>
  <c r="N105" i="9"/>
  <c r="P105" i="9"/>
  <c r="N106" i="9"/>
  <c r="P106" i="9"/>
  <c r="N107" i="9"/>
  <c r="P107" i="9"/>
  <c r="N108" i="9"/>
  <c r="P108" i="9"/>
  <c r="N109" i="9"/>
  <c r="P109" i="9"/>
  <c r="N110" i="9"/>
  <c r="P110" i="9"/>
  <c r="N111" i="9"/>
  <c r="P111" i="9"/>
  <c r="N112" i="9"/>
  <c r="P112" i="9"/>
  <c r="N113" i="9"/>
  <c r="P113" i="9"/>
  <c r="N114" i="9"/>
  <c r="P114" i="9"/>
  <c r="N119" i="9"/>
  <c r="P119" i="9"/>
  <c r="N132" i="9"/>
  <c r="P132" i="9"/>
  <c r="N133" i="9"/>
  <c r="P133" i="9"/>
  <c r="N134" i="9"/>
  <c r="P134" i="9"/>
  <c r="N135" i="9"/>
  <c r="P135" i="9"/>
  <c r="N136" i="9"/>
  <c r="P136" i="9"/>
  <c r="N137" i="9"/>
  <c r="P137" i="9"/>
  <c r="N138" i="9"/>
  <c r="P138" i="9"/>
  <c r="N139" i="9"/>
  <c r="P139" i="9"/>
  <c r="N140" i="9"/>
  <c r="P140" i="9"/>
  <c r="N141" i="9"/>
  <c r="P141" i="9"/>
  <c r="N142" i="9"/>
  <c r="P142" i="9"/>
  <c r="N143" i="9"/>
  <c r="P143" i="9"/>
  <c r="N144" i="9"/>
  <c r="P144" i="9"/>
  <c r="N145" i="9"/>
  <c r="P145" i="9"/>
  <c r="N146" i="9"/>
  <c r="P146" i="9"/>
  <c r="N147" i="9"/>
  <c r="P147" i="9"/>
  <c r="N148" i="9"/>
  <c r="P148" i="9"/>
  <c r="N149" i="9"/>
  <c r="P149" i="9"/>
  <c r="N150" i="9"/>
  <c r="P150" i="9"/>
  <c r="N151" i="9"/>
  <c r="P151" i="9"/>
  <c r="N152" i="9"/>
  <c r="P152" i="9"/>
  <c r="N153" i="9"/>
  <c r="P153" i="9"/>
  <c r="N154" i="9"/>
  <c r="P154" i="9"/>
  <c r="N155" i="9"/>
  <c r="P155" i="9"/>
  <c r="N156" i="9"/>
  <c r="P156" i="9"/>
  <c r="N157" i="9"/>
  <c r="P157" i="9"/>
  <c r="K161" i="9"/>
  <c r="K162" i="9"/>
  <c r="N167" i="9"/>
  <c r="P167" i="9"/>
  <c r="N175" i="9"/>
  <c r="P175" i="9"/>
  <c r="N176" i="9"/>
  <c r="P176" i="9"/>
  <c r="N177" i="9"/>
  <c r="P177" i="9"/>
  <c r="N178" i="9"/>
  <c r="P178" i="9"/>
  <c r="N179" i="9"/>
  <c r="P179" i="9"/>
  <c r="N180" i="9"/>
  <c r="P180" i="9"/>
  <c r="N181" i="9"/>
  <c r="P181" i="9"/>
  <c r="N182" i="9"/>
  <c r="P182" i="9"/>
  <c r="N183" i="9"/>
  <c r="P183" i="9"/>
  <c r="N184" i="9"/>
  <c r="P184" i="9"/>
  <c r="N185" i="9"/>
  <c r="P185" i="9"/>
  <c r="N186" i="9"/>
  <c r="P186" i="9"/>
  <c r="N187" i="9"/>
  <c r="P187" i="9"/>
  <c r="N188" i="9"/>
  <c r="P188" i="9"/>
  <c r="N189" i="9"/>
  <c r="P189" i="9"/>
  <c r="Q189" i="9"/>
  <c r="J190" i="9"/>
  <c r="N190" i="9"/>
  <c r="P190" i="9"/>
  <c r="Q190" i="9"/>
  <c r="J191" i="9"/>
  <c r="K191" i="9"/>
  <c r="N191" i="9"/>
  <c r="P191" i="9"/>
  <c r="N192" i="9"/>
  <c r="P192" i="9"/>
  <c r="N193" i="9"/>
  <c r="P193" i="9"/>
  <c r="N194" i="9"/>
  <c r="P194" i="9"/>
  <c r="N195" i="9"/>
  <c r="P195" i="9"/>
  <c r="N196" i="9"/>
  <c r="P196" i="9"/>
  <c r="N197" i="9"/>
  <c r="P197" i="9"/>
  <c r="N198" i="9"/>
  <c r="P198" i="9"/>
  <c r="N199" i="9"/>
  <c r="P199" i="9"/>
  <c r="N200" i="9"/>
  <c r="P200" i="9"/>
  <c r="N209" i="9"/>
  <c r="P209" i="9"/>
  <c r="N216" i="9"/>
  <c r="P216" i="9"/>
  <c r="N217" i="9"/>
  <c r="P217" i="9"/>
  <c r="N218" i="9"/>
  <c r="P218" i="9"/>
  <c r="N219" i="9"/>
  <c r="P219" i="9"/>
  <c r="N220" i="9"/>
  <c r="P220" i="9"/>
  <c r="N221" i="9"/>
  <c r="P221" i="9"/>
  <c r="N222" i="9"/>
  <c r="P222" i="9"/>
  <c r="N223" i="9"/>
  <c r="P223" i="9"/>
  <c r="N224" i="9"/>
  <c r="P224" i="9"/>
  <c r="N225" i="9"/>
  <c r="P225" i="9"/>
  <c r="N226" i="9"/>
  <c r="P226" i="9"/>
  <c r="N227" i="9"/>
  <c r="P227" i="9"/>
  <c r="N228" i="9"/>
  <c r="P228" i="9"/>
  <c r="N229" i="9"/>
  <c r="P229" i="9"/>
  <c r="N230" i="9"/>
  <c r="P230" i="9"/>
  <c r="N231" i="9"/>
  <c r="P231" i="9"/>
  <c r="N232" i="9"/>
  <c r="P232" i="9"/>
  <c r="N233" i="9"/>
  <c r="P233" i="9"/>
  <c r="N234" i="9"/>
  <c r="P234" i="9"/>
  <c r="N235" i="9"/>
  <c r="P235" i="9"/>
  <c r="N236" i="9"/>
  <c r="P236" i="9"/>
  <c r="N237" i="9"/>
  <c r="P237" i="9"/>
  <c r="N238" i="9"/>
  <c r="P238" i="9"/>
  <c r="N239" i="9"/>
  <c r="P239" i="9"/>
  <c r="N240" i="9"/>
  <c r="P240" i="9"/>
  <c r="N241" i="9"/>
  <c r="P241" i="9"/>
  <c r="N255" i="9"/>
  <c r="P255" i="9"/>
  <c r="N256" i="9"/>
  <c r="P256" i="9"/>
  <c r="N257" i="9"/>
  <c r="P257" i="9"/>
  <c r="N258" i="9"/>
  <c r="P258" i="9"/>
  <c r="N259" i="9"/>
  <c r="P259" i="9"/>
  <c r="N260" i="9"/>
  <c r="P260" i="9"/>
  <c r="N261" i="9"/>
  <c r="P261" i="9"/>
  <c r="N262" i="9"/>
  <c r="P262" i="9"/>
  <c r="N263" i="9"/>
  <c r="P263" i="9"/>
  <c r="N264" i="9"/>
  <c r="P264" i="9"/>
  <c r="N265" i="9"/>
  <c r="P265" i="9"/>
  <c r="N266" i="9"/>
  <c r="P266" i="9"/>
  <c r="N267" i="9"/>
  <c r="P267" i="9"/>
  <c r="N268" i="9"/>
  <c r="P268" i="9"/>
  <c r="N269" i="9"/>
  <c r="P269" i="9"/>
  <c r="N270" i="9"/>
  <c r="P270" i="9"/>
  <c r="N271" i="9"/>
  <c r="P271" i="9"/>
  <c r="N272" i="9"/>
  <c r="P272" i="9"/>
  <c r="N273" i="9"/>
  <c r="P273" i="9"/>
  <c r="N274" i="9"/>
  <c r="P274" i="9"/>
  <c r="N275" i="9"/>
  <c r="P275" i="9"/>
  <c r="N276" i="9"/>
  <c r="P276" i="9"/>
  <c r="N277" i="9"/>
  <c r="P277" i="9"/>
  <c r="N278" i="9"/>
  <c r="P278" i="9"/>
  <c r="N279" i="9"/>
  <c r="P279" i="9"/>
  <c r="N280" i="9"/>
  <c r="P280" i="9"/>
  <c r="N285" i="9"/>
  <c r="P285" i="9"/>
  <c r="N294" i="9"/>
  <c r="P294" i="9"/>
  <c r="N295" i="9"/>
  <c r="P295" i="9"/>
  <c r="N296" i="9"/>
  <c r="P296" i="9"/>
  <c r="N297" i="9"/>
  <c r="P297" i="9"/>
  <c r="N298" i="9"/>
  <c r="P298" i="9"/>
  <c r="N299" i="9"/>
  <c r="P299" i="9"/>
  <c r="N300" i="9"/>
  <c r="P300" i="9"/>
  <c r="N301" i="9"/>
  <c r="P301" i="9"/>
  <c r="N302" i="9"/>
  <c r="P302" i="9"/>
  <c r="N303" i="9"/>
  <c r="P303" i="9"/>
  <c r="N304" i="9"/>
  <c r="P304" i="9"/>
  <c r="N305" i="9"/>
  <c r="P305" i="9"/>
  <c r="N306" i="9"/>
  <c r="P306" i="9"/>
  <c r="N307" i="9"/>
  <c r="P307" i="9"/>
  <c r="N308" i="9"/>
  <c r="P308" i="9"/>
  <c r="N309" i="9"/>
  <c r="P309" i="9"/>
  <c r="N310" i="9"/>
  <c r="P310" i="9"/>
  <c r="N311" i="9"/>
  <c r="P311" i="9"/>
  <c r="N312" i="9"/>
  <c r="P312" i="9"/>
  <c r="N313" i="9"/>
  <c r="P313" i="9"/>
  <c r="N314" i="9"/>
  <c r="P314" i="9"/>
  <c r="N315" i="9"/>
  <c r="P315" i="9"/>
  <c r="N316" i="9"/>
  <c r="P316" i="9"/>
  <c r="N317" i="9"/>
  <c r="P317" i="9"/>
  <c r="N318" i="9"/>
  <c r="P318" i="9"/>
  <c r="N319" i="9"/>
  <c r="P319" i="9"/>
  <c r="N330" i="9"/>
  <c r="P330" i="9"/>
  <c r="N331" i="9"/>
  <c r="P331" i="9"/>
  <c r="N332" i="9"/>
  <c r="P332" i="9"/>
  <c r="N333" i="9"/>
  <c r="P333" i="9"/>
  <c r="N334" i="9"/>
  <c r="P334" i="9"/>
  <c r="N335" i="9"/>
  <c r="P335" i="9"/>
  <c r="N336" i="9"/>
  <c r="P336" i="9"/>
  <c r="N337" i="9"/>
  <c r="P337" i="9"/>
  <c r="N338" i="9"/>
  <c r="P338" i="9"/>
  <c r="N339" i="9"/>
  <c r="P339" i="9"/>
  <c r="N340" i="9"/>
  <c r="P340" i="9"/>
  <c r="N341" i="9"/>
  <c r="P341" i="9"/>
  <c r="N342" i="9"/>
  <c r="P342" i="9"/>
  <c r="N343" i="9"/>
  <c r="P343" i="9"/>
  <c r="N344" i="9"/>
  <c r="P344" i="9"/>
  <c r="N345" i="9"/>
  <c r="P345" i="9"/>
  <c r="N346" i="9"/>
  <c r="P346" i="9"/>
  <c r="N347" i="9"/>
  <c r="P347" i="9"/>
  <c r="N348" i="9"/>
  <c r="P348" i="9"/>
  <c r="N349" i="9"/>
  <c r="P349" i="9"/>
  <c r="N350" i="9"/>
  <c r="P350" i="9"/>
  <c r="N351" i="9"/>
  <c r="P351" i="9"/>
  <c r="N352" i="9"/>
  <c r="P352" i="9"/>
  <c r="N353" i="9"/>
  <c r="P353" i="9"/>
  <c r="N354" i="9"/>
  <c r="P354" i="9"/>
  <c r="N355" i="9"/>
  <c r="P355" i="9"/>
  <c r="N365" i="9"/>
  <c r="P365" i="9"/>
  <c r="N366" i="9"/>
  <c r="P366" i="9"/>
  <c r="N367" i="9"/>
  <c r="P367" i="9"/>
  <c r="N368" i="9"/>
  <c r="P368" i="9"/>
  <c r="N369" i="9"/>
  <c r="P369" i="9"/>
  <c r="N370" i="9"/>
  <c r="P370" i="9"/>
  <c r="N371" i="9"/>
  <c r="P371" i="9"/>
  <c r="N372" i="9"/>
  <c r="P372" i="9"/>
  <c r="N373" i="9"/>
  <c r="P373" i="9"/>
  <c r="N374" i="9"/>
  <c r="P374" i="9"/>
  <c r="N375" i="9"/>
  <c r="P375" i="9"/>
  <c r="N376" i="9"/>
  <c r="P376" i="9"/>
  <c r="N377" i="9"/>
  <c r="P377" i="9"/>
  <c r="N378" i="9"/>
  <c r="P378" i="9"/>
  <c r="N379" i="9"/>
  <c r="P379" i="9"/>
  <c r="N380" i="9"/>
  <c r="P380" i="9"/>
  <c r="N381" i="9"/>
  <c r="P381" i="9"/>
  <c r="N382" i="9"/>
  <c r="P382" i="9"/>
  <c r="N383" i="9"/>
  <c r="P383" i="9"/>
  <c r="N384" i="9"/>
  <c r="P384" i="9"/>
  <c r="N385" i="9"/>
  <c r="P385" i="9"/>
  <c r="N386" i="9"/>
  <c r="P386" i="9"/>
  <c r="N387" i="9"/>
  <c r="P387" i="9"/>
  <c r="N388" i="9"/>
  <c r="P388" i="9"/>
  <c r="N389" i="9"/>
  <c r="P389" i="9"/>
  <c r="N390" i="9"/>
  <c r="P390" i="9"/>
  <c r="N396" i="9"/>
  <c r="P396" i="9"/>
  <c r="N403" i="9"/>
  <c r="P403" i="9"/>
  <c r="N404" i="9"/>
  <c r="P404" i="9"/>
  <c r="N405" i="9"/>
  <c r="P405" i="9"/>
  <c r="N406" i="9"/>
  <c r="P406" i="9"/>
  <c r="N407" i="9"/>
  <c r="P407" i="9"/>
  <c r="N408" i="9"/>
  <c r="P408" i="9"/>
  <c r="N409" i="9"/>
  <c r="P409" i="9"/>
  <c r="N410" i="9"/>
  <c r="P410" i="9"/>
  <c r="N411" i="9"/>
  <c r="P411" i="9"/>
  <c r="N412" i="9"/>
  <c r="P412" i="9"/>
  <c r="N413" i="9"/>
  <c r="P413" i="9"/>
  <c r="N414" i="9"/>
  <c r="P414" i="9"/>
  <c r="N415" i="9"/>
  <c r="P415" i="9"/>
  <c r="N416" i="9"/>
  <c r="P416" i="9"/>
  <c r="N417" i="9"/>
  <c r="P417" i="9"/>
  <c r="N418" i="9"/>
  <c r="P418" i="9"/>
  <c r="N419" i="9"/>
  <c r="P419" i="9"/>
  <c r="N420" i="9"/>
  <c r="P420" i="9"/>
  <c r="N421" i="9"/>
  <c r="P421" i="9"/>
  <c r="N422" i="9"/>
  <c r="P422" i="9"/>
  <c r="N423" i="9"/>
  <c r="P423" i="9"/>
  <c r="N424" i="9"/>
  <c r="P424" i="9"/>
  <c r="N425" i="9"/>
  <c r="P425" i="9"/>
  <c r="N426" i="9"/>
  <c r="P426" i="9"/>
  <c r="N427" i="9"/>
  <c r="P427" i="9"/>
  <c r="N428" i="9"/>
  <c r="P428" i="9"/>
  <c r="N434" i="9"/>
  <c r="P434" i="9"/>
  <c r="N441" i="9"/>
  <c r="P441" i="9"/>
  <c r="N442" i="9"/>
  <c r="P442" i="9"/>
  <c r="N443" i="9"/>
  <c r="P443" i="9"/>
  <c r="N444" i="9"/>
  <c r="P444" i="9"/>
  <c r="N445" i="9"/>
  <c r="P445" i="9"/>
  <c r="N446" i="9"/>
  <c r="P446" i="9"/>
  <c r="N447" i="9"/>
  <c r="P447" i="9"/>
  <c r="N448" i="9"/>
  <c r="P448" i="9"/>
  <c r="N449" i="9"/>
  <c r="P449" i="9"/>
  <c r="N450" i="9"/>
  <c r="P450" i="9"/>
  <c r="N451" i="9"/>
  <c r="P451" i="9"/>
  <c r="N452" i="9"/>
  <c r="P452" i="9"/>
  <c r="N453" i="9"/>
  <c r="P453" i="9"/>
  <c r="N454" i="9"/>
  <c r="P454" i="9"/>
  <c r="N455" i="9"/>
  <c r="P455" i="9"/>
  <c r="N456" i="9"/>
  <c r="P456" i="9"/>
  <c r="N457" i="9"/>
  <c r="P457" i="9"/>
  <c r="N458" i="9"/>
  <c r="P458" i="9"/>
  <c r="N459" i="9"/>
  <c r="P459" i="9"/>
  <c r="N460" i="9"/>
  <c r="P460" i="9"/>
  <c r="N461" i="9"/>
  <c r="P461" i="9"/>
  <c r="N462" i="9"/>
  <c r="P462" i="9"/>
  <c r="N463" i="9"/>
  <c r="P463" i="9"/>
  <c r="N464" i="9"/>
  <c r="P464" i="9"/>
  <c r="N465" i="9"/>
  <c r="P465" i="9"/>
  <c r="N466" i="9"/>
  <c r="P466" i="9"/>
  <c r="N472" i="9"/>
  <c r="P472" i="9"/>
  <c r="N479" i="9"/>
  <c r="P479" i="9"/>
  <c r="N480" i="9"/>
  <c r="P480" i="9"/>
  <c r="N481" i="9"/>
  <c r="P481" i="9"/>
  <c r="N482" i="9"/>
  <c r="P482" i="9"/>
  <c r="N483" i="9"/>
  <c r="P483" i="9"/>
  <c r="N484" i="9"/>
  <c r="P484" i="9"/>
  <c r="N485" i="9"/>
  <c r="P485" i="9"/>
  <c r="N486" i="9"/>
  <c r="P486" i="9"/>
  <c r="N487" i="9"/>
  <c r="P487" i="9"/>
  <c r="N488" i="9"/>
  <c r="P488" i="9"/>
  <c r="N489" i="9"/>
  <c r="P489" i="9"/>
  <c r="N490" i="9"/>
  <c r="P490" i="9"/>
  <c r="N491" i="9"/>
  <c r="P491" i="9"/>
  <c r="N492" i="9"/>
  <c r="P492" i="9"/>
  <c r="N493" i="9"/>
  <c r="P493" i="9"/>
  <c r="N494" i="9"/>
  <c r="P494" i="9"/>
  <c r="N495" i="9"/>
  <c r="P495" i="9"/>
  <c r="N496" i="9"/>
  <c r="P496" i="9"/>
  <c r="N497" i="9"/>
  <c r="P497" i="9"/>
  <c r="N498" i="9"/>
  <c r="P498" i="9"/>
  <c r="N499" i="9"/>
  <c r="P499" i="9"/>
  <c r="N500" i="9"/>
  <c r="P500" i="9"/>
  <c r="N501" i="9"/>
  <c r="P501" i="9"/>
  <c r="N502" i="9"/>
  <c r="P502" i="9"/>
  <c r="N503" i="9"/>
  <c r="P503" i="9"/>
  <c r="N504" i="9"/>
  <c r="P504" i="9"/>
  <c r="N509" i="9"/>
  <c r="P509" i="9"/>
  <c r="N517" i="9"/>
  <c r="P517" i="9"/>
  <c r="N518" i="9"/>
  <c r="P518" i="9"/>
  <c r="N519" i="9"/>
  <c r="P519" i="9"/>
  <c r="N520" i="9"/>
  <c r="P520" i="9"/>
  <c r="N521" i="9"/>
  <c r="P521" i="9"/>
  <c r="N522" i="9"/>
  <c r="P522" i="9"/>
  <c r="N523" i="9"/>
  <c r="P523" i="9"/>
  <c r="N524" i="9"/>
  <c r="P524" i="9"/>
  <c r="N525" i="9"/>
  <c r="P525" i="9"/>
  <c r="N526" i="9"/>
  <c r="P526" i="9"/>
  <c r="N527" i="9"/>
  <c r="P527" i="9"/>
  <c r="N528" i="9"/>
  <c r="P528" i="9"/>
  <c r="N529" i="9"/>
  <c r="P529" i="9"/>
  <c r="N530" i="9"/>
  <c r="P530" i="9"/>
  <c r="N531" i="9"/>
  <c r="P531" i="9"/>
  <c r="N532" i="9"/>
  <c r="P532" i="9"/>
  <c r="N533" i="9"/>
  <c r="P533" i="9"/>
  <c r="N534" i="9"/>
  <c r="P534" i="9"/>
  <c r="N535" i="9"/>
  <c r="P535" i="9"/>
  <c r="N536" i="9"/>
  <c r="P536" i="9"/>
  <c r="N537" i="9"/>
  <c r="P537" i="9"/>
  <c r="N538" i="9"/>
  <c r="P538" i="9"/>
  <c r="N539" i="9"/>
  <c r="P539" i="9"/>
  <c r="N540" i="9"/>
  <c r="P540" i="9"/>
  <c r="N541" i="9"/>
  <c r="P541" i="9"/>
  <c r="N542" i="9"/>
  <c r="P542" i="9"/>
  <c r="N547" i="9"/>
  <c r="P547" i="9"/>
  <c r="N555" i="9"/>
  <c r="P555" i="9"/>
  <c r="N556" i="9"/>
  <c r="P556" i="9"/>
  <c r="N557" i="9"/>
  <c r="P557" i="9"/>
  <c r="N558" i="9"/>
  <c r="P558" i="9"/>
  <c r="N559" i="9"/>
  <c r="P559" i="9"/>
  <c r="N560" i="9"/>
  <c r="P560" i="9"/>
  <c r="N561" i="9"/>
  <c r="P561" i="9"/>
  <c r="N562" i="9"/>
  <c r="P562" i="9"/>
  <c r="N563" i="9"/>
  <c r="P563" i="9"/>
  <c r="N564" i="9"/>
  <c r="P564" i="9"/>
  <c r="N565" i="9"/>
  <c r="P565" i="9"/>
  <c r="N566" i="9"/>
  <c r="P566" i="9"/>
  <c r="N567" i="9"/>
  <c r="P567" i="9"/>
  <c r="N568" i="9"/>
  <c r="P568" i="9"/>
  <c r="N569" i="9"/>
  <c r="P569" i="9"/>
  <c r="N570" i="9"/>
  <c r="P570" i="9"/>
  <c r="N571" i="9"/>
  <c r="P571" i="9"/>
  <c r="N572" i="9"/>
  <c r="P572" i="9"/>
  <c r="N573" i="9"/>
  <c r="P573" i="9"/>
  <c r="N574" i="9"/>
  <c r="P574" i="9"/>
  <c r="N575" i="9"/>
  <c r="P575" i="9"/>
  <c r="N576" i="9"/>
  <c r="P576" i="9"/>
  <c r="N577" i="9"/>
  <c r="P577" i="9"/>
  <c r="N578" i="9"/>
  <c r="P578" i="9"/>
  <c r="N579" i="9"/>
  <c r="P579" i="9"/>
  <c r="N580" i="9"/>
  <c r="P580" i="9"/>
  <c r="N585" i="9"/>
  <c r="P585" i="9"/>
  <c r="K79" i="30"/>
  <c r="K164" i="30"/>
  <c r="N7" i="5"/>
  <c r="P7" i="5"/>
  <c r="N8" i="5"/>
  <c r="P8" i="5"/>
  <c r="N9" i="5"/>
  <c r="P9" i="5"/>
  <c r="N10" i="5"/>
  <c r="P10" i="5"/>
  <c r="N11" i="5"/>
  <c r="P11" i="5"/>
  <c r="N12" i="5"/>
  <c r="P12" i="5"/>
  <c r="N13" i="5"/>
  <c r="P13" i="5"/>
  <c r="N14" i="5"/>
  <c r="P14" i="5"/>
  <c r="N15" i="5"/>
  <c r="P15" i="5"/>
  <c r="N16" i="5"/>
  <c r="P16" i="5"/>
  <c r="N17" i="5"/>
  <c r="P17" i="5"/>
  <c r="N18" i="5"/>
  <c r="P18" i="5"/>
  <c r="N19" i="5"/>
  <c r="P19" i="5"/>
  <c r="N20" i="5"/>
  <c r="P20" i="5"/>
  <c r="N21" i="5"/>
  <c r="P21" i="5"/>
  <c r="N22" i="5"/>
  <c r="P22" i="5"/>
  <c r="N23" i="5"/>
  <c r="P23" i="5"/>
  <c r="N24" i="5"/>
  <c r="P24" i="5"/>
  <c r="N25" i="5"/>
  <c r="P25" i="5"/>
  <c r="N26" i="5"/>
  <c r="P26" i="5"/>
  <c r="N27" i="5"/>
  <c r="P27" i="5"/>
  <c r="N28" i="5"/>
  <c r="P28" i="5"/>
  <c r="N29" i="5"/>
  <c r="P29" i="5"/>
  <c r="N30" i="5"/>
  <c r="P30" i="5"/>
  <c r="N31" i="5"/>
  <c r="P31" i="5"/>
  <c r="N32" i="5"/>
  <c r="P32" i="5"/>
  <c r="N38" i="5"/>
  <c r="P38" i="5"/>
  <c r="N47" i="5"/>
  <c r="P47" i="5"/>
  <c r="N48" i="5"/>
  <c r="P48" i="5"/>
  <c r="N49" i="5"/>
  <c r="P49" i="5"/>
  <c r="N50" i="5"/>
  <c r="P50" i="5"/>
  <c r="N51" i="5"/>
  <c r="P51" i="5"/>
  <c r="N52" i="5"/>
  <c r="P52" i="5"/>
  <c r="N53" i="5"/>
  <c r="P53" i="5"/>
  <c r="N54" i="5"/>
  <c r="P54" i="5"/>
  <c r="K55" i="5"/>
  <c r="N55" i="5"/>
  <c r="P55" i="5"/>
  <c r="N56" i="5"/>
  <c r="P56" i="5"/>
  <c r="N57" i="5"/>
  <c r="P57" i="5"/>
  <c r="N58" i="5"/>
  <c r="P58" i="5"/>
  <c r="K59" i="5"/>
  <c r="N59" i="5"/>
  <c r="P59" i="5"/>
  <c r="K60" i="5"/>
  <c r="N60" i="5"/>
  <c r="P60" i="5"/>
  <c r="N61" i="5"/>
  <c r="P61" i="5"/>
  <c r="N62" i="5"/>
  <c r="P62" i="5"/>
  <c r="N63" i="5"/>
  <c r="P63" i="5"/>
  <c r="N64" i="5"/>
  <c r="P64" i="5"/>
  <c r="N65" i="5"/>
  <c r="P65" i="5"/>
  <c r="N66" i="5"/>
  <c r="P66" i="5"/>
  <c r="N67" i="5"/>
  <c r="P67" i="5"/>
  <c r="K68" i="5"/>
  <c r="N68" i="5"/>
  <c r="P68" i="5"/>
  <c r="N69" i="5"/>
  <c r="P69" i="5"/>
  <c r="N70" i="5"/>
  <c r="P70" i="5"/>
  <c r="N71" i="5"/>
  <c r="P71" i="5"/>
  <c r="N72" i="5"/>
  <c r="P72" i="5"/>
  <c r="K73" i="5"/>
  <c r="N86" i="5"/>
  <c r="P86" i="5"/>
  <c r="N87" i="5"/>
  <c r="P87" i="5"/>
  <c r="N88" i="5"/>
  <c r="P88" i="5"/>
  <c r="N89" i="5"/>
  <c r="P89" i="5"/>
  <c r="N90" i="5"/>
  <c r="P90" i="5"/>
  <c r="N91" i="5"/>
  <c r="P91" i="5"/>
  <c r="N92" i="5"/>
  <c r="P92" i="5"/>
  <c r="N93" i="5"/>
  <c r="P93" i="5"/>
  <c r="N94" i="5"/>
  <c r="P94" i="5"/>
  <c r="N95" i="5"/>
  <c r="P95" i="5"/>
  <c r="N96" i="5"/>
  <c r="P96" i="5"/>
  <c r="N97" i="5"/>
  <c r="P97" i="5"/>
  <c r="N98" i="5"/>
  <c r="P98" i="5"/>
  <c r="N99" i="5"/>
  <c r="P99" i="5"/>
  <c r="N100" i="5"/>
  <c r="P100" i="5"/>
  <c r="N101" i="5"/>
  <c r="P101" i="5"/>
  <c r="N102" i="5"/>
  <c r="P102" i="5"/>
  <c r="N103" i="5"/>
  <c r="P103" i="5"/>
  <c r="N104" i="5"/>
  <c r="P104" i="5"/>
  <c r="N105" i="5"/>
  <c r="P105" i="5"/>
  <c r="N106" i="5"/>
  <c r="P106" i="5"/>
  <c r="N107" i="5"/>
  <c r="P107" i="5"/>
  <c r="N108" i="5"/>
  <c r="P108" i="5"/>
  <c r="N109" i="5"/>
  <c r="P109" i="5"/>
  <c r="N110" i="5"/>
  <c r="P110" i="5"/>
  <c r="N111" i="5"/>
  <c r="P111" i="5"/>
  <c r="N125" i="5"/>
  <c r="P125" i="5"/>
  <c r="N126" i="5"/>
  <c r="P126" i="5"/>
  <c r="N127" i="5"/>
  <c r="P127" i="5"/>
  <c r="N128" i="5"/>
  <c r="P128" i="5"/>
  <c r="N129" i="5"/>
  <c r="P129" i="5"/>
  <c r="N130" i="5"/>
  <c r="P130" i="5"/>
  <c r="K131" i="5"/>
  <c r="N131" i="5"/>
  <c r="P131" i="5"/>
  <c r="K132" i="5"/>
  <c r="N132" i="5"/>
  <c r="P132" i="5"/>
  <c r="N133" i="5"/>
  <c r="P133" i="5"/>
  <c r="N134" i="5"/>
  <c r="P134" i="5"/>
  <c r="N135" i="5"/>
  <c r="P135" i="5"/>
  <c r="N136" i="5"/>
  <c r="P136" i="5"/>
  <c r="N137" i="5"/>
  <c r="P137" i="5"/>
  <c r="N138" i="5"/>
  <c r="P138" i="5"/>
  <c r="N139" i="5"/>
  <c r="P139" i="5"/>
  <c r="N140" i="5"/>
  <c r="P140" i="5"/>
  <c r="N141" i="5"/>
  <c r="P141" i="5"/>
  <c r="N142" i="5"/>
  <c r="P142" i="5"/>
  <c r="N143" i="5"/>
  <c r="P143" i="5"/>
  <c r="N144" i="5"/>
  <c r="P144" i="5"/>
  <c r="N145" i="5"/>
  <c r="P145" i="5"/>
  <c r="N146" i="5"/>
  <c r="P146" i="5"/>
  <c r="N147" i="5"/>
  <c r="P147" i="5"/>
  <c r="N148" i="5"/>
  <c r="P148" i="5"/>
  <c r="N149" i="5"/>
  <c r="P149" i="5"/>
  <c r="N150" i="5"/>
  <c r="P150" i="5"/>
  <c r="N155" i="5"/>
  <c r="P155" i="5"/>
  <c r="N164" i="5"/>
  <c r="P164" i="5"/>
  <c r="N165" i="5"/>
  <c r="P165" i="5"/>
  <c r="N166" i="5"/>
  <c r="P166" i="5"/>
  <c r="N167" i="5"/>
  <c r="P167" i="5"/>
  <c r="N168" i="5"/>
  <c r="P168" i="5"/>
  <c r="N169" i="5"/>
  <c r="P169" i="5"/>
  <c r="N170" i="5"/>
  <c r="P170" i="5"/>
  <c r="N171" i="5"/>
  <c r="P171" i="5"/>
  <c r="N172" i="5"/>
  <c r="P172" i="5"/>
  <c r="N173" i="5"/>
  <c r="P173" i="5"/>
  <c r="N174" i="5"/>
  <c r="P174" i="5"/>
  <c r="N175" i="5"/>
  <c r="P175" i="5"/>
  <c r="N176" i="5"/>
  <c r="P176" i="5"/>
  <c r="N177" i="5"/>
  <c r="P177" i="5"/>
  <c r="N178" i="5"/>
  <c r="P178" i="5"/>
  <c r="Q178" i="5"/>
  <c r="N179" i="5"/>
  <c r="P179" i="5"/>
  <c r="Q179" i="5"/>
  <c r="N180" i="5"/>
  <c r="P180" i="5"/>
  <c r="N181" i="5"/>
  <c r="P181" i="5"/>
  <c r="N182" i="5"/>
  <c r="P182" i="5"/>
  <c r="N183" i="5"/>
  <c r="P183" i="5"/>
  <c r="N184" i="5"/>
  <c r="P184" i="5"/>
  <c r="N185" i="5"/>
  <c r="P185" i="5"/>
  <c r="N186" i="5"/>
  <c r="P186" i="5"/>
  <c r="N187" i="5"/>
  <c r="P187" i="5"/>
  <c r="N188" i="5"/>
  <c r="P188" i="5"/>
  <c r="N189" i="5"/>
  <c r="P189" i="5"/>
  <c r="N194" i="5"/>
  <c r="P194" i="5"/>
  <c r="N203" i="5"/>
  <c r="P203" i="5"/>
  <c r="N204" i="5"/>
  <c r="P204" i="5"/>
  <c r="N205" i="5"/>
  <c r="P205" i="5"/>
  <c r="N206" i="5"/>
  <c r="P206" i="5"/>
  <c r="N207" i="5"/>
  <c r="P207" i="5"/>
  <c r="N208" i="5"/>
  <c r="P208" i="5"/>
  <c r="N209" i="5"/>
  <c r="P209" i="5"/>
  <c r="N210" i="5"/>
  <c r="P210" i="5"/>
  <c r="N211" i="5"/>
  <c r="P211" i="5"/>
  <c r="N212" i="5"/>
  <c r="P212" i="5"/>
  <c r="N213" i="5"/>
  <c r="P213" i="5"/>
  <c r="N214" i="5"/>
  <c r="P214" i="5"/>
  <c r="N215" i="5"/>
  <c r="P215" i="5"/>
  <c r="N216" i="5"/>
  <c r="P216" i="5"/>
  <c r="N217" i="5"/>
  <c r="P217" i="5"/>
  <c r="N218" i="5"/>
  <c r="P218" i="5"/>
  <c r="N219" i="5"/>
  <c r="P219" i="5"/>
  <c r="N220" i="5"/>
  <c r="P220" i="5"/>
  <c r="N221" i="5"/>
  <c r="P221" i="5"/>
  <c r="N222" i="5"/>
  <c r="P222" i="5"/>
  <c r="N223" i="5"/>
  <c r="P223" i="5"/>
  <c r="N224" i="5"/>
  <c r="P224" i="5"/>
  <c r="N225" i="5"/>
  <c r="P225" i="5"/>
  <c r="N226" i="5"/>
  <c r="P226" i="5"/>
  <c r="N227" i="5"/>
  <c r="P227" i="5"/>
  <c r="N228" i="5"/>
  <c r="P228" i="5"/>
  <c r="N233" i="5"/>
  <c r="P233" i="5"/>
  <c r="N242" i="5"/>
  <c r="P242" i="5"/>
  <c r="N243" i="5"/>
  <c r="P243" i="5"/>
  <c r="N244" i="5"/>
  <c r="P244" i="5"/>
  <c r="N245" i="5"/>
  <c r="P245" i="5"/>
  <c r="N246" i="5"/>
  <c r="P246" i="5"/>
  <c r="N247" i="5"/>
  <c r="P247" i="5"/>
  <c r="N248" i="5"/>
  <c r="P248" i="5"/>
  <c r="N249" i="5"/>
  <c r="P249" i="5"/>
  <c r="N250" i="5"/>
  <c r="P250" i="5"/>
  <c r="N251" i="5"/>
  <c r="P251" i="5"/>
  <c r="N252" i="5"/>
  <c r="P252" i="5"/>
  <c r="N253" i="5"/>
  <c r="P253" i="5"/>
  <c r="N254" i="5"/>
  <c r="P254" i="5"/>
  <c r="N255" i="5"/>
  <c r="P255" i="5"/>
  <c r="N256" i="5"/>
  <c r="P256" i="5"/>
  <c r="N257" i="5"/>
  <c r="P257" i="5"/>
  <c r="N258" i="5"/>
  <c r="P258" i="5"/>
  <c r="N259" i="5"/>
  <c r="P259" i="5"/>
  <c r="N260" i="5"/>
  <c r="P260" i="5"/>
  <c r="N261" i="5"/>
  <c r="P261" i="5"/>
  <c r="N262" i="5"/>
  <c r="P262" i="5"/>
  <c r="N263" i="5"/>
  <c r="P263" i="5"/>
  <c r="N264" i="5"/>
  <c r="P264" i="5"/>
  <c r="N265" i="5"/>
  <c r="P265" i="5"/>
  <c r="N266" i="5"/>
  <c r="P266" i="5"/>
  <c r="N267" i="5"/>
  <c r="P267" i="5"/>
  <c r="N272" i="5"/>
  <c r="P272" i="5"/>
  <c r="N281" i="5"/>
  <c r="P281" i="5"/>
  <c r="N282" i="5"/>
  <c r="P282" i="5"/>
  <c r="N283" i="5"/>
  <c r="P283" i="5"/>
  <c r="N284" i="5"/>
  <c r="P284" i="5"/>
  <c r="N285" i="5"/>
  <c r="P285" i="5"/>
  <c r="N286" i="5"/>
  <c r="P286" i="5"/>
  <c r="N287" i="5"/>
  <c r="P287" i="5"/>
  <c r="N288" i="5"/>
  <c r="P288" i="5"/>
  <c r="N289" i="5"/>
  <c r="P289" i="5"/>
  <c r="N290" i="5"/>
  <c r="P290" i="5"/>
  <c r="N291" i="5"/>
  <c r="P291" i="5"/>
  <c r="N292" i="5"/>
  <c r="P292" i="5"/>
  <c r="N293" i="5"/>
  <c r="P293" i="5"/>
  <c r="N294" i="5"/>
  <c r="P294" i="5"/>
  <c r="N295" i="5"/>
  <c r="P295" i="5"/>
  <c r="N296" i="5"/>
  <c r="P296" i="5"/>
  <c r="N297" i="5"/>
  <c r="P297" i="5"/>
  <c r="N298" i="5"/>
  <c r="P298" i="5"/>
  <c r="N299" i="5"/>
  <c r="P299" i="5"/>
  <c r="N300" i="5"/>
  <c r="P300" i="5"/>
  <c r="N301" i="5"/>
  <c r="P301" i="5"/>
  <c r="N302" i="5"/>
  <c r="P302" i="5"/>
  <c r="N303" i="5"/>
  <c r="P303" i="5"/>
  <c r="N304" i="5"/>
  <c r="P304" i="5"/>
  <c r="N305" i="5"/>
  <c r="P305" i="5"/>
  <c r="N306" i="5"/>
  <c r="P306" i="5"/>
  <c r="N311" i="5"/>
  <c r="P311" i="5"/>
  <c r="N320" i="5"/>
  <c r="P320" i="5"/>
  <c r="N321" i="5"/>
  <c r="P321" i="5"/>
  <c r="N322" i="5"/>
  <c r="P322" i="5"/>
  <c r="N323" i="5"/>
  <c r="P323" i="5"/>
  <c r="N324" i="5"/>
  <c r="P324" i="5"/>
  <c r="N325" i="5"/>
  <c r="P325" i="5"/>
  <c r="N326" i="5"/>
  <c r="P326" i="5"/>
  <c r="N327" i="5"/>
  <c r="P327" i="5"/>
  <c r="N328" i="5"/>
  <c r="P328" i="5"/>
  <c r="N329" i="5"/>
  <c r="P329" i="5"/>
  <c r="N330" i="5"/>
  <c r="P330" i="5"/>
  <c r="N331" i="5"/>
  <c r="P331" i="5"/>
  <c r="N332" i="5"/>
  <c r="P332" i="5"/>
  <c r="N333" i="5"/>
  <c r="P333" i="5"/>
  <c r="N334" i="5"/>
  <c r="P334" i="5"/>
  <c r="N335" i="5"/>
  <c r="P335" i="5"/>
  <c r="N336" i="5"/>
  <c r="P336" i="5"/>
  <c r="N337" i="5"/>
  <c r="P337" i="5"/>
  <c r="N338" i="5"/>
  <c r="P338" i="5"/>
  <c r="N339" i="5"/>
  <c r="P339" i="5"/>
  <c r="N340" i="5"/>
  <c r="P340" i="5"/>
  <c r="N341" i="5"/>
  <c r="P341" i="5"/>
  <c r="N342" i="5"/>
  <c r="P342" i="5"/>
  <c r="N343" i="5"/>
  <c r="P343" i="5"/>
  <c r="N344" i="5"/>
  <c r="P344" i="5"/>
  <c r="N345" i="5"/>
  <c r="P345" i="5"/>
  <c r="N350" i="5"/>
  <c r="P350" i="5"/>
  <c r="N359" i="5"/>
  <c r="P359" i="5"/>
  <c r="N360" i="5"/>
  <c r="P360" i="5"/>
  <c r="N361" i="5"/>
  <c r="P361" i="5"/>
  <c r="N362" i="5"/>
  <c r="P362" i="5"/>
  <c r="N363" i="5"/>
  <c r="P363" i="5"/>
  <c r="N364" i="5"/>
  <c r="P364" i="5"/>
  <c r="N365" i="5"/>
  <c r="P365" i="5"/>
  <c r="N366" i="5"/>
  <c r="P366" i="5"/>
  <c r="N367" i="5"/>
  <c r="P367" i="5"/>
  <c r="N368" i="5"/>
  <c r="P368" i="5"/>
  <c r="N369" i="5"/>
  <c r="P369" i="5"/>
  <c r="N370" i="5"/>
  <c r="P370" i="5"/>
  <c r="N371" i="5"/>
  <c r="P371" i="5"/>
  <c r="N372" i="5"/>
  <c r="P372" i="5"/>
  <c r="N373" i="5"/>
  <c r="P373" i="5"/>
  <c r="N374" i="5"/>
  <c r="P374" i="5"/>
  <c r="N375" i="5"/>
  <c r="P375" i="5"/>
  <c r="N376" i="5"/>
  <c r="P376" i="5"/>
  <c r="N377" i="5"/>
  <c r="P377" i="5"/>
  <c r="N378" i="5"/>
  <c r="P378" i="5"/>
  <c r="N379" i="5"/>
  <c r="P379" i="5"/>
  <c r="N380" i="5"/>
  <c r="P380" i="5"/>
  <c r="N381" i="5"/>
  <c r="P381" i="5"/>
  <c r="N382" i="5"/>
  <c r="P382" i="5"/>
  <c r="N383" i="5"/>
  <c r="P383" i="5"/>
  <c r="N384" i="5"/>
  <c r="P384" i="5"/>
  <c r="N390" i="5"/>
  <c r="P390" i="5"/>
  <c r="N398" i="5"/>
  <c r="P398" i="5"/>
  <c r="N399" i="5"/>
  <c r="P399" i="5"/>
  <c r="N400" i="5"/>
  <c r="P400" i="5"/>
  <c r="N401" i="5"/>
  <c r="P401" i="5"/>
  <c r="N402" i="5"/>
  <c r="P402" i="5"/>
  <c r="N403" i="5"/>
  <c r="P403" i="5"/>
  <c r="N404" i="5"/>
  <c r="P404" i="5"/>
  <c r="N405" i="5"/>
  <c r="P405" i="5"/>
  <c r="N406" i="5"/>
  <c r="P406" i="5"/>
  <c r="N407" i="5"/>
  <c r="P407" i="5"/>
  <c r="N408" i="5"/>
  <c r="P408" i="5"/>
  <c r="N409" i="5"/>
  <c r="P409" i="5"/>
  <c r="N410" i="5"/>
  <c r="P410" i="5"/>
  <c r="N411" i="5"/>
  <c r="P411" i="5"/>
  <c r="N412" i="5"/>
  <c r="P412" i="5"/>
  <c r="N413" i="5"/>
  <c r="P413" i="5"/>
  <c r="N414" i="5"/>
  <c r="P414" i="5"/>
  <c r="N415" i="5"/>
  <c r="P415" i="5"/>
  <c r="N416" i="5"/>
  <c r="P416" i="5"/>
  <c r="N417" i="5"/>
  <c r="P417" i="5"/>
  <c r="N418" i="5"/>
  <c r="P418" i="5"/>
  <c r="N419" i="5"/>
  <c r="P419" i="5"/>
  <c r="N420" i="5"/>
  <c r="P420" i="5"/>
  <c r="N421" i="5"/>
  <c r="P421" i="5"/>
  <c r="N422" i="5"/>
  <c r="P422" i="5"/>
  <c r="N423" i="5"/>
  <c r="P423" i="5"/>
  <c r="N429" i="5"/>
  <c r="P429" i="5"/>
  <c r="N437" i="5"/>
  <c r="P437" i="5"/>
  <c r="N438" i="5"/>
  <c r="P438" i="5"/>
  <c r="N439" i="5"/>
  <c r="P439" i="5"/>
  <c r="N440" i="5"/>
  <c r="P440" i="5"/>
  <c r="N441" i="5"/>
  <c r="P441" i="5"/>
  <c r="N442" i="5"/>
  <c r="P442" i="5"/>
  <c r="N443" i="5"/>
  <c r="P443" i="5"/>
  <c r="N444" i="5"/>
  <c r="P444" i="5"/>
  <c r="N445" i="5"/>
  <c r="P445" i="5"/>
  <c r="N446" i="5"/>
  <c r="P446" i="5"/>
  <c r="N447" i="5"/>
  <c r="P447" i="5"/>
  <c r="N448" i="5"/>
  <c r="P448" i="5"/>
  <c r="N449" i="5"/>
  <c r="P449" i="5"/>
  <c r="N450" i="5"/>
  <c r="P450" i="5"/>
  <c r="N451" i="5"/>
  <c r="P451" i="5"/>
  <c r="N452" i="5"/>
  <c r="P452" i="5"/>
  <c r="N453" i="5"/>
  <c r="P453" i="5"/>
  <c r="N454" i="5"/>
  <c r="P454" i="5"/>
  <c r="N455" i="5"/>
  <c r="P455" i="5"/>
  <c r="N456" i="5"/>
  <c r="P456" i="5"/>
  <c r="N457" i="5"/>
  <c r="P457" i="5"/>
  <c r="N458" i="5"/>
  <c r="P458" i="5"/>
  <c r="N459" i="5"/>
  <c r="P459" i="5"/>
  <c r="N460" i="5"/>
  <c r="P460" i="5"/>
  <c r="N461" i="5"/>
  <c r="P461" i="5"/>
  <c r="N462" i="5"/>
  <c r="P462" i="5"/>
  <c r="N468" i="5"/>
  <c r="P468" i="5"/>
  <c r="N476" i="5"/>
  <c r="P476" i="5"/>
  <c r="N477" i="5"/>
  <c r="P477" i="5"/>
  <c r="N478" i="5"/>
  <c r="P478" i="5"/>
  <c r="N479" i="5"/>
  <c r="P479" i="5"/>
  <c r="N480" i="5"/>
  <c r="P480" i="5"/>
  <c r="N481" i="5"/>
  <c r="P481" i="5"/>
  <c r="N482" i="5"/>
  <c r="P482" i="5"/>
  <c r="N483" i="5"/>
  <c r="P483" i="5"/>
  <c r="N484" i="5"/>
  <c r="P484" i="5"/>
  <c r="N485" i="5"/>
  <c r="P485" i="5"/>
  <c r="N486" i="5"/>
  <c r="P486" i="5"/>
  <c r="N487" i="5"/>
  <c r="P487" i="5"/>
  <c r="N488" i="5"/>
  <c r="P488" i="5"/>
  <c r="N489" i="5"/>
  <c r="P489" i="5"/>
  <c r="N490" i="5"/>
  <c r="P490" i="5"/>
  <c r="N491" i="5"/>
  <c r="P491" i="5"/>
  <c r="N492" i="5"/>
  <c r="P492" i="5"/>
  <c r="N493" i="5"/>
  <c r="P493" i="5"/>
  <c r="N494" i="5"/>
  <c r="P494" i="5"/>
  <c r="N495" i="5"/>
  <c r="P495" i="5"/>
  <c r="N496" i="5"/>
  <c r="P496" i="5"/>
  <c r="N497" i="5"/>
  <c r="P497" i="5"/>
  <c r="N498" i="5"/>
  <c r="P498" i="5"/>
  <c r="N499" i="5"/>
  <c r="P499" i="5"/>
  <c r="N500" i="5"/>
  <c r="P500" i="5"/>
  <c r="N501" i="5"/>
  <c r="P501" i="5"/>
  <c r="N506" i="5"/>
  <c r="P506" i="5"/>
  <c r="N514" i="5"/>
  <c r="P514" i="5"/>
  <c r="N515" i="5"/>
  <c r="P515" i="5"/>
  <c r="N516" i="5"/>
  <c r="P516" i="5"/>
  <c r="N517" i="5"/>
  <c r="P517" i="5"/>
  <c r="N518" i="5"/>
  <c r="P518" i="5"/>
  <c r="N519" i="5"/>
  <c r="P519" i="5"/>
  <c r="N520" i="5"/>
  <c r="P520" i="5"/>
  <c r="N521" i="5"/>
  <c r="P521" i="5"/>
  <c r="N522" i="5"/>
  <c r="P522" i="5"/>
  <c r="N523" i="5"/>
  <c r="P523" i="5"/>
  <c r="N524" i="5"/>
  <c r="P524" i="5"/>
  <c r="N525" i="5"/>
  <c r="P525" i="5"/>
  <c r="N526" i="5"/>
  <c r="P526" i="5"/>
  <c r="N527" i="5"/>
  <c r="P527" i="5"/>
  <c r="N528" i="5"/>
  <c r="P528" i="5"/>
  <c r="N529" i="5"/>
  <c r="P529" i="5"/>
  <c r="N530" i="5"/>
  <c r="P530" i="5"/>
  <c r="N531" i="5"/>
  <c r="P531" i="5"/>
  <c r="N532" i="5"/>
  <c r="P532" i="5"/>
  <c r="N533" i="5"/>
  <c r="P533" i="5"/>
  <c r="N534" i="5"/>
  <c r="P534" i="5"/>
  <c r="N535" i="5"/>
  <c r="P535" i="5"/>
  <c r="N536" i="5"/>
  <c r="P536" i="5"/>
  <c r="N537" i="5"/>
  <c r="P537" i="5"/>
  <c r="N538" i="5"/>
  <c r="P538" i="5"/>
  <c r="N539" i="5"/>
  <c r="P539" i="5"/>
  <c r="N544" i="5"/>
  <c r="P544" i="5"/>
  <c r="N552" i="5"/>
  <c r="P552" i="5"/>
  <c r="N553" i="5"/>
  <c r="P553" i="5"/>
  <c r="N554" i="5"/>
  <c r="P554" i="5"/>
  <c r="N555" i="5"/>
  <c r="P555" i="5"/>
  <c r="N556" i="5"/>
  <c r="P556" i="5"/>
  <c r="N557" i="5"/>
  <c r="P557" i="5"/>
  <c r="N558" i="5"/>
  <c r="P558" i="5"/>
  <c r="N559" i="5"/>
  <c r="P559" i="5"/>
  <c r="N560" i="5"/>
  <c r="P560" i="5"/>
  <c r="N561" i="5"/>
  <c r="P561" i="5"/>
  <c r="N562" i="5"/>
  <c r="P562" i="5"/>
  <c r="N563" i="5"/>
  <c r="P563" i="5"/>
  <c r="N564" i="5"/>
  <c r="P564" i="5"/>
  <c r="N565" i="5"/>
  <c r="P565" i="5"/>
  <c r="N566" i="5"/>
  <c r="P566" i="5"/>
  <c r="N567" i="5"/>
  <c r="P567" i="5"/>
  <c r="N568" i="5"/>
  <c r="P568" i="5"/>
  <c r="N569" i="5"/>
  <c r="P569" i="5"/>
  <c r="N570" i="5"/>
  <c r="P570" i="5"/>
  <c r="N571" i="5"/>
  <c r="P571" i="5"/>
  <c r="N572" i="5"/>
  <c r="P572" i="5"/>
  <c r="N573" i="5"/>
  <c r="P573" i="5"/>
  <c r="N574" i="5"/>
  <c r="P574" i="5"/>
  <c r="N575" i="5"/>
  <c r="P575" i="5"/>
  <c r="N576" i="5"/>
  <c r="P576" i="5"/>
  <c r="N577" i="5"/>
  <c r="P577" i="5"/>
  <c r="N582" i="5"/>
  <c r="P582" i="5"/>
  <c r="K46" i="22"/>
  <c r="K47" i="22"/>
  <c r="K53" i="22"/>
  <c r="K54" i="22"/>
  <c r="K55" i="22"/>
  <c r="K56" i="22"/>
  <c r="K57" i="22"/>
  <c r="K58" i="22"/>
  <c r="K59" i="22"/>
  <c r="K60" i="22"/>
  <c r="K62" i="22"/>
  <c r="K63" i="22"/>
  <c r="K64" i="22"/>
  <c r="M81" i="22"/>
  <c r="O81" i="22"/>
  <c r="M82" i="22"/>
  <c r="O82" i="22"/>
  <c r="M83" i="22"/>
  <c r="O83" i="22"/>
  <c r="M84" i="22"/>
  <c r="O84" i="22"/>
  <c r="M85" i="22"/>
  <c r="O85" i="22"/>
  <c r="M86" i="22"/>
  <c r="O86" i="22"/>
  <c r="M87" i="22"/>
  <c r="O87" i="22"/>
  <c r="M88" i="22"/>
  <c r="O88" i="22"/>
  <c r="M89" i="22"/>
  <c r="O89" i="22"/>
  <c r="M90" i="22"/>
  <c r="O90" i="22"/>
  <c r="M91" i="22"/>
  <c r="O91" i="22"/>
  <c r="M92" i="22"/>
  <c r="O92" i="22"/>
  <c r="M93" i="22"/>
  <c r="O93" i="22"/>
  <c r="M94" i="22"/>
  <c r="O94" i="22"/>
  <c r="M95" i="22"/>
  <c r="O95" i="22"/>
  <c r="M96" i="22"/>
  <c r="O96" i="22"/>
  <c r="M97" i="22"/>
  <c r="O97" i="22"/>
  <c r="M98" i="22"/>
  <c r="O98" i="22"/>
  <c r="M99" i="22"/>
  <c r="O99" i="22"/>
  <c r="M100" i="22"/>
  <c r="O100" i="22"/>
  <c r="M101" i="22"/>
  <c r="O101" i="22"/>
  <c r="M102" i="22"/>
  <c r="O102" i="22"/>
  <c r="M103" i="22"/>
  <c r="O103" i="22"/>
  <c r="M104" i="22"/>
  <c r="O104" i="22"/>
  <c r="M118" i="22"/>
  <c r="O118" i="22"/>
  <c r="M119" i="22"/>
  <c r="O119" i="22"/>
  <c r="M120" i="22"/>
  <c r="O120" i="22"/>
  <c r="M121" i="22"/>
  <c r="O121" i="22"/>
  <c r="M122" i="22"/>
  <c r="O122" i="22"/>
  <c r="M123" i="22"/>
  <c r="O123" i="22"/>
  <c r="M124" i="22"/>
  <c r="O124" i="22"/>
  <c r="M125" i="22"/>
  <c r="O125" i="22"/>
  <c r="M126" i="22"/>
  <c r="O126" i="22"/>
  <c r="M127" i="22"/>
  <c r="O127" i="22"/>
  <c r="M128" i="22"/>
  <c r="O128" i="22"/>
  <c r="M129" i="22"/>
  <c r="O129" i="22"/>
  <c r="M130" i="22"/>
  <c r="O130" i="22"/>
  <c r="M131" i="22"/>
  <c r="O131" i="22"/>
  <c r="M132" i="22"/>
  <c r="O132" i="22"/>
  <c r="M133" i="22"/>
  <c r="O133" i="22"/>
  <c r="M134" i="22"/>
  <c r="O134" i="22"/>
  <c r="M135" i="22"/>
  <c r="O135" i="22"/>
  <c r="M136" i="22"/>
  <c r="O136" i="22"/>
  <c r="M137" i="22"/>
  <c r="O137" i="22"/>
  <c r="M138" i="22"/>
  <c r="O138" i="22"/>
  <c r="M139" i="22"/>
  <c r="O139" i="22"/>
  <c r="M140" i="22"/>
  <c r="O140" i="22"/>
  <c r="M141" i="22"/>
  <c r="O141" i="22"/>
  <c r="M154" i="22"/>
  <c r="O154" i="22"/>
  <c r="M155" i="22"/>
  <c r="O155" i="22"/>
  <c r="M156" i="22"/>
  <c r="O156" i="22"/>
  <c r="M157" i="22"/>
  <c r="O157" i="22"/>
  <c r="M158" i="22"/>
  <c r="O158" i="22"/>
  <c r="M159" i="22"/>
  <c r="O159" i="22"/>
  <c r="M160" i="22"/>
  <c r="O160" i="22"/>
  <c r="M161" i="22"/>
  <c r="O161" i="22"/>
  <c r="M162" i="22"/>
  <c r="O162" i="22"/>
  <c r="M163" i="22"/>
  <c r="O163" i="22"/>
  <c r="M164" i="22"/>
  <c r="O164" i="22"/>
  <c r="M165" i="22"/>
  <c r="O165" i="22"/>
  <c r="M166" i="22"/>
  <c r="O166" i="22"/>
  <c r="M167" i="22"/>
  <c r="O167" i="22"/>
  <c r="M168" i="22"/>
  <c r="O168" i="22"/>
  <c r="M169" i="22"/>
  <c r="O169" i="22"/>
  <c r="M170" i="22"/>
  <c r="O170" i="22"/>
  <c r="M171" i="22"/>
  <c r="O171" i="22"/>
  <c r="M172" i="22"/>
  <c r="O172" i="22"/>
  <c r="M173" i="22"/>
  <c r="O173" i="22"/>
  <c r="M174" i="22"/>
  <c r="O174" i="22"/>
  <c r="M175" i="22"/>
  <c r="O175" i="22"/>
  <c r="M176" i="22"/>
  <c r="O176" i="22"/>
  <c r="M177" i="22"/>
  <c r="O177" i="22"/>
  <c r="O8" i="52"/>
  <c r="P8" i="52"/>
  <c r="O12" i="52"/>
  <c r="P12" i="52"/>
  <c r="M81" i="52"/>
  <c r="E213" i="52"/>
  <c r="N7" i="29"/>
  <c r="P7" i="29"/>
  <c r="N8" i="29"/>
  <c r="P8" i="29"/>
  <c r="N9" i="29"/>
  <c r="P9" i="29"/>
  <c r="N10" i="29"/>
  <c r="P10" i="29"/>
  <c r="N11" i="29"/>
  <c r="P11" i="29"/>
  <c r="N12" i="29"/>
  <c r="P12" i="29"/>
  <c r="N13" i="29"/>
  <c r="P13" i="29"/>
  <c r="N14" i="29"/>
  <c r="P14" i="29"/>
  <c r="N15" i="29"/>
  <c r="P15" i="29"/>
  <c r="N16" i="29"/>
  <c r="P16" i="29"/>
  <c r="N17" i="29"/>
  <c r="P17" i="29"/>
  <c r="N18" i="29"/>
  <c r="P18" i="29"/>
  <c r="N19" i="29"/>
  <c r="P19" i="29"/>
  <c r="N20" i="29"/>
  <c r="P20" i="29"/>
  <c r="N21" i="29"/>
  <c r="P21" i="29"/>
  <c r="N22" i="29"/>
  <c r="P22" i="29"/>
  <c r="N23" i="29"/>
  <c r="P23" i="29"/>
  <c r="N24" i="29"/>
  <c r="P24" i="29"/>
  <c r="N25" i="29"/>
  <c r="P25" i="29"/>
  <c r="N26" i="29"/>
  <c r="P26" i="29"/>
  <c r="N27" i="29"/>
  <c r="P27" i="29"/>
  <c r="N28" i="29"/>
  <c r="P28" i="29"/>
  <c r="N29" i="29"/>
  <c r="P29" i="29"/>
  <c r="N30" i="29"/>
  <c r="P30" i="29"/>
  <c r="N31" i="29"/>
  <c r="P31" i="29"/>
  <c r="N32" i="29"/>
  <c r="P32" i="29"/>
  <c r="N42" i="29"/>
  <c r="P42" i="29"/>
  <c r="N49" i="29"/>
  <c r="P49" i="29"/>
  <c r="N50" i="29"/>
  <c r="P50" i="29"/>
  <c r="N51" i="29"/>
  <c r="P51" i="29"/>
  <c r="N52" i="29"/>
  <c r="P52" i="29"/>
  <c r="N53" i="29"/>
  <c r="P53" i="29"/>
  <c r="N54" i="29"/>
  <c r="P54" i="29"/>
  <c r="N55" i="29"/>
  <c r="P55" i="29"/>
  <c r="N56" i="29"/>
  <c r="P56" i="29"/>
  <c r="N57" i="29"/>
  <c r="P57" i="29"/>
  <c r="N58" i="29"/>
  <c r="P58" i="29"/>
  <c r="N59" i="29"/>
  <c r="P59" i="29"/>
  <c r="N60" i="29"/>
  <c r="P60" i="29"/>
  <c r="N61" i="29"/>
  <c r="P61" i="29"/>
  <c r="N62" i="29"/>
  <c r="P62" i="29"/>
  <c r="N63" i="29"/>
  <c r="P63" i="29"/>
  <c r="N64" i="29"/>
  <c r="P64" i="29"/>
  <c r="N65" i="29"/>
  <c r="P65" i="29"/>
  <c r="N66" i="29"/>
  <c r="P66" i="29"/>
  <c r="N67" i="29"/>
  <c r="P67" i="29"/>
  <c r="N68" i="29"/>
  <c r="P68" i="29"/>
  <c r="N69" i="29"/>
  <c r="P69" i="29"/>
  <c r="N70" i="29"/>
  <c r="P70" i="29"/>
  <c r="N71" i="29"/>
  <c r="P71" i="29"/>
  <c r="N72" i="29"/>
  <c r="P72" i="29"/>
  <c r="N73" i="29"/>
  <c r="P73" i="29"/>
  <c r="N74" i="29"/>
  <c r="P74" i="29"/>
  <c r="N88" i="29"/>
  <c r="P88" i="29"/>
  <c r="N89" i="29"/>
  <c r="P89" i="29"/>
  <c r="N90" i="29"/>
  <c r="P90" i="29"/>
  <c r="N91" i="29"/>
  <c r="P91" i="29"/>
  <c r="N92" i="29"/>
  <c r="P92" i="29"/>
  <c r="N93" i="29"/>
  <c r="P93" i="29"/>
  <c r="N94" i="29"/>
  <c r="P94" i="29"/>
  <c r="N95" i="29"/>
  <c r="P95" i="29"/>
  <c r="N96" i="29"/>
  <c r="P96" i="29"/>
  <c r="N97" i="29"/>
  <c r="P97" i="29"/>
  <c r="N98" i="29"/>
  <c r="P98" i="29"/>
  <c r="N99" i="29"/>
  <c r="P99" i="29"/>
  <c r="N100" i="29"/>
  <c r="P100" i="29"/>
  <c r="N101" i="29"/>
  <c r="P101" i="29"/>
  <c r="N102" i="29"/>
  <c r="P102" i="29"/>
  <c r="N103" i="29"/>
  <c r="P103" i="29"/>
  <c r="N104" i="29"/>
  <c r="P104" i="29"/>
  <c r="N105" i="29"/>
  <c r="P105" i="29"/>
  <c r="N106" i="29"/>
  <c r="P106" i="29"/>
  <c r="N107" i="29"/>
  <c r="P107" i="29"/>
  <c r="N108" i="29"/>
  <c r="P108" i="29"/>
  <c r="N109" i="29"/>
  <c r="P109" i="29"/>
  <c r="N110" i="29"/>
  <c r="P110" i="29"/>
  <c r="N111" i="29"/>
  <c r="P111" i="29"/>
  <c r="N112" i="29"/>
  <c r="P112" i="29"/>
  <c r="N113" i="29"/>
  <c r="P113" i="29"/>
  <c r="N118" i="29"/>
  <c r="P118" i="29"/>
  <c r="N131" i="29"/>
  <c r="P131" i="29"/>
  <c r="N132" i="29"/>
  <c r="P132" i="29"/>
  <c r="N133" i="29"/>
  <c r="P133" i="29"/>
  <c r="N134" i="29"/>
  <c r="P134" i="29"/>
  <c r="N135" i="29"/>
  <c r="P135" i="29"/>
  <c r="N136" i="29"/>
  <c r="P136" i="29"/>
  <c r="N137" i="29"/>
  <c r="P137" i="29"/>
  <c r="N138" i="29"/>
  <c r="P138" i="29"/>
  <c r="N139" i="29"/>
  <c r="P139" i="29"/>
  <c r="N140" i="29"/>
  <c r="P140" i="29"/>
  <c r="N141" i="29"/>
  <c r="P141" i="29"/>
  <c r="N142" i="29"/>
  <c r="P142" i="29"/>
  <c r="N143" i="29"/>
  <c r="P143" i="29"/>
  <c r="N144" i="29"/>
  <c r="P144" i="29"/>
  <c r="N145" i="29"/>
  <c r="P145" i="29"/>
  <c r="N146" i="29"/>
  <c r="P146" i="29"/>
  <c r="N147" i="29"/>
  <c r="P147" i="29"/>
  <c r="N148" i="29"/>
  <c r="P148" i="29"/>
  <c r="N149" i="29"/>
  <c r="P149" i="29"/>
  <c r="N150" i="29"/>
  <c r="P150" i="29"/>
  <c r="N151" i="29"/>
  <c r="P151" i="29"/>
  <c r="N152" i="29"/>
  <c r="P152" i="29"/>
  <c r="N153" i="29"/>
  <c r="P153" i="29"/>
  <c r="N154" i="29"/>
  <c r="P154" i="29"/>
  <c r="N155" i="29"/>
  <c r="P155" i="29"/>
  <c r="N156" i="29"/>
  <c r="P156" i="29"/>
  <c r="N166" i="29"/>
  <c r="P166" i="29"/>
  <c r="N174" i="29"/>
  <c r="P174" i="29"/>
  <c r="N175" i="29"/>
  <c r="P175" i="29"/>
  <c r="N176" i="29"/>
  <c r="P176" i="29"/>
  <c r="N177" i="29"/>
  <c r="P177" i="29"/>
  <c r="N178" i="29"/>
  <c r="P178" i="29"/>
  <c r="N179" i="29"/>
  <c r="P179" i="29"/>
  <c r="N180" i="29"/>
  <c r="P180" i="29"/>
  <c r="N181" i="29"/>
  <c r="P181" i="29"/>
  <c r="N182" i="29"/>
  <c r="P182" i="29"/>
  <c r="N183" i="29"/>
  <c r="P183" i="29"/>
  <c r="N184" i="29"/>
  <c r="P184" i="29"/>
  <c r="N185" i="29"/>
  <c r="P185" i="29"/>
  <c r="N186" i="29"/>
  <c r="P186" i="29"/>
  <c r="N187" i="29"/>
  <c r="P187" i="29"/>
  <c r="N188" i="29"/>
  <c r="P188" i="29"/>
  <c r="Q188" i="29"/>
  <c r="N189" i="29"/>
  <c r="P189" i="29"/>
  <c r="Q189" i="29"/>
  <c r="N190" i="29"/>
  <c r="P190" i="29"/>
  <c r="N191" i="29"/>
  <c r="P191" i="29"/>
  <c r="N192" i="29"/>
  <c r="P192" i="29"/>
  <c r="N193" i="29"/>
  <c r="P193" i="29"/>
  <c r="N194" i="29"/>
  <c r="P194" i="29"/>
  <c r="N195" i="29"/>
  <c r="P195" i="29"/>
  <c r="N196" i="29"/>
  <c r="P196" i="29"/>
  <c r="N197" i="29"/>
  <c r="P197" i="29"/>
  <c r="N198" i="29"/>
  <c r="P198" i="29"/>
  <c r="N199" i="29"/>
  <c r="P199" i="29"/>
  <c r="N208" i="29"/>
  <c r="P208" i="29"/>
  <c r="N215" i="29"/>
  <c r="P215" i="29"/>
  <c r="N216" i="29"/>
  <c r="P216" i="29"/>
  <c r="N217" i="29"/>
  <c r="P217" i="29"/>
  <c r="N218" i="29"/>
  <c r="P218" i="29"/>
  <c r="N219" i="29"/>
  <c r="P219" i="29"/>
  <c r="N220" i="29"/>
  <c r="P220" i="29"/>
  <c r="N221" i="29"/>
  <c r="P221" i="29"/>
  <c r="N222" i="29"/>
  <c r="P222" i="29"/>
  <c r="N223" i="29"/>
  <c r="P223" i="29"/>
  <c r="N224" i="29"/>
  <c r="P224" i="29"/>
  <c r="N225" i="29"/>
  <c r="P225" i="29"/>
  <c r="N226" i="29"/>
  <c r="P226" i="29"/>
  <c r="N227" i="29"/>
  <c r="P227" i="29"/>
  <c r="N228" i="29"/>
  <c r="P228" i="29"/>
  <c r="N229" i="29"/>
  <c r="P229" i="29"/>
  <c r="N230" i="29"/>
  <c r="P230" i="29"/>
  <c r="N231" i="29"/>
  <c r="P231" i="29"/>
  <c r="N232" i="29"/>
  <c r="P232" i="29"/>
  <c r="N233" i="29"/>
  <c r="P233" i="29"/>
  <c r="N234" i="29"/>
  <c r="P234" i="29"/>
  <c r="N235" i="29"/>
  <c r="P235" i="29"/>
  <c r="N236" i="29"/>
  <c r="P236" i="29"/>
  <c r="N237" i="29"/>
  <c r="P237" i="29"/>
  <c r="N238" i="29"/>
  <c r="P238" i="29"/>
  <c r="N239" i="29"/>
  <c r="P239" i="29"/>
  <c r="N240" i="29"/>
  <c r="P240" i="29"/>
  <c r="N254" i="29"/>
  <c r="P254" i="29"/>
  <c r="N255" i="29"/>
  <c r="P255" i="29"/>
  <c r="N256" i="29"/>
  <c r="P256" i="29"/>
  <c r="N257" i="29"/>
  <c r="P257" i="29"/>
  <c r="N258" i="29"/>
  <c r="P258" i="29"/>
  <c r="N259" i="29"/>
  <c r="P259" i="29"/>
  <c r="N260" i="29"/>
  <c r="P260" i="29"/>
  <c r="N261" i="29"/>
  <c r="P261" i="29"/>
  <c r="N262" i="29"/>
  <c r="P262" i="29"/>
  <c r="N263" i="29"/>
  <c r="P263" i="29"/>
  <c r="N264" i="29"/>
  <c r="P264" i="29"/>
  <c r="N265" i="29"/>
  <c r="P265" i="29"/>
  <c r="N266" i="29"/>
  <c r="P266" i="29"/>
  <c r="N267" i="29"/>
  <c r="P267" i="29"/>
  <c r="N268" i="29"/>
  <c r="P268" i="29"/>
  <c r="N269" i="29"/>
  <c r="P269" i="29"/>
  <c r="N270" i="29"/>
  <c r="P270" i="29"/>
  <c r="N271" i="29"/>
  <c r="P271" i="29"/>
  <c r="N272" i="29"/>
  <c r="P272" i="29"/>
  <c r="N273" i="29"/>
  <c r="P273" i="29"/>
  <c r="N274" i="29"/>
  <c r="P274" i="29"/>
  <c r="N275" i="29"/>
  <c r="P275" i="29"/>
  <c r="N276" i="29"/>
  <c r="P276" i="29"/>
  <c r="N277" i="29"/>
  <c r="P277" i="29"/>
  <c r="N278" i="29"/>
  <c r="P278" i="29"/>
  <c r="N279" i="29"/>
  <c r="P279" i="29"/>
  <c r="N284" i="29"/>
  <c r="P284" i="29"/>
  <c r="N293" i="29"/>
  <c r="P293" i="29"/>
  <c r="N294" i="29"/>
  <c r="P294" i="29"/>
  <c r="N295" i="29"/>
  <c r="P295" i="29"/>
  <c r="N296" i="29"/>
  <c r="P296" i="29"/>
  <c r="N297" i="29"/>
  <c r="P297" i="29"/>
  <c r="N298" i="29"/>
  <c r="P298" i="29"/>
  <c r="N299" i="29"/>
  <c r="P299" i="29"/>
  <c r="N300" i="29"/>
  <c r="P300" i="29"/>
  <c r="N301" i="29"/>
  <c r="P301" i="29"/>
  <c r="N302" i="29"/>
  <c r="P302" i="29"/>
  <c r="N303" i="29"/>
  <c r="P303" i="29"/>
  <c r="N304" i="29"/>
  <c r="P304" i="29"/>
  <c r="N305" i="29"/>
  <c r="P305" i="29"/>
  <c r="N306" i="29"/>
  <c r="P306" i="29"/>
  <c r="N307" i="29"/>
  <c r="P307" i="29"/>
  <c r="N308" i="29"/>
  <c r="P308" i="29"/>
  <c r="N309" i="29"/>
  <c r="P309" i="29"/>
  <c r="N310" i="29"/>
  <c r="P310" i="29"/>
  <c r="N311" i="29"/>
  <c r="P311" i="29"/>
  <c r="N312" i="29"/>
  <c r="P312" i="29"/>
  <c r="N313" i="29"/>
  <c r="P313" i="29"/>
  <c r="N314" i="29"/>
  <c r="P314" i="29"/>
  <c r="N315" i="29"/>
  <c r="P315" i="29"/>
  <c r="N316" i="29"/>
  <c r="P316" i="29"/>
  <c r="N317" i="29"/>
  <c r="P317" i="29"/>
  <c r="N318" i="29"/>
  <c r="P318" i="29"/>
  <c r="N329" i="29"/>
  <c r="P329" i="29"/>
  <c r="N330" i="29"/>
  <c r="P330" i="29"/>
  <c r="N331" i="29"/>
  <c r="P331" i="29"/>
  <c r="N332" i="29"/>
  <c r="P332" i="29"/>
  <c r="N333" i="29"/>
  <c r="P333" i="29"/>
  <c r="N334" i="29"/>
  <c r="P334" i="29"/>
  <c r="N335" i="29"/>
  <c r="P335" i="29"/>
  <c r="N336" i="29"/>
  <c r="P336" i="29"/>
  <c r="N337" i="29"/>
  <c r="P337" i="29"/>
  <c r="N338" i="29"/>
  <c r="P338" i="29"/>
  <c r="N339" i="29"/>
  <c r="P339" i="29"/>
  <c r="N340" i="29"/>
  <c r="P340" i="29"/>
  <c r="N341" i="29"/>
  <c r="P341" i="29"/>
  <c r="N342" i="29"/>
  <c r="P342" i="29"/>
  <c r="N343" i="29"/>
  <c r="P343" i="29"/>
  <c r="N344" i="29"/>
  <c r="P344" i="29"/>
  <c r="N345" i="29"/>
  <c r="P345" i="29"/>
  <c r="N346" i="29"/>
  <c r="P346" i="29"/>
  <c r="N347" i="29"/>
  <c r="P347" i="29"/>
  <c r="N348" i="29"/>
  <c r="P348" i="29"/>
  <c r="N349" i="29"/>
  <c r="P349" i="29"/>
  <c r="N350" i="29"/>
  <c r="P350" i="29"/>
  <c r="N351" i="29"/>
  <c r="P351" i="29"/>
  <c r="N352" i="29"/>
  <c r="P352" i="29"/>
  <c r="N353" i="29"/>
  <c r="P353" i="29"/>
  <c r="N354" i="29"/>
  <c r="P354" i="29"/>
  <c r="N364" i="29"/>
  <c r="P364" i="29"/>
  <c r="N365" i="29"/>
  <c r="P365" i="29"/>
  <c r="N366" i="29"/>
  <c r="P366" i="29"/>
  <c r="N367" i="29"/>
  <c r="P367" i="29"/>
  <c r="N368" i="29"/>
  <c r="P368" i="29"/>
  <c r="N369" i="29"/>
  <c r="P369" i="29"/>
  <c r="N370" i="29"/>
  <c r="P370" i="29"/>
  <c r="N371" i="29"/>
  <c r="P371" i="29"/>
  <c r="N372" i="29"/>
  <c r="P372" i="29"/>
  <c r="N373" i="29"/>
  <c r="P373" i="29"/>
  <c r="N374" i="29"/>
  <c r="P374" i="29"/>
  <c r="N375" i="29"/>
  <c r="P375" i="29"/>
  <c r="N376" i="29"/>
  <c r="P376" i="29"/>
  <c r="N377" i="29"/>
  <c r="P377" i="29"/>
  <c r="N378" i="29"/>
  <c r="P378" i="29"/>
  <c r="N379" i="29"/>
  <c r="P379" i="29"/>
  <c r="N380" i="29"/>
  <c r="P380" i="29"/>
  <c r="N381" i="29"/>
  <c r="P381" i="29"/>
  <c r="N382" i="29"/>
  <c r="P382" i="29"/>
  <c r="N383" i="29"/>
  <c r="P383" i="29"/>
  <c r="N384" i="29"/>
  <c r="P384" i="29"/>
  <c r="N385" i="29"/>
  <c r="P385" i="29"/>
  <c r="N386" i="29"/>
  <c r="P386" i="29"/>
  <c r="N387" i="29"/>
  <c r="P387" i="29"/>
  <c r="N388" i="29"/>
  <c r="P388" i="29"/>
  <c r="N389" i="29"/>
  <c r="P389" i="29"/>
  <c r="N395" i="29"/>
  <c r="P395" i="29"/>
  <c r="N402" i="29"/>
  <c r="P402" i="29"/>
  <c r="N403" i="29"/>
  <c r="P403" i="29"/>
  <c r="N404" i="29"/>
  <c r="P404" i="29"/>
  <c r="N405" i="29"/>
  <c r="P405" i="29"/>
  <c r="N406" i="29"/>
  <c r="P406" i="29"/>
  <c r="N407" i="29"/>
  <c r="P407" i="29"/>
  <c r="N408" i="29"/>
  <c r="P408" i="29"/>
  <c r="N409" i="29"/>
  <c r="P409" i="29"/>
  <c r="N410" i="29"/>
  <c r="P410" i="29"/>
  <c r="N411" i="29"/>
  <c r="P411" i="29"/>
  <c r="N412" i="29"/>
  <c r="P412" i="29"/>
  <c r="N413" i="29"/>
  <c r="P413" i="29"/>
  <c r="N414" i="29"/>
  <c r="P414" i="29"/>
  <c r="N415" i="29"/>
  <c r="P415" i="29"/>
  <c r="N416" i="29"/>
  <c r="P416" i="29"/>
  <c r="N417" i="29"/>
  <c r="P417" i="29"/>
  <c r="N418" i="29"/>
  <c r="P418" i="29"/>
  <c r="N419" i="29"/>
  <c r="P419" i="29"/>
  <c r="N420" i="29"/>
  <c r="P420" i="29"/>
  <c r="N421" i="29"/>
  <c r="P421" i="29"/>
  <c r="N422" i="29"/>
  <c r="P422" i="29"/>
  <c r="N423" i="29"/>
  <c r="P423" i="29"/>
  <c r="N424" i="29"/>
  <c r="P424" i="29"/>
  <c r="N425" i="29"/>
  <c r="P425" i="29"/>
  <c r="N426" i="29"/>
  <c r="P426" i="29"/>
  <c r="N427" i="29"/>
  <c r="P427" i="29"/>
  <c r="N433" i="29"/>
  <c r="P433" i="29"/>
  <c r="N440" i="29"/>
  <c r="P440" i="29"/>
  <c r="N441" i="29"/>
  <c r="P441" i="29"/>
  <c r="N442" i="29"/>
  <c r="P442" i="29"/>
  <c r="N443" i="29"/>
  <c r="P443" i="29"/>
  <c r="N444" i="29"/>
  <c r="P444" i="29"/>
  <c r="N445" i="29"/>
  <c r="P445" i="29"/>
  <c r="N446" i="29"/>
  <c r="P446" i="29"/>
  <c r="N447" i="29"/>
  <c r="P447" i="29"/>
  <c r="N448" i="29"/>
  <c r="P448" i="29"/>
  <c r="N449" i="29"/>
  <c r="P449" i="29"/>
  <c r="N450" i="29"/>
  <c r="P450" i="29"/>
  <c r="N451" i="29"/>
  <c r="P451" i="29"/>
  <c r="N452" i="29"/>
  <c r="P452" i="29"/>
  <c r="N453" i="29"/>
  <c r="P453" i="29"/>
  <c r="N454" i="29"/>
  <c r="P454" i="29"/>
  <c r="N455" i="29"/>
  <c r="P455" i="29"/>
  <c r="N456" i="29"/>
  <c r="P456" i="29"/>
  <c r="N457" i="29"/>
  <c r="P457" i="29"/>
  <c r="N458" i="29"/>
  <c r="P458" i="29"/>
  <c r="N459" i="29"/>
  <c r="P459" i="29"/>
  <c r="N460" i="29"/>
  <c r="P460" i="29"/>
  <c r="N461" i="29"/>
  <c r="P461" i="29"/>
  <c r="N462" i="29"/>
  <c r="P462" i="29"/>
  <c r="N463" i="29"/>
  <c r="P463" i="29"/>
  <c r="N464" i="29"/>
  <c r="P464" i="29"/>
  <c r="N465" i="29"/>
  <c r="P465" i="29"/>
  <c r="N471" i="29"/>
  <c r="P471" i="29"/>
  <c r="N478" i="29"/>
  <c r="P478" i="29"/>
  <c r="N479" i="29"/>
  <c r="P479" i="29"/>
  <c r="N480" i="29"/>
  <c r="P480" i="29"/>
  <c r="N481" i="29"/>
  <c r="P481" i="29"/>
  <c r="N482" i="29"/>
  <c r="P482" i="29"/>
  <c r="N483" i="29"/>
  <c r="P483" i="29"/>
  <c r="N484" i="29"/>
  <c r="P484" i="29"/>
  <c r="N485" i="29"/>
  <c r="P485" i="29"/>
  <c r="N486" i="29"/>
  <c r="P486" i="29"/>
  <c r="N487" i="29"/>
  <c r="P487" i="29"/>
  <c r="N488" i="29"/>
  <c r="P488" i="29"/>
  <c r="N489" i="29"/>
  <c r="P489" i="29"/>
  <c r="N490" i="29"/>
  <c r="P490" i="29"/>
  <c r="N491" i="29"/>
  <c r="P491" i="29"/>
  <c r="N492" i="29"/>
  <c r="P492" i="29"/>
  <c r="N493" i="29"/>
  <c r="P493" i="29"/>
  <c r="N494" i="29"/>
  <c r="P494" i="29"/>
  <c r="N495" i="29"/>
  <c r="P495" i="29"/>
  <c r="N496" i="29"/>
  <c r="P496" i="29"/>
  <c r="N497" i="29"/>
  <c r="P497" i="29"/>
  <c r="N498" i="29"/>
  <c r="P498" i="29"/>
  <c r="N499" i="29"/>
  <c r="P499" i="29"/>
  <c r="N500" i="29"/>
  <c r="P500" i="29"/>
  <c r="N501" i="29"/>
  <c r="P501" i="29"/>
  <c r="N502" i="29"/>
  <c r="P502" i="29"/>
  <c r="N503" i="29"/>
  <c r="P503" i="29"/>
  <c r="N508" i="29"/>
  <c r="P508" i="29"/>
  <c r="N516" i="29"/>
  <c r="P516" i="29"/>
  <c r="N517" i="29"/>
  <c r="P517" i="29"/>
  <c r="N518" i="29"/>
  <c r="P518" i="29"/>
  <c r="N519" i="29"/>
  <c r="P519" i="29"/>
  <c r="N520" i="29"/>
  <c r="P520" i="29"/>
  <c r="N521" i="29"/>
  <c r="P521" i="29"/>
  <c r="N522" i="29"/>
  <c r="P522" i="29"/>
  <c r="N523" i="29"/>
  <c r="P523" i="29"/>
  <c r="N524" i="29"/>
  <c r="P524" i="29"/>
  <c r="N525" i="29"/>
  <c r="P525" i="29"/>
  <c r="N526" i="29"/>
  <c r="P526" i="29"/>
  <c r="N527" i="29"/>
  <c r="P527" i="29"/>
  <c r="N528" i="29"/>
  <c r="P528" i="29"/>
  <c r="N529" i="29"/>
  <c r="P529" i="29"/>
  <c r="N530" i="29"/>
  <c r="P530" i="29"/>
  <c r="N531" i="29"/>
  <c r="P531" i="29"/>
  <c r="N532" i="29"/>
  <c r="P532" i="29"/>
  <c r="N533" i="29"/>
  <c r="P533" i="29"/>
  <c r="N534" i="29"/>
  <c r="P534" i="29"/>
  <c r="N535" i="29"/>
  <c r="P535" i="29"/>
  <c r="N536" i="29"/>
  <c r="P536" i="29"/>
  <c r="N537" i="29"/>
  <c r="P537" i="29"/>
  <c r="N538" i="29"/>
  <c r="P538" i="29"/>
  <c r="N539" i="29"/>
  <c r="P539" i="29"/>
  <c r="N540" i="29"/>
  <c r="P540" i="29"/>
  <c r="N541" i="29"/>
  <c r="P541" i="29"/>
  <c r="N546" i="29"/>
  <c r="P546" i="29"/>
  <c r="N554" i="29"/>
  <c r="P554" i="29"/>
  <c r="N555" i="29"/>
  <c r="P555" i="29"/>
  <c r="N556" i="29"/>
  <c r="P556" i="29"/>
  <c r="N557" i="29"/>
  <c r="P557" i="29"/>
  <c r="N558" i="29"/>
  <c r="P558" i="29"/>
  <c r="N559" i="29"/>
  <c r="P559" i="29"/>
  <c r="N560" i="29"/>
  <c r="P560" i="29"/>
  <c r="N561" i="29"/>
  <c r="P561" i="29"/>
  <c r="N562" i="29"/>
  <c r="P562" i="29"/>
  <c r="N563" i="29"/>
  <c r="P563" i="29"/>
  <c r="N564" i="29"/>
  <c r="P564" i="29"/>
  <c r="N565" i="29"/>
  <c r="P565" i="29"/>
  <c r="N566" i="29"/>
  <c r="P566" i="29"/>
  <c r="N567" i="29"/>
  <c r="P567" i="29"/>
  <c r="N568" i="29"/>
  <c r="P568" i="29"/>
  <c r="N569" i="29"/>
  <c r="P569" i="29"/>
  <c r="N570" i="29"/>
  <c r="P570" i="29"/>
  <c r="N571" i="29"/>
  <c r="P571" i="29"/>
  <c r="N572" i="29"/>
  <c r="P572" i="29"/>
  <c r="N573" i="29"/>
  <c r="P573" i="29"/>
  <c r="N574" i="29"/>
  <c r="P574" i="29"/>
  <c r="N575" i="29"/>
  <c r="P575" i="29"/>
  <c r="N576" i="29"/>
  <c r="P576" i="29"/>
  <c r="N577" i="29"/>
  <c r="P577" i="29"/>
  <c r="N578" i="29"/>
  <c r="P578" i="29"/>
  <c r="N579" i="29"/>
  <c r="P579" i="29"/>
  <c r="N584" i="29"/>
  <c r="P584" i="29"/>
  <c r="M7" i="13"/>
  <c r="O7" i="13"/>
  <c r="M8" i="13"/>
  <c r="O8" i="13"/>
  <c r="M10" i="13"/>
  <c r="O10" i="13"/>
  <c r="M11" i="13"/>
  <c r="O11" i="13"/>
  <c r="M12" i="13"/>
  <c r="O12" i="13"/>
  <c r="M13" i="13"/>
  <c r="O13" i="13"/>
  <c r="M14" i="13"/>
  <c r="O14" i="13"/>
  <c r="M15" i="13"/>
  <c r="O15" i="13"/>
  <c r="M16" i="13"/>
  <c r="O16" i="13"/>
  <c r="M17" i="13"/>
  <c r="O17" i="13"/>
  <c r="M18" i="13"/>
  <c r="O18" i="13"/>
  <c r="M19" i="13"/>
  <c r="O19" i="13"/>
  <c r="M20" i="13"/>
  <c r="O20" i="13"/>
  <c r="M21" i="13"/>
  <c r="O21" i="13"/>
  <c r="M22" i="13"/>
  <c r="O22" i="13"/>
  <c r="M23" i="13"/>
  <c r="O23" i="13"/>
  <c r="M24" i="13"/>
  <c r="O24" i="13"/>
  <c r="M25" i="13"/>
  <c r="O25" i="13"/>
  <c r="M26" i="13"/>
  <c r="O26" i="13"/>
  <c r="M27" i="13"/>
  <c r="O27" i="13"/>
  <c r="M28" i="13"/>
  <c r="O28" i="13"/>
  <c r="M29" i="13"/>
  <c r="O29" i="13"/>
  <c r="M30" i="13"/>
  <c r="O30" i="13"/>
  <c r="M31" i="13"/>
  <c r="O31" i="13"/>
  <c r="M32" i="13"/>
  <c r="O32" i="13"/>
  <c r="M33" i="13"/>
  <c r="O33" i="13"/>
  <c r="M44" i="13"/>
  <c r="O44" i="13"/>
  <c r="M45" i="13"/>
  <c r="O45" i="13"/>
  <c r="M46" i="13"/>
  <c r="O46" i="13"/>
  <c r="M47" i="13"/>
  <c r="O47" i="13"/>
  <c r="M48" i="13"/>
  <c r="O48" i="13"/>
  <c r="M49" i="13"/>
  <c r="O49" i="13"/>
  <c r="M50" i="13"/>
  <c r="O50" i="13"/>
  <c r="M51" i="13"/>
  <c r="O51" i="13"/>
  <c r="M52" i="13"/>
  <c r="O52" i="13"/>
  <c r="M53" i="13"/>
  <c r="O53" i="13"/>
  <c r="M54" i="13"/>
  <c r="O54" i="13"/>
  <c r="M55" i="13"/>
  <c r="O55" i="13"/>
  <c r="M56" i="13"/>
  <c r="O56" i="13"/>
  <c r="M57" i="13"/>
  <c r="O57" i="13"/>
  <c r="M58" i="13"/>
  <c r="O58" i="13"/>
  <c r="M59" i="13"/>
  <c r="O59" i="13"/>
  <c r="M60" i="13"/>
  <c r="O60" i="13"/>
  <c r="M61" i="13"/>
  <c r="O61" i="13"/>
  <c r="M62" i="13"/>
  <c r="O62" i="13"/>
  <c r="M63" i="13"/>
  <c r="O63" i="13"/>
  <c r="M64" i="13"/>
  <c r="O64" i="13"/>
  <c r="M65" i="13"/>
  <c r="O65" i="13"/>
  <c r="M66" i="13"/>
  <c r="O66" i="13"/>
  <c r="M67" i="13"/>
  <c r="O67" i="13"/>
  <c r="M68" i="13"/>
  <c r="O68" i="13"/>
  <c r="M79" i="13"/>
  <c r="O79" i="13"/>
  <c r="M80" i="13"/>
  <c r="O80" i="13"/>
  <c r="M81" i="13"/>
  <c r="O81" i="13"/>
  <c r="M82" i="13"/>
  <c r="O82" i="13"/>
  <c r="M83" i="13"/>
  <c r="O83" i="13"/>
  <c r="M84" i="13"/>
  <c r="O84" i="13"/>
  <c r="M85" i="13"/>
  <c r="O85" i="13"/>
  <c r="M86" i="13"/>
  <c r="O86" i="13"/>
  <c r="M87" i="13"/>
  <c r="O87" i="13"/>
  <c r="M88" i="13"/>
  <c r="O88" i="13"/>
  <c r="M89" i="13"/>
  <c r="O89" i="13"/>
  <c r="M90" i="13"/>
  <c r="O90" i="13"/>
  <c r="M91" i="13"/>
  <c r="O91" i="13"/>
  <c r="M92" i="13"/>
  <c r="O92" i="13"/>
  <c r="M93" i="13"/>
  <c r="O93" i="13"/>
  <c r="M94" i="13"/>
  <c r="O94" i="13"/>
  <c r="M95" i="13"/>
  <c r="O95" i="13"/>
  <c r="M96" i="13"/>
  <c r="O96" i="13"/>
  <c r="M97" i="13"/>
  <c r="O97" i="13"/>
  <c r="M98" i="13"/>
  <c r="O98" i="13"/>
  <c r="M99" i="13"/>
  <c r="O99" i="13"/>
  <c r="M100" i="13"/>
  <c r="O100" i="13"/>
  <c r="M101" i="13"/>
  <c r="O101" i="13"/>
  <c r="M102" i="13"/>
  <c r="O102" i="13"/>
  <c r="M103" i="13"/>
  <c r="O103" i="13"/>
  <c r="M104" i="13"/>
  <c r="O104" i="13"/>
  <c r="M119" i="13"/>
  <c r="O119" i="13"/>
  <c r="M120" i="13"/>
  <c r="O120" i="13"/>
  <c r="M121" i="13"/>
  <c r="O121" i="13"/>
  <c r="M122" i="13"/>
  <c r="O122" i="13"/>
  <c r="M123" i="13"/>
  <c r="O123" i="13"/>
  <c r="M124" i="13"/>
  <c r="O124" i="13"/>
  <c r="M125" i="13"/>
  <c r="O125" i="13"/>
  <c r="M126" i="13"/>
  <c r="O126" i="13"/>
  <c r="M127" i="13"/>
  <c r="O127" i="13"/>
  <c r="M128" i="13"/>
  <c r="O128" i="13"/>
  <c r="M129" i="13"/>
  <c r="O129" i="13"/>
  <c r="M130" i="13"/>
  <c r="O130" i="13"/>
  <c r="M131" i="13"/>
  <c r="O131" i="13"/>
  <c r="M132" i="13"/>
  <c r="O132" i="13"/>
  <c r="M133" i="13"/>
  <c r="O133" i="13"/>
  <c r="M134" i="13"/>
  <c r="O134" i="13"/>
  <c r="M135" i="13"/>
  <c r="O135" i="13"/>
  <c r="M136" i="13"/>
  <c r="O136" i="13"/>
  <c r="M137" i="13"/>
  <c r="O137" i="13"/>
  <c r="M138" i="13"/>
  <c r="O138" i="13"/>
  <c r="M139" i="13"/>
  <c r="O139" i="13"/>
  <c r="M140" i="13"/>
  <c r="O140" i="13"/>
  <c r="M141" i="13"/>
  <c r="O141" i="13"/>
  <c r="M142" i="13"/>
  <c r="O142" i="13"/>
  <c r="M143" i="13"/>
  <c r="O143" i="13"/>
  <c r="M144" i="13"/>
  <c r="O144" i="13"/>
  <c r="M150" i="13"/>
  <c r="O150" i="13"/>
  <c r="M162" i="13"/>
  <c r="O162" i="13"/>
  <c r="M163" i="13"/>
  <c r="O163" i="13"/>
  <c r="M164" i="13"/>
  <c r="O164" i="13"/>
  <c r="M165" i="13"/>
  <c r="O165" i="13"/>
  <c r="M166" i="13"/>
  <c r="O166" i="13"/>
  <c r="M167" i="13"/>
  <c r="O167" i="13"/>
  <c r="M168" i="13"/>
  <c r="O168" i="13"/>
  <c r="M169" i="13"/>
  <c r="O169" i="13"/>
  <c r="M170" i="13"/>
  <c r="O170" i="13"/>
  <c r="M171" i="13"/>
  <c r="O171" i="13"/>
  <c r="M172" i="13"/>
  <c r="O172" i="13"/>
  <c r="M173" i="13"/>
  <c r="O173" i="13"/>
  <c r="M174" i="13"/>
  <c r="O174" i="13"/>
  <c r="M175" i="13"/>
  <c r="O175" i="13"/>
  <c r="M176" i="13"/>
  <c r="O176" i="13"/>
  <c r="P176" i="13"/>
  <c r="M177" i="13"/>
  <c r="O177" i="13"/>
  <c r="P177" i="13"/>
  <c r="M178" i="13"/>
  <c r="O178" i="13"/>
  <c r="M179" i="13"/>
  <c r="O179" i="13"/>
  <c r="M180" i="13"/>
  <c r="O180" i="13"/>
  <c r="M181" i="13"/>
  <c r="O181" i="13"/>
  <c r="M182" i="13"/>
  <c r="O182" i="13"/>
  <c r="M183" i="13"/>
  <c r="O183" i="13"/>
  <c r="M184" i="13"/>
  <c r="O184" i="13"/>
  <c r="M185" i="13"/>
  <c r="O185" i="13"/>
  <c r="M186" i="13"/>
  <c r="O186" i="13"/>
  <c r="M192" i="13"/>
  <c r="O192" i="13"/>
  <c r="M202" i="13"/>
  <c r="O202" i="13"/>
  <c r="M203" i="13"/>
  <c r="O203" i="13"/>
  <c r="M204" i="13"/>
  <c r="O204" i="13"/>
  <c r="M205" i="13"/>
  <c r="O205" i="13"/>
  <c r="M206" i="13"/>
  <c r="O206" i="13"/>
  <c r="M207" i="13"/>
  <c r="O207" i="13"/>
  <c r="M209" i="13"/>
  <c r="O209" i="13"/>
  <c r="M210" i="13"/>
  <c r="O210" i="13"/>
  <c r="M211" i="13"/>
  <c r="O211" i="13"/>
  <c r="M213" i="13"/>
  <c r="O213" i="13"/>
  <c r="M214" i="13"/>
  <c r="O214" i="13"/>
  <c r="M215" i="13"/>
  <c r="O215" i="13"/>
  <c r="M217" i="13"/>
  <c r="O217" i="13"/>
  <c r="M218" i="13"/>
  <c r="O218" i="13"/>
  <c r="M219" i="13"/>
  <c r="O219" i="13"/>
  <c r="M220" i="13"/>
  <c r="O220" i="13"/>
  <c r="M221" i="13"/>
  <c r="O221" i="13"/>
  <c r="M222" i="13"/>
  <c r="O222" i="13"/>
  <c r="M223" i="13"/>
  <c r="O223" i="13"/>
  <c r="M224" i="13"/>
  <c r="O224" i="13"/>
  <c r="M225" i="13"/>
  <c r="O225" i="13"/>
  <c r="M226" i="13"/>
  <c r="O226" i="13"/>
  <c r="M227" i="13"/>
  <c r="O227" i="13"/>
  <c r="M228" i="13"/>
  <c r="O228" i="13"/>
  <c r="M233" i="13"/>
  <c r="O233" i="13"/>
  <c r="M245" i="13"/>
  <c r="O245" i="13"/>
  <c r="M246" i="13"/>
  <c r="O246" i="13"/>
  <c r="M247" i="13"/>
  <c r="O247" i="13"/>
  <c r="M248" i="13"/>
  <c r="O248" i="13"/>
  <c r="M249" i="13"/>
  <c r="O249" i="13"/>
  <c r="M250" i="13"/>
  <c r="O250" i="13"/>
  <c r="M251" i="13"/>
  <c r="O251" i="13"/>
  <c r="M252" i="13"/>
  <c r="O252" i="13"/>
  <c r="M253" i="13"/>
  <c r="O253" i="13"/>
  <c r="M254" i="13"/>
  <c r="O254" i="13"/>
  <c r="M255" i="13"/>
  <c r="O255" i="13"/>
  <c r="M256" i="13"/>
  <c r="O256" i="13"/>
  <c r="M257" i="13"/>
  <c r="O257" i="13"/>
  <c r="M258" i="13"/>
  <c r="O258" i="13"/>
  <c r="M259" i="13"/>
  <c r="O259" i="13"/>
  <c r="M260" i="13"/>
  <c r="O260" i="13"/>
  <c r="M261" i="13"/>
  <c r="O261" i="13"/>
  <c r="M262" i="13"/>
  <c r="O262" i="13"/>
  <c r="M263" i="13"/>
  <c r="O263" i="13"/>
  <c r="M264" i="13"/>
  <c r="O264" i="13"/>
  <c r="M265" i="13"/>
  <c r="O265" i="13"/>
  <c r="M266" i="13"/>
  <c r="O266" i="13"/>
  <c r="M267" i="13"/>
  <c r="O267" i="13"/>
  <c r="M268" i="13"/>
  <c r="O268" i="13"/>
  <c r="M269" i="13"/>
  <c r="O269" i="13"/>
  <c r="M270" i="13"/>
  <c r="O270" i="13"/>
  <c r="M276" i="13"/>
  <c r="O276" i="13"/>
  <c r="M287" i="13"/>
  <c r="O287" i="13"/>
  <c r="M288" i="13"/>
  <c r="O288" i="13"/>
  <c r="M289" i="13"/>
  <c r="O289" i="13"/>
  <c r="M290" i="13"/>
  <c r="O290" i="13"/>
  <c r="M291" i="13"/>
  <c r="O291" i="13"/>
  <c r="M292" i="13"/>
  <c r="O292" i="13"/>
  <c r="M293" i="13"/>
  <c r="O293" i="13"/>
  <c r="M294" i="13"/>
  <c r="O294" i="13"/>
  <c r="M295" i="13"/>
  <c r="O295" i="13"/>
  <c r="M296" i="13"/>
  <c r="O296" i="13"/>
  <c r="M297" i="13"/>
  <c r="O297" i="13"/>
  <c r="M298" i="13"/>
  <c r="O298" i="13"/>
  <c r="M299" i="13"/>
  <c r="O299" i="13"/>
  <c r="M300" i="13"/>
  <c r="O300" i="13"/>
  <c r="M301" i="13"/>
  <c r="O301" i="13"/>
  <c r="M302" i="13"/>
  <c r="O302" i="13"/>
  <c r="M303" i="13"/>
  <c r="O303" i="13"/>
  <c r="M304" i="13"/>
  <c r="O304" i="13"/>
  <c r="M305" i="13"/>
  <c r="O305" i="13"/>
  <c r="M306" i="13"/>
  <c r="O306" i="13"/>
  <c r="M307" i="13"/>
  <c r="O307" i="13"/>
  <c r="M308" i="13"/>
  <c r="O308" i="13"/>
  <c r="M309" i="13"/>
  <c r="O309" i="13"/>
  <c r="M310" i="13"/>
  <c r="O310" i="13"/>
  <c r="M311" i="13"/>
  <c r="O311" i="13"/>
  <c r="M312" i="13"/>
  <c r="O312" i="13"/>
  <c r="M320" i="13"/>
  <c r="O320" i="13"/>
  <c r="M329" i="13"/>
  <c r="O329" i="13"/>
  <c r="M330" i="13"/>
  <c r="O330" i="13"/>
  <c r="M331" i="13"/>
  <c r="O331" i="13"/>
  <c r="M332" i="13"/>
  <c r="O332" i="13"/>
  <c r="M333" i="13"/>
  <c r="O333" i="13"/>
  <c r="M334" i="13"/>
  <c r="O334" i="13"/>
  <c r="M335" i="13"/>
  <c r="O335" i="13"/>
  <c r="M336" i="13"/>
  <c r="O336" i="13"/>
  <c r="M337" i="13"/>
  <c r="O337" i="13"/>
  <c r="M338" i="13"/>
  <c r="O338" i="13"/>
  <c r="M339" i="13"/>
  <c r="O339" i="13"/>
  <c r="M340" i="13"/>
  <c r="O340" i="13"/>
  <c r="M341" i="13"/>
  <c r="O341" i="13"/>
  <c r="M342" i="13"/>
  <c r="O342" i="13"/>
  <c r="M343" i="13"/>
  <c r="O343" i="13"/>
  <c r="M344" i="13"/>
  <c r="O344" i="13"/>
  <c r="M345" i="13"/>
  <c r="O345" i="13"/>
  <c r="M346" i="13"/>
  <c r="O346" i="13"/>
  <c r="M347" i="13"/>
  <c r="O347" i="13"/>
  <c r="M348" i="13"/>
  <c r="O348" i="13"/>
  <c r="M349" i="13"/>
  <c r="O349" i="13"/>
  <c r="M350" i="13"/>
  <c r="O350" i="13"/>
  <c r="M351" i="13"/>
  <c r="O351" i="13"/>
  <c r="M352" i="13"/>
  <c r="O352" i="13"/>
  <c r="M353" i="13"/>
  <c r="O353" i="13"/>
  <c r="M354" i="13"/>
  <c r="O354" i="13"/>
  <c r="M360" i="13"/>
  <c r="O360" i="13"/>
  <c r="M371" i="13"/>
  <c r="O371" i="13"/>
  <c r="M372" i="13"/>
  <c r="O372" i="13"/>
  <c r="M373" i="13"/>
  <c r="O373" i="13"/>
  <c r="M374" i="13"/>
  <c r="O374" i="13"/>
  <c r="M375" i="13"/>
  <c r="O375" i="13"/>
  <c r="M376" i="13"/>
  <c r="O376" i="13"/>
  <c r="M377" i="13"/>
  <c r="O377" i="13"/>
  <c r="M378" i="13"/>
  <c r="O378" i="13"/>
  <c r="M379" i="13"/>
  <c r="O379" i="13"/>
  <c r="M380" i="13"/>
  <c r="O380" i="13"/>
  <c r="M381" i="13"/>
  <c r="O381" i="13"/>
  <c r="M382" i="13"/>
  <c r="O382" i="13"/>
  <c r="M383" i="13"/>
  <c r="O383" i="13"/>
  <c r="M384" i="13"/>
  <c r="O384" i="13"/>
  <c r="M385" i="13"/>
  <c r="O385" i="13"/>
  <c r="M386" i="13"/>
  <c r="O386" i="13"/>
  <c r="M387" i="13"/>
  <c r="O387" i="13"/>
  <c r="M388" i="13"/>
  <c r="O388" i="13"/>
  <c r="M389" i="13"/>
  <c r="O389" i="13"/>
  <c r="M390" i="13"/>
  <c r="O390" i="13"/>
  <c r="M391" i="13"/>
  <c r="O391" i="13"/>
  <c r="M392" i="13"/>
  <c r="O392" i="13"/>
  <c r="M393" i="13"/>
  <c r="O393" i="13"/>
  <c r="M394" i="13"/>
  <c r="O394" i="13"/>
  <c r="M395" i="13"/>
  <c r="O395" i="13"/>
  <c r="M396" i="13"/>
  <c r="O396" i="13"/>
  <c r="M403" i="13"/>
  <c r="O403" i="13"/>
  <c r="M413" i="13"/>
  <c r="O413" i="13"/>
  <c r="M414" i="13"/>
  <c r="O414" i="13"/>
  <c r="M415" i="13"/>
  <c r="O415" i="13"/>
  <c r="M416" i="13"/>
  <c r="O416" i="13"/>
  <c r="M417" i="13"/>
  <c r="O417" i="13"/>
  <c r="M418" i="13"/>
  <c r="O418" i="13"/>
  <c r="M419" i="13"/>
  <c r="O419" i="13"/>
  <c r="M420" i="13"/>
  <c r="O420" i="13"/>
  <c r="M421" i="13"/>
  <c r="O421" i="13"/>
  <c r="M422" i="13"/>
  <c r="O422" i="13"/>
  <c r="M423" i="13"/>
  <c r="O423" i="13"/>
  <c r="M424" i="13"/>
  <c r="O424" i="13"/>
  <c r="M425" i="13"/>
  <c r="O425" i="13"/>
  <c r="M426" i="13"/>
  <c r="O426" i="13"/>
  <c r="M427" i="13"/>
  <c r="O427" i="13"/>
  <c r="M428" i="13"/>
  <c r="O428" i="13"/>
  <c r="M429" i="13"/>
  <c r="O429" i="13"/>
  <c r="M430" i="13"/>
  <c r="O430" i="13"/>
  <c r="M431" i="13"/>
  <c r="O431" i="13"/>
  <c r="M432" i="13"/>
  <c r="O432" i="13"/>
  <c r="M433" i="13"/>
  <c r="O433" i="13"/>
  <c r="M434" i="13"/>
  <c r="O434" i="13"/>
  <c r="M435" i="13"/>
  <c r="O435" i="13"/>
  <c r="M436" i="13"/>
  <c r="O436" i="13"/>
  <c r="M437" i="13"/>
  <c r="O437" i="13"/>
  <c r="M438" i="13"/>
  <c r="O438" i="13"/>
  <c r="M446" i="13"/>
  <c r="O446" i="13"/>
  <c r="M455" i="13"/>
  <c r="O455" i="13"/>
  <c r="M456" i="13"/>
  <c r="O456" i="13"/>
  <c r="M457" i="13"/>
  <c r="O457" i="13"/>
  <c r="M458" i="13"/>
  <c r="O458" i="13"/>
  <c r="M459" i="13"/>
  <c r="O459" i="13"/>
  <c r="M460" i="13"/>
  <c r="O460" i="13"/>
  <c r="M461" i="13"/>
  <c r="O461" i="13"/>
  <c r="M462" i="13"/>
  <c r="O462" i="13"/>
  <c r="M463" i="13"/>
  <c r="O463" i="13"/>
  <c r="M464" i="13"/>
  <c r="O464" i="13"/>
  <c r="M465" i="13"/>
  <c r="O465" i="13"/>
  <c r="M466" i="13"/>
  <c r="O466" i="13"/>
  <c r="M467" i="13"/>
  <c r="O467" i="13"/>
  <c r="M468" i="13"/>
  <c r="O468" i="13"/>
  <c r="M469" i="13"/>
  <c r="O469" i="13"/>
  <c r="M470" i="13"/>
  <c r="O470" i="13"/>
  <c r="M471" i="13"/>
  <c r="O471" i="13"/>
  <c r="M472" i="13"/>
  <c r="O472" i="13"/>
  <c r="M473" i="13"/>
  <c r="O473" i="13"/>
  <c r="M474" i="13"/>
  <c r="O474" i="13"/>
  <c r="M475" i="13"/>
  <c r="O475" i="13"/>
  <c r="M476" i="13"/>
  <c r="O476" i="13"/>
  <c r="M477" i="13"/>
  <c r="O477" i="13"/>
  <c r="M478" i="13"/>
  <c r="O478" i="13"/>
  <c r="M479" i="13"/>
  <c r="O479" i="13"/>
  <c r="M480" i="13"/>
  <c r="O480" i="13"/>
  <c r="M488" i="13"/>
  <c r="O488" i="13"/>
  <c r="M497" i="13"/>
  <c r="O497" i="13"/>
  <c r="M498" i="13"/>
  <c r="O498" i="13"/>
  <c r="M499" i="13"/>
  <c r="O499" i="13"/>
  <c r="M500" i="13"/>
  <c r="O500" i="13"/>
  <c r="M501" i="13"/>
  <c r="O501" i="13"/>
  <c r="M502" i="13"/>
  <c r="O502" i="13"/>
  <c r="M503" i="13"/>
  <c r="O503" i="13"/>
  <c r="M504" i="13"/>
  <c r="O504" i="13"/>
  <c r="M505" i="13"/>
  <c r="O505" i="13"/>
  <c r="M506" i="13"/>
  <c r="O506" i="13"/>
  <c r="M507" i="13"/>
  <c r="O507" i="13"/>
  <c r="M508" i="13"/>
  <c r="O508" i="13"/>
  <c r="M509" i="13"/>
  <c r="O509" i="13"/>
  <c r="M510" i="13"/>
  <c r="O510" i="13"/>
  <c r="M511" i="13"/>
  <c r="O511" i="13"/>
  <c r="M512" i="13"/>
  <c r="O512" i="13"/>
  <c r="M513" i="13"/>
  <c r="O513" i="13"/>
  <c r="M514" i="13"/>
  <c r="O514" i="13"/>
  <c r="M515" i="13"/>
  <c r="O515" i="13"/>
  <c r="M516" i="13"/>
  <c r="O516" i="13"/>
  <c r="M517" i="13"/>
  <c r="O517" i="13"/>
  <c r="M518" i="13"/>
  <c r="O518" i="13"/>
  <c r="M519" i="13"/>
  <c r="O519" i="13"/>
  <c r="M520" i="13"/>
  <c r="O520" i="13"/>
  <c r="M521" i="13"/>
  <c r="O521" i="13"/>
  <c r="M522" i="13"/>
  <c r="O522" i="13"/>
  <c r="M530" i="13"/>
  <c r="O530" i="13"/>
  <c r="M539" i="13"/>
  <c r="O539" i="13"/>
  <c r="M540" i="13"/>
  <c r="O540" i="13"/>
  <c r="M541" i="13"/>
  <c r="O541" i="13"/>
  <c r="M542" i="13"/>
  <c r="O542" i="13"/>
  <c r="M543" i="13"/>
  <c r="O543" i="13"/>
  <c r="M544" i="13"/>
  <c r="O544" i="13"/>
  <c r="M545" i="13"/>
  <c r="O545" i="13"/>
  <c r="M546" i="13"/>
  <c r="O546" i="13"/>
  <c r="M547" i="13"/>
  <c r="O547" i="13"/>
  <c r="M548" i="13"/>
  <c r="O548" i="13"/>
  <c r="M549" i="13"/>
  <c r="O549" i="13"/>
  <c r="M550" i="13"/>
  <c r="O550" i="13"/>
  <c r="M551" i="13"/>
  <c r="O551" i="13"/>
  <c r="M552" i="13"/>
  <c r="O552" i="13"/>
  <c r="M553" i="13"/>
  <c r="O553" i="13"/>
  <c r="M554" i="13"/>
  <c r="O554" i="13"/>
  <c r="M555" i="13"/>
  <c r="O555" i="13"/>
  <c r="M556" i="13"/>
  <c r="O556" i="13"/>
  <c r="M557" i="13"/>
  <c r="O557" i="13"/>
  <c r="M558" i="13"/>
  <c r="O558" i="13"/>
  <c r="M559" i="13"/>
  <c r="O559" i="13"/>
  <c r="M560" i="13"/>
  <c r="O560" i="13"/>
  <c r="M561" i="13"/>
  <c r="O561" i="13"/>
  <c r="M562" i="13"/>
  <c r="O562" i="13"/>
  <c r="M563" i="13"/>
  <c r="O563" i="13"/>
  <c r="M564" i="13"/>
  <c r="O564" i="13"/>
  <c r="M570" i="13"/>
  <c r="O570" i="13"/>
  <c r="M581" i="13"/>
  <c r="O581" i="13"/>
  <c r="M582" i="13"/>
  <c r="O582" i="13"/>
  <c r="M583" i="13"/>
  <c r="O583" i="13"/>
  <c r="M584" i="13"/>
  <c r="O584" i="13"/>
  <c r="M585" i="13"/>
  <c r="O585" i="13"/>
  <c r="M586" i="13"/>
  <c r="O586" i="13"/>
  <c r="M587" i="13"/>
  <c r="O587" i="13"/>
  <c r="M588" i="13"/>
  <c r="O588" i="13"/>
  <c r="M589" i="13"/>
  <c r="O589" i="13"/>
  <c r="M590" i="13"/>
  <c r="O590" i="13"/>
  <c r="M591" i="13"/>
  <c r="O591" i="13"/>
  <c r="M592" i="13"/>
  <c r="O592" i="13"/>
  <c r="M593" i="13"/>
  <c r="O593" i="13"/>
  <c r="M594" i="13"/>
  <c r="O594" i="13"/>
  <c r="M595" i="13"/>
  <c r="O595" i="13"/>
  <c r="M596" i="13"/>
  <c r="O596" i="13"/>
  <c r="M597" i="13"/>
  <c r="O597" i="13"/>
  <c r="M598" i="13"/>
  <c r="O598" i="13"/>
  <c r="M599" i="13"/>
  <c r="O599" i="13"/>
  <c r="M600" i="13"/>
  <c r="O600" i="13"/>
  <c r="M601" i="13"/>
  <c r="O601" i="13"/>
  <c r="M602" i="13"/>
  <c r="O602" i="13"/>
  <c r="M603" i="13"/>
  <c r="O603" i="13"/>
  <c r="M604" i="13"/>
  <c r="O604" i="13"/>
  <c r="M605" i="13"/>
  <c r="O605" i="13"/>
  <c r="M606" i="13"/>
  <c r="O606" i="13"/>
  <c r="M611" i="13"/>
  <c r="O611" i="13"/>
  <c r="O8" i="51"/>
  <c r="P8" i="51"/>
  <c r="O12" i="51"/>
  <c r="P12" i="51"/>
  <c r="M81" i="51"/>
  <c r="E213" i="51"/>
  <c r="N123" i="18"/>
  <c r="B482" i="18"/>
  <c r="K72" i="50"/>
  <c r="N7" i="47"/>
  <c r="P7" i="47"/>
  <c r="N8" i="47"/>
  <c r="P8" i="47"/>
  <c r="N9" i="47"/>
  <c r="P9" i="47"/>
  <c r="N10" i="47"/>
  <c r="P10" i="47"/>
  <c r="N11" i="47"/>
  <c r="P11" i="47"/>
  <c r="N12" i="47"/>
  <c r="P12" i="47"/>
  <c r="N13" i="47"/>
  <c r="P13" i="47"/>
  <c r="N14" i="47"/>
  <c r="P14" i="47"/>
  <c r="N15" i="47"/>
  <c r="P15" i="47"/>
  <c r="N16" i="47"/>
  <c r="P16" i="47"/>
  <c r="N17" i="47"/>
  <c r="P17" i="47"/>
  <c r="N18" i="47"/>
  <c r="P18" i="47"/>
  <c r="N19" i="47"/>
  <c r="P19" i="47"/>
  <c r="N20" i="47"/>
  <c r="P20" i="47"/>
  <c r="N21" i="47"/>
  <c r="P21" i="47"/>
  <c r="N22" i="47"/>
  <c r="P22" i="47"/>
  <c r="N23" i="47"/>
  <c r="P23" i="47"/>
  <c r="N24" i="47"/>
  <c r="P24" i="47"/>
  <c r="N25" i="47"/>
  <c r="P25" i="47"/>
  <c r="N26" i="47"/>
  <c r="P26" i="47"/>
  <c r="N27" i="47"/>
  <c r="P27" i="47"/>
  <c r="N28" i="47"/>
  <c r="P28" i="47"/>
  <c r="N29" i="47"/>
  <c r="P29" i="47"/>
  <c r="N30" i="47"/>
  <c r="P30" i="47"/>
  <c r="N31" i="47"/>
  <c r="P31" i="47"/>
  <c r="N32" i="47"/>
  <c r="P32" i="47"/>
  <c r="N37" i="47"/>
  <c r="P37" i="47"/>
  <c r="N48" i="47"/>
  <c r="P48" i="47"/>
  <c r="N49" i="47"/>
  <c r="P49" i="47"/>
  <c r="N50" i="47"/>
  <c r="P50" i="47"/>
  <c r="N51" i="47"/>
  <c r="P51" i="47"/>
  <c r="N52" i="47"/>
  <c r="P52" i="47"/>
  <c r="N53" i="47"/>
  <c r="P53" i="47"/>
  <c r="N54" i="47"/>
  <c r="P54" i="47"/>
  <c r="N55" i="47"/>
  <c r="P55" i="47"/>
  <c r="N56" i="47"/>
  <c r="P56" i="47"/>
  <c r="N57" i="47"/>
  <c r="P57" i="47"/>
  <c r="N58" i="47"/>
  <c r="P58" i="47"/>
  <c r="N59" i="47"/>
  <c r="P59" i="47"/>
  <c r="N60" i="47"/>
  <c r="P60" i="47"/>
  <c r="N61" i="47"/>
  <c r="P61" i="47"/>
  <c r="N62" i="47"/>
  <c r="P62" i="47"/>
  <c r="N63" i="47"/>
  <c r="P63" i="47"/>
  <c r="N64" i="47"/>
  <c r="P64" i="47"/>
  <c r="N65" i="47"/>
  <c r="P65" i="47"/>
  <c r="N66" i="47"/>
  <c r="P66" i="47"/>
  <c r="N67" i="47"/>
  <c r="P67" i="47"/>
  <c r="N68" i="47"/>
  <c r="P68" i="47"/>
  <c r="N69" i="47"/>
  <c r="P69" i="47"/>
  <c r="N70" i="47"/>
  <c r="P70" i="47"/>
  <c r="N71" i="47"/>
  <c r="P71" i="47"/>
  <c r="N72" i="47"/>
  <c r="P72" i="47"/>
  <c r="N73" i="47"/>
  <c r="P73" i="47"/>
  <c r="N84" i="47"/>
  <c r="O84" i="47"/>
  <c r="N89" i="47"/>
  <c r="P89" i="47"/>
  <c r="N90" i="47"/>
  <c r="P90" i="47"/>
  <c r="N91" i="47"/>
  <c r="P91" i="47"/>
  <c r="N92" i="47"/>
  <c r="P92" i="47"/>
  <c r="N93" i="47"/>
  <c r="P93" i="47"/>
  <c r="N94" i="47"/>
  <c r="P94" i="47"/>
  <c r="N95" i="47"/>
  <c r="P95" i="47"/>
  <c r="N96" i="47"/>
  <c r="P96" i="47"/>
  <c r="N97" i="47"/>
  <c r="P97" i="47"/>
  <c r="N98" i="47"/>
  <c r="P98" i="47"/>
  <c r="N99" i="47"/>
  <c r="P99" i="47"/>
  <c r="N100" i="47"/>
  <c r="P100" i="47"/>
  <c r="N101" i="47"/>
  <c r="P101" i="47"/>
  <c r="N102" i="47"/>
  <c r="P102" i="47"/>
  <c r="N103" i="47"/>
  <c r="P103" i="47"/>
  <c r="N104" i="47"/>
  <c r="P104" i="47"/>
  <c r="N105" i="47"/>
  <c r="P105" i="47"/>
  <c r="P106" i="47"/>
  <c r="N107" i="47"/>
  <c r="P107" i="47"/>
  <c r="N108" i="47"/>
  <c r="P108" i="47"/>
  <c r="N109" i="47"/>
  <c r="P109" i="47"/>
  <c r="N110" i="47"/>
  <c r="P110" i="47"/>
  <c r="N111" i="47"/>
  <c r="P111" i="47"/>
  <c r="N112" i="47"/>
  <c r="P112" i="47"/>
  <c r="N113" i="47"/>
  <c r="P113" i="47"/>
  <c r="N114" i="47"/>
  <c r="P114" i="47"/>
  <c r="N118" i="47"/>
  <c r="P118" i="47"/>
  <c r="N129" i="47"/>
  <c r="P129" i="47"/>
  <c r="N130" i="47"/>
  <c r="P130" i="47"/>
  <c r="N131" i="47"/>
  <c r="P131" i="47"/>
  <c r="N132" i="47"/>
  <c r="P132" i="47"/>
  <c r="N133" i="47"/>
  <c r="P133" i="47"/>
  <c r="N134" i="47"/>
  <c r="P134" i="47"/>
  <c r="N135" i="47"/>
  <c r="P135" i="47"/>
  <c r="N136" i="47"/>
  <c r="P136" i="47"/>
  <c r="N137" i="47"/>
  <c r="P137" i="47"/>
  <c r="N138" i="47"/>
  <c r="P138" i="47"/>
  <c r="N139" i="47"/>
  <c r="P139" i="47"/>
  <c r="N140" i="47"/>
  <c r="P140" i="47"/>
  <c r="N141" i="47"/>
  <c r="P141" i="47"/>
  <c r="N142" i="47"/>
  <c r="P142" i="47"/>
  <c r="N143" i="47"/>
  <c r="P143" i="47"/>
  <c r="N144" i="47"/>
  <c r="P144" i="47"/>
  <c r="N145" i="47"/>
  <c r="P145" i="47"/>
  <c r="N146" i="47"/>
  <c r="P146" i="47"/>
  <c r="N147" i="47"/>
  <c r="P147" i="47"/>
  <c r="N148" i="47"/>
  <c r="P148" i="47"/>
  <c r="N149" i="47"/>
  <c r="P149" i="47"/>
  <c r="N150" i="47"/>
  <c r="P150" i="47"/>
  <c r="N151" i="47"/>
  <c r="P151" i="47"/>
  <c r="N152" i="47"/>
  <c r="P152" i="47"/>
  <c r="N153" i="47"/>
  <c r="P153" i="47"/>
  <c r="N154" i="47"/>
  <c r="P154" i="47"/>
  <c r="N159" i="47"/>
  <c r="P159" i="47"/>
  <c r="N170" i="47"/>
  <c r="P170" i="47"/>
  <c r="N171" i="47"/>
  <c r="P171" i="47"/>
  <c r="N172" i="47"/>
  <c r="P172" i="47"/>
  <c r="N173" i="47"/>
  <c r="P173" i="47"/>
  <c r="N174" i="47"/>
  <c r="P174" i="47"/>
  <c r="N175" i="47"/>
  <c r="P175" i="47"/>
  <c r="N176" i="47"/>
  <c r="P176" i="47"/>
  <c r="N177" i="47"/>
  <c r="P177" i="47"/>
  <c r="N178" i="47"/>
  <c r="P178" i="47"/>
  <c r="N179" i="47"/>
  <c r="P179" i="47"/>
  <c r="N180" i="47"/>
  <c r="P180" i="47"/>
  <c r="N181" i="47"/>
  <c r="P181" i="47"/>
  <c r="N182" i="47"/>
  <c r="P182" i="47"/>
  <c r="N183" i="47"/>
  <c r="P183" i="47"/>
  <c r="N184" i="47"/>
  <c r="P184" i="47"/>
  <c r="Q184" i="47"/>
  <c r="N185" i="47"/>
  <c r="P185" i="47"/>
  <c r="Q185" i="47"/>
  <c r="N186" i="47"/>
  <c r="P186" i="47"/>
  <c r="N187" i="47"/>
  <c r="P187" i="47"/>
  <c r="N188" i="47"/>
  <c r="P188" i="47"/>
  <c r="N189" i="47"/>
  <c r="P189" i="47"/>
  <c r="N190" i="47"/>
  <c r="P190" i="47"/>
  <c r="N191" i="47"/>
  <c r="P191" i="47"/>
  <c r="N192" i="47"/>
  <c r="P192" i="47"/>
  <c r="N193" i="47"/>
  <c r="P193" i="47"/>
  <c r="N194" i="47"/>
  <c r="P194" i="47"/>
  <c r="N195" i="47"/>
  <c r="P195" i="47"/>
  <c r="N203" i="47"/>
  <c r="P203" i="47"/>
  <c r="N211" i="47"/>
  <c r="P211" i="47"/>
  <c r="N212" i="47"/>
  <c r="P212" i="47"/>
  <c r="N213" i="47"/>
  <c r="P213" i="47"/>
  <c r="N214" i="47"/>
  <c r="P214" i="47"/>
  <c r="N215" i="47"/>
  <c r="P215" i="47"/>
  <c r="N216" i="47"/>
  <c r="P216" i="47"/>
  <c r="N217" i="47"/>
  <c r="P217" i="47"/>
  <c r="N218" i="47"/>
  <c r="P218" i="47"/>
  <c r="N219" i="47"/>
  <c r="P219" i="47"/>
  <c r="N220" i="47"/>
  <c r="P220" i="47"/>
  <c r="N221" i="47"/>
  <c r="P221" i="47"/>
  <c r="N222" i="47"/>
  <c r="P222" i="47"/>
  <c r="N223" i="47"/>
  <c r="P223" i="47"/>
  <c r="N224" i="47"/>
  <c r="P224" i="47"/>
  <c r="N225" i="47"/>
  <c r="P225" i="47"/>
  <c r="N226" i="47"/>
  <c r="P226" i="47"/>
  <c r="N227" i="47"/>
  <c r="P227" i="47"/>
  <c r="N228" i="47"/>
  <c r="P228" i="47"/>
  <c r="N229" i="47"/>
  <c r="P229" i="47"/>
  <c r="N230" i="47"/>
  <c r="P230" i="47"/>
  <c r="N231" i="47"/>
  <c r="P231" i="47"/>
  <c r="N232" i="47"/>
  <c r="P232" i="47"/>
  <c r="N233" i="47"/>
  <c r="P233" i="47"/>
  <c r="N234" i="47"/>
  <c r="P234" i="47"/>
  <c r="N235" i="47"/>
  <c r="P235" i="47"/>
  <c r="N236" i="47"/>
  <c r="P236" i="47"/>
  <c r="N241" i="47"/>
  <c r="P241" i="47"/>
  <c r="N252" i="47"/>
  <c r="P252" i="47"/>
  <c r="N253" i="47"/>
  <c r="P253" i="47"/>
  <c r="N254" i="47"/>
  <c r="P254" i="47"/>
  <c r="N255" i="47"/>
  <c r="P255" i="47"/>
  <c r="N256" i="47"/>
  <c r="P256" i="47"/>
  <c r="N257" i="47"/>
  <c r="P257" i="47"/>
  <c r="N258" i="47"/>
  <c r="P258" i="47"/>
  <c r="N259" i="47"/>
  <c r="P259" i="47"/>
  <c r="N260" i="47"/>
  <c r="P260" i="47"/>
  <c r="N261" i="47"/>
  <c r="P261" i="47"/>
  <c r="N262" i="47"/>
  <c r="P262" i="47"/>
  <c r="N263" i="47"/>
  <c r="P263" i="47"/>
  <c r="N264" i="47"/>
  <c r="P264" i="47"/>
  <c r="N265" i="47"/>
  <c r="P265" i="47"/>
  <c r="N266" i="47"/>
  <c r="P266" i="47"/>
  <c r="N267" i="47"/>
  <c r="P267" i="47"/>
  <c r="N268" i="47"/>
  <c r="P268" i="47"/>
  <c r="N269" i="47"/>
  <c r="P269" i="47"/>
  <c r="N270" i="47"/>
  <c r="P270" i="47"/>
  <c r="N271" i="47"/>
  <c r="P271" i="47"/>
  <c r="N272" i="47"/>
  <c r="P272" i="47"/>
  <c r="N273" i="47"/>
  <c r="P273" i="47"/>
  <c r="N274" i="47"/>
  <c r="P274" i="47"/>
  <c r="N275" i="47"/>
  <c r="P275" i="47"/>
  <c r="N276" i="47"/>
  <c r="P276" i="47"/>
  <c r="N277" i="47"/>
  <c r="P277" i="47"/>
  <c r="N283" i="47"/>
  <c r="P283" i="47"/>
  <c r="N293" i="47"/>
  <c r="P293" i="47"/>
  <c r="N294" i="47"/>
  <c r="P294" i="47"/>
  <c r="N295" i="47"/>
  <c r="P295" i="47"/>
  <c r="N296" i="47"/>
  <c r="P296" i="47"/>
  <c r="N297" i="47"/>
  <c r="P297" i="47"/>
  <c r="N298" i="47"/>
  <c r="P298" i="47"/>
  <c r="N299" i="47"/>
  <c r="P299" i="47"/>
  <c r="N300" i="47"/>
  <c r="P300" i="47"/>
  <c r="N301" i="47"/>
  <c r="P301" i="47"/>
  <c r="N302" i="47"/>
  <c r="P302" i="47"/>
  <c r="N303" i="47"/>
  <c r="P303" i="47"/>
  <c r="N304" i="47"/>
  <c r="P304" i="47"/>
  <c r="N305" i="47"/>
  <c r="P305" i="47"/>
  <c r="N306" i="47"/>
  <c r="P306" i="47"/>
  <c r="N307" i="47"/>
  <c r="P307" i="47"/>
  <c r="N308" i="47"/>
  <c r="P308" i="47"/>
  <c r="N309" i="47"/>
  <c r="P309" i="47"/>
  <c r="N310" i="47"/>
  <c r="P310" i="47"/>
  <c r="N311" i="47"/>
  <c r="P311" i="47"/>
  <c r="N312" i="47"/>
  <c r="P312" i="47"/>
  <c r="N313" i="47"/>
  <c r="P313" i="47"/>
  <c r="N314" i="47"/>
  <c r="P314" i="47"/>
  <c r="N315" i="47"/>
  <c r="P315" i="47"/>
  <c r="N316" i="47"/>
  <c r="P316" i="47"/>
  <c r="N317" i="47"/>
  <c r="P317" i="47"/>
  <c r="N318" i="47"/>
  <c r="P318" i="47"/>
  <c r="N326" i="47"/>
  <c r="P326" i="47"/>
  <c r="N334" i="47"/>
  <c r="P334" i="47"/>
  <c r="N335" i="47"/>
  <c r="P335" i="47"/>
  <c r="N336" i="47"/>
  <c r="P336" i="47"/>
  <c r="N337" i="47"/>
  <c r="P337" i="47"/>
  <c r="N338" i="47"/>
  <c r="P338" i="47"/>
  <c r="N339" i="47"/>
  <c r="P339" i="47"/>
  <c r="N340" i="47"/>
  <c r="P340" i="47"/>
  <c r="N341" i="47"/>
  <c r="P341" i="47"/>
  <c r="N342" i="47"/>
  <c r="P342" i="47"/>
  <c r="N343" i="47"/>
  <c r="P343" i="47"/>
  <c r="N344" i="47"/>
  <c r="P344" i="47"/>
  <c r="N345" i="47"/>
  <c r="P345" i="47"/>
  <c r="N346" i="47"/>
  <c r="P346" i="47"/>
  <c r="N347" i="47"/>
  <c r="P347" i="47"/>
  <c r="N348" i="47"/>
  <c r="P348" i="47"/>
  <c r="N349" i="47"/>
  <c r="P349" i="47"/>
  <c r="N350" i="47"/>
  <c r="P350" i="47"/>
  <c r="N351" i="47"/>
  <c r="P351" i="47"/>
  <c r="N352" i="47"/>
  <c r="P352" i="47"/>
  <c r="N353" i="47"/>
  <c r="P353" i="47"/>
  <c r="N354" i="47"/>
  <c r="P354" i="47"/>
  <c r="N355" i="47"/>
  <c r="P355" i="47"/>
  <c r="N356" i="47"/>
  <c r="P356" i="47"/>
  <c r="N357" i="47"/>
  <c r="P357" i="47"/>
  <c r="N358" i="47"/>
  <c r="P358" i="47"/>
  <c r="N359" i="47"/>
  <c r="P359" i="47"/>
  <c r="N365" i="47"/>
  <c r="P365" i="47"/>
  <c r="N375" i="47"/>
  <c r="P375" i="47"/>
  <c r="N376" i="47"/>
  <c r="P376" i="47"/>
  <c r="N377" i="47"/>
  <c r="P377" i="47"/>
  <c r="N378" i="47"/>
  <c r="P378" i="47"/>
  <c r="N379" i="47"/>
  <c r="P379" i="47"/>
  <c r="N380" i="47"/>
  <c r="P380" i="47"/>
  <c r="N381" i="47"/>
  <c r="P381" i="47"/>
  <c r="N382" i="47"/>
  <c r="P382" i="47"/>
  <c r="N383" i="47"/>
  <c r="P383" i="47"/>
  <c r="N384" i="47"/>
  <c r="P384" i="47"/>
  <c r="N385" i="47"/>
  <c r="P385" i="47"/>
  <c r="N386" i="47"/>
  <c r="P386" i="47"/>
  <c r="N387" i="47"/>
  <c r="P387" i="47"/>
  <c r="N388" i="47"/>
  <c r="P388" i="47"/>
  <c r="N389" i="47"/>
  <c r="P389" i="47"/>
  <c r="N390" i="47"/>
  <c r="P390" i="47"/>
  <c r="N391" i="47"/>
  <c r="P391" i="47"/>
  <c r="N392" i="47"/>
  <c r="P392" i="47"/>
  <c r="N393" i="47"/>
  <c r="P393" i="47"/>
  <c r="N394" i="47"/>
  <c r="P394" i="47"/>
  <c r="N395" i="47"/>
  <c r="P395" i="47"/>
  <c r="N396" i="47"/>
  <c r="P396" i="47"/>
  <c r="N397" i="47"/>
  <c r="P397" i="47"/>
  <c r="N398" i="47"/>
  <c r="P398" i="47"/>
  <c r="N399" i="47"/>
  <c r="P399" i="47"/>
  <c r="N400" i="47"/>
  <c r="P400" i="47"/>
  <c r="N407" i="47"/>
  <c r="P407" i="47"/>
  <c r="N416" i="47"/>
  <c r="P416" i="47"/>
  <c r="N417" i="47"/>
  <c r="P417" i="47"/>
  <c r="N418" i="47"/>
  <c r="P418" i="47"/>
  <c r="N419" i="47"/>
  <c r="P419" i="47"/>
  <c r="N420" i="47"/>
  <c r="P420" i="47"/>
  <c r="N421" i="47"/>
  <c r="P421" i="47"/>
  <c r="N422" i="47"/>
  <c r="P422" i="47"/>
  <c r="N423" i="47"/>
  <c r="P423" i="47"/>
  <c r="N424" i="47"/>
  <c r="P424" i="47"/>
  <c r="N425" i="47"/>
  <c r="P425" i="47"/>
  <c r="N426" i="47"/>
  <c r="P426" i="47"/>
  <c r="N427" i="47"/>
  <c r="P427" i="47"/>
  <c r="N428" i="47"/>
  <c r="P428" i="47"/>
  <c r="N429" i="47"/>
  <c r="P429" i="47"/>
  <c r="N430" i="47"/>
  <c r="P430" i="47"/>
  <c r="N431" i="47"/>
  <c r="P431" i="47"/>
  <c r="N432" i="47"/>
  <c r="P432" i="47"/>
  <c r="N433" i="47"/>
  <c r="P433" i="47"/>
  <c r="N434" i="47"/>
  <c r="P434" i="47"/>
  <c r="N435" i="47"/>
  <c r="P435" i="47"/>
  <c r="N436" i="47"/>
  <c r="P436" i="47"/>
  <c r="N437" i="47"/>
  <c r="P437" i="47"/>
  <c r="N438" i="47"/>
  <c r="P438" i="47"/>
  <c r="N439" i="47"/>
  <c r="P439" i="47"/>
  <c r="N440" i="47"/>
  <c r="P440" i="47"/>
  <c r="N441" i="47"/>
  <c r="P441" i="47"/>
  <c r="N449" i="47"/>
  <c r="P449" i="47"/>
  <c r="N457" i="47"/>
  <c r="P457" i="47"/>
  <c r="N458" i="47"/>
  <c r="P458" i="47"/>
  <c r="N459" i="47"/>
  <c r="P459" i="47"/>
  <c r="N460" i="47"/>
  <c r="P460" i="47"/>
  <c r="N461" i="47"/>
  <c r="P461" i="47"/>
  <c r="N462" i="47"/>
  <c r="P462" i="47"/>
  <c r="N463" i="47"/>
  <c r="P463" i="47"/>
  <c r="N464" i="47"/>
  <c r="P464" i="47"/>
  <c r="N465" i="47"/>
  <c r="P465" i="47"/>
  <c r="N466" i="47"/>
  <c r="P466" i="47"/>
  <c r="N467" i="47"/>
  <c r="P467" i="47"/>
  <c r="N468" i="47"/>
  <c r="P468" i="47"/>
  <c r="N469" i="47"/>
  <c r="P469" i="47"/>
  <c r="N470" i="47"/>
  <c r="P470" i="47"/>
  <c r="N471" i="47"/>
  <c r="P471" i="47"/>
  <c r="N472" i="47"/>
  <c r="P472" i="47"/>
  <c r="N473" i="47"/>
  <c r="P473" i="47"/>
  <c r="N474" i="47"/>
  <c r="P474" i="47"/>
  <c r="N475" i="47"/>
  <c r="P475" i="47"/>
  <c r="N476" i="47"/>
  <c r="P476" i="47"/>
  <c r="N477" i="47"/>
  <c r="P477" i="47"/>
  <c r="N478" i="47"/>
  <c r="P478" i="47"/>
  <c r="N479" i="47"/>
  <c r="P479" i="47"/>
  <c r="N480" i="47"/>
  <c r="P480" i="47"/>
  <c r="N481" i="47"/>
  <c r="P481" i="47"/>
  <c r="N482" i="47"/>
  <c r="P482" i="47"/>
  <c r="N490" i="47"/>
  <c r="P490" i="47"/>
  <c r="N498" i="47"/>
  <c r="P498" i="47"/>
  <c r="N499" i="47"/>
  <c r="P499" i="47"/>
  <c r="N500" i="47"/>
  <c r="P500" i="47"/>
  <c r="N501" i="47"/>
  <c r="P501" i="47"/>
  <c r="N502" i="47"/>
  <c r="P502" i="47"/>
  <c r="N503" i="47"/>
  <c r="P503" i="47"/>
  <c r="N504" i="47"/>
  <c r="P504" i="47"/>
  <c r="N505" i="47"/>
  <c r="P505" i="47"/>
  <c r="N506" i="47"/>
  <c r="P506" i="47"/>
  <c r="N507" i="47"/>
  <c r="P507" i="47"/>
  <c r="N508" i="47"/>
  <c r="P508" i="47"/>
  <c r="N509" i="47"/>
  <c r="P509" i="47"/>
  <c r="N510" i="47"/>
  <c r="P510" i="47"/>
  <c r="N511" i="47"/>
  <c r="P511" i="47"/>
  <c r="N512" i="47"/>
  <c r="P512" i="47"/>
  <c r="N513" i="47"/>
  <c r="P513" i="47"/>
  <c r="N514" i="47"/>
  <c r="P514" i="47"/>
  <c r="N515" i="47"/>
  <c r="P515" i="47"/>
  <c r="N516" i="47"/>
  <c r="P516" i="47"/>
  <c r="N517" i="47"/>
  <c r="P517" i="47"/>
  <c r="N518" i="47"/>
  <c r="P518" i="47"/>
  <c r="N519" i="47"/>
  <c r="P519" i="47"/>
  <c r="N520" i="47"/>
  <c r="P520" i="47"/>
  <c r="N521" i="47"/>
  <c r="P521" i="47"/>
  <c r="N522" i="47"/>
  <c r="P522" i="47"/>
  <c r="N523" i="47"/>
  <c r="P523" i="47"/>
  <c r="N531" i="47"/>
  <c r="P531" i="47"/>
  <c r="N540" i="47"/>
  <c r="P540" i="47"/>
  <c r="N541" i="47"/>
  <c r="P541" i="47"/>
  <c r="N542" i="47"/>
  <c r="P542" i="47"/>
  <c r="N543" i="47"/>
  <c r="P543" i="47"/>
  <c r="N544" i="47"/>
  <c r="P544" i="47"/>
  <c r="N545" i="47"/>
  <c r="P545" i="47"/>
  <c r="N546" i="47"/>
  <c r="P546" i="47"/>
  <c r="N547" i="47"/>
  <c r="P547" i="47"/>
  <c r="N548" i="47"/>
  <c r="P548" i="47"/>
  <c r="N549" i="47"/>
  <c r="P549" i="47"/>
  <c r="N550" i="47"/>
  <c r="P550" i="47"/>
  <c r="N551" i="47"/>
  <c r="P551" i="47"/>
  <c r="N552" i="47"/>
  <c r="P552" i="47"/>
  <c r="N553" i="47"/>
  <c r="P553" i="47"/>
  <c r="N554" i="47"/>
  <c r="P554" i="47"/>
  <c r="N555" i="47"/>
  <c r="P555" i="47"/>
  <c r="N556" i="47"/>
  <c r="P556" i="47"/>
  <c r="N557" i="47"/>
  <c r="P557" i="47"/>
  <c r="N558" i="47"/>
  <c r="P558" i="47"/>
  <c r="N559" i="47"/>
  <c r="P559" i="47"/>
  <c r="N560" i="47"/>
  <c r="P560" i="47"/>
  <c r="N561" i="47"/>
  <c r="P561" i="47"/>
  <c r="N562" i="47"/>
  <c r="P562" i="47"/>
  <c r="N563" i="47"/>
  <c r="P563" i="47"/>
  <c r="N564" i="47"/>
  <c r="P564" i="47"/>
  <c r="N565" i="47"/>
  <c r="P565" i="47"/>
  <c r="N571" i="47"/>
  <c r="P571" i="47"/>
  <c r="N582" i="47"/>
  <c r="P582" i="47"/>
  <c r="N583" i="47"/>
  <c r="P583" i="47"/>
  <c r="N584" i="47"/>
  <c r="P584" i="47"/>
  <c r="N585" i="47"/>
  <c r="P585" i="47"/>
  <c r="N586" i="47"/>
  <c r="P586" i="47"/>
  <c r="N587" i="47"/>
  <c r="P587" i="47"/>
  <c r="N588" i="47"/>
  <c r="P588" i="47"/>
  <c r="N589" i="47"/>
  <c r="P589" i="47"/>
  <c r="N590" i="47"/>
  <c r="P590" i="47"/>
  <c r="N591" i="47"/>
  <c r="P591" i="47"/>
  <c r="N592" i="47"/>
  <c r="P592" i="47"/>
  <c r="N593" i="47"/>
  <c r="P593" i="47"/>
  <c r="N594" i="47"/>
  <c r="P594" i="47"/>
  <c r="N595" i="47"/>
  <c r="P595" i="47"/>
  <c r="N596" i="47"/>
  <c r="P596" i="47"/>
  <c r="N597" i="47"/>
  <c r="P597" i="47"/>
  <c r="N598" i="47"/>
  <c r="P598" i="47"/>
  <c r="N599" i="47"/>
  <c r="P599" i="47"/>
  <c r="N600" i="47"/>
  <c r="P600" i="47"/>
  <c r="N601" i="47"/>
  <c r="P601" i="47"/>
  <c r="N602" i="47"/>
  <c r="P602" i="47"/>
  <c r="N603" i="47"/>
  <c r="P603" i="47"/>
  <c r="N604" i="47"/>
  <c r="P604" i="47"/>
  <c r="N605" i="47"/>
  <c r="P605" i="47"/>
  <c r="N606" i="47"/>
  <c r="P606" i="47"/>
  <c r="N607" i="47"/>
  <c r="P607" i="47"/>
  <c r="N612" i="47"/>
  <c r="P612" i="47"/>
  <c r="K28" i="14"/>
  <c r="K29" i="14"/>
  <c r="K30" i="14"/>
  <c r="K31" i="14"/>
  <c r="K32" i="14"/>
  <c r="K33" i="14"/>
  <c r="K34" i="14"/>
  <c r="K35" i="14"/>
  <c r="K36" i="14"/>
  <c r="K55" i="14"/>
  <c r="K58" i="14"/>
  <c r="K60" i="14"/>
  <c r="K61" i="14"/>
  <c r="K64" i="14"/>
  <c r="K65" i="14"/>
  <c r="K66" i="14"/>
  <c r="K71" i="14"/>
  <c r="K72" i="14"/>
  <c r="K73" i="14"/>
  <c r="K78" i="14"/>
  <c r="K79" i="14"/>
  <c r="K92" i="14"/>
  <c r="K93" i="14"/>
  <c r="K94" i="14"/>
  <c r="K95" i="14"/>
  <c r="O119" i="14"/>
  <c r="P119" i="14"/>
  <c r="M120" i="14"/>
  <c r="O120" i="14"/>
  <c r="P120" i="14"/>
  <c r="O121" i="14"/>
  <c r="P121" i="14"/>
  <c r="M122" i="14"/>
  <c r="O122" i="14"/>
  <c r="P122" i="14"/>
  <c r="O123" i="14"/>
  <c r="P123" i="14"/>
  <c r="K146" i="49"/>
  <c r="K148" i="49"/>
  <c r="K150" i="49"/>
  <c r="K153" i="49"/>
  <c r="K155" i="49"/>
  <c r="K156" i="49"/>
  <c r="K157" i="49"/>
  <c r="O8" i="2"/>
  <c r="P8" i="2"/>
  <c r="O12" i="2"/>
  <c r="P12" i="2"/>
  <c r="M81" i="2"/>
  <c r="K114" i="2"/>
  <c r="K115" i="2"/>
  <c r="K116" i="2"/>
  <c r="K139" i="2"/>
  <c r="K151" i="2"/>
  <c r="M183" i="2"/>
  <c r="E213" i="2"/>
  <c r="K255" i="2"/>
  <c r="K263" i="2"/>
  <c r="K287" i="2"/>
  <c r="K363" i="2"/>
  <c r="K365" i="2"/>
  <c r="K367" i="2"/>
  <c r="K370" i="2"/>
  <c r="K372" i="2"/>
  <c r="K373" i="2"/>
  <c r="K374" i="2"/>
  <c r="O36" i="52"/>
  <c r="O36" i="51"/>
  <c r="O36" i="2"/>
</calcChain>
</file>

<file path=xl/sharedStrings.xml><?xml version="1.0" encoding="utf-8"?>
<sst xmlns="http://schemas.openxmlformats.org/spreadsheetml/2006/main" count="37090" uniqueCount="9714">
  <si>
    <t>ทดสอบ ซินเอง</t>
  </si>
  <si>
    <t>ราคาขาย-ต้นทุน</t>
  </si>
  <si>
    <t>แผนก.......แป้ง.....................</t>
  </si>
  <si>
    <t>รายการ</t>
  </si>
  <si>
    <t>ขนาด</t>
  </si>
  <si>
    <t>บรรจุ</t>
  </si>
  <si>
    <t>ราคา</t>
  </si>
  <si>
    <t>วันที่</t>
  </si>
  <si>
    <t>ราคาไม่</t>
  </si>
  <si>
    <t>ส่วนลด-แถม</t>
  </si>
  <si>
    <t>ทุน</t>
  </si>
  <si>
    <t>/หีบ</t>
  </si>
  <si>
    <t>ส่ง</t>
  </si>
  <si>
    <t>ปลีก</t>
  </si>
  <si>
    <t>vat</t>
  </si>
  <si>
    <t>หีบ</t>
  </si>
  <si>
    <t>หน่วย</t>
  </si>
  <si>
    <t>บ.แป้งสยาม</t>
  </si>
  <si>
    <t>02-2250200</t>
  </si>
  <si>
    <t>โอน บ.แป้งสยาม(2555)จก  BB(ราชวงค์) 102-0-65736-5</t>
  </si>
  <si>
    <t>แป้งจิงโจ้</t>
  </si>
  <si>
    <t>1 กก.</t>
  </si>
  <si>
    <t>1*10</t>
  </si>
  <si>
    <t>ลัง 270</t>
  </si>
  <si>
    <t>20-12-69</t>
  </si>
  <si>
    <t>(100แถม18)รถ 10</t>
  </si>
  <si>
    <t>กส.</t>
  </si>
  <si>
    <t>กส. 645</t>
  </si>
  <si>
    <t>3-12-68</t>
  </si>
  <si>
    <t>รถ30/กส730(พิเศษ30กส  แถม5)</t>
  </si>
  <si>
    <t>กส. 625.71</t>
  </si>
  <si>
    <t>แป้งปลาหมึก</t>
  </si>
  <si>
    <t>ลัง 245</t>
  </si>
  <si>
    <t>รถ10(200แถม22)</t>
  </si>
  <si>
    <t>16.2-55</t>
  </si>
  <si>
    <t>ค่ารถ15</t>
  </si>
  <si>
    <t>แป้งคนเชิดมังกร</t>
  </si>
  <si>
    <t>27-4-56</t>
  </si>
  <si>
    <t>เมย68</t>
  </si>
  <si>
    <t>แป้งสาลีเบตต้าเบค</t>
  </si>
  <si>
    <t>หมึก200แถม24(234.23)</t>
  </si>
  <si>
    <t>แป้งมันแมวแดง</t>
  </si>
  <si>
    <t>จิงโจ้100แถม24</t>
  </si>
  <si>
    <t>บ. สเปเชี่ยล ฟู้ด จก</t>
  </si>
  <si>
    <t>แป้งบราวนี่มิกซ์</t>
  </si>
  <si>
    <t>1กก.</t>
  </si>
  <si>
    <t>ลัง 960</t>
  </si>
  <si>
    <t>26-11-68</t>
  </si>
  <si>
    <t>รถ 10</t>
  </si>
  <si>
    <t>ลัง 930</t>
  </si>
  <si>
    <t>ชอคโกแลคฟัดจ์</t>
  </si>
  <si>
    <t>ลัง 970</t>
  </si>
  <si>
    <t>23-9-64</t>
  </si>
  <si>
    <t>899.98+15</t>
  </si>
  <si>
    <t>เค้กชอคโกแลต</t>
  </si>
  <si>
    <t>ลัง 870</t>
  </si>
  <si>
    <t>800+15</t>
  </si>
  <si>
    <t>แป้งกวนไส้สเปเชี่ยล</t>
  </si>
  <si>
    <t>ลัง 640</t>
  </si>
  <si>
    <t>ลัง 620</t>
  </si>
  <si>
    <t>แป้งตั้งหมิ่นสเปเชี่ยล</t>
  </si>
  <si>
    <t>ลัง 470</t>
  </si>
  <si>
    <t>ลัง 450</t>
  </si>
  <si>
    <t>บ. อินเทค ฟลาวมิลล์ จก</t>
  </si>
  <si>
    <t>วัชระ   เครือเม่น</t>
  </si>
  <si>
    <t>แป้งเอนกประสงค์แฮปปี้ทาม(ฟ้า)</t>
  </si>
  <si>
    <t>1กก</t>
  </si>
  <si>
    <t>2-5-66</t>
  </si>
  <si>
    <t>ลด80ลัง270+10</t>
  </si>
  <si>
    <t>แป้งขนมปังเบเกอรทาม(เขียว)</t>
  </si>
  <si>
    <t>ลัง 310</t>
  </si>
  <si>
    <t>20-1-68</t>
  </si>
  <si>
    <t>22.5กก</t>
  </si>
  <si>
    <r>
      <t>กส.</t>
    </r>
    <r>
      <rPr>
        <sz val="11"/>
        <color indexed="16"/>
        <rFont val="Arial"/>
        <family val="2"/>
      </rPr>
      <t>520</t>
    </r>
  </si>
  <si>
    <t>11-3-69</t>
  </si>
  <si>
    <t>50กส+1 รถ30</t>
  </si>
  <si>
    <t>กส 500.59</t>
  </si>
  <si>
    <t>บ.จีฟู้ด จก</t>
  </si>
  <si>
    <t>แป้งทอดกรอบฮอทโต้</t>
  </si>
  <si>
    <t>ลัง 350</t>
  </si>
  <si>
    <t>21-11-68</t>
  </si>
  <si>
    <t>รถ 10*1ลังแถม1</t>
  </si>
  <si>
    <t>เครื่องทำโดนัทจิ๋ว</t>
  </si>
  <si>
    <t>10-11-60</t>
  </si>
  <si>
    <t>แผนก...................แป้ง.....................</t>
  </si>
  <si>
    <t>บ.เอ็มซี ฟู้ดส์ จำกัด</t>
  </si>
  <si>
    <t>ดนัย</t>
  </si>
  <si>
    <t>แป้งแพนเค้กมิกซ์</t>
  </si>
  <si>
    <t>ลัง 680</t>
  </si>
  <si>
    <t>14-12-58</t>
  </si>
  <si>
    <t>บราวนี่มิกซ์</t>
  </si>
  <si>
    <t>ลัง  730</t>
  </si>
  <si>
    <t>19-11-68</t>
  </si>
  <si>
    <t>ค่ารถ10</t>
  </si>
  <si>
    <t>แป้งบัตเตอร์เค้ก</t>
  </si>
  <si>
    <t>ลัง  610</t>
  </si>
  <si>
    <t>ลัง 579</t>
  </si>
  <si>
    <t>สปันจ์มิกซ์</t>
  </si>
  <si>
    <t>ลัง  620</t>
  </si>
  <si>
    <t>22-4-67</t>
  </si>
  <si>
    <t>60(50ลังแถม1ลัง)  ลัง571.48+10</t>
  </si>
  <si>
    <t>วอฟเฟิลมิกซ์</t>
  </si>
  <si>
    <t>1*0</t>
  </si>
  <si>
    <t>ลัง  590</t>
  </si>
  <si>
    <t>21-1-69</t>
  </si>
  <si>
    <t>รถ10.-</t>
  </si>
  <si>
    <t>แป้งปุยฝ้าย</t>
  </si>
  <si>
    <t>ลัง   450</t>
  </si>
  <si>
    <t>16-8-61</t>
  </si>
  <si>
    <t>610+ค่ารถ8.-</t>
  </si>
  <si>
    <t>พัดโบก</t>
  </si>
  <si>
    <t>ลัง 430</t>
  </si>
  <si>
    <t>รถ12(ด11/410)</t>
  </si>
  <si>
    <r>
      <t>ลัง 409.97</t>
    </r>
    <r>
      <rPr>
        <sz val="16"/>
        <color indexed="53"/>
        <rFont val="Angsana New"/>
        <family val="1"/>
      </rPr>
      <t>(400)</t>
    </r>
  </si>
  <si>
    <r>
      <t>กก. 41</t>
    </r>
    <r>
      <rPr>
        <sz val="20"/>
        <color indexed="53"/>
        <rFont val="Angsana New"/>
        <family val="1"/>
      </rPr>
      <t>(40)</t>
    </r>
  </si>
  <si>
    <t>กส.22.5</t>
  </si>
  <si>
    <t>กส. 770-780</t>
  </si>
  <si>
    <t>2-9-64</t>
  </si>
  <si>
    <t>719+25</t>
  </si>
  <si>
    <t>กส.743.99</t>
  </si>
  <si>
    <t>บัวแดง</t>
  </si>
  <si>
    <t>รถ10</t>
  </si>
  <si>
    <t>ลัง405</t>
  </si>
  <si>
    <t>กก 40.50</t>
  </si>
  <si>
    <t>กส. 870</t>
  </si>
  <si>
    <t>3-7-67</t>
  </si>
  <si>
    <t>รถ30</t>
  </si>
  <si>
    <t>กส.830</t>
  </si>
  <si>
    <t>ห่าน</t>
  </si>
  <si>
    <r>
      <t>รถ10</t>
    </r>
    <r>
      <rPr>
        <sz val="18"/>
        <color indexed="60"/>
        <rFont val="Angsana New"/>
        <family val="1"/>
      </rPr>
      <t>(100+5//310.92)</t>
    </r>
  </si>
  <si>
    <t>ลัง 326</t>
  </si>
  <si>
    <t>กก 32.60</t>
  </si>
  <si>
    <t>5กก*5</t>
  </si>
  <si>
    <t>กส.25กก</t>
  </si>
  <si>
    <t>กส.790</t>
  </si>
  <si>
    <r>
      <t>672.9</t>
    </r>
    <r>
      <rPr>
        <sz val="16"/>
        <color indexed="53"/>
        <rFont val="Angsana New"/>
        <family val="1"/>
      </rPr>
      <t>(626.17</t>
    </r>
  </si>
  <si>
    <t>รถ30(ปกติ750)</t>
  </si>
  <si>
    <r>
      <t>กส.750</t>
    </r>
    <r>
      <rPr>
        <sz val="18"/>
        <color indexed="53"/>
        <rFont val="Angsana New"/>
        <family val="1"/>
      </rPr>
      <t>(700)</t>
    </r>
  </si>
  <si>
    <t>แป้ง PI(แป้งพาย)</t>
  </si>
  <si>
    <t>9-1-69</t>
  </si>
  <si>
    <t>ลัง 325.97</t>
  </si>
  <si>
    <t>ว่าว</t>
  </si>
  <si>
    <r>
      <t>รถ10</t>
    </r>
    <r>
      <rPr>
        <sz val="8"/>
        <color indexed="60"/>
        <rFont val="Arial"/>
        <family val="2"/>
      </rPr>
      <t>(ด2/289)(200แถม10/276)</t>
    </r>
  </si>
  <si>
    <t>ลัง 289</t>
  </si>
  <si>
    <t>กก 28.90</t>
  </si>
  <si>
    <t>กส. 770(720)</t>
  </si>
  <si>
    <t>645รถ30(ปกติ725)</t>
  </si>
  <si>
    <r>
      <t>กส. 725</t>
    </r>
    <r>
      <rPr>
        <sz val="16"/>
        <color indexed="53"/>
        <rFont val="Angsana New"/>
        <family val="1"/>
      </rPr>
      <t>(675)</t>
    </r>
  </si>
  <si>
    <t>แป้ง 555</t>
  </si>
  <si>
    <r>
      <t>รถ 10</t>
    </r>
    <r>
      <rPr>
        <sz val="14"/>
        <rFont val="Angsana New"/>
        <family val="1"/>
      </rPr>
      <t>(ด11/300)</t>
    </r>
  </si>
  <si>
    <t>ลัง300</t>
  </si>
  <si>
    <t>ดาวฟ้า</t>
  </si>
  <si>
    <t>ลัง 290</t>
  </si>
  <si>
    <r>
      <t>รถ10</t>
    </r>
    <r>
      <rPr>
        <sz val="8"/>
        <color indexed="60"/>
        <rFont val="Arial"/>
        <family val="2"/>
      </rPr>
      <t>(ด14/1//275)200+10//244)</t>
    </r>
  </si>
  <si>
    <t>ลัง 275</t>
  </si>
  <si>
    <t>กก 27.50</t>
  </si>
  <si>
    <t>แป้งโฮทวีท</t>
  </si>
  <si>
    <t>18-7-64</t>
  </si>
  <si>
    <t>(ไม่มีภาษี)รถ 10</t>
  </si>
  <si>
    <t>ลัง  420</t>
  </si>
  <si>
    <t>กก 42</t>
  </si>
  <si>
    <t>ทอดกรอบยูเอฟเอ็ม</t>
  </si>
  <si>
    <t>ลัง 370</t>
  </si>
  <si>
    <r>
      <t>รถ 10(</t>
    </r>
    <r>
      <rPr>
        <sz val="14"/>
        <color indexed="60"/>
        <rFont val="Angsana New"/>
        <family val="1"/>
      </rPr>
      <t>ด11/360)500แถม20/327)</t>
    </r>
  </si>
  <si>
    <t>ลัง 340</t>
  </si>
  <si>
    <t>กก 34</t>
  </si>
  <si>
    <t>SP  ยูเอฟเอ็ม</t>
  </si>
  <si>
    <t>100 ก.</t>
  </si>
  <si>
    <t>1*36</t>
  </si>
  <si>
    <t>21-10-67</t>
  </si>
  <si>
    <t>ลัง900+20</t>
  </si>
  <si>
    <t>ลัง 920</t>
  </si>
  <si>
    <t>1*12</t>
  </si>
  <si>
    <t>ลัง 1869</t>
  </si>
  <si>
    <t>ลัง1780</t>
  </si>
  <si>
    <t>5 กก.</t>
  </si>
  <si>
    <t>1*4กป.</t>
  </si>
  <si>
    <t>ถัง  770</t>
  </si>
  <si>
    <t>ลัง700+15</t>
  </si>
  <si>
    <t>ลัง 2840</t>
  </si>
  <si>
    <t>กป. 710</t>
  </si>
  <si>
    <t>ผงคัสตาร์ครีมตราดาว</t>
  </si>
  <si>
    <t>500 ก.</t>
  </si>
  <si>
    <t>1*20</t>
  </si>
  <si>
    <t>ลัง 1350</t>
  </si>
  <si>
    <t>14-9-64</t>
  </si>
  <si>
    <t>ลัง1260+รถ10</t>
  </si>
  <si>
    <t>ลัง1270</t>
  </si>
  <si>
    <t>แป้งกวนไส้ตราดาว</t>
  </si>
  <si>
    <t>500ก.</t>
  </si>
  <si>
    <t>ลัง 580</t>
  </si>
  <si>
    <t>ลัง 559.98</t>
  </si>
  <si>
    <t>มะพร้าวอบกรอบ</t>
  </si>
  <si>
    <t>ลัง2650</t>
  </si>
  <si>
    <t>19-9-68</t>
  </si>
  <si>
    <t>2500+รถ25</t>
  </si>
  <si>
    <t>ลัง  2525.10</t>
  </si>
  <si>
    <t>แก็สวิปปิ้ง</t>
  </si>
  <si>
    <t>17-9-60</t>
  </si>
  <si>
    <t>ยูวิปวิปปิ้งครีมมิกซ์หวาน</t>
  </si>
  <si>
    <t>ลัง 3200</t>
  </si>
  <si>
    <t>ลัง2803.80+10</t>
  </si>
  <si>
    <t>ลัง 2813.8</t>
  </si>
  <si>
    <t>น้ำตาลโดนัทตราดาว</t>
  </si>
  <si>
    <t>ลัง 590</t>
  </si>
  <si>
    <t>รถ10(ด11/530)</t>
  </si>
  <si>
    <t>ลัง 565</t>
  </si>
  <si>
    <t>บ.แหลมทอง จก.</t>
  </si>
  <si>
    <t>02-22523777</t>
  </si>
  <si>
    <t>ค่ารถ-8บาท/ลัง</t>
  </si>
  <si>
    <t>แป้งกิเลนเหลือง</t>
  </si>
  <si>
    <t>16-11-66</t>
  </si>
  <si>
    <t>50+2ค่ารถ10(356)</t>
  </si>
  <si>
    <t>แป้งกิเลนแดง</t>
  </si>
  <si>
    <t>3-9-64</t>
  </si>
  <si>
    <t>50+3ค่ารถ10</t>
  </si>
  <si>
    <t>แป้งสนเขียว</t>
  </si>
  <si>
    <t>ลัง 250</t>
  </si>
  <si>
    <t>10-3-69</t>
  </si>
  <si>
    <r>
      <t>รถ10(100แถม11)</t>
    </r>
    <r>
      <rPr>
        <sz val="14"/>
        <rFont val="Angsana New"/>
        <family val="1"/>
      </rPr>
      <t>(ด11/230)</t>
    </r>
  </si>
  <si>
    <t>แป้งผักกาดแดง</t>
  </si>
  <si>
    <t>25(เดิม26)</t>
  </si>
  <si>
    <t>ลัง 240</t>
  </si>
  <si>
    <t>100ลังแถม11ลัง</t>
  </si>
  <si>
    <t>แป้งศรฟ้า</t>
  </si>
  <si>
    <t>26-11-54</t>
  </si>
  <si>
    <t>บ.   คิงเมอร์ลี่</t>
  </si>
  <si>
    <t>รัฐชัย</t>
  </si>
  <si>
    <t>081-7016389</t>
  </si>
  <si>
    <t>สมเกรียรติ ยงยิ่งศักดิ์ถาวร</t>
  </si>
  <si>
    <t>แป้งเค้กมงกุฎม่วง</t>
  </si>
  <si>
    <t>กล่อง</t>
  </si>
  <si>
    <t>1x10</t>
  </si>
  <si>
    <t>ลัง 295</t>
  </si>
  <si>
    <t>7-1-69</t>
  </si>
  <si>
    <t>200ลัง+68ลังค่ารถ10(ด12/284)</t>
  </si>
  <si>
    <t>แป้งทิวลิป</t>
  </si>
  <si>
    <t>แป้งเชอรี่ฟ้า</t>
  </si>
  <si>
    <t>100กล่อง+16รถ10(ด12/237.27)</t>
  </si>
  <si>
    <t>แป้งม้าแดง</t>
  </si>
  <si>
    <t>22.5กก.</t>
  </si>
  <si>
    <t>กส 600</t>
  </si>
  <si>
    <t>7-4-66</t>
  </si>
  <si>
    <t>ถุง  30</t>
  </si>
  <si>
    <t>50แถม2ลัง+10</t>
  </si>
  <si>
    <t>กก. 30.81</t>
  </si>
  <si>
    <t>แป้งเปาดี</t>
  </si>
  <si>
    <t>9-1-61</t>
  </si>
  <si>
    <t>แป้งโก๋ดี</t>
  </si>
  <si>
    <t xml:space="preserve">บ.  คิงส์ มิลลิ่ง(สุราษฏร์ธานี)จก   </t>
  </si>
  <si>
    <t>สมยศ  ยงยิ่งศักดิ์ถาวร      พนัส 093-9236426</t>
  </si>
  <si>
    <t>แป้งเค้กเรือใบม่วง</t>
  </si>
  <si>
    <t>25-8-60</t>
  </si>
  <si>
    <t>50ลัง+5ลัง</t>
  </si>
  <si>
    <t>281.82+10</t>
  </si>
  <si>
    <t>แป้งเชอรี่แดง</t>
  </si>
  <si>
    <t>ลัง240</t>
  </si>
  <si>
    <t>5-12-67</t>
  </si>
  <si>
    <t>รถ10(50ลัง)</t>
  </si>
  <si>
    <t>ลัง 213</t>
  </si>
  <si>
    <t>แป้งข้าวโพด</t>
  </si>
  <si>
    <t>16-10-66</t>
  </si>
  <si>
    <t>(10ลัง)</t>
  </si>
  <si>
    <t>เกล็ดขนมปังพระอาทิตย์</t>
  </si>
  <si>
    <t>ลัง 520</t>
  </si>
  <si>
    <t>25-12-67</t>
  </si>
  <si>
    <t>รถ30ลัง535(25ลัง+1)</t>
  </si>
  <si>
    <t>ลัง 485.58</t>
  </si>
  <si>
    <t>แป้งปาท่องโก๋ตราเพรช</t>
  </si>
  <si>
    <t>13-1-69</t>
  </si>
  <si>
    <t>รถ 10(100+8)ด11/290)</t>
  </si>
  <si>
    <t>กก.26.93</t>
  </si>
  <si>
    <t>แผนก............แป้ง...................</t>
  </si>
  <si>
    <t>บ. อี ที ซี เฮียบตงจั่น</t>
  </si>
  <si>
    <t>แป้งมันตรากวาง</t>
  </si>
  <si>
    <t>1*50ซอง</t>
  </si>
  <si>
    <t>กส 680</t>
  </si>
  <si>
    <t>28-11-68</t>
  </si>
  <si>
    <t>รถ25</t>
  </si>
  <si>
    <t>กส.470</t>
  </si>
  <si>
    <t>ซอง 9.40</t>
  </si>
  <si>
    <t>30กก</t>
  </si>
  <si>
    <t>กส</t>
  </si>
  <si>
    <t>กส 650</t>
  </si>
  <si>
    <t>12-5-66</t>
  </si>
  <si>
    <t>รถ 35</t>
  </si>
  <si>
    <t>กส.660</t>
  </si>
  <si>
    <t>แป้งมันตรากวาง(ถุงขาว)</t>
  </si>
  <si>
    <t>14-9-65</t>
  </si>
  <si>
    <t>กส 615</t>
  </si>
  <si>
    <t>สาคูเม็ดเล็กตรากวาง</t>
  </si>
  <si>
    <t>1*50</t>
  </si>
  <si>
    <t>กส 860</t>
  </si>
  <si>
    <t>รถ35</t>
  </si>
  <si>
    <t>สาคูเม็ดเล็กตรากวาง(ใบเตย)</t>
  </si>
  <si>
    <t>กส 770</t>
  </si>
  <si>
    <t>13-11-66</t>
  </si>
  <si>
    <t>สาคูเม็ดใหญ่ตรากวาง</t>
  </si>
  <si>
    <t>กส 830</t>
  </si>
  <si>
    <t>แป้งหยาบตราปลาไทย</t>
  </si>
  <si>
    <t>1*40</t>
  </si>
  <si>
    <t>เกรียงไกรค้าแป้ง</t>
  </si>
  <si>
    <t>30 กก</t>
  </si>
  <si>
    <t>1*30</t>
  </si>
  <si>
    <t>กส. 570</t>
  </si>
  <si>
    <t>21-10-64</t>
  </si>
  <si>
    <t>กส. 510</t>
  </si>
  <si>
    <t>ค่ารถ30.-</t>
  </si>
  <si>
    <t>กส. 540</t>
  </si>
  <si>
    <t>ห่อ 12</t>
  </si>
  <si>
    <t xml:space="preserve">กส. </t>
  </si>
  <si>
    <t>17-5-68</t>
  </si>
  <si>
    <t>กส.475</t>
  </si>
  <si>
    <t>กส.   505</t>
  </si>
  <si>
    <t>ถุง 10.10</t>
  </si>
  <si>
    <t>แป้งมันแมวดำ</t>
  </si>
  <si>
    <t>แป้งท้าว</t>
  </si>
  <si>
    <t>17-10-60</t>
  </si>
  <si>
    <t>สาคูเม็ดเล็ก</t>
  </si>
  <si>
    <t>สาคูเม็ดหยก</t>
  </si>
  <si>
    <t>400 ก.</t>
  </si>
  <si>
    <t>สาคูเม็ดใหญ่</t>
  </si>
  <si>
    <t xml:space="preserve"> นิวสยามฟู้ด</t>
  </si>
  <si>
    <t>ผ02) 8651764     ,(02)4101984</t>
  </si>
  <si>
    <t>1x60</t>
  </si>
  <si>
    <t>แผนก.............เบเกอรี่..................</t>
  </si>
  <si>
    <t>แป้งทองหยอด</t>
  </si>
  <si>
    <t>280ก.</t>
  </si>
  <si>
    <t>25ถุง*4มัด</t>
  </si>
  <si>
    <t>มัด 800</t>
  </si>
  <si>
    <t>11-6-68</t>
  </si>
  <si>
    <t>รถ 30   กส2930</t>
  </si>
  <si>
    <t>มัด732.50</t>
  </si>
  <si>
    <t>ยีสต์อีเกิ้ลหวาน</t>
  </si>
  <si>
    <t>1*20ห่อ</t>
  </si>
  <si>
    <t>21-8-61</t>
  </si>
  <si>
    <t>ลัง1308.40</t>
  </si>
  <si>
    <t>1400+10</t>
  </si>
  <si>
    <t>ลัง 1410</t>
  </si>
  <si>
    <t>บ.ทรีทอป</t>
  </si>
  <si>
    <t>แป้งกวนไส้</t>
  </si>
  <si>
    <t>กก. 55</t>
  </si>
  <si>
    <t>30-7-61</t>
  </si>
  <si>
    <t>(10แถม1)427.27+20</t>
  </si>
  <si>
    <t>บ.สิทธินันท์</t>
  </si>
  <si>
    <t>แป้งถั่วเขียวตราต้นสน</t>
  </si>
  <si>
    <t>ซอง 70</t>
  </si>
  <si>
    <t>ลัง 1320</t>
  </si>
  <si>
    <t>11-12-68</t>
  </si>
  <si>
    <t>ลัง1149.53</t>
  </si>
  <si>
    <t>รถ 30</t>
  </si>
  <si>
    <t>ลัง 1260</t>
  </si>
  <si>
    <t>ห่อ 63</t>
  </si>
  <si>
    <t>หมวย           (045-691454,081-0677321)</t>
  </si>
  <si>
    <t>แป้งข้าวหมากหวาน</t>
  </si>
  <si>
    <t>8-2-55</t>
  </si>
  <si>
    <t>ค่าขนส่ง 20</t>
  </si>
  <si>
    <t xml:space="preserve">                                                                                                                                                                                                 </t>
  </si>
  <si>
    <t xml:space="preserve"> </t>
  </si>
  <si>
    <t>บ.โรงงานเส้นหมี่ชอเฮง จำกัด</t>
  </si>
  <si>
    <t>แป้งขนมครก เอราวัณ</t>
  </si>
  <si>
    <t>1060ก.</t>
  </si>
  <si>
    <t>รถ 10(เงินสด/ราคา100ลังแถม 3)</t>
  </si>
  <si>
    <t>แป้งขนมถ้วย เอราวัณ</t>
  </si>
  <si>
    <t>1080ก.</t>
  </si>
  <si>
    <t>แป้งขนมดอกจอก เอราวัณ</t>
  </si>
  <si>
    <t>1035ก.</t>
  </si>
  <si>
    <t>แป้งขนมทองม้วน เอราวัณ</t>
  </si>
  <si>
    <t>15-11-60</t>
  </si>
  <si>
    <t>แป้งขนมนึ่งเอราวัณ</t>
  </si>
  <si>
    <t>1000ก.</t>
  </si>
  <si>
    <t>รถ 10(ราคา100ลัง)</t>
  </si>
  <si>
    <t>แป้งหอยทอด เอราวัณ</t>
  </si>
  <si>
    <t>แป้งขนมบัวลอย เอราวัณ</t>
  </si>
  <si>
    <t>ลัง 400</t>
  </si>
  <si>
    <t>12-12-68</t>
  </si>
  <si>
    <t>แป้งข้าวจ้าวช้างสามเศียร</t>
  </si>
  <si>
    <t>รถ 10(100แถม3)</t>
  </si>
  <si>
    <t>แป้งข้าวเหนียวช้างสามเศียร</t>
  </si>
  <si>
    <t>6-1-69</t>
  </si>
  <si>
    <t>บ.อาร์.เอส .โดเมสดิกเทรดดิ้ง จก.</t>
  </si>
  <si>
    <t>(02)  8925984-5</t>
  </si>
  <si>
    <t>แป้งขนมชั้นแม่สมจิตต์</t>
  </si>
  <si>
    <t>1000ก</t>
  </si>
  <si>
    <t>ลัง 390</t>
  </si>
  <si>
    <t>30แถม1+รถ10</t>
  </si>
  <si>
    <t>ลัง 363.27</t>
  </si>
  <si>
    <t>แป้งทอดครัววังทิพย์</t>
  </si>
  <si>
    <t>ลัง420(415)</t>
  </si>
  <si>
    <t>50แถม2+1รถ12</t>
  </si>
  <si>
    <t>ลัง 389.36</t>
  </si>
  <si>
    <t>กก 38.94</t>
  </si>
  <si>
    <t>500ก</t>
  </si>
  <si>
    <t>8-8-61</t>
  </si>
  <si>
    <t>25แถม1+10</t>
  </si>
  <si>
    <t>แป้งข้าวจ้าวอัมรินทร์</t>
  </si>
  <si>
    <t>26-10-67</t>
  </si>
  <si>
    <t>ลดพิเศษลัง50+รถ10</t>
  </si>
  <si>
    <t>แป้งข้าวโพดครัววังทิพย์</t>
  </si>
  <si>
    <t>ลัง 365</t>
  </si>
  <si>
    <t>6-11-67</t>
  </si>
  <si>
    <t>355+รถ10(20แถม1+รถ10)</t>
  </si>
  <si>
    <t>เกล็ดขนมปังทอดครัววังทิพย์</t>
  </si>
  <si>
    <t>เกล็ดขนมปัง(หัวแกะ)</t>
  </si>
  <si>
    <t>1*10ซอง</t>
  </si>
  <si>
    <t>20-11-60</t>
  </si>
  <si>
    <t>บ.ดีเคเอสเฮช จก.</t>
  </si>
  <si>
    <t>แป้งโกกิ</t>
  </si>
  <si>
    <t>150ก</t>
  </si>
  <si>
    <t>1*12*6ห่อ</t>
  </si>
  <si>
    <t>ซอง16</t>
  </si>
  <si>
    <t>โหล 160</t>
  </si>
  <si>
    <t>6-12-60</t>
  </si>
  <si>
    <t>ลด45</t>
  </si>
  <si>
    <t>ลัง886</t>
  </si>
  <si>
    <t>โหล147.66</t>
  </si>
  <si>
    <t>บ.  อาร์ แอนด์ บี ฟู้ด ซัพพลาย จก</t>
  </si>
  <si>
    <t>แป้งทอดกรอบอังเคิล</t>
  </si>
  <si>
    <t>กก. 36</t>
  </si>
  <si>
    <t>19-7-68</t>
  </si>
  <si>
    <t>รถ 10ลัง350(100แถม6)</t>
  </si>
  <si>
    <t>ลัง 330.19</t>
  </si>
  <si>
    <t>เกล็ดขนมปัง อังเคิล</t>
  </si>
  <si>
    <t>5-1-55</t>
  </si>
  <si>
    <t>เกล็ดขนมปังซุปเปอร์ไฟน์</t>
  </si>
  <si>
    <t>ห่อ 55</t>
  </si>
  <si>
    <t>ลัง 540</t>
  </si>
  <si>
    <t>31-10-68</t>
  </si>
  <si>
    <t>รถ30(25แถม2)</t>
  </si>
  <si>
    <t>เหรียญทองก้าวหน้า</t>
  </si>
  <si>
    <t>02-4202432,02-4203300</t>
  </si>
  <si>
    <t>แป้งข้าวจ้าวเหรียญ</t>
  </si>
  <si>
    <t>12-7-68</t>
  </si>
  <si>
    <t>ลัง 254</t>
  </si>
  <si>
    <t>24-11-58</t>
  </si>
  <si>
    <t>ใหม่235</t>
  </si>
  <si>
    <t>แป้งข้าวเหนียวเหรียญ</t>
  </si>
  <si>
    <t>31-8-63</t>
  </si>
  <si>
    <t>รถ10(ใหม่320+10)</t>
  </si>
  <si>
    <t>ใหม่325)</t>
  </si>
  <si>
    <t>บ.บางกอกอินเตอร์ไพร์ จก.</t>
  </si>
  <si>
    <t>แป้งข้าวจ้าวใบหยก</t>
  </si>
  <si>
    <t xml:space="preserve">รถ 10(100แถม23) </t>
  </si>
  <si>
    <t xml:space="preserve">รถ 10(100แถม3+22) </t>
  </si>
  <si>
    <t>แป้งข้าวเหนียวใบหยก</t>
  </si>
  <si>
    <t>37(35)</t>
  </si>
  <si>
    <t>ลัง 360(340)</t>
  </si>
  <si>
    <t>รถ10(100แถม1)343</t>
  </si>
  <si>
    <t>ลัง 360</t>
  </si>
  <si>
    <t>รถ10(100แถม1)348</t>
  </si>
  <si>
    <t>แป้งข้าวโพดใบหยก</t>
  </si>
  <si>
    <t>ลด60.74(20ลัง)รถ 10</t>
  </si>
  <si>
    <t>แป้งฮ่องกง</t>
  </si>
  <si>
    <t>1*24</t>
  </si>
  <si>
    <t>13-11-55</t>
  </si>
  <si>
    <t>แป้งมันใบหยก</t>
  </si>
  <si>
    <t>480 ก.</t>
  </si>
  <si>
    <t>13-3-56</t>
  </si>
  <si>
    <t xml:space="preserve">ลด30     </t>
  </si>
  <si>
    <t>แป้งทอดกรอบฟีชแอนด์ชิปส์</t>
  </si>
  <si>
    <t>25-4-63</t>
  </si>
  <si>
    <t>แป้งขนมถ้วย</t>
  </si>
  <si>
    <t>แป้งขนมครก</t>
  </si>
  <si>
    <t>ลัง  330</t>
  </si>
  <si>
    <t>7-11-63</t>
  </si>
  <si>
    <t>แป้งทอดกล้วย</t>
  </si>
  <si>
    <t>ลัง  300</t>
  </si>
  <si>
    <t>บ.บูรพา พรอสเพอร์ จำกัด</t>
  </si>
  <si>
    <t>(แป้งหมีคู่ดาว)</t>
  </si>
  <si>
    <t>แป้งข้าวจ้าวหมีคู่ดาว</t>
  </si>
  <si>
    <t>กส.300</t>
  </si>
  <si>
    <t>21-10-68</t>
  </si>
  <si>
    <t>กส.285</t>
  </si>
  <si>
    <t>กก.28.50</t>
  </si>
  <si>
    <t>กส. 310</t>
  </si>
  <si>
    <t>กส. 290</t>
  </si>
  <si>
    <t>ถุง 14.50</t>
  </si>
  <si>
    <t>แป้งมันหมีคู่ดาว</t>
  </si>
  <si>
    <t>กส.270</t>
  </si>
  <si>
    <t>กส. 255</t>
  </si>
  <si>
    <t>ถุง 12.75</t>
  </si>
  <si>
    <t>แป้งทอดกรอบหมีคู่ดาว</t>
  </si>
  <si>
    <t>กส.340</t>
  </si>
  <si>
    <t>กส. 325</t>
  </si>
  <si>
    <t>ถุง 32.50</t>
  </si>
  <si>
    <t>แป้งทอดกรอบหมีคู่ดาวกรอบฟู</t>
  </si>
  <si>
    <t>บ. อุตสาหกรรมแป้งไทย จก.</t>
  </si>
  <si>
    <t>แป้งข้าวจ้าวเหรียญทองคู่</t>
  </si>
  <si>
    <t>100ลังแถม18+รถ10</t>
  </si>
  <si>
    <t>แป้งข้าวเหนียวเหรียญทองคู่</t>
  </si>
  <si>
    <t>ลัง 380</t>
  </si>
  <si>
    <t>5-9-67</t>
  </si>
  <si>
    <t>50ลัง+รถ10 (100ลัง345)</t>
  </si>
  <si>
    <t>25-9-61</t>
  </si>
  <si>
    <t>แป้งโพดเหรียญทองคู่</t>
  </si>
  <si>
    <t>ลัง  290</t>
  </si>
  <si>
    <t>17-6-63</t>
  </si>
  <si>
    <t>ลดลัง5ลัง275(50ลังแถม4)+รถ10</t>
  </si>
  <si>
    <t>แป้งทอดกรอบเหรียญทองคู่</t>
  </si>
  <si>
    <t>315(100+14)รถ10</t>
  </si>
  <si>
    <t>แป้งทอดกล้วยเหรียญทอง</t>
  </si>
  <si>
    <t>(100ลัง+12)รถ12</t>
  </si>
  <si>
    <t>ลัง 333.43</t>
  </si>
  <si>
    <t>แป้งมันฮ่องกงเหรียญทองคู่</t>
  </si>
  <si>
    <t>42(45)</t>
  </si>
  <si>
    <t>ลัง 810( 840)</t>
  </si>
  <si>
    <t>20+2(ด11/68ลัง786)รถ10</t>
  </si>
  <si>
    <t>โรงแป้งพรกมล (บัวลอย)</t>
  </si>
  <si>
    <t>036-614522</t>
  </si>
  <si>
    <t xml:space="preserve">คุณนิรันดร์ สุชินญาพร </t>
  </si>
  <si>
    <t>โอนบ.โรงงานแป้งพรกมล ธ กรุงไทย 235-6-016260,BB762010183-7</t>
  </si>
  <si>
    <t>แป้งข้าวจ้าวบัวลอย</t>
  </si>
  <si>
    <t>5-10-66</t>
  </si>
  <si>
    <t>รถบ.จ่ายคืนให้</t>
  </si>
  <si>
    <t>แป้งข้าวเหนียวบัวลอย</t>
  </si>
  <si>
    <t>18-1-68</t>
  </si>
  <si>
    <t>แป้งข้าวเหนียวดำบัวลอย</t>
  </si>
  <si>
    <t>แป้งท้าวละเอียดบัวลอย</t>
  </si>
  <si>
    <t>กส 900</t>
  </si>
  <si>
    <t>15-1-68</t>
  </si>
  <si>
    <t>แป้งทอดกรอบบัวลอย</t>
  </si>
  <si>
    <t>ลัง 320</t>
  </si>
  <si>
    <t>แป้งทอดกรอบบัวลอยสูตรกรอบฟู</t>
  </si>
  <si>
    <t>รถ 10(15+1)</t>
  </si>
  <si>
    <t>บ.สยามแม็กซ์ จก</t>
  </si>
  <si>
    <t>ยีสต์นกชาป</t>
  </si>
  <si>
    <t>ลัง 2400</t>
  </si>
  <si>
    <t>7-2-66</t>
  </si>
  <si>
    <t>ลัง2247(112.35)</t>
  </si>
  <si>
    <t>(30ลัง)2215+20</t>
  </si>
  <si>
    <t>ลัง 2235</t>
  </si>
  <si>
    <t>ห่อ111.75</t>
  </si>
  <si>
    <t>125ก.</t>
  </si>
  <si>
    <t>1*36ห่อ</t>
  </si>
  <si>
    <t>ลัง1605</t>
  </si>
  <si>
    <t>ลัง1625</t>
  </si>
  <si>
    <t>ห่อ 45.14</t>
  </si>
  <si>
    <t>RBM</t>
  </si>
  <si>
    <t>รัฎชัย</t>
  </si>
  <si>
    <t>กันราเค้ก(แคลเทค)</t>
  </si>
  <si>
    <t>1*10ถุง</t>
  </si>
  <si>
    <t>ถุง 150</t>
  </si>
  <si>
    <t>ลัง 1450</t>
  </si>
  <si>
    <t>13-12-67</t>
  </si>
  <si>
    <t>ลัง 1290</t>
  </si>
  <si>
    <t>ถุง 132</t>
  </si>
  <si>
    <t xml:space="preserve">กันราปัง </t>
  </si>
  <si>
    <t>บ.ยูนิลีเวอร์ ไทย เทรดดิ้ง จก.</t>
  </si>
  <si>
    <t>02-5542000</t>
  </si>
  <si>
    <t>ผงฟูเบสฟูด</t>
  </si>
  <si>
    <t>1*18</t>
  </si>
  <si>
    <t>ลัง1380</t>
  </si>
  <si>
    <t>3-6-60</t>
  </si>
  <si>
    <t>ผงฟูเบสฟูด  30ก.</t>
  </si>
  <si>
    <t>1*24ซอง</t>
  </si>
  <si>
    <t>1*12แพค</t>
  </si>
  <si>
    <t>ซอง 10</t>
  </si>
  <si>
    <t>ห่อ 190</t>
  </si>
  <si>
    <t>26-2-66</t>
  </si>
  <si>
    <t>ลดลัง144(ลัง2068.38)</t>
  </si>
  <si>
    <t>แพค172.36</t>
  </si>
  <si>
    <t>บ. อาร์แอนด์ บี ฟู้ด ซัพพลาย</t>
  </si>
  <si>
    <t>02-9466813-18</t>
  </si>
  <si>
    <t>ผงฟูเบสโอเดอร์  30ก.</t>
  </si>
  <si>
    <t>1*12ห่อ</t>
  </si>
  <si>
    <t>23-12-62</t>
  </si>
  <si>
    <t>940(33ลังแถม3)รถ20</t>
  </si>
  <si>
    <t>ลัง822</t>
  </si>
  <si>
    <t>ห่อ73.11</t>
  </si>
  <si>
    <t xml:space="preserve">ผงฟูเบสโอเดอร์  </t>
  </si>
  <si>
    <t>โหล 540</t>
  </si>
  <si>
    <t>ลัง547(11ลังแถม1รถ15)</t>
  </si>
  <si>
    <t>โหล 501.42</t>
  </si>
  <si>
    <t>1*12กป.</t>
  </si>
  <si>
    <t>โหล 1120</t>
  </si>
  <si>
    <t>00-10-67</t>
  </si>
  <si>
    <t>ลัง1123(11ลังแถม1รถ15)</t>
  </si>
  <si>
    <t>โหล 1029</t>
  </si>
  <si>
    <t>ผงวานิลาเบสโอเดอร์</t>
  </si>
  <si>
    <t>โหล 1700</t>
  </si>
  <si>
    <t>โหล1600</t>
  </si>
  <si>
    <t>15ก.</t>
  </si>
  <si>
    <t>24ซอง*4กล่อง</t>
  </si>
  <si>
    <t>ซอง10</t>
  </si>
  <si>
    <t>ก165ลัง630</t>
  </si>
  <si>
    <t>30-3-66</t>
  </si>
  <si>
    <t>กล่อง600</t>
  </si>
  <si>
    <t>กล่อง150</t>
  </si>
  <si>
    <t>ซอง 6.25</t>
  </si>
  <si>
    <t>สีผสมอาหารเหลืองไข่</t>
  </si>
  <si>
    <t>30 มล.</t>
  </si>
  <si>
    <t>12-3-56</t>
  </si>
  <si>
    <t>สีเบสโอเดอร์</t>
  </si>
  <si>
    <t>1ออนน์</t>
  </si>
  <si>
    <t>สีเบสโอเดอร์สีแดง</t>
  </si>
  <si>
    <t>1ปอนน์</t>
  </si>
  <si>
    <t>กลิ่นเบสโอเดอร์วานิลา</t>
  </si>
  <si>
    <t>60มล</t>
  </si>
  <si>
    <t>โหล220</t>
  </si>
  <si>
    <t>3-11-60</t>
  </si>
  <si>
    <t>โหล204</t>
  </si>
  <si>
    <t>กลิ่นเบสโอเดอร์วานิลาบัตเตอร</t>
  </si>
  <si>
    <t>กลิ่นเบสโอเดอร์เตย</t>
  </si>
  <si>
    <t>กลิ่นเบสโอเดอร์กล้วย</t>
  </si>
  <si>
    <t>กันราแคลเซียมโปรบิเนต</t>
  </si>
  <si>
    <t>กันบูดแคลเซียมโปรบิเนต</t>
  </si>
  <si>
    <t>เก่ง</t>
  </si>
  <si>
    <t>ยีสต์แองเจิลรสหวานสีทอง</t>
  </si>
  <si>
    <t>ลัง1950</t>
  </si>
  <si>
    <t>4-6-67</t>
  </si>
  <si>
    <t>รถ 20(10+1ลัง1751@87.55)</t>
  </si>
  <si>
    <t>ลัง 1771</t>
  </si>
  <si>
    <t>100ก.</t>
  </si>
  <si>
    <t>1*60</t>
  </si>
  <si>
    <t>รถ20</t>
  </si>
  <si>
    <t>11ก.</t>
  </si>
  <si>
    <t>18-12-67</t>
  </si>
  <si>
    <t>สารเสริมซอฟวีท</t>
  </si>
  <si>
    <t>1*10กก</t>
  </si>
  <si>
    <t>ถุง 160</t>
  </si>
  <si>
    <t>ลัง 1550</t>
  </si>
  <si>
    <t>6-1-67</t>
  </si>
  <si>
    <t>ผงฟูเชฟใหญ่</t>
  </si>
  <si>
    <t>ถุง 80</t>
  </si>
  <si>
    <t>ลัง 740</t>
  </si>
  <si>
    <t>แป้งไดฟูกุ</t>
  </si>
  <si>
    <t>ถุง 110</t>
  </si>
  <si>
    <t>ลัง 1050</t>
  </si>
  <si>
    <t>ฝอยทองใหญ่A</t>
  </si>
  <si>
    <t>1*30กก</t>
  </si>
  <si>
    <t>กก.220</t>
  </si>
  <si>
    <t>ส่ง 210</t>
  </si>
  <si>
    <t>10-6-67</t>
  </si>
  <si>
    <t>รถ  35</t>
  </si>
  <si>
    <t>ลัง 5735</t>
  </si>
  <si>
    <t>ฝอยทองเบเกอร์ทองB</t>
  </si>
  <si>
    <t>กก. 180</t>
  </si>
  <si>
    <t>ส่ง 170</t>
  </si>
  <si>
    <t>ลัง 4385</t>
  </si>
  <si>
    <t>กก. 147</t>
  </si>
  <si>
    <t>ฝอยทองเบเกอร์เขียวB</t>
  </si>
  <si>
    <t>วิปโกลเด้นพลัส</t>
  </si>
  <si>
    <t>1000มล</t>
  </si>
  <si>
    <t>กล่อง 90</t>
  </si>
  <si>
    <t>โหล 1060</t>
  </si>
  <si>
    <t>11-12-67</t>
  </si>
  <si>
    <t>ลัง 950</t>
  </si>
  <si>
    <t>กล่อง 79.16</t>
  </si>
  <si>
    <t>ดนัย(บ้านกระต่าย)</t>
  </si>
  <si>
    <t>พงค์ศักดิ์</t>
  </si>
  <si>
    <t>089-7766349</t>
  </si>
  <si>
    <t>(ดนัย)</t>
  </si>
  <si>
    <t>เกลือทำแหนม</t>
  </si>
  <si>
    <t>1*50ห่อ</t>
  </si>
  <si>
    <t>28-6-67</t>
  </si>
  <si>
    <t>แป้งหวาน</t>
  </si>
  <si>
    <t>1ปอนด์</t>
  </si>
  <si>
    <t>กส.4900</t>
  </si>
  <si>
    <t>23-10-67</t>
  </si>
  <si>
    <t>กส.4300</t>
  </si>
  <si>
    <t xml:space="preserve">รถ 35 </t>
  </si>
  <si>
    <t>กส 4335</t>
  </si>
  <si>
    <t>แป้งเหนียว</t>
  </si>
  <si>
    <t>1*25</t>
  </si>
  <si>
    <t>12-10-60</t>
  </si>
  <si>
    <t>โซดาเย็น</t>
  </si>
  <si>
    <t>25กก.</t>
  </si>
  <si>
    <t>3-8-67</t>
  </si>
  <si>
    <t>กส. 1200</t>
  </si>
  <si>
    <t>กส.1230</t>
  </si>
  <si>
    <t>ซอง20.50</t>
  </si>
  <si>
    <t>1*60ถุง</t>
  </si>
  <si>
    <t>กส.1400</t>
  </si>
  <si>
    <t>11-10-67</t>
  </si>
  <si>
    <t>กส.1200</t>
  </si>
  <si>
    <t>กส 1235</t>
  </si>
  <si>
    <t>ผงฟูตราบ้าน</t>
  </si>
  <si>
    <t>1*30ถุง</t>
  </si>
  <si>
    <t>24-7-64</t>
  </si>
  <si>
    <t>กล่อง 825</t>
  </si>
  <si>
    <t>กล่อง 855</t>
  </si>
  <si>
    <t>หัวนมผงตราบ้าน</t>
  </si>
  <si>
    <t>1*25กก.</t>
  </si>
  <si>
    <t>กส 2700</t>
  </si>
  <si>
    <t>กส. 2500</t>
  </si>
  <si>
    <t>กส.2535</t>
  </si>
  <si>
    <t>กก 101.40</t>
  </si>
  <si>
    <t>โกโก้</t>
  </si>
  <si>
    <t>1-11-53</t>
  </si>
  <si>
    <t>กรดมะนาว</t>
  </si>
  <si>
    <t>กส 3690</t>
  </si>
  <si>
    <t>กส.3320</t>
  </si>
  <si>
    <t>กส.3355</t>
  </si>
  <si>
    <t>17-10-56</t>
  </si>
  <si>
    <t>กันบูด</t>
  </si>
  <si>
    <t>กส.2530</t>
  </si>
  <si>
    <t>กส. 2565</t>
  </si>
  <si>
    <t>กันรา</t>
  </si>
  <si>
    <t>11-6-53</t>
  </si>
  <si>
    <t>แอมโมเนีย</t>
  </si>
  <si>
    <t>กส 1200</t>
  </si>
  <si>
    <t>ค่ารถ30</t>
  </si>
  <si>
    <t>แป้งหิน</t>
  </si>
  <si>
    <t>กส. 1360</t>
  </si>
  <si>
    <t>กส. 1235</t>
  </si>
  <si>
    <t>โซดาไฟ</t>
  </si>
  <si>
    <t>21-11-23</t>
  </si>
  <si>
    <t>สารส้ม</t>
  </si>
  <si>
    <t>14-5-53</t>
  </si>
  <si>
    <t>สับปะรดกวน</t>
  </si>
  <si>
    <t>4-11-54</t>
  </si>
  <si>
    <t>ครีมเทียมตราบ้าน</t>
  </si>
  <si>
    <t>7-5-54</t>
  </si>
  <si>
    <t>กระดาษห่อทุเรียน</t>
  </si>
  <si>
    <t>1*6</t>
  </si>
  <si>
    <t>2-5-52</t>
  </si>
  <si>
    <t>กระดาษลอกลาย</t>
  </si>
  <si>
    <t>1*480</t>
  </si>
  <si>
    <t>10ใบ/40</t>
  </si>
  <si>
    <t>18-9-60</t>
  </si>
  <si>
    <t>กระดาษชิฟฟ่อน10*10</t>
  </si>
  <si>
    <t>26-7-61</t>
  </si>
  <si>
    <t>ริม180</t>
  </si>
  <si>
    <t>ซองเครปพิมพ์ลายเฟอร์บี้</t>
  </si>
  <si>
    <t>1*100ใบ</t>
  </si>
  <si>
    <t>1*5มัด*6ห่อ</t>
  </si>
  <si>
    <t>10-6-56</t>
  </si>
  <si>
    <t>ค่ารถ20 ลัง1040</t>
  </si>
  <si>
    <t>ห่อ173.33</t>
  </si>
  <si>
    <t>เรนโบว์,ชอคไวท์,ดาร์ก</t>
  </si>
  <si>
    <t>24-2-54</t>
  </si>
  <si>
    <t>ตุ๊กตาน้ำตาล</t>
  </si>
  <si>
    <t>1*80ห่อ</t>
  </si>
  <si>
    <t>27-11-60</t>
  </si>
  <si>
    <t>วานิลาผงฟลาวเวอร์</t>
  </si>
  <si>
    <t>13-1-54</t>
  </si>
  <si>
    <t>เทียนวันเกิด</t>
  </si>
  <si>
    <t>17-6-62</t>
  </si>
  <si>
    <t>ข้าวหมาก</t>
  </si>
  <si>
    <t>สุมาวดี งามวิภาวีวงศ์</t>
  </si>
  <si>
    <t>BB789-0-13609-1</t>
  </si>
  <si>
    <t>เม็ดข้าวหมาก</t>
  </si>
  <si>
    <t>ลัง 4500</t>
  </si>
  <si>
    <t>1000ลูก1500</t>
  </si>
  <si>
    <t>ร้อย 3650</t>
  </si>
  <si>
    <t>ค่ารถถุง 15.-(150.-)</t>
  </si>
  <si>
    <t>บ.  รีพับลิคฟู้ดส์</t>
  </si>
  <si>
    <t xml:space="preserve">สมยศ  ยงยิ่งศักดิ์ถาวร </t>
  </si>
  <si>
    <t>สุรสิทธิ์081-6349744</t>
  </si>
  <si>
    <t>ไวโอเลต</t>
  </si>
  <si>
    <t>800ก.</t>
  </si>
  <si>
    <t>31-8-64</t>
  </si>
  <si>
    <t>รถ 20</t>
  </si>
  <si>
    <t>โหล 1640</t>
  </si>
  <si>
    <t>บาคอม</t>
  </si>
  <si>
    <t>600ก.</t>
  </si>
  <si>
    <t>13-9-65</t>
  </si>
  <si>
    <t>บ.เอ็มซี เบเกอร์ จก</t>
  </si>
  <si>
    <t>ลัง 1500</t>
  </si>
  <si>
    <t>12-6-63</t>
  </si>
  <si>
    <t>ลัง1347.94+20</t>
  </si>
  <si>
    <t>ลัง1367.94</t>
  </si>
  <si>
    <t>ถัง 580</t>
  </si>
  <si>
    <t>21-12-62</t>
  </si>
  <si>
    <t>ลัง2041+25</t>
  </si>
  <si>
    <t>ลัง 2066</t>
  </si>
  <si>
    <t>กป. 516.53</t>
  </si>
  <si>
    <t>21-9-65</t>
  </si>
  <si>
    <t>ลัง   1090</t>
  </si>
  <si>
    <t>ลัง 1125</t>
  </si>
  <si>
    <t>กันราปัง(แคลเทค)</t>
  </si>
  <si>
    <t>เอสพีอเมริกัน</t>
  </si>
  <si>
    <t>8กก.</t>
  </si>
  <si>
    <t>20-12-62</t>
  </si>
  <si>
    <t>ถัง 624</t>
  </si>
  <si>
    <t>ถัง 629</t>
  </si>
  <si>
    <t>21-7-63</t>
  </si>
  <si>
    <t>ลัง   980</t>
  </si>
  <si>
    <t>ลัง 1000</t>
  </si>
  <si>
    <t>ประสิทธ์</t>
  </si>
  <si>
    <t>ยีสต์เฟอร์มิพันน้ำตาล</t>
  </si>
  <si>
    <t>บ.สยามเมกซ์  จก</t>
  </si>
  <si>
    <t>ยีสต์นกซาฟ(พ่อครัว)</t>
  </si>
  <si>
    <t>25-12-58</t>
  </si>
  <si>
    <t xml:space="preserve"> ลัง 2000</t>
  </si>
  <si>
    <t>ห่อ 100</t>
  </si>
  <si>
    <t>เอส แอนด์ ดี บางกอก</t>
  </si>
  <si>
    <t>02-7526690-2  ,081-8091742</t>
  </si>
  <si>
    <t>ผงหมักเนื้อ</t>
  </si>
  <si>
    <t>1*40ซอง</t>
  </si>
  <si>
    <t>1*30กล่อง</t>
  </si>
  <si>
    <t xml:space="preserve"> กล่อง 90</t>
  </si>
  <si>
    <t>ลัง 2200</t>
  </si>
  <si>
    <t>15-5-66</t>
  </si>
  <si>
    <t>ลัง1980</t>
  </si>
  <si>
    <t>ลัง 2015</t>
  </si>
  <si>
    <t>กล่อง 67.17</t>
  </si>
  <si>
    <t>ผงหมักเนื้อนิ่ม</t>
  </si>
  <si>
    <t>1*30 กก.</t>
  </si>
  <si>
    <t>กก. 100</t>
  </si>
  <si>
    <t>1-12-60</t>
  </si>
  <si>
    <t>ลัง2250</t>
  </si>
  <si>
    <t>ลัง 2250</t>
  </si>
  <si>
    <t>กก.   75</t>
  </si>
  <si>
    <t>ผงกรอบเกล็ด</t>
  </si>
  <si>
    <t>กล่อง 100</t>
  </si>
  <si>
    <t>ลัง 2800</t>
  </si>
  <si>
    <t>1-9-65</t>
  </si>
  <si>
    <t>ลัง 2520</t>
  </si>
  <si>
    <t>ลัง  2550</t>
  </si>
  <si>
    <t>กล่อง 85</t>
  </si>
  <si>
    <t>ผงกรอบเกล็ด-เบนเนต</t>
  </si>
  <si>
    <t>1 ก.ก.</t>
  </si>
  <si>
    <t>กก.170</t>
  </si>
  <si>
    <t>7-12-66</t>
  </si>
  <si>
    <t>ลัง4200</t>
  </si>
  <si>
    <t>ลัง 4235</t>
  </si>
  <si>
    <t>กก.141.17</t>
  </si>
  <si>
    <t>ผงกันบูด</t>
  </si>
  <si>
    <t>ลัง 2340</t>
  </si>
  <si>
    <t>ลัง 2100</t>
  </si>
  <si>
    <t>ลัง 2135</t>
  </si>
  <si>
    <t>กล่อง 71.17</t>
  </si>
  <si>
    <t>ห่อ   71.17</t>
  </si>
  <si>
    <t>สีผสมอาหาร ตราคนธนู</t>
  </si>
  <si>
    <t>100ซอง</t>
  </si>
  <si>
    <t>50กล่อง+6กล่องรถ30</t>
  </si>
  <si>
    <t>ลัง5804</t>
  </si>
  <si>
    <t>กล่อง 116</t>
  </si>
  <si>
    <t>ดีน้ำตาลครึ่งขวด</t>
  </si>
  <si>
    <t>1*24ขวด</t>
  </si>
  <si>
    <t>1*40กล่อง</t>
  </si>
  <si>
    <t>ขวด 10</t>
  </si>
  <si>
    <t>8-12-66</t>
  </si>
  <si>
    <t>ลัง3400</t>
  </si>
  <si>
    <t>รถ30  (ลัง3430)</t>
  </si>
  <si>
    <t>กล่อง 85.75</t>
  </si>
  <si>
    <t>ขวด 3.57</t>
  </si>
  <si>
    <t>ผงหอมขวด</t>
  </si>
  <si>
    <t>1*30โหล</t>
  </si>
  <si>
    <t>29-10-59</t>
  </si>
  <si>
    <t>ลัง 2040</t>
  </si>
  <si>
    <t>โหล 68</t>
  </si>
  <si>
    <t>เต้าฮู้ยี้</t>
  </si>
  <si>
    <t>350 ก.</t>
  </si>
  <si>
    <t>5-10-58</t>
  </si>
  <si>
    <t>โหล 325</t>
  </si>
  <si>
    <t>ใหญ่</t>
  </si>
  <si>
    <t>6-12-55</t>
  </si>
  <si>
    <t>ลัง500</t>
  </si>
  <si>
    <t>กระปุก125</t>
  </si>
  <si>
    <t>พริกไทยปลาทอง</t>
  </si>
  <si>
    <t>1*12โหล</t>
  </si>
  <si>
    <t>โหล125</t>
  </si>
  <si>
    <t>5-6-56</t>
  </si>
  <si>
    <t>ลัง1080</t>
  </si>
  <si>
    <t>โหล 86.30</t>
  </si>
  <si>
    <t>พริกไทยป่นขวด</t>
  </si>
  <si>
    <t>3-2-55</t>
  </si>
  <si>
    <t>น้ำมันไฟแชครอนสัน</t>
  </si>
  <si>
    <t>130 มล.</t>
  </si>
  <si>
    <t>ไม้จิ้มฟัน</t>
  </si>
  <si>
    <t>6-12-54</t>
  </si>
  <si>
    <t>ไม้จิ้มฟันห่อพลาสติก</t>
  </si>
  <si>
    <t>11-11-54</t>
  </si>
  <si>
    <t>ไม้จิ้มฟันกระปุก</t>
  </si>
  <si>
    <t>ตะเกียบ</t>
  </si>
  <si>
    <t>1*20กก.</t>
  </si>
  <si>
    <t>4-2-56</t>
  </si>
  <si>
    <t>ไฟแช็ค TOTO</t>
  </si>
  <si>
    <t>1*20กล่อง</t>
  </si>
  <si>
    <t>กล่อง 190</t>
  </si>
  <si>
    <t>ลัง 3480</t>
  </si>
  <si>
    <t>กล่อง 174</t>
  </si>
  <si>
    <t>กาวดักหนูจานคู่ No Rat</t>
  </si>
  <si>
    <t>1*6โหล</t>
  </si>
  <si>
    <t>ต.เต็กเส็ง</t>
  </si>
  <si>
    <t>แอมโมเนียมะพร้าว</t>
  </si>
  <si>
    <t>ผงฟอกผ้าขาว</t>
  </si>
  <si>
    <t>ขวด220</t>
  </si>
  <si>
    <t>โหล 2500</t>
  </si>
  <si>
    <t>10-5-66</t>
  </si>
  <si>
    <t>โหล2220</t>
  </si>
  <si>
    <t>โหล</t>
  </si>
  <si>
    <t>โรงแป้งมันตงจั่น</t>
  </si>
  <si>
    <t>ชาญ(081)6591623 ,(02)4499090</t>
  </si>
  <si>
    <t>แป้งมันตราปลามังกร</t>
  </si>
  <si>
    <t>30 กก.</t>
  </si>
  <si>
    <t>25-2-55</t>
  </si>
  <si>
    <t>สาคูเล็ก</t>
  </si>
  <si>
    <t>28-10-52</t>
  </si>
  <si>
    <t>สาคูใหญ่</t>
  </si>
  <si>
    <t>แป้งหยกปลามังกร</t>
  </si>
  <si>
    <t>26-5-55</t>
  </si>
  <si>
    <t>แป้งมันพญานาค</t>
  </si>
  <si>
    <t>20-12-52</t>
  </si>
  <si>
    <t>แป้งหยาบห้าแพะ</t>
  </si>
  <si>
    <t>26-12-52</t>
  </si>
  <si>
    <t>พี่สมใจ</t>
  </si>
  <si>
    <t>เจ</t>
  </si>
  <si>
    <t>กล่องops  TC-39</t>
  </si>
  <si>
    <t>100ใบ</t>
  </si>
  <si>
    <t>17-12-62</t>
  </si>
  <si>
    <t>ค่ารถ 30</t>
  </si>
  <si>
    <t>ลัง 2215</t>
  </si>
  <si>
    <t>ห่อ 184.58</t>
  </si>
  <si>
    <t>วี</t>
  </si>
  <si>
    <t>14-8-62</t>
  </si>
  <si>
    <t>ลัง 2130</t>
  </si>
  <si>
    <t>ห่อ 177.50</t>
  </si>
  <si>
    <t>รัฐ</t>
  </si>
  <si>
    <t>ด</t>
  </si>
  <si>
    <t>กล่องใสกลมฝาโดม</t>
  </si>
  <si>
    <t>R5</t>
  </si>
  <si>
    <t>50ใบ*6พ</t>
  </si>
  <si>
    <t>ลัง 850</t>
  </si>
  <si>
    <t>18-6-62</t>
  </si>
  <si>
    <t>ลัง 845</t>
  </si>
  <si>
    <t>ค่ารถ 30(10+1)</t>
  </si>
  <si>
    <t>ลัง 796</t>
  </si>
  <si>
    <t>ห่อ132.67</t>
  </si>
  <si>
    <t>17-8-61</t>
  </si>
  <si>
    <t>50ลัง+3ลังค่ารถ10</t>
  </si>
  <si>
    <t>แป้งขนมปังแปะยิ้ม</t>
  </si>
  <si>
    <t>8-10-61</t>
  </si>
  <si>
    <t>ค่ารถ25</t>
  </si>
  <si>
    <t>31-10-61</t>
  </si>
  <si>
    <t>293(20+2)รถ10</t>
  </si>
  <si>
    <t>เนยโอพีเค้ก(ตัก)</t>
  </si>
  <si>
    <t>15กก.</t>
  </si>
  <si>
    <t>10-12-62</t>
  </si>
  <si>
    <t>รถ 25</t>
  </si>
  <si>
    <t>ลัง  915</t>
  </si>
  <si>
    <t>16-10-61</t>
  </si>
  <si>
    <t>ลัง1347.94+25</t>
  </si>
  <si>
    <t>ลัง1372.94</t>
  </si>
  <si>
    <t>ส่วนลด</t>
  </si>
  <si>
    <t>แถม</t>
  </si>
  <si>
    <t>บ.เกรทฮิลล์ จก</t>
  </si>
  <si>
    <t>สีวินเนอร์</t>
  </si>
  <si>
    <t>โหล 135</t>
  </si>
  <si>
    <t>รถ5</t>
  </si>
  <si>
    <t>สีวินเนอร์แดงสตรอเบอรี</t>
  </si>
  <si>
    <t>โหล 860</t>
  </si>
  <si>
    <t>สีวินเนอร์แดงสด</t>
  </si>
  <si>
    <t>โหล 1010</t>
  </si>
  <si>
    <t>สีวินเนอร์เขียวขี้ม้า</t>
  </si>
  <si>
    <t>โหล860</t>
  </si>
  <si>
    <t>26-8-68</t>
  </si>
  <si>
    <t>สีวินเนอร์เขียวแอปเปิ้ล</t>
  </si>
  <si>
    <t>โหล 650</t>
  </si>
  <si>
    <t>สีวินเนอร์เหลืองไข่</t>
  </si>
  <si>
    <t>สีวินเนอร์เหลืองมะนาว</t>
  </si>
  <si>
    <t>โหล740</t>
  </si>
  <si>
    <t>สีวินเนอร์ม่วง</t>
  </si>
  <si>
    <t>สีวินเนอร์ชมพู</t>
  </si>
  <si>
    <t>1*13</t>
  </si>
  <si>
    <t>สีวินเนอร์น้ำตาล</t>
  </si>
  <si>
    <t>1*14</t>
  </si>
  <si>
    <t>สีวินเนอร์ฟ้า</t>
  </si>
  <si>
    <t>1*15</t>
  </si>
  <si>
    <t>โหล930</t>
  </si>
  <si>
    <t>สีวินเนอร์ส้ม</t>
  </si>
  <si>
    <t>1*16</t>
  </si>
  <si>
    <t>โหล 996</t>
  </si>
  <si>
    <t>กลิ่นวินเนอร์วานิลา</t>
  </si>
  <si>
    <t>1*17</t>
  </si>
  <si>
    <t>โหล 1596</t>
  </si>
  <si>
    <t>1670รถ20(10โหลแถม1)</t>
  </si>
  <si>
    <t>กลิ่นวินเนอร์วานิลาบัตเตอร์</t>
  </si>
  <si>
    <t>กลิ่นวินเนอร์นมเนยครีม</t>
  </si>
  <si>
    <t>1*19</t>
  </si>
  <si>
    <t>กลิ่นวินเนอร์นมเนย</t>
  </si>
  <si>
    <t>กลิ่นวินเนอร์ใบเตย</t>
  </si>
  <si>
    <t>1*21</t>
  </si>
  <si>
    <t>24-12-68</t>
  </si>
  <si>
    <t>กลิ่นวินเนอร์ใบเตยครีม</t>
  </si>
  <si>
    <t>1*22</t>
  </si>
  <si>
    <t>กลิ่นวินเนอร์ใบเตยกะทิ</t>
  </si>
  <si>
    <t>1*23</t>
  </si>
  <si>
    <t>กลิ่นวินเนอร์กะทิ</t>
  </si>
  <si>
    <t>กลิ่นวินเนอร์นมสด</t>
  </si>
  <si>
    <t>กลิ่นวินเนอร์สตรอเบอรี</t>
  </si>
  <si>
    <t>1*26</t>
  </si>
  <si>
    <t>กลิ่นวินเนอร์กล้วย</t>
  </si>
  <si>
    <t>1*27</t>
  </si>
  <si>
    <t>กลิ่นวินเนอร์โคล่า</t>
  </si>
  <si>
    <t>1*28</t>
  </si>
  <si>
    <t>16-12-60</t>
  </si>
  <si>
    <t>กลิ่นวินเนอร์ชอคโกแลค</t>
  </si>
  <si>
    <t>1*29</t>
  </si>
  <si>
    <t>16-12-61</t>
  </si>
  <si>
    <t>กลิ่นวินเนอร์องุ่น</t>
  </si>
  <si>
    <t>16-12-62</t>
  </si>
  <si>
    <t>กลิ่นวินเนอร์ส้ม</t>
  </si>
  <si>
    <t>1*31</t>
  </si>
  <si>
    <t>กลิ่นวินเนอร์มะพร้าว</t>
  </si>
  <si>
    <t>1*32</t>
  </si>
  <si>
    <t>กลิ่นวินเนอร์นมแมว</t>
  </si>
  <si>
    <t>1*33</t>
  </si>
  <si>
    <t>กลิ่นวินเนอร์กาแฟ</t>
  </si>
  <si>
    <t>1*34</t>
  </si>
  <si>
    <t>กลิ่นวินเนอร์เผือก</t>
  </si>
  <si>
    <t>1*35</t>
  </si>
  <si>
    <t>แผนก......น้ำตาล....................</t>
  </si>
  <si>
    <t>วานิลาผงถุงเขียว</t>
  </si>
  <si>
    <t>1  กก.</t>
  </si>
  <si>
    <t>ห่อ 320</t>
  </si>
  <si>
    <t>16-12-58</t>
  </si>
  <si>
    <t>กลิ่นวินเนอร์</t>
  </si>
  <si>
    <t>2ออนน์</t>
  </si>
  <si>
    <t>กลิ่นวินเนอร์มะลิ</t>
  </si>
  <si>
    <t>วีเอสเทรด</t>
  </si>
  <si>
    <t>วานิลาพระอาทิตย์</t>
  </si>
  <si>
    <t>โหล 625</t>
  </si>
  <si>
    <t>9-12-62</t>
  </si>
  <si>
    <t>ลัง 1175</t>
  </si>
  <si>
    <t>บ.ซีโน่ แปรซิคฟิค เทรดดิ้ง จก</t>
  </si>
  <si>
    <t>วานิลาMCเฟลเวอร์+กลิ่นMC</t>
  </si>
  <si>
    <t>473มล.</t>
  </si>
  <si>
    <t>1*6ขวด</t>
  </si>
  <si>
    <t>ชุด110</t>
  </si>
  <si>
    <t>14-10-60</t>
  </si>
  <si>
    <t>ลด5%</t>
  </si>
  <si>
    <t>ห้างหุ้นส่วนสามันนิติบุคล ตั้งไต้ง้วน</t>
  </si>
  <si>
    <t>02-337-5505</t>
  </si>
  <si>
    <t>แฟลค 02-337-5506</t>
  </si>
  <si>
    <t>กลิ่นนมแมวตรากระต่าย</t>
  </si>
  <si>
    <t>1*12ขวด</t>
  </si>
  <si>
    <t>1*40โหล</t>
  </si>
  <si>
    <t>โหล 90</t>
  </si>
  <si>
    <t>22-12-58</t>
  </si>
  <si>
    <t>โหล 70</t>
  </si>
  <si>
    <t>กลิ่นมะลิตรากระต่าย</t>
  </si>
  <si>
    <t>โหล 73</t>
  </si>
  <si>
    <t>กป. 28</t>
  </si>
  <si>
    <t>ลัง 965</t>
  </si>
  <si>
    <t>กป 23.36</t>
  </si>
  <si>
    <t>ลัง899.83+20</t>
  </si>
  <si>
    <t>ลัง919.83</t>
  </si>
  <si>
    <t>กป. 160</t>
  </si>
  <si>
    <t>ลัง 1870</t>
  </si>
  <si>
    <t>กป.136.29</t>
  </si>
  <si>
    <t>ลัง1779.96</t>
  </si>
  <si>
    <t>ถัง  750</t>
  </si>
  <si>
    <t>กป 654.21</t>
  </si>
  <si>
    <t>ลัง 2835</t>
  </si>
  <si>
    <t xml:space="preserve">กป. 708.75 </t>
  </si>
  <si>
    <t>บ. รัชดา เบเกอร์มาร์ท จก.</t>
  </si>
  <si>
    <t>ลัง 1900</t>
  </si>
  <si>
    <t>ลัง 1830</t>
  </si>
  <si>
    <t>กป. 152.50</t>
  </si>
  <si>
    <t>กป.680</t>
  </si>
  <si>
    <t>เอสพีอเมริกัน(กรีน)</t>
  </si>
  <si>
    <t>20กก.</t>
  </si>
  <si>
    <t>ถัง 2340</t>
  </si>
  <si>
    <t>ถัง 2200</t>
  </si>
  <si>
    <r>
      <t>รถ 30</t>
    </r>
    <r>
      <rPr>
        <sz val="14"/>
        <rFont val="Angsana New"/>
        <family val="1"/>
      </rPr>
      <t>(เก่าถัง2800)</t>
    </r>
  </si>
  <si>
    <r>
      <t xml:space="preserve">ถัง </t>
    </r>
    <r>
      <rPr>
        <sz val="24"/>
        <color indexed="30"/>
        <rFont val="Angsana New"/>
        <family val="1"/>
      </rPr>
      <t>2230</t>
    </r>
  </si>
  <si>
    <t>เอสพีอเมริกัน(ถังขาว)</t>
  </si>
  <si>
    <t>ถัง 1600</t>
  </si>
  <si>
    <t>6-1-68</t>
  </si>
  <si>
    <t>ถัง 1550</t>
  </si>
  <si>
    <t>ถัง 1580</t>
  </si>
  <si>
    <t>ลัง 1400</t>
  </si>
  <si>
    <t>ลัง  1290</t>
  </si>
  <si>
    <t>ลัง 1310</t>
  </si>
  <si>
    <t>สารเสริมฟาสเทิม</t>
  </si>
  <si>
    <t>ลัง 900</t>
  </si>
  <si>
    <t>27-1-68</t>
  </si>
  <si>
    <t>ลัง 700</t>
  </si>
  <si>
    <t>ลัง 720</t>
  </si>
  <si>
    <t>ลัง 2270</t>
  </si>
  <si>
    <t>22-7-68</t>
  </si>
  <si>
    <t>ลัง 2070</t>
  </si>
  <si>
    <t>(30ลัง+1)2215+20</t>
  </si>
  <si>
    <t>ลัง 2162.90</t>
  </si>
  <si>
    <t>ห่อ 108.15</t>
  </si>
  <si>
    <t>ลัง 2280</t>
  </si>
  <si>
    <t>4-12-68</t>
  </si>
  <si>
    <t>ลัง 2029</t>
  </si>
  <si>
    <t>ลัง 2171.03</t>
  </si>
  <si>
    <t>ห่อ 120.61</t>
  </si>
  <si>
    <t>ผงมะนาว</t>
  </si>
  <si>
    <t>400ก.</t>
  </si>
  <si>
    <t>1X15</t>
  </si>
  <si>
    <t>ซอง 90</t>
  </si>
  <si>
    <t>ลัง 1209.1</t>
  </si>
  <si>
    <t>ซอง 80.61</t>
  </si>
  <si>
    <t>67ก.</t>
  </si>
  <si>
    <t>6ซองX8แพค</t>
  </si>
  <si>
    <t>ซอง 20</t>
  </si>
  <si>
    <t>แพค 115ลัง 910</t>
  </si>
  <si>
    <t>ลัง 867</t>
  </si>
  <si>
    <t>พ108.47 ซ18.08</t>
  </si>
  <si>
    <t>ลัง1900</t>
  </si>
  <si>
    <t>18-7-68</t>
  </si>
  <si>
    <t>รถ 15(10+1ลัง1751@87.55)</t>
  </si>
  <si>
    <t>ลัง 1764.55</t>
  </si>
  <si>
    <t>ลัง 1197</t>
  </si>
  <si>
    <t>11ก.*5ซอง</t>
  </si>
  <si>
    <t>1*60กล่อง</t>
  </si>
  <si>
    <t>10 กล่อง45</t>
  </si>
  <si>
    <t>ลัง 1790</t>
  </si>
  <si>
    <t>ลัง 1635</t>
  </si>
  <si>
    <t>กล่อง 27.17</t>
  </si>
  <si>
    <t>ถุง 155</t>
  </si>
  <si>
    <t>25-11-68</t>
  </si>
  <si>
    <t>ลัง 1425</t>
  </si>
  <si>
    <t>ห่อ 142.50</t>
  </si>
  <si>
    <t>ยีสต์นกซาฟSAF(พ่อครัว)</t>
  </si>
  <si>
    <t>20-3-68</t>
  </si>
  <si>
    <t>(30ลัง)2214.9รถ15</t>
  </si>
  <si>
    <t xml:space="preserve"> ลัง 2229.9</t>
  </si>
  <si>
    <t>ห่อ  111.49</t>
  </si>
  <si>
    <t>ซอง6 ห่อ105</t>
  </si>
  <si>
    <t>ลัง1200(3%1180)</t>
  </si>
  <si>
    <t>ลัง1112.15</t>
  </si>
  <si>
    <t>รถ15(25ลังแถม1)</t>
  </si>
  <si>
    <t>ลัง1144.23</t>
  </si>
  <si>
    <t>ห่อ 95.35</t>
  </si>
  <si>
    <t>โหล 520</t>
  </si>
  <si>
    <t>ลัง 497.20</t>
  </si>
  <si>
    <t>รถ15ลัง532(11ลังแถม1)</t>
  </si>
  <si>
    <t>โหล 487.67</t>
  </si>
  <si>
    <t>ห่อ 40.64</t>
  </si>
  <si>
    <t>ลัง1035</t>
  </si>
  <si>
    <t>รถ15(11ลังแถม1)</t>
  </si>
  <si>
    <t>โหล 962.50</t>
  </si>
  <si>
    <t>เบคกิ้งโซดา</t>
  </si>
  <si>
    <t>300ก.</t>
  </si>
  <si>
    <t>กล่อง 340</t>
  </si>
  <si>
    <t>20-2-69</t>
  </si>
  <si>
    <t>รถ 15</t>
  </si>
  <si>
    <t>กล่อง  399</t>
  </si>
  <si>
    <t>ซอง 16.63</t>
  </si>
  <si>
    <t>1*12ซอง</t>
  </si>
  <si>
    <t>ซอง 30</t>
  </si>
  <si>
    <t>กล่อง 430</t>
  </si>
  <si>
    <t>กล่อง  315</t>
  </si>
  <si>
    <t>ซอง 26.25</t>
  </si>
  <si>
    <t>เส้นสปาเก็ตตี้อังเคอร์</t>
  </si>
  <si>
    <t>25-10-67</t>
  </si>
  <si>
    <t>ลัง 710</t>
  </si>
  <si>
    <t>แก๊สโมซ่า</t>
  </si>
  <si>
    <t>ลัง 3820</t>
  </si>
  <si>
    <t>30-3-69</t>
  </si>
  <si>
    <t>กส.4500</t>
  </si>
  <si>
    <t>กส.4100</t>
  </si>
  <si>
    <t>กส 4135</t>
  </si>
  <si>
    <t>16-3-69</t>
  </si>
  <si>
    <t>16-4-69</t>
  </si>
  <si>
    <t>กส.2680</t>
  </si>
  <si>
    <t>กส. 2715</t>
  </si>
  <si>
    <t>20-25</t>
  </si>
  <si>
    <t>น้ำพริกเผา</t>
  </si>
  <si>
    <t>17-8-54</t>
  </si>
  <si>
    <t>น้ำพริกเผาโอชา</t>
  </si>
  <si>
    <t>27-7-54</t>
  </si>
  <si>
    <t>ลัง 780</t>
  </si>
  <si>
    <t>20แถม1+ค่ารถ15</t>
  </si>
  <si>
    <t>กันราปัง</t>
  </si>
  <si>
    <t>1*10กก.</t>
  </si>
  <si>
    <t>22-8-61</t>
  </si>
  <si>
    <t>ค่ารถ20</t>
  </si>
  <si>
    <t>กันราเค้ก</t>
  </si>
  <si>
    <t>16-2-68</t>
  </si>
  <si>
    <t>เอสพีอเมริกัน-กลีน(คอม)</t>
  </si>
  <si>
    <t>ถัง 2890</t>
  </si>
  <si>
    <t>ถัง 2835</t>
  </si>
  <si>
    <t>บ.แพร็อท ควีนแอนฟู้ด จำกัด</t>
  </si>
  <si>
    <t>หัวเชื้อดองมะม่วงตรานกแก้ว</t>
  </si>
  <si>
    <t>1*20ถุง</t>
  </si>
  <si>
    <t>ลัง 630</t>
  </si>
  <si>
    <t>18-11-68</t>
  </si>
  <si>
    <t>ลัง 530</t>
  </si>
  <si>
    <t>ลัง  550</t>
  </si>
  <si>
    <t>ซอง 27.50</t>
  </si>
  <si>
    <t>เฮียซ้ง</t>
  </si>
  <si>
    <t>รถ15</t>
  </si>
  <si>
    <t>ไทย</t>
  </si>
  <si>
    <t>แพค 89.50</t>
  </si>
  <si>
    <t>แพค 87.50</t>
  </si>
  <si>
    <t>แพค    88</t>
  </si>
  <si>
    <t>แผนก.......เนย....................</t>
  </si>
  <si>
    <t>บ. ทรีท็อป เคมิคัล</t>
  </si>
  <si>
    <t>0-28841357</t>
  </si>
  <si>
    <t>สมพงษ์ (089)677-8481</t>
  </si>
  <si>
    <t>เนยเยลโลเคป (ตัก)</t>
  </si>
  <si>
    <t>ลัง  940</t>
  </si>
  <si>
    <t>13-3-69</t>
  </si>
  <si>
    <r>
      <rPr>
        <sz val="24"/>
        <color indexed="10"/>
        <rFont val="Angsana New"/>
        <family val="1"/>
      </rPr>
      <t>(920)</t>
    </r>
    <r>
      <rPr>
        <sz val="24"/>
        <rFont val="Angsana New"/>
        <family val="1"/>
      </rPr>
      <t>875</t>
    </r>
  </si>
  <si>
    <r>
      <t>รถ 30</t>
    </r>
    <r>
      <rPr>
        <sz val="22"/>
        <color indexed="10"/>
        <rFont val="Angsana New"/>
        <family val="1"/>
      </rPr>
      <t>(950)</t>
    </r>
  </si>
  <si>
    <t>ลัง 905</t>
  </si>
  <si>
    <t>เนยเยลโลเคป  1กก.</t>
  </si>
  <si>
    <t>16กก.</t>
  </si>
  <si>
    <t>กก 65</t>
  </si>
  <si>
    <t>ลัง  1020</t>
  </si>
  <si>
    <r>
      <rPr>
        <sz val="24"/>
        <color indexed="10"/>
        <rFont val="Angsana New"/>
        <family val="1"/>
      </rPr>
      <t>(1000)</t>
    </r>
    <r>
      <rPr>
        <sz val="24"/>
        <rFont val="Angsana New"/>
        <family val="1"/>
      </rPr>
      <t>955</t>
    </r>
  </si>
  <si>
    <r>
      <t>รถ30</t>
    </r>
    <r>
      <rPr>
        <sz val="12"/>
        <color indexed="10"/>
        <rFont val="Arial"/>
        <family val="2"/>
      </rPr>
      <t>(1030@64.38)</t>
    </r>
  </si>
  <si>
    <t xml:space="preserve"> ลัง 985 </t>
  </si>
  <si>
    <t xml:space="preserve">กก 61.56 </t>
  </si>
  <si>
    <t>เนยเค้กทอป (ตัก)</t>
  </si>
  <si>
    <t>ลัง820</t>
  </si>
  <si>
    <t>7-8-64</t>
  </si>
  <si>
    <r>
      <rPr>
        <sz val="24"/>
        <color indexed="10"/>
        <rFont val="Angsana New"/>
        <family val="1"/>
      </rPr>
      <t>(970)</t>
    </r>
    <r>
      <rPr>
        <sz val="24"/>
        <rFont val="Angsana New"/>
        <family val="1"/>
      </rPr>
      <t>880</t>
    </r>
  </si>
  <si>
    <t>(50+4)ลัง815+20</t>
  </si>
  <si>
    <t xml:space="preserve"> ลัง  835</t>
  </si>
  <si>
    <t>เนยเค้กทอป</t>
  </si>
  <si>
    <t>กก  60</t>
  </si>
  <si>
    <t>7-8-63</t>
  </si>
  <si>
    <r>
      <rPr>
        <sz val="24"/>
        <color indexed="10"/>
        <rFont val="Angsana New"/>
        <family val="1"/>
      </rPr>
      <t>(1065)</t>
    </r>
    <r>
      <rPr>
        <sz val="24"/>
        <rFont val="Angsana New"/>
        <family val="1"/>
      </rPr>
      <t>990</t>
    </r>
  </si>
  <si>
    <t>(50+4 )917ค่ารถ20</t>
  </si>
  <si>
    <t>ลัง 937</t>
  </si>
  <si>
    <t>กก  58.54</t>
  </si>
  <si>
    <t>เนยขาวครีมท็อป(ตัก)</t>
  </si>
  <si>
    <t>ลัง 990</t>
  </si>
  <si>
    <t>5-7-66</t>
  </si>
  <si>
    <t>ลัง 1150</t>
  </si>
  <si>
    <t>เนยขาวครีมท็อป</t>
  </si>
  <si>
    <t>กก. 84</t>
  </si>
  <si>
    <r>
      <rPr>
        <sz val="24"/>
        <color indexed="10"/>
        <rFont val="Angsana New"/>
        <family val="1"/>
      </rPr>
      <t>(1250)</t>
    </r>
    <r>
      <rPr>
        <sz val="24"/>
        <rFont val="Angsana New"/>
        <family val="1"/>
      </rPr>
      <t>1220</t>
    </r>
  </si>
  <si>
    <r>
      <t>รถ 30</t>
    </r>
    <r>
      <rPr>
        <sz val="12"/>
        <color indexed="10"/>
        <rFont val="Arial"/>
        <family val="2"/>
      </rPr>
      <t>(1280@80)</t>
    </r>
  </si>
  <si>
    <t>ลัง 1250</t>
  </si>
  <si>
    <t>กก.78.13</t>
  </si>
  <si>
    <t>เนยพัพทอป(พาย)</t>
  </si>
  <si>
    <t>กก.  84</t>
  </si>
  <si>
    <t>8-12-68</t>
  </si>
  <si>
    <r>
      <rPr>
        <sz val="24"/>
        <color indexed="10"/>
        <rFont val="Angsana New"/>
        <family val="1"/>
      </rPr>
      <t>(1270)</t>
    </r>
    <r>
      <rPr>
        <sz val="24"/>
        <rFont val="Angsana New"/>
        <family val="1"/>
      </rPr>
      <t>1240</t>
    </r>
  </si>
  <si>
    <r>
      <rPr>
        <sz val="12"/>
        <rFont val="Arial"/>
        <family val="2"/>
      </rPr>
      <t>รถ 30</t>
    </r>
    <r>
      <rPr>
        <sz val="12"/>
        <color indexed="10"/>
        <rFont val="Arial"/>
        <family val="2"/>
      </rPr>
      <t>(1300@81.25)</t>
    </r>
  </si>
  <si>
    <t>ลัง 1270</t>
  </si>
  <si>
    <t>กก 79.38</t>
  </si>
  <si>
    <t>แป้งกวนไส้ตราหมวก</t>
  </si>
  <si>
    <t>กก. 58</t>
  </si>
  <si>
    <t>ลัง 560</t>
  </si>
  <si>
    <t>15-9-64</t>
  </si>
  <si>
    <t>10ลัง+1(427รถ25)</t>
  </si>
  <si>
    <t>ลัง 452.27</t>
  </si>
  <si>
    <t>เนยสดเบเกอร์เชพเมท</t>
  </si>
  <si>
    <t>5กก.</t>
  </si>
  <si>
    <t>29-7-59</t>
  </si>
  <si>
    <t>เนยสดคราว(TM)</t>
  </si>
  <si>
    <t>20-4-66</t>
  </si>
  <si>
    <t>ยีสต์จิงโจ้</t>
  </si>
  <si>
    <t>ห่อ  95</t>
  </si>
  <si>
    <t>ลด100/ลัง1660รถ20</t>
  </si>
  <si>
    <t>ลัง1680</t>
  </si>
  <si>
    <t>บ. ล่ำสูงประเทศไทย</t>
  </si>
  <si>
    <t>บัณฑิต (081-8664944)</t>
  </si>
  <si>
    <t>เนยเหลืองเซท</t>
  </si>
  <si>
    <t>กก. 65</t>
  </si>
  <si>
    <t>กก. 62</t>
  </si>
  <si>
    <t xml:space="preserve"> เนยเหลืองเซท    (ตัก)</t>
  </si>
  <si>
    <t>22-12-54</t>
  </si>
  <si>
    <t>เนยเหลืองเซทโกลด์(เนยสด)</t>
  </si>
  <si>
    <t>กก. 70</t>
  </si>
  <si>
    <t>ลัง  1025</t>
  </si>
  <si>
    <t>ลัง 995</t>
  </si>
  <si>
    <t>กก. 66.33</t>
  </si>
  <si>
    <t xml:space="preserve"> เนยเหลืองเซทโกลด์(ตัก)</t>
  </si>
  <si>
    <t>เนยเทียมตราป๊อบ(ข้าวโพด)</t>
  </si>
  <si>
    <t>กก. 58.67</t>
  </si>
  <si>
    <t>เนยเทียมข้าวโพด</t>
  </si>
  <si>
    <t>เนยเหลืองใบไม้ทอง</t>
  </si>
  <si>
    <t>กก 57</t>
  </si>
  <si>
    <t>ลัง 840</t>
  </si>
  <si>
    <t>ลัง 810</t>
  </si>
  <si>
    <t>กก 54</t>
  </si>
  <si>
    <t>เนยเหลืองใบไม้ทอง (ตัก)</t>
  </si>
  <si>
    <t>21-2-55</t>
  </si>
  <si>
    <r>
      <t>เนยขาวใบไม้</t>
    </r>
    <r>
      <rPr>
        <sz val="18"/>
        <rFont val="Angsana New"/>
        <family val="1"/>
      </rPr>
      <t>(ไขมันผสม)</t>
    </r>
  </si>
  <si>
    <t>กก. 67</t>
  </si>
  <si>
    <t xml:space="preserve"> ลัง 970</t>
  </si>
  <si>
    <t>ลัง 940</t>
  </si>
  <si>
    <t>กก. 62.67</t>
  </si>
  <si>
    <r>
      <t>เนยขาวใบไม้</t>
    </r>
    <r>
      <rPr>
        <sz val="16"/>
        <rFont val="Angsana New"/>
        <family val="1"/>
      </rPr>
      <t>(ไขมันผสม)</t>
    </r>
    <r>
      <rPr>
        <sz val="24"/>
        <rFont val="Angsana New"/>
        <family val="1"/>
      </rPr>
      <t xml:space="preserve"> (ตัก)</t>
    </r>
  </si>
  <si>
    <t>ลัง 910</t>
  </si>
  <si>
    <t>เนยฟรายฟราย</t>
  </si>
  <si>
    <t>กก     77</t>
  </si>
  <si>
    <t>ลัง  1130</t>
  </si>
  <si>
    <t>ลัง 1090</t>
  </si>
  <si>
    <t>เนยเทียมบัตเตอร์ครีม</t>
  </si>
  <si>
    <t>กก   70</t>
  </si>
  <si>
    <t>ลัง  995</t>
  </si>
  <si>
    <t>เนยขาวเซท</t>
  </si>
  <si>
    <t>เนยขาวเซท             (ตัก)</t>
  </si>
  <si>
    <t>เนยขาวเซทโกลด์</t>
  </si>
  <si>
    <t>เนยขาวเซทโกลด์  (ตัก)</t>
  </si>
  <si>
    <t>((</t>
  </si>
  <si>
    <t>บ. ทรีท็อป เคมิคัล(ราคาใหม่68)</t>
  </si>
  <si>
    <t>ลัง930</t>
  </si>
  <si>
    <t>ลัง 995(1020)</t>
  </si>
  <si>
    <t>กก   65</t>
  </si>
  <si>
    <t xml:space="preserve">กก 61.56  </t>
  </si>
  <si>
    <t>20-12-67</t>
  </si>
  <si>
    <t>(1240+30@1270-79ขาย87ลัง1330)</t>
  </si>
  <si>
    <t>กก.79.38</t>
  </si>
  <si>
    <t>กก. 79.38</t>
  </si>
  <si>
    <t>บ. ซีโน่-แปซิฟิค เทรดดิ้ง(ไทยแลนด์)จำกัด</t>
  </si>
  <si>
    <t>เนยบูลเบนด์</t>
  </si>
  <si>
    <t>1*18กก</t>
  </si>
  <si>
    <t>ลัง 1190</t>
  </si>
  <si>
    <t>20-12-68</t>
  </si>
  <si>
    <t>ลัง 1286.91</t>
  </si>
  <si>
    <t>5ลังแถม1</t>
  </si>
  <si>
    <t>ลัง 1147.50</t>
  </si>
  <si>
    <t>กก. 63.75</t>
  </si>
  <si>
    <t>บ.เกตุวานิชอุตสาหกรรม</t>
  </si>
  <si>
    <t>เนยโอพีเค้ก(เหลือง)</t>
  </si>
  <si>
    <t>กก. 69</t>
  </si>
  <si>
    <t>ลัง 1080</t>
  </si>
  <si>
    <t>25-3-69</t>
  </si>
  <si>
    <t>1015(1020</t>
  </si>
  <si>
    <t>1045(1050</t>
  </si>
  <si>
    <t>65.31(65.63</t>
  </si>
  <si>
    <t>20-7-66</t>
  </si>
  <si>
    <t xml:space="preserve">ลัง1015  </t>
  </si>
  <si>
    <t>เนยโอพีครีม(ขาว)</t>
  </si>
  <si>
    <r>
      <t>กก.87</t>
    </r>
    <r>
      <rPr>
        <sz val="16"/>
        <rFont val="Angsana New"/>
        <family val="1"/>
      </rPr>
      <t>(เก่า94)</t>
    </r>
  </si>
  <si>
    <t>ลัง 1370</t>
  </si>
  <si>
    <t>11-9-68</t>
  </si>
  <si>
    <t>1295 (1300</t>
  </si>
  <si>
    <t xml:space="preserve">รถ 30 </t>
  </si>
  <si>
    <t>ลัง1330</t>
  </si>
  <si>
    <t>กก.83.13</t>
  </si>
  <si>
    <t>เนยโอพีครีม(ขาว)(ตัก)</t>
  </si>
  <si>
    <t>12-62</t>
  </si>
  <si>
    <t>ลัง 1265</t>
  </si>
  <si>
    <t>เนยโอพีฟราย</t>
  </si>
  <si>
    <t>10-11-69</t>
  </si>
  <si>
    <t>1025(1030</t>
  </si>
  <si>
    <t>ลัง 1055</t>
  </si>
  <si>
    <t>กก. 65.94</t>
  </si>
  <si>
    <t xml:space="preserve">เนยเหลืองแซมซั่น      </t>
  </si>
  <si>
    <t>ห่อ 32</t>
  </si>
  <si>
    <t>ลัง 925</t>
  </si>
  <si>
    <t xml:space="preserve"> 860(865</t>
  </si>
  <si>
    <t>รถ30 (แจ้ง900)ขาย34/960</t>
  </si>
  <si>
    <t>ลัง 890</t>
  </si>
  <si>
    <t>ถุง29.83</t>
  </si>
  <si>
    <t>1*16กก.</t>
  </si>
  <si>
    <r>
      <t>ลัง 935</t>
    </r>
    <r>
      <rPr>
        <sz val="14"/>
        <rFont val="Angsana New"/>
        <family val="1"/>
      </rPr>
      <t>(1020)</t>
    </r>
  </si>
  <si>
    <t>870 (875</t>
  </si>
  <si>
    <t>กก. 56.56</t>
  </si>
  <si>
    <t>ตัก</t>
  </si>
  <si>
    <t>12กก.</t>
  </si>
  <si>
    <t>ลัง660(เก่า690)</t>
  </si>
  <si>
    <t>ลัง 615(620</t>
  </si>
  <si>
    <t>รถ25 (ด6/@635)</t>
  </si>
  <si>
    <t>ลัง  640</t>
  </si>
  <si>
    <t>บ. เกตุวานิชอุตสาหกรรม</t>
  </si>
  <si>
    <t>กก  65</t>
  </si>
  <si>
    <t>ลัง 1020</t>
  </si>
  <si>
    <t>7-6-66</t>
  </si>
  <si>
    <t>1*30แพค.</t>
  </si>
  <si>
    <t>ห่อ 34</t>
  </si>
  <si>
    <t>ลัง 695</t>
  </si>
  <si>
    <t>ลัง 1110</t>
  </si>
  <si>
    <t>บ.  อุตสาหกรรมนมไทย</t>
  </si>
  <si>
    <r>
      <t xml:space="preserve">เนยออคิด     </t>
    </r>
    <r>
      <rPr>
        <sz val="20"/>
        <rFont val="Angsana New"/>
        <family val="1"/>
      </rPr>
      <t>ไขมันนม35`%</t>
    </r>
  </si>
  <si>
    <t>227ก.</t>
  </si>
  <si>
    <t>12-10-61</t>
  </si>
  <si>
    <r>
      <t>เนยออคิด(เค็ม)</t>
    </r>
    <r>
      <rPr>
        <sz val="16"/>
        <rFont val="Angsana New"/>
        <family val="1"/>
      </rPr>
      <t>ไขมันนม35`%</t>
    </r>
  </si>
  <si>
    <r>
      <t>920</t>
    </r>
    <r>
      <rPr>
        <sz val="24"/>
        <color indexed="16"/>
        <rFont val="Angsana New"/>
        <family val="1"/>
      </rPr>
      <t>(900)</t>
    </r>
  </si>
  <si>
    <t>25ลัง  ลด80</t>
  </si>
  <si>
    <r>
      <t>เนยออคิด(จืด)</t>
    </r>
    <r>
      <rPr>
        <sz val="18"/>
        <rFont val="Angsana New"/>
        <family val="1"/>
      </rPr>
      <t>ไขมันนม35`%</t>
    </r>
  </si>
  <si>
    <t>23-12-68</t>
  </si>
  <si>
    <t>กี่กล่องก็ได้</t>
  </si>
  <si>
    <t>1*12แท่ง</t>
  </si>
  <si>
    <t>เก่า10ลังลด210@199.73</t>
  </si>
  <si>
    <t>ลัง1990.2</t>
  </si>
  <si>
    <r>
      <t>ออคิดคสาสสิค</t>
    </r>
    <r>
      <rPr>
        <sz val="16"/>
        <rFont val="Angsana New"/>
        <family val="1"/>
      </rPr>
      <t>ไขมันนม15`%</t>
    </r>
  </si>
  <si>
    <t>14-10-64</t>
  </si>
  <si>
    <t xml:space="preserve">30ลัง647.38  </t>
  </si>
  <si>
    <t>มาการีนกลิ่นเนยสดพริม</t>
  </si>
  <si>
    <t>14-3-56</t>
  </si>
  <si>
    <t>ลด 484</t>
  </si>
  <si>
    <t>บ. พรีเมียร์ แดรี่ โปรดักส์ จก.</t>
  </si>
  <si>
    <t>เนยโฮมเฟรชโกลด์เค็ม</t>
  </si>
  <si>
    <r>
      <rPr>
        <sz val="14"/>
        <color indexed="8"/>
        <rFont val="Angsana New"/>
        <family val="1"/>
      </rPr>
      <t xml:space="preserve">(5%)       </t>
    </r>
    <r>
      <rPr>
        <sz val="24"/>
        <color indexed="8"/>
        <rFont val="Angsana New"/>
        <family val="1"/>
      </rPr>
      <t>340</t>
    </r>
  </si>
  <si>
    <r>
      <rPr>
        <sz val="14"/>
        <color indexed="8"/>
        <rFont val="Angsana New"/>
        <family val="1"/>
      </rPr>
      <t xml:space="preserve">(3%)       </t>
    </r>
    <r>
      <rPr>
        <sz val="24"/>
        <color indexed="8"/>
        <rFont val="Angsana New"/>
        <family val="1"/>
      </rPr>
      <t>335</t>
    </r>
  </si>
  <si>
    <t xml:space="preserve">ด11@309 </t>
  </si>
  <si>
    <t>กล่อง 3900</t>
  </si>
  <si>
    <t>เนยโฮมเฟรชโกลด์จืด</t>
  </si>
  <si>
    <r>
      <rPr>
        <sz val="16"/>
        <color indexed="8"/>
        <rFont val="Angsana New"/>
        <family val="1"/>
      </rPr>
      <t xml:space="preserve">(3%)    </t>
    </r>
    <r>
      <rPr>
        <sz val="24"/>
        <color indexed="8"/>
        <rFont val="Angsana New"/>
        <family val="1"/>
      </rPr>
      <t>1440</t>
    </r>
  </si>
  <si>
    <t>ด11@1320</t>
  </si>
  <si>
    <t>กล่อง 1400</t>
  </si>
  <si>
    <t>โฮมเฟรชเจเนติก58%เค็ม</t>
  </si>
  <si>
    <t>30-7-67</t>
  </si>
  <si>
    <t>ด7@215(ราคามค68/224)</t>
  </si>
  <si>
    <t>กล่อง 2688</t>
  </si>
  <si>
    <t>โฮมเฟรชเจเนติก58%จืด</t>
  </si>
  <si>
    <t>กล่อง930</t>
  </si>
  <si>
    <t>บ.เรามีฟู้ด จก(เนยเมลเมท)</t>
  </si>
  <si>
    <t>เนยเมลเมลไดมอนเค็ม</t>
  </si>
  <si>
    <t>5กก</t>
  </si>
  <si>
    <t>เหม่  780</t>
  </si>
  <si>
    <t>10-12-67</t>
  </si>
  <si>
    <t>50แท่ง(50+2@751)</t>
  </si>
  <si>
    <t>5-2-68</t>
  </si>
  <si>
    <t>เนยเมลเมลไดมอนจืด</t>
  </si>
  <si>
    <t>เนยเมลเมล</t>
  </si>
  <si>
    <t>บ. เคซีจี คอร์ปอเรชั่น จก        (กิมจั๊วกรุ๊ป)</t>
  </si>
  <si>
    <t>02-3328040-7</t>
  </si>
  <si>
    <t>เนยอลาวรี่  เค็ม</t>
  </si>
  <si>
    <t>227 ก.</t>
  </si>
  <si>
    <t>6-4-55</t>
  </si>
  <si>
    <t>ลด 5 %</t>
  </si>
  <si>
    <t>เนยอลาวรี่  เค็ม    (แท่ง)</t>
  </si>
  <si>
    <t>23-7-62</t>
  </si>
  <si>
    <t>24แท่งแถมซันควิก12ข.</t>
  </si>
  <si>
    <t>เนยอลาวรี่  เค็มแวลู  (แท่ง)</t>
  </si>
  <si>
    <r>
      <t>วิปปิ้ง</t>
    </r>
    <r>
      <rPr>
        <b/>
        <sz val="20"/>
        <color indexed="56"/>
        <rFont val="Angsana New"/>
        <family val="1"/>
      </rPr>
      <t>ไชน์โรดโกลด์</t>
    </r>
    <r>
      <rPr>
        <sz val="20"/>
        <rFont val="Angsana New"/>
        <family val="1"/>
      </rPr>
      <t>ทอปปิ้ง</t>
    </r>
  </si>
  <si>
    <r>
      <rPr>
        <sz val="11"/>
        <color indexed="8"/>
        <rFont val="Angsana New"/>
        <family val="1"/>
      </rPr>
      <t>(5%)</t>
    </r>
    <r>
      <rPr>
        <sz val="20"/>
        <color indexed="8"/>
        <rFont val="Angsana New"/>
        <family val="1"/>
      </rPr>
      <t>145</t>
    </r>
  </si>
  <si>
    <r>
      <t>ลัง 1680</t>
    </r>
    <r>
      <rPr>
        <sz val="12"/>
        <color indexed="8"/>
        <rFont val="Angsana New"/>
        <family val="1"/>
      </rPr>
      <t>(3%)</t>
    </r>
  </si>
  <si>
    <t>22-12-68</t>
  </si>
  <si>
    <t>ลัง 1524</t>
  </si>
  <si>
    <r>
      <t>สั่ง30ลัง</t>
    </r>
    <r>
      <rPr>
        <sz val="12"/>
        <color indexed="60"/>
        <rFont val="Angsana New"/>
        <family val="1"/>
      </rPr>
      <t>(1-5ลัง1637.16@136.43</t>
    </r>
  </si>
  <si>
    <r>
      <t>วิปปิ้งพีเฟรชชิ่งนอ</t>
    </r>
    <r>
      <rPr>
        <b/>
        <sz val="16"/>
        <color indexed="40"/>
        <rFont val="Angsana New"/>
        <family val="1"/>
      </rPr>
      <t>นแดรี่เบลนด์</t>
    </r>
    <r>
      <rPr>
        <b/>
        <sz val="16"/>
        <rFont val="Angsana New"/>
        <family val="1"/>
      </rPr>
      <t>(นม30%)</t>
    </r>
  </si>
  <si>
    <t>ลัง  1750</t>
  </si>
  <si>
    <t>8-5-66</t>
  </si>
  <si>
    <t>ลัง1488</t>
  </si>
  <si>
    <r>
      <t>วิปปิ้</t>
    </r>
    <r>
      <rPr>
        <b/>
        <sz val="18"/>
        <color indexed="17"/>
        <rFont val="Angsana New"/>
        <family val="1"/>
      </rPr>
      <t>งทอลปิคอ</t>
    </r>
    <r>
      <rPr>
        <b/>
        <sz val="18"/>
        <rFont val="Angsana New"/>
        <family val="1"/>
      </rPr>
      <t xml:space="preserve">อนอนแดรี่ไชน์โรด </t>
    </r>
  </si>
  <si>
    <r>
      <t>ลัง 1300</t>
    </r>
    <r>
      <rPr>
        <sz val="10"/>
        <color indexed="8"/>
        <rFont val="Angsana New"/>
        <family val="1"/>
      </rPr>
      <t>(3%)</t>
    </r>
  </si>
  <si>
    <t>3-11-68</t>
  </si>
  <si>
    <r>
      <t>สั่ง20ลัง</t>
    </r>
    <r>
      <rPr>
        <sz val="16"/>
        <rFont val="Angsana New"/>
        <family val="1"/>
      </rPr>
      <t>(8/91239@103.26)</t>
    </r>
  </si>
  <si>
    <t>ลัง1271.16</t>
  </si>
  <si>
    <r>
      <t>ชายโรส</t>
    </r>
    <r>
      <rPr>
        <sz val="20"/>
        <color indexed="52"/>
        <rFont val="Angsana New"/>
        <family val="1"/>
      </rPr>
      <t>มิวค์วิป</t>
    </r>
    <r>
      <rPr>
        <sz val="20"/>
        <rFont val="Angsana New"/>
        <family val="1"/>
      </rPr>
      <t>แดรี่เบลนด์</t>
    </r>
  </si>
  <si>
    <t>ลัง 1690</t>
  </si>
  <si>
    <t>สั่ง 5ลัง(1605ลด@112.20)</t>
  </si>
  <si>
    <t>ชีสเส้น(แดรี่โกลด์มอสเซรอล่า)</t>
  </si>
  <si>
    <t>ลัง 1750</t>
  </si>
  <si>
    <t>29-12-68</t>
  </si>
  <si>
    <t>สั่ง 5ลัง(เดิม314.58)</t>
  </si>
  <si>
    <t>ลัง1669.20</t>
  </si>
  <si>
    <t>ชีสเส้น(แดรี่โกลด์ฟิซซ่าชีททอปปิ้ง)</t>
  </si>
  <si>
    <t>6-9-64</t>
  </si>
  <si>
    <t>ลัง1412.40</t>
  </si>
  <si>
    <r>
      <rPr>
        <sz val="20"/>
        <color indexed="30"/>
        <rFont val="Angsana New"/>
        <family val="1"/>
      </rPr>
      <t>ครีมชีสอิมพีเรียล</t>
    </r>
    <r>
      <rPr>
        <sz val="20"/>
        <rFont val="Angsana New"/>
        <family val="1"/>
      </rPr>
      <t>เพรพพาเรชั่น</t>
    </r>
  </si>
  <si>
    <t>ลัง 1580</t>
  </si>
  <si>
    <t>17-11-68</t>
  </si>
  <si>
    <t>(เดิม 256.80)</t>
  </si>
  <si>
    <t>ลัง1476.60</t>
  </si>
  <si>
    <t>ครีมชีสเดวอนเดลนิวชาเทล</t>
  </si>
  <si>
    <t xml:space="preserve">  2 กก..</t>
  </si>
  <si>
    <t>400-420</t>
  </si>
  <si>
    <t>ลัง 2176</t>
  </si>
  <si>
    <t>ทาร์ตไข่(โอคุนทาร์ตเซลล์)207</t>
  </si>
  <si>
    <t>20ก*40ชิ้น</t>
  </si>
  <si>
    <t>1*10ห่อ</t>
  </si>
  <si>
    <t>ห่อ 155</t>
  </si>
  <si>
    <t>สั่ง20ลัง</t>
  </si>
  <si>
    <t>ลัง  1391</t>
  </si>
  <si>
    <t>แพค 139.1</t>
  </si>
  <si>
    <t>ทาร์ตไข่(โอคุนทาร์ตเซลล์)206</t>
  </si>
  <si>
    <t>ห่อ 160</t>
  </si>
  <si>
    <t>10-11-63</t>
  </si>
  <si>
    <t>ลัง  1284</t>
  </si>
  <si>
    <t>แพค 128.40</t>
  </si>
  <si>
    <t>ดารคชอคพาทิสซิเฮอร์คูเวอร์เจอร74%</t>
  </si>
  <si>
    <t>4ขีด 150</t>
  </si>
  <si>
    <t>กก. 350</t>
  </si>
  <si>
    <t>24-7-66</t>
  </si>
  <si>
    <t>ลัง 1372.28</t>
  </si>
  <si>
    <t>กก.  275</t>
  </si>
  <si>
    <t>แวนเฮาเตนไวท์ช็อคโกแลค   53%</t>
  </si>
  <si>
    <t>ห่อ 640</t>
  </si>
  <si>
    <t>2ขีด 140</t>
  </si>
  <si>
    <t>ลัง 5778</t>
  </si>
  <si>
    <t>ถุง 577.80</t>
  </si>
  <si>
    <t>แวนเฮาเตนไวท์ช็อคโกแลค 23.7%</t>
  </si>
  <si>
    <t>11-8-68</t>
  </si>
  <si>
    <t>เอสพี อิมพีเรียล</t>
  </si>
  <si>
    <t>ลัง 1440</t>
  </si>
  <si>
    <t>สารเสริม 505</t>
  </si>
  <si>
    <t>25-6-62</t>
  </si>
  <si>
    <t xml:space="preserve"> (ซื้อ 10ลัง)</t>
  </si>
  <si>
    <t>ฟรุตแฟนซีอิมพีเรียล</t>
  </si>
  <si>
    <t>840มล.</t>
  </si>
  <si>
    <t>1-9-68</t>
  </si>
  <si>
    <t>น้ำส้มซันควิกแมนดาริน(ฝาเขียว)</t>
  </si>
  <si>
    <t>170-175</t>
  </si>
  <si>
    <t>อ.ชุมพล</t>
  </si>
  <si>
    <t>วิปปิ้งครีมGold Peak</t>
  </si>
  <si>
    <t>1 ลิตร</t>
  </si>
  <si>
    <t>โหล 1050</t>
  </si>
  <si>
    <t>24-4-69</t>
  </si>
  <si>
    <t>โหล 950</t>
  </si>
  <si>
    <t>บ. สยามฟู้ด เซอร์วิส จำกัด</t>
  </si>
  <si>
    <t>วิปมิแลคโกลด์</t>
  </si>
  <si>
    <t>85ปกติ150</t>
  </si>
  <si>
    <t>โหล 600</t>
  </si>
  <si>
    <t>โหล 642</t>
  </si>
  <si>
    <t>กล่อง 53.50</t>
  </si>
  <si>
    <t>บ.ริชส โพดักส์ เมนูเฟคทรูริงค์  ไทยแลนด์</t>
  </si>
  <si>
    <t>ขจรศักดิ์ 02-264-0265</t>
  </si>
  <si>
    <t>ริชวิปโกลด์ลาเบล(สีทอง)</t>
  </si>
  <si>
    <t xml:space="preserve"> 1970(1940)</t>
  </si>
  <si>
    <t>25-12-68</t>
  </si>
  <si>
    <t>15ลังราคาพิเศษ5%</t>
  </si>
  <si>
    <t>ลัง1881.12</t>
  </si>
  <si>
    <t>ซันวิป            (สีม่วง)</t>
  </si>
  <si>
    <t>โหล 1530</t>
  </si>
  <si>
    <t>5-1-69</t>
  </si>
  <si>
    <t>30ลังราคาพิเศษ5.2%</t>
  </si>
  <si>
    <t>ลัง  1451</t>
  </si>
  <si>
    <r>
      <t>ทอปปิ้ง</t>
    </r>
    <r>
      <rPr>
        <sz val="22"/>
        <color indexed="36"/>
        <rFont val="Angsana New"/>
        <family val="1"/>
      </rPr>
      <t>ไพร์ด</t>
    </r>
    <r>
      <rPr>
        <sz val="22"/>
        <rFont val="Angsana New"/>
        <family val="1"/>
      </rPr>
      <t xml:space="preserve"> </t>
    </r>
    <r>
      <rPr>
        <sz val="20"/>
        <rFont val="Angsana New"/>
        <family val="1"/>
      </rPr>
      <t>เรดดี้ ทูวิปทอปปิ้ง</t>
    </r>
  </si>
  <si>
    <t>907ก.</t>
  </si>
  <si>
    <t>โหล 1440</t>
  </si>
  <si>
    <t>8-1-68</t>
  </si>
  <si>
    <t>5ลัง</t>
  </si>
  <si>
    <t>ลัง 1368</t>
  </si>
  <si>
    <t>อีโควิป</t>
  </si>
  <si>
    <t>11-11-67</t>
  </si>
  <si>
    <t>10ลังราคาพิเศษ3%</t>
  </si>
  <si>
    <t>ลัง 1079.97</t>
  </si>
  <si>
    <r>
      <t>นอนแดรี่</t>
    </r>
    <r>
      <rPr>
        <sz val="26"/>
        <color indexed="49"/>
        <rFont val="Angsana New"/>
        <family val="1"/>
      </rPr>
      <t>ครีมเมอร์</t>
    </r>
  </si>
  <si>
    <t>ลัง 1540</t>
  </si>
  <si>
    <t>28-3-67</t>
  </si>
  <si>
    <t>ลัง  1396.68</t>
  </si>
  <si>
    <t>ริชส์ไนแองการาฟาร์มมิวค์</t>
  </si>
  <si>
    <t>โหล 1680</t>
  </si>
  <si>
    <t>27-9-64</t>
  </si>
  <si>
    <t>ลดพิเศษ</t>
  </si>
  <si>
    <t>ลัง1513.26</t>
  </si>
  <si>
    <t>ริช ดีเสิร์ท กานิช</t>
  </si>
  <si>
    <t>โหล 1920</t>
  </si>
  <si>
    <t>ลัง 1740</t>
  </si>
  <si>
    <t>แวลลิวไพรด ซอฟท์เบลนด์</t>
  </si>
  <si>
    <t>โหล 1200</t>
  </si>
  <si>
    <t>ลัง   1080</t>
  </si>
  <si>
    <t>ริชวิปทอปปิ้งเบส(น้ำเงิน)</t>
  </si>
  <si>
    <t>โหล 2040</t>
  </si>
  <si>
    <t>ลัง 1980</t>
  </si>
  <si>
    <t>ชอคโกแลควิปทอปปิ้ง</t>
  </si>
  <si>
    <t>โหล 1860</t>
  </si>
  <si>
    <t>แวลู</t>
  </si>
  <si>
    <t>โหล1450</t>
  </si>
  <si>
    <t>7-12-60</t>
  </si>
  <si>
    <t>ขาว-หวานน้อย</t>
  </si>
  <si>
    <t>วิปปิ้งวีโว่</t>
  </si>
  <si>
    <t>1100ก.</t>
  </si>
  <si>
    <t>5-3-69</t>
  </si>
  <si>
    <t>สั่ง 10ลัง</t>
  </si>
  <si>
    <t>ชอคเหรียญคลูเวนเซอร์ 75%</t>
  </si>
  <si>
    <t>1500ก.</t>
  </si>
  <si>
    <t>1*8ถุง</t>
  </si>
  <si>
    <t>11-60</t>
  </si>
  <si>
    <t>ชอคเหรียญคลูเวนเซอร์ 62%</t>
  </si>
  <si>
    <t>12-7-62</t>
  </si>
  <si>
    <t>31-5-62</t>
  </si>
  <si>
    <t>บ.ซีโน่-แปซิคฟิคเทรดดิ้ง</t>
  </si>
  <si>
    <t>โกโก้ทิวลิป</t>
  </si>
  <si>
    <t>440ก.</t>
  </si>
  <si>
    <t>ลัง  4700</t>
  </si>
  <si>
    <t>10ลังลด300.4/ลัง</t>
  </si>
  <si>
    <t>ลัง 4480.8</t>
  </si>
  <si>
    <t>ชอคตุ๋นทึวลึป(ดำ)</t>
  </si>
  <si>
    <t>ลัง 2600</t>
  </si>
  <si>
    <t>6-68</t>
  </si>
  <si>
    <t>1-3/208(4-11/201)12ลัง/198</t>
  </si>
  <si>
    <t>ชอคตุ๋นทึวลึป(ขาว)</t>
  </si>
  <si>
    <t>ชอคชิฟทิวลิปดาร์ชอค</t>
  </si>
  <si>
    <t>ลัง 3330</t>
  </si>
  <si>
    <t>15/1/19+G186:G19869</t>
  </si>
  <si>
    <t>ลัง  3120</t>
  </si>
  <si>
    <t>1-5/132(6-11ลัง/126.86)</t>
  </si>
  <si>
    <t>ลัง3171.48</t>
  </si>
  <si>
    <t>ชอคชิฟทิวลิปดาร์ ขาว</t>
  </si>
  <si>
    <t>ชอคชิฟทิวลิปดาร์ทูโทน</t>
  </si>
  <si>
    <r>
      <rPr>
        <sz val="22"/>
        <color indexed="16"/>
        <rFont val="Angsana New"/>
        <family val="1"/>
      </rPr>
      <t>ชอคโก ชังส์</t>
    </r>
    <r>
      <rPr>
        <sz val="22"/>
        <rFont val="Angsana New"/>
        <family val="1"/>
      </rPr>
      <t>ดาร์คอมพาวชอค</t>
    </r>
  </si>
  <si>
    <t>1*10แพค</t>
  </si>
  <si>
    <t>ลัง 2260</t>
  </si>
  <si>
    <t>1-3/229(4-11/221)</t>
  </si>
  <si>
    <t>ลัง2297.29</t>
  </si>
  <si>
    <t>ลัง 3300</t>
  </si>
  <si>
    <t>กาแฟบอน อโรมา โกลด์</t>
  </si>
  <si>
    <r>
      <rPr>
        <sz val="20"/>
        <color indexed="12"/>
        <rFont val="Angsana New"/>
        <family val="1"/>
      </rPr>
      <t>โหล</t>
    </r>
    <r>
      <rPr>
        <sz val="20"/>
        <color indexed="12"/>
        <rFont val="Angsana New"/>
        <family val="1"/>
      </rPr>
      <t>1357.53</t>
    </r>
  </si>
  <si>
    <t>200ก.</t>
  </si>
  <si>
    <t>บ.วินเนอร์กรุ๊ป เอ็นเตอร์ไพรซ์  จก.</t>
  </si>
  <si>
    <t>จิรัชยา</t>
  </si>
  <si>
    <t>0-26756525-31</t>
  </si>
  <si>
    <t xml:space="preserve"> ผงโกโก้เข้มใบเฟริน</t>
  </si>
  <si>
    <t>ลัง 4520</t>
  </si>
  <si>
    <t>ลัง 4310</t>
  </si>
  <si>
    <t>บ.ไอ เอส เอ็ม ฟูดส์ โปรดักส์จก.</t>
  </si>
  <si>
    <t>นมผงเดลี่ฟราม</t>
  </si>
  <si>
    <t>ซอง 220</t>
  </si>
  <si>
    <t>ลัง 2640</t>
  </si>
  <si>
    <t>2-6-99</t>
  </si>
  <si>
    <t>ลัง 2555</t>
  </si>
  <si>
    <t xml:space="preserve"> ผงโกโก้ริชเข้ม</t>
  </si>
  <si>
    <t>ซอง 105</t>
  </si>
  <si>
    <t>ลัง 2480</t>
  </si>
  <si>
    <t>2-6-66</t>
  </si>
  <si>
    <t>ลัง 2315</t>
  </si>
  <si>
    <t xml:space="preserve"> ผงโกโก้ริชสูตรมาตรฐาน</t>
  </si>
  <si>
    <t>สุพานิช</t>
  </si>
  <si>
    <t>ชอคโกแลคตุ๋นชอคโก</t>
  </si>
  <si>
    <t>ดาร์ก</t>
  </si>
  <si>
    <t>แผ่น 127</t>
  </si>
  <si>
    <t>2-3-69</t>
  </si>
  <si>
    <t>11ลังแถม1ลัง รถ 20</t>
  </si>
  <si>
    <t>ไวท์</t>
  </si>
  <si>
    <t>สตรอ</t>
  </si>
  <si>
    <t>ลูกปัดเม็ดกลม</t>
  </si>
  <si>
    <t>ลัง 980</t>
  </si>
  <si>
    <t>25ลัง+1   รถ15</t>
  </si>
  <si>
    <t>ลูกปัดเรนโบว์</t>
  </si>
  <si>
    <t>ลูกปัดเรนโบว์เฟลก</t>
  </si>
  <si>
    <t>ลูกปัดชอคไลท์</t>
  </si>
  <si>
    <t>ลูกปัดชอคไลท์เฟลก</t>
  </si>
  <si>
    <t>ลูกปัดชอคชิป</t>
  </si>
  <si>
    <t>บ.ปราโมทย์ อินเตอร์กรุ๊ป</t>
  </si>
  <si>
    <t>11-5-66</t>
  </si>
  <si>
    <t xml:space="preserve">  รถ20</t>
  </si>
  <si>
    <t>เม็ดสีกลม</t>
  </si>
  <si>
    <t>10-9-65</t>
  </si>
  <si>
    <t xml:space="preserve">รถ 20  </t>
  </si>
  <si>
    <t>ลัง 800</t>
  </si>
  <si>
    <t>เม็ดสีเรนโบว์</t>
  </si>
  <si>
    <t xml:space="preserve">รถ20  </t>
  </si>
  <si>
    <t>เม็ดสีเฟลก</t>
  </si>
  <si>
    <t>1*120ห่อ</t>
  </si>
  <si>
    <t>ห่อ  50</t>
  </si>
  <si>
    <t>3-4-69</t>
  </si>
  <si>
    <t>ลัง4440</t>
  </si>
  <si>
    <t xml:space="preserve">รถ 35  </t>
  </si>
  <si>
    <t>ลัง 4475</t>
  </si>
  <si>
    <t>1*40ห่อ</t>
  </si>
  <si>
    <t>ลัง2880</t>
  </si>
  <si>
    <t>ลัง 2915</t>
  </si>
  <si>
    <t>ดอกไม้น้ำตาล</t>
  </si>
  <si>
    <t>1*6*12ห่อ</t>
  </si>
  <si>
    <t>กป. 40</t>
  </si>
  <si>
    <t>13-11-67</t>
  </si>
  <si>
    <t>แพค156</t>
  </si>
  <si>
    <t xml:space="preserve">รถ35  </t>
  </si>
  <si>
    <t>แพค 157.46</t>
  </si>
  <si>
    <t>จูปิเตอร์ชอค</t>
  </si>
  <si>
    <t>ขวด 85</t>
  </si>
  <si>
    <t>ลัง  970</t>
  </si>
  <si>
    <t>22-4-68</t>
  </si>
  <si>
    <t>ขวด77.08</t>
  </si>
  <si>
    <t>จูปิเตอร์คาราเมล</t>
  </si>
  <si>
    <t>ขวด 80</t>
  </si>
  <si>
    <t>ลัง  920</t>
  </si>
  <si>
    <t>ลัง 875</t>
  </si>
  <si>
    <t>ขวด 72.92</t>
  </si>
  <si>
    <t>คาราเมลจูปิเตอร์ชอค</t>
  </si>
  <si>
    <t>กป1.2</t>
  </si>
  <si>
    <t>1*6กป</t>
  </si>
  <si>
    <t>กป 175</t>
  </si>
  <si>
    <t>5-6-67</t>
  </si>
  <si>
    <t>กล่อง 890</t>
  </si>
  <si>
    <t xml:space="preserve">รถ25  </t>
  </si>
  <si>
    <t>ลัง 915</t>
  </si>
  <si>
    <t>คาราเมลจูปิเตอร์คาราเมล(บัตเตอร)</t>
  </si>
  <si>
    <t>กล่อง 920</t>
  </si>
  <si>
    <t xml:space="preserve">รถ30  </t>
  </si>
  <si>
    <t>คาราเมลบ้าน</t>
  </si>
  <si>
    <t>ถุง</t>
  </si>
  <si>
    <t>1*12ถุง</t>
  </si>
  <si>
    <t>ถุง 60</t>
  </si>
  <si>
    <t>19-12-67</t>
  </si>
  <si>
    <t>กล่อง 570</t>
  </si>
  <si>
    <t>มะละกอ3สี</t>
  </si>
  <si>
    <t>กก. 85</t>
  </si>
  <si>
    <t>720</t>
  </si>
  <si>
    <t>ลัง 745</t>
  </si>
  <si>
    <t>ห่อ 74.5</t>
  </si>
  <si>
    <t>ผงบ๊วย โอเค</t>
  </si>
  <si>
    <t>18-3-69</t>
  </si>
  <si>
    <t>ลัง 1005</t>
  </si>
  <si>
    <t>1โหล</t>
  </si>
  <si>
    <t>1*24กล่อง</t>
  </si>
  <si>
    <t>กล่อง 95</t>
  </si>
  <si>
    <t>ลัง 2140</t>
  </si>
  <si>
    <t>22-4-69</t>
  </si>
  <si>
    <t>ลัง 2035</t>
  </si>
  <si>
    <t>กล่อง 84.79</t>
  </si>
  <si>
    <t>เทียนวันเกิดเป่าไม่ดับ</t>
  </si>
  <si>
    <t>29-6-64</t>
  </si>
  <si>
    <t>ก.151/12.57</t>
  </si>
  <si>
    <t>1*36กล่อง</t>
  </si>
  <si>
    <t>ลัง 3635</t>
  </si>
  <si>
    <t>กล่อง 101</t>
  </si>
  <si>
    <t>หจก นิวไทที เบเกอรี่</t>
  </si>
  <si>
    <t>เมย์</t>
  </si>
  <si>
    <t>ชอคโกแลคยูยีดำ</t>
  </si>
  <si>
    <t>1กก.*5แพค</t>
  </si>
  <si>
    <t>ลัง/5กล่อง</t>
  </si>
  <si>
    <t>ลัง 625</t>
  </si>
  <si>
    <t>22-1-69</t>
  </si>
  <si>
    <r>
      <t>รถ10(</t>
    </r>
    <r>
      <rPr>
        <sz val="14"/>
        <color indexed="60"/>
        <rFont val="Angsana New"/>
        <family val="1"/>
      </rPr>
      <t>51/590</t>
    </r>
    <r>
      <rPr>
        <sz val="14"/>
        <rFont val="Angsana New"/>
        <family val="1"/>
      </rPr>
      <t>,100+1@116)</t>
    </r>
  </si>
  <si>
    <t>ลัง 600</t>
  </si>
  <si>
    <t>ชอคโกแลคยูยีขาว</t>
  </si>
  <si>
    <t>ลัง 546</t>
  </si>
  <si>
    <r>
      <t>รถ10(</t>
    </r>
    <r>
      <rPr>
        <sz val="14"/>
        <color indexed="60"/>
        <rFont val="Angsana New"/>
        <family val="1"/>
      </rPr>
      <t>51/515</t>
    </r>
    <r>
      <rPr>
        <sz val="14"/>
        <rFont val="Angsana New"/>
        <family val="1"/>
      </rPr>
      <t>,100+1@102)</t>
    </r>
  </si>
  <si>
    <t>ลัง 525</t>
  </si>
  <si>
    <t>ชอคโกแลคยูยีสตรอ(ชมพู)</t>
  </si>
  <si>
    <t>ชอคโกแลคยูยีบูลเบอรี่(ม่วง)</t>
  </si>
  <si>
    <t>31-5-68</t>
  </si>
  <si>
    <t>ชอคโกแลคยูยีแอปเปิ้ล(เขียว)</t>
  </si>
  <si>
    <t>ชอคโกแลควานิลา</t>
  </si>
  <si>
    <t>1*5แพค</t>
  </si>
  <si>
    <t>โคตติ้งดำสวีทคอมพาวด์</t>
  </si>
  <si>
    <t>ลัง 1730</t>
  </si>
  <si>
    <t>17-6-68</t>
  </si>
  <si>
    <t>ลัง 1650</t>
  </si>
  <si>
    <t>ไซรัปช็อคโกแลคเฟลเวอร์</t>
  </si>
  <si>
    <t>โหล 760</t>
  </si>
  <si>
    <t>18-2-68</t>
  </si>
  <si>
    <t>โหล 723</t>
  </si>
  <si>
    <t>ขวด60.25</t>
  </si>
  <si>
    <t>ไซรัปสตรอเบอรี่เฟลเวอร์</t>
  </si>
  <si>
    <t>ไซรัปคาราเมลเฟลเวอร์</t>
  </si>
  <si>
    <t>623ก.</t>
  </si>
  <si>
    <t>ซันเดยทอปปิ้งคาราเมล(ถุง)</t>
  </si>
  <si>
    <t>900ก.</t>
  </si>
  <si>
    <t>ถุง 64</t>
  </si>
  <si>
    <t>รถ 15ล(2แถม1ลัง408.3)</t>
  </si>
  <si>
    <t>กล่อง 605</t>
  </si>
  <si>
    <t>ถุง 60.5</t>
  </si>
  <si>
    <t>ซันเดยทอปปิ้งชอคโกแลค(ถุง)</t>
  </si>
  <si>
    <t>ถุง 67(60)</t>
  </si>
  <si>
    <t>ทอปปิ้งชอคโกแลค(ถุง)</t>
  </si>
  <si>
    <t>ถุง 55</t>
  </si>
  <si>
    <t>ลัง 495</t>
  </si>
  <si>
    <t>รถ 10(10ลังแถม1)</t>
  </si>
  <si>
    <t>กล่อง 470</t>
  </si>
  <si>
    <t>ถุง 47</t>
  </si>
  <si>
    <t>เฟอรเชย์ฮัทเซลนัท</t>
  </si>
  <si>
    <t>ซอง 185</t>
  </si>
  <si>
    <t>ลัง 1840</t>
  </si>
  <si>
    <t>ลัง 1770</t>
  </si>
  <si>
    <t>ซอง 177</t>
  </si>
  <si>
    <t>โกโก้ยูยี</t>
  </si>
  <si>
    <t>ซอง 175</t>
  </si>
  <si>
    <t>ลัง 3875</t>
  </si>
  <si>
    <t>ซอง 161.45</t>
  </si>
  <si>
    <t>นมผงยูยี</t>
  </si>
  <si>
    <t>ซอง 95</t>
  </si>
  <si>
    <t>ลัง 880</t>
  </si>
  <si>
    <t>ซอง88</t>
  </si>
  <si>
    <t>ธารทิพย์</t>
  </si>
  <si>
    <t>ชอคโกแลคช้างดำ</t>
  </si>
  <si>
    <t>1กก.*7แพค</t>
  </si>
  <si>
    <t>ลัง 945</t>
  </si>
  <si>
    <t>19-1-69</t>
  </si>
  <si>
    <t>ลัง 835</t>
  </si>
  <si>
    <t>รถ15(ด11/68ลัง915@130.71)</t>
  </si>
  <si>
    <t>ชอคโกแลคช้างขาว</t>
  </si>
  <si>
    <t>4-11-68</t>
  </si>
  <si>
    <t>รถ15(870@124.29)</t>
  </si>
  <si>
    <t>ลัง 815</t>
  </si>
  <si>
    <t>ชอคโกแลคช้างสตรอ(ชมพู)</t>
  </si>
  <si>
    <t>8-3-68</t>
  </si>
  <si>
    <t>ลัง 855</t>
  </si>
  <si>
    <t>7มค.69  ชอคดำ/835</t>
  </si>
  <si>
    <t>ชอคทั่วไป/735</t>
  </si>
  <si>
    <t>นมผงแพค</t>
  </si>
  <si>
    <t>28/10/55</t>
  </si>
  <si>
    <t>แผ่น 130</t>
  </si>
  <si>
    <t>5-4-66</t>
  </si>
  <si>
    <t>บ. มินทนา</t>
  </si>
  <si>
    <t>ครีมเทียมบี วัน</t>
  </si>
  <si>
    <t xml:space="preserve">1กก. </t>
  </si>
  <si>
    <t>50ลังแถม 1</t>
  </si>
  <si>
    <t>บ. พรีเซิร์ฟ ฟู้ด สเปเชียลตี้ จำกัด</t>
  </si>
  <si>
    <t>100ลัง/893.58</t>
  </si>
  <si>
    <t>ครีมเทียมดรีมมี่</t>
  </si>
  <si>
    <t>ห่อ 74</t>
  </si>
  <si>
    <t>ลัง 860</t>
  </si>
  <si>
    <t>15-3-68</t>
  </si>
  <si>
    <r>
      <rPr>
        <sz val="20"/>
        <color indexed="10"/>
        <rFont val="Angsana New"/>
        <family val="1"/>
      </rPr>
      <t>(50ลัง/854)</t>
    </r>
    <r>
      <rPr>
        <sz val="20"/>
        <rFont val="Angsana New"/>
        <family val="1"/>
      </rPr>
      <t>(100/836)</t>
    </r>
  </si>
  <si>
    <t>ลัง 854.04</t>
  </si>
  <si>
    <t>ครีมเทียมปรุงแต่งดรีมมี่(แดง)</t>
  </si>
  <si>
    <t>ห่อ 64</t>
  </si>
  <si>
    <t>ลัง 760</t>
  </si>
  <si>
    <t>21-6-68</t>
  </si>
  <si>
    <r>
      <t>(10ลัง/728)</t>
    </r>
    <r>
      <rPr>
        <sz val="20"/>
        <color indexed="10"/>
        <rFont val="Angsana New"/>
        <family val="1"/>
      </rPr>
      <t>(20/741)</t>
    </r>
  </si>
  <si>
    <t>ลัง 741</t>
  </si>
  <si>
    <t>( 40ลัง/735)</t>
  </si>
  <si>
    <t>นมผงดรีมมี่</t>
  </si>
  <si>
    <t>ห่อ 110</t>
  </si>
  <si>
    <r>
      <t>รถ15</t>
    </r>
    <r>
      <rPr>
        <sz val="20"/>
        <color indexed="10"/>
        <rFont val="Angsana New"/>
        <family val="1"/>
      </rPr>
      <t>(10ลัง)</t>
    </r>
  </si>
  <si>
    <t>ลัง 1215</t>
  </si>
  <si>
    <t>วิปปิ้งผงดรีมมี่(หวาน)</t>
  </si>
  <si>
    <t>1*24ห่อ</t>
  </si>
  <si>
    <t>ลัง 2920</t>
  </si>
  <si>
    <t>ลัง 2832</t>
  </si>
  <si>
    <t>วิปปิ้งผงดรีมมี่(จืด)</t>
  </si>
  <si>
    <t>ผงครีมชีทดรีมมี่</t>
  </si>
  <si>
    <r>
      <t>รถ15</t>
    </r>
    <r>
      <rPr>
        <sz val="20"/>
        <color indexed="10"/>
        <rFont val="Angsana New"/>
        <family val="1"/>
      </rPr>
      <t>(20ลัง)</t>
    </r>
  </si>
  <si>
    <t>ลัง 1395</t>
  </si>
  <si>
    <t>โกโก้ดรีมมี่</t>
  </si>
  <si>
    <t>ลัง 2220</t>
  </si>
  <si>
    <t>ลัง 2115</t>
  </si>
  <si>
    <t>160ก.</t>
  </si>
  <si>
    <t>1*48</t>
  </si>
  <si>
    <t>ลัง 2990</t>
  </si>
  <si>
    <t>ลัง 2847</t>
  </si>
  <si>
    <t>วี เอส เทรด</t>
  </si>
  <si>
    <t>14-2-66</t>
  </si>
  <si>
    <t xml:space="preserve"> ลัง 865</t>
  </si>
  <si>
    <t>แพค 72</t>
  </si>
  <si>
    <t>ครีมหัวนมผงดรีมมี่</t>
  </si>
  <si>
    <t>ลัง 1360</t>
  </si>
  <si>
    <t>9-5-66</t>
  </si>
  <si>
    <t xml:space="preserve"> ลัง1285</t>
  </si>
  <si>
    <t>แพค 107.08</t>
  </si>
  <si>
    <t>ลัง 3015</t>
  </si>
  <si>
    <t>ห่อ 125.63</t>
  </si>
  <si>
    <t>โกโก้ผงดรีมมี่</t>
  </si>
  <si>
    <t>บ. สุขเกษม</t>
  </si>
  <si>
    <t>มายองเนสลินลี่</t>
  </si>
  <si>
    <t>870มล.</t>
  </si>
  <si>
    <t>16-5-69</t>
  </si>
  <si>
    <t>54 แถม 10</t>
  </si>
  <si>
    <t>มายองเนสมอลลี่</t>
  </si>
  <si>
    <t>16-9-68</t>
  </si>
  <si>
    <t>ลด36(รายการ 40)905.22</t>
  </si>
  <si>
    <t>สลัดครีมมอลลี่</t>
  </si>
  <si>
    <t>ลัง950</t>
  </si>
  <si>
    <t>ลด36(รายการ 40 )</t>
  </si>
  <si>
    <t>สลัดครีมลินลี่</t>
  </si>
  <si>
    <t>870ก.</t>
  </si>
  <si>
    <t>ลัง 685</t>
  </si>
  <si>
    <t>น้ำเชื่อมKCP</t>
  </si>
  <si>
    <t>22ลัง+2</t>
  </si>
  <si>
    <t>ลัง 512.54</t>
  </si>
  <si>
    <t>น้ำพริกเผาชิลลี่</t>
  </si>
  <si>
    <t>9-3-56</t>
  </si>
  <si>
    <t>รายการ 5 แถม1</t>
  </si>
  <si>
    <t>โกโก้ดัทช์</t>
  </si>
  <si>
    <t>ลด57</t>
  </si>
  <si>
    <t>บ. เพียวสแควร์ จก.</t>
  </si>
  <si>
    <t>5แถม1</t>
  </si>
  <si>
    <t>เพียวมายองเนส</t>
  </si>
  <si>
    <t xml:space="preserve">850ก. </t>
  </si>
  <si>
    <t>21-2-63</t>
  </si>
  <si>
    <t>5ลังแถม1ลังรถ15</t>
  </si>
  <si>
    <t>เอสทีมายองเนส</t>
  </si>
  <si>
    <t>ลัง  475</t>
  </si>
  <si>
    <t>27-2-69</t>
  </si>
  <si>
    <r>
      <t>มายองเนสเอนกประสงค์F&amp;G</t>
    </r>
    <r>
      <rPr>
        <sz val="12"/>
        <color indexed="10"/>
        <rFont val="Arial"/>
        <family val="2"/>
      </rPr>
      <t>(10+2)</t>
    </r>
  </si>
  <si>
    <t xml:space="preserve">800ก. </t>
  </si>
  <si>
    <t>ลัง  280</t>
  </si>
  <si>
    <t>ลัง318(10ลังแถม2)</t>
  </si>
  <si>
    <t>ลัง 265</t>
  </si>
  <si>
    <t>มายองเนสเฟรนฟายรสชีส</t>
  </si>
  <si>
    <t>ลัง 1030</t>
  </si>
  <si>
    <r>
      <t>ชีสโตะจังเฟรนฟายรสซาวครีมชีท</t>
    </r>
    <r>
      <rPr>
        <sz val="15"/>
        <color indexed="10"/>
        <rFont val="Angsana New"/>
        <family val="1"/>
      </rPr>
      <t>(5แถม1)</t>
    </r>
  </si>
  <si>
    <t>ลัง (690)</t>
  </si>
  <si>
    <t>750(5ลังแถม1ลัง)</t>
  </si>
  <si>
    <t>ชีสโตะจังเฟรนฟายชีท</t>
  </si>
  <si>
    <r>
      <t>ลัง640</t>
    </r>
    <r>
      <rPr>
        <sz val="20"/>
        <rFont val="Angsana New"/>
        <family val="1"/>
      </rPr>
      <t>(3%)</t>
    </r>
  </si>
  <si>
    <t>14-1-69</t>
  </si>
  <si>
    <t>750(10ลังแถม2ลัง)</t>
  </si>
  <si>
    <t xml:space="preserve">400ก. </t>
  </si>
  <si>
    <t>8-4-65</t>
  </si>
  <si>
    <t>ซอสจิ้มเฟรนฟรายสูตรชีท</t>
  </si>
  <si>
    <t>ลัง 480</t>
  </si>
  <si>
    <t>467(10แถม2)</t>
  </si>
  <si>
    <t>467ลัง 466.67</t>
  </si>
  <si>
    <t>พิซซ่าซอส</t>
  </si>
  <si>
    <t>ลัง  670</t>
  </si>
  <si>
    <t>ลัง  650</t>
  </si>
  <si>
    <t>ซอสสปาเก็ตตี้</t>
  </si>
  <si>
    <t>9-11-67</t>
  </si>
  <si>
    <t>ลัง  720</t>
  </si>
  <si>
    <r>
      <t>สลัดเพียวฟูด(S05)</t>
    </r>
    <r>
      <rPr>
        <sz val="20"/>
        <color indexed="10"/>
        <rFont val="Angsana New"/>
        <family val="1"/>
      </rPr>
      <t>(12แถม1)</t>
    </r>
  </si>
  <si>
    <t>ลัง590(12ลังแถม1ลัง)</t>
  </si>
  <si>
    <t>ลัง 544.62</t>
  </si>
  <si>
    <r>
      <t>สลัดโบราณ</t>
    </r>
    <r>
      <rPr>
        <sz val="22"/>
        <color indexed="10"/>
        <rFont val="Angsana New"/>
        <family val="1"/>
      </rPr>
      <t>(5แถม1)</t>
    </r>
  </si>
  <si>
    <t>450ก.</t>
  </si>
  <si>
    <t>ลัง 1140</t>
  </si>
  <si>
    <t>1300 (5แถม1)</t>
  </si>
  <si>
    <t>ลัง 1083.33</t>
  </si>
  <si>
    <t>ซอสบาบิคิว</t>
  </si>
  <si>
    <t>920ก.</t>
  </si>
  <si>
    <t xml:space="preserve"> ซอสหม่าล่า</t>
  </si>
  <si>
    <t>ลัง 1160</t>
  </si>
  <si>
    <t>ลัง 1100</t>
  </si>
  <si>
    <t>ซอสเคลือบไก่สูตรฮอท&amp;สไปร์ซี่</t>
  </si>
  <si>
    <t>10ลังแถม1/(9%)(ลัง 1000)</t>
  </si>
  <si>
    <t>ลัง 909.09</t>
  </si>
  <si>
    <t>ซอสเคลือบไก่สูตรพริกเกาหลี</t>
  </si>
  <si>
    <t>ซอสเคลือบไก่กระเทียม</t>
  </si>
  <si>
    <t>ซอสเคลือบไก่เผ็ดคูณ2</t>
  </si>
  <si>
    <t>10ลังแถม1/(9%)(ลัง 1100)</t>
  </si>
  <si>
    <t>ลัง 1001</t>
  </si>
  <si>
    <t>ซอสเคลือบไก่สูตรบาบิคิว</t>
  </si>
  <si>
    <t>ซอสเคลือบไก่ถุงพิมพ์</t>
  </si>
  <si>
    <t>3-5-68</t>
  </si>
  <si>
    <t>สวีทมายองเนสเบสฟูด</t>
  </si>
  <si>
    <t>1*12ก</t>
  </si>
  <si>
    <t>ซอง 54</t>
  </si>
  <si>
    <t>ลด14.35 ลด54.95</t>
  </si>
  <si>
    <t>ลั 587.93</t>
  </si>
  <si>
    <t>ซอง 48.99</t>
  </si>
  <si>
    <t>7-3-66</t>
  </si>
  <si>
    <t>58แถม 10</t>
  </si>
  <si>
    <t>8-12-55</t>
  </si>
  <si>
    <t>ด12/55 50หีบ+10+5</t>
  </si>
  <si>
    <t>ลัง940</t>
  </si>
  <si>
    <t>24-3-68</t>
  </si>
  <si>
    <t>สลัดครีมมอลลี่ รสชีท</t>
  </si>
  <si>
    <t>1000 ก.</t>
  </si>
  <si>
    <t>ลัง870</t>
  </si>
  <si>
    <t>19-2-63</t>
  </si>
  <si>
    <t>สลัดครีมมอลลี่เจ</t>
  </si>
  <si>
    <t>8-10-55</t>
  </si>
  <si>
    <t>ลัง860</t>
  </si>
  <si>
    <t>873(รายการ 30 )</t>
  </si>
  <si>
    <t>ลัง 438.43</t>
  </si>
  <si>
    <t>เพียวมาย+F185+B176:B190</t>
  </si>
  <si>
    <t>มายองเนสเอนกประสงค์F&amp;G</t>
  </si>
  <si>
    <t>22-2-67</t>
  </si>
  <si>
    <t>ลัง (660)</t>
  </si>
  <si>
    <t>ลัง  685</t>
  </si>
  <si>
    <t>สลัดเพียวฟูด(S05)</t>
  </si>
  <si>
    <t>ลัง 575</t>
  </si>
  <si>
    <t>สลัดโบราณ</t>
  </si>
  <si>
    <t>5-5-64</t>
  </si>
  <si>
    <t>ลัง 1880</t>
  </si>
  <si>
    <t>บ.ซีโน่-แปซฟคเทรดด้ง</t>
  </si>
  <si>
    <t>ลด5%(ใหม่175)</t>
  </si>
  <si>
    <t>ลัง2180</t>
  </si>
  <si>
    <t>ลด3.95%ลด5%</t>
  </si>
  <si>
    <t>แผนก......แยม....................</t>
  </si>
  <si>
    <t>แยมเบสฟู้ดส์สตรอ</t>
  </si>
  <si>
    <t>170ก.</t>
  </si>
  <si>
    <t>เดิม 365.88</t>
  </si>
  <si>
    <t>แยมเบสฟู้ดส์ส้ม</t>
  </si>
  <si>
    <t>13-12-55</t>
  </si>
  <si>
    <t>ลด2%</t>
  </si>
  <si>
    <t>แยมเบสฟู้ดส์เบอรี่รวม</t>
  </si>
  <si>
    <t>1*9ถุง</t>
  </si>
  <si>
    <t>4-1-69</t>
  </si>
  <si>
    <t>แยมเบสฟู้ดส์วานิลา</t>
  </si>
  <si>
    <t>ลด6.62ลด31.98</t>
  </si>
  <si>
    <t>แยมเบสฟู้ดส์บูลเบอร์รี่</t>
  </si>
  <si>
    <t>แยมเบสฟู้ดส์ใบเตย</t>
  </si>
  <si>
    <t>แยมเบสฟู้ดส์ชอค</t>
  </si>
  <si>
    <t>28-6-68</t>
  </si>
  <si>
    <t>แยมเบสฟู้ดส์ชอคทอปปิ้ง</t>
  </si>
  <si>
    <t>1200ก.</t>
  </si>
  <si>
    <t>1*6กป.</t>
  </si>
  <si>
    <t>18-10-61</t>
  </si>
  <si>
    <t>แยมเบสฟู้ด</t>
  </si>
  <si>
    <t>1*2</t>
  </si>
  <si>
    <t>โหล356.52</t>
  </si>
  <si>
    <t>คนอร์ฟิซซ่า</t>
  </si>
  <si>
    <t>ลัง 485</t>
  </si>
  <si>
    <t>29-10-67</t>
  </si>
  <si>
    <t>ลด28</t>
  </si>
  <si>
    <t>สวีทมายองเนส</t>
  </si>
  <si>
    <t>910ก</t>
  </si>
  <si>
    <t>ลัง 645</t>
  </si>
  <si>
    <t>ด1/69ลัง 588(@49</t>
  </si>
  <si>
    <t>เอสอีมายองเนส</t>
  </si>
  <si>
    <t>5-6-68</t>
  </si>
  <si>
    <t>ลด36.95</t>
  </si>
  <si>
    <t>กก. 130</t>
  </si>
  <si>
    <t>ลัง  2185</t>
  </si>
  <si>
    <t>ลด 84.11</t>
  </si>
  <si>
    <t>ลัง 2081</t>
  </si>
  <si>
    <t>สปาเก็ตตี้</t>
  </si>
  <si>
    <t>1*5กก.</t>
  </si>
  <si>
    <t>ลัง 500</t>
  </si>
  <si>
    <t xml:space="preserve">สั่ง10ลัง </t>
  </si>
  <si>
    <t>ลัง 473.51</t>
  </si>
  <si>
    <t>คนอร์ผงมะนาว</t>
  </si>
  <si>
    <t>ลัง 1220</t>
  </si>
  <si>
    <t>23-4-67</t>
  </si>
  <si>
    <t>ปกต1209.1(80.61)</t>
  </si>
  <si>
    <t>8*6ซอง</t>
  </si>
  <si>
    <t>ซ18.08แพค109</t>
  </si>
  <si>
    <t>บ. ควีนโปรดักส์</t>
  </si>
  <si>
    <t>02-245-4621,012-245-5082</t>
  </si>
  <si>
    <t>แยมฟิลลิ่ง สตรอ</t>
  </si>
  <si>
    <t>ลัง 330</t>
  </si>
  <si>
    <t>2-11-67</t>
  </si>
  <si>
    <t>ลด 5%ลด 4%</t>
  </si>
  <si>
    <t>แยมฟิลลิ่ง สังขยา</t>
  </si>
  <si>
    <t>แยมฟิลลิ่ง วานิลา</t>
  </si>
  <si>
    <t>ลด 3%ลด 4%</t>
  </si>
  <si>
    <t>แยมฟิลลิ่ง บลูเบอรี่</t>
  </si>
  <si>
    <t>แยมฟิลลิ่ง กล้วยหอม</t>
  </si>
  <si>
    <t>22-9-63</t>
  </si>
  <si>
    <t>แยมฟิลลิ่ง ราสเบอรรี่</t>
  </si>
  <si>
    <t>แยมฟิลลิ่ง ส้ม</t>
  </si>
  <si>
    <t>17-5-64</t>
  </si>
  <si>
    <t>แยมฟิลลิ่ง เผือก</t>
  </si>
  <si>
    <t>แยมฟิลลิ่ง ชอค</t>
  </si>
  <si>
    <t>30แถม5ลด 4%</t>
  </si>
  <si>
    <t xml:space="preserve">แยมฟิลลิ่งส้มใส                (ละเอียด) </t>
  </si>
  <si>
    <t xml:space="preserve">ลด 4+5% </t>
  </si>
  <si>
    <t xml:space="preserve">แยมฟิลลิ่งสับปะรดใส      (ละเอียด) </t>
  </si>
  <si>
    <t xml:space="preserve">แยมฟิลลิ่งสตรอเบอรี่ใส    (ละเอียด) </t>
  </si>
  <si>
    <t>แยมส้ม                              (ละเอียด)</t>
  </si>
  <si>
    <t>22กก.</t>
  </si>
  <si>
    <t>14/12/55</t>
  </si>
  <si>
    <t>3/55    842</t>
  </si>
  <si>
    <t>ชอคโกแลคทอปปิ้ง</t>
  </si>
  <si>
    <t xml:space="preserve">     ด12/55แยมฟิลลิ่ง 95ลัง     แถมชอค12ลัง</t>
  </si>
  <si>
    <t>เยลลี่หัวใจแดง</t>
  </si>
  <si>
    <t>4-7-59</t>
  </si>
  <si>
    <t>ลด 4+7%</t>
  </si>
  <si>
    <t>เยลลี่วาไรตี้</t>
  </si>
  <si>
    <t>10-12-55</t>
  </si>
  <si>
    <t>ลด 4%</t>
  </si>
  <si>
    <t>เยลลี่มินิโลกทะเล</t>
  </si>
  <si>
    <t>เยลลี่หัวใจสี</t>
  </si>
  <si>
    <t>เยลลี่กระต่าย</t>
  </si>
  <si>
    <t>เยลลี่โลกทะล</t>
  </si>
  <si>
    <t>เยลลี่ฟรุตตี้ 2 ชั้น</t>
  </si>
  <si>
    <t>1-9-64</t>
  </si>
  <si>
    <t>เยลลี่ดาว 2 ชั้น</t>
  </si>
  <si>
    <t>เยลลี่หัวใจ 2 ชั้น</t>
  </si>
  <si>
    <t>เยลลี่มินิโอป็อบ</t>
  </si>
  <si>
    <t>7-9-61</t>
  </si>
  <si>
    <t>เยลลี่มินิโรล</t>
  </si>
  <si>
    <t>เยลลี่มินิแซนวิช</t>
  </si>
  <si>
    <t>เยลลี่แตงโม</t>
  </si>
  <si>
    <t>เยลลี่แซนวิช</t>
  </si>
  <si>
    <t>เยลลี่โอป็อบ</t>
  </si>
  <si>
    <t>เยลลี่เมล่อน</t>
  </si>
  <si>
    <t>เยลลี่โรล</t>
  </si>
  <si>
    <t>เยลลี่ปิรมิด</t>
  </si>
  <si>
    <t>ควีนเบอรี่  (เม็ดเล็ก)</t>
  </si>
  <si>
    <t>220ก.</t>
  </si>
  <si>
    <t>โหล 432</t>
  </si>
  <si>
    <t>1-4-66</t>
  </si>
  <si>
    <t>ลด3%   ลัง 388.17 (35แถม1)</t>
  </si>
  <si>
    <t>เชอรี่เทียม  เบอร์ 3</t>
  </si>
  <si>
    <t>205ก.</t>
  </si>
  <si>
    <t>โหล 408</t>
  </si>
  <si>
    <t>1-12-68</t>
  </si>
  <si>
    <t>น้ำส้มควีน</t>
  </si>
  <si>
    <t>ขวด 55</t>
  </si>
  <si>
    <t>โหล 595.78</t>
  </si>
  <si>
    <t>แยมสตรอเบอรี่ (หยาบ)</t>
  </si>
  <si>
    <t>2กก.</t>
  </si>
  <si>
    <t>4-4-56</t>
  </si>
  <si>
    <t>ลด 4% (7/55@109.57)</t>
  </si>
  <si>
    <t>แยมผิวส้ม        (หยาบ)</t>
  </si>
  <si>
    <t>15-10-55</t>
  </si>
  <si>
    <t>แยมสับปะรด  (หยาบ)</t>
  </si>
  <si>
    <t>ลด 4% (7/55@97.58)</t>
  </si>
  <si>
    <t>ชอคทอปปิ้ง</t>
  </si>
  <si>
    <t>3-10-61</t>
  </si>
  <si>
    <t>มะเขือเชื่อมเขียว     แดง</t>
  </si>
  <si>
    <t>12-10-55</t>
  </si>
  <si>
    <t>สตรอเบอรี่ลอยแก้ว</t>
  </si>
  <si>
    <t>580ก.</t>
  </si>
  <si>
    <t>โหล 780</t>
  </si>
  <si>
    <t>880ก.</t>
  </si>
  <si>
    <t>โหล  1100</t>
  </si>
  <si>
    <t>8-8-59</t>
  </si>
  <si>
    <t>24-7-62</t>
  </si>
  <si>
    <t>แผนก.......แยม..................</t>
  </si>
  <si>
    <t xml:space="preserve">    บ. กิมจั๊วกรุ๊ป</t>
  </si>
  <si>
    <t>02-332-8040</t>
  </si>
  <si>
    <t>อิมพิเรียล ฟิลลิ่งสตรอ(ไม่มีเนื้อ</t>
  </si>
  <si>
    <t>4-5-56</t>
  </si>
  <si>
    <t>290.47</t>
  </si>
  <si>
    <t>30ลังแถม9ลัง</t>
  </si>
  <si>
    <t xml:space="preserve">                 ฟิลลิ่งแยมสี</t>
  </si>
  <si>
    <t>8-6-55</t>
  </si>
  <si>
    <t>312</t>
  </si>
  <si>
    <t>ลด 5+2 %</t>
  </si>
  <si>
    <t xml:space="preserve">                 ฟิลลิ่งชอค</t>
  </si>
  <si>
    <t>390</t>
  </si>
  <si>
    <t xml:space="preserve">                 บานาน่า ฟิลลิ่ง</t>
  </si>
  <si>
    <t>350</t>
  </si>
  <si>
    <t>เชอรรี่เบอรี่ 3</t>
  </si>
  <si>
    <t>205 ก.</t>
  </si>
  <si>
    <t>320</t>
  </si>
  <si>
    <t>สารเสริมขนมปัง  เคเอส-505</t>
  </si>
  <si>
    <t>5-2-56</t>
  </si>
  <si>
    <t>ลด 3+1+1%</t>
  </si>
  <si>
    <t>ฟรุตแฟนซี-อิมพีเรียล</t>
  </si>
  <si>
    <t>1*6ห่อ</t>
  </si>
  <si>
    <t>12-1-69</t>
  </si>
  <si>
    <t>ราคาพิเศษ 10ลัง</t>
  </si>
  <si>
    <t>กก.159.41</t>
  </si>
  <si>
    <t>บ. โวคลิฟวิ่ง จก</t>
  </si>
  <si>
    <t>มัสเมลโลหัวใจชมพู</t>
  </si>
  <si>
    <t>150ก.</t>
  </si>
  <si>
    <t>20-11-68</t>
  </si>
  <si>
    <t>(20ลัง)</t>
  </si>
  <si>
    <t>มัสเมลโลหัวใจฟ้า</t>
  </si>
  <si>
    <t>มัสเมลโลหัวใจมะม่วง</t>
  </si>
  <si>
    <t>มัสเมลโลเกลียวกลาง</t>
  </si>
  <si>
    <t>มัสเมลโลเกลียวเขียวขาวแดงกลาง</t>
  </si>
  <si>
    <t>มัสเมลโลเกลียวเล็ก</t>
  </si>
  <si>
    <t>มัสเมลโลดาว</t>
  </si>
  <si>
    <t>มัสเมลโลวานิลา</t>
  </si>
  <si>
    <t>มัสเมลโลวานิลาผีเสื้อ</t>
  </si>
  <si>
    <t>มัสเมลโลดอกไม้</t>
  </si>
  <si>
    <t>มัสเมลโลสอดไส้ชอค</t>
  </si>
  <si>
    <t>มัสเมลโลสอดไส้มะม่วง</t>
  </si>
  <si>
    <t>มัสเมลโลสอดไส้ครีมมันเทศ</t>
  </si>
  <si>
    <t>มัสเมลโลหัวใจ</t>
  </si>
  <si>
    <t>120ก.</t>
  </si>
  <si>
    <t>8-3-66</t>
  </si>
  <si>
    <t>รถ30(10ลังแถม1ลัง)</t>
  </si>
  <si>
    <t>มัสเมลโลเกลียว</t>
  </si>
  <si>
    <t>มัสเมลโลแท่งกลม</t>
  </si>
  <si>
    <t>ฟิลลิ่งยูยีสตรอเบอรี</t>
  </si>
  <si>
    <t>รถ15ลัง315(100แถม14)</t>
  </si>
  <si>
    <t>ลัง 278.16</t>
  </si>
  <si>
    <t>ฟิลลิ่งยูยีวานิลา</t>
  </si>
  <si>
    <t>ฟิลลิ่งยูยีบลูเบอรี่</t>
  </si>
  <si>
    <t>ฟิลลิ่งยูยีกล้วย</t>
  </si>
  <si>
    <t>ฟิลลิ่งยูยีใบเตย</t>
  </si>
  <si>
    <t>ฟิลลิ่งยูยีส้ม</t>
  </si>
  <si>
    <t>ฟิลลิ่งยูยีราสเบอรี</t>
  </si>
  <si>
    <t>30-8-68</t>
  </si>
  <si>
    <t>รถ15ลัง315(10แถม1)</t>
  </si>
  <si>
    <t>ลัง 286.36</t>
  </si>
  <si>
    <t>ฟิลลิ่งยูยีชอค    (10แถม1)</t>
  </si>
  <si>
    <t>รถ15ลัง350(10แถม1)</t>
  </si>
  <si>
    <t>ลัง 318.19</t>
  </si>
  <si>
    <t>ฟิลลิ่งยูยียูล่านัท (10แถม1)</t>
  </si>
  <si>
    <r>
      <t>ฟิลลิ่งยูยี</t>
    </r>
    <r>
      <rPr>
        <sz val="20"/>
        <color indexed="30"/>
        <rFont val="Angsana New"/>
        <family val="1"/>
      </rPr>
      <t>เบคเมคเกอร์</t>
    </r>
    <r>
      <rPr>
        <sz val="20"/>
        <rFont val="Angsana New"/>
        <family val="1"/>
      </rPr>
      <t>สตรอ</t>
    </r>
  </si>
  <si>
    <t>ลัง 235.01</t>
  </si>
  <si>
    <r>
      <t>ฟิลลิ่งยูยี</t>
    </r>
    <r>
      <rPr>
        <sz val="20"/>
        <color indexed="30"/>
        <rFont val="Angsana New"/>
        <family val="1"/>
      </rPr>
      <t>เบคเมคเกอร์</t>
    </r>
    <r>
      <rPr>
        <sz val="20"/>
        <rFont val="Angsana New"/>
        <family val="1"/>
      </rPr>
      <t>วานิลา</t>
    </r>
  </si>
  <si>
    <r>
      <t>ฟิลลิ่งยูยี</t>
    </r>
    <r>
      <rPr>
        <sz val="20"/>
        <color indexed="30"/>
        <rFont val="Angsana New"/>
        <family val="1"/>
      </rPr>
      <t>เบคเมคเกอร์</t>
    </r>
    <r>
      <rPr>
        <sz val="20"/>
        <rFont val="Angsana New"/>
        <family val="1"/>
      </rPr>
      <t>บลูเบอรี่</t>
    </r>
  </si>
  <si>
    <r>
      <t>ฟิลลิ่งยูยี</t>
    </r>
    <r>
      <rPr>
        <sz val="20"/>
        <color indexed="30"/>
        <rFont val="Angsana New"/>
        <family val="1"/>
      </rPr>
      <t>เบคเมคเกอร์</t>
    </r>
    <r>
      <rPr>
        <sz val="20"/>
        <rFont val="Angsana New"/>
        <family val="1"/>
      </rPr>
      <t>ชอค</t>
    </r>
  </si>
  <si>
    <t>ทอปปิ้งชอคยูยี</t>
  </si>
  <si>
    <t>ลัง 490</t>
  </si>
  <si>
    <t>ลัง500(10แถม1)+รถ15</t>
  </si>
  <si>
    <t>เฟอร์เชอย์เฮเซลนัท</t>
  </si>
  <si>
    <t>170(165)</t>
  </si>
  <si>
    <t>ลัง 1640</t>
  </si>
  <si>
    <t>26-11-67</t>
  </si>
  <si>
    <t>ซันเดย์ชอคทอปปิ้ง (ขวด)</t>
  </si>
  <si>
    <t>ซันเดย์สตรอเบอรีทอปปิ้ง (ขวด)</t>
  </si>
  <si>
    <t>ซันเดย์คาราเมลทอปปิ้ง (ขวด)</t>
  </si>
  <si>
    <t>ซันเดย์คาราเมลทอปปิ้ง (ถุง)</t>
  </si>
  <si>
    <t>ไส้เผือกกวน</t>
  </si>
  <si>
    <r>
      <t xml:space="preserve">115 </t>
    </r>
    <r>
      <rPr>
        <sz val="14"/>
        <color indexed="60"/>
        <rFont val="Arial"/>
        <family val="2"/>
      </rPr>
      <t>(110)</t>
    </r>
  </si>
  <si>
    <t>ลัง 2180</t>
  </si>
  <si>
    <t>ค่ารถ35</t>
  </si>
  <si>
    <t>กก 103.75</t>
  </si>
  <si>
    <t>ไส้ถั่วแดงกวน</t>
  </si>
  <si>
    <r>
      <t xml:space="preserve">80 </t>
    </r>
    <r>
      <rPr>
        <sz val="22"/>
        <color indexed="60"/>
        <rFont val="Angsana New"/>
        <family val="1"/>
      </rPr>
      <t>(72)</t>
    </r>
  </si>
  <si>
    <t>ลัง 1420</t>
  </si>
  <si>
    <t>กก  68</t>
  </si>
  <si>
    <t>ไส้สังขยา</t>
  </si>
  <si>
    <r>
      <t xml:space="preserve">80 </t>
    </r>
    <r>
      <rPr>
        <sz val="14"/>
        <color indexed="60"/>
        <rFont val="Arial"/>
        <family val="2"/>
      </rPr>
      <t>(78)</t>
    </r>
  </si>
  <si>
    <t>26-12-67</t>
  </si>
  <si>
    <t>ไส้ถั่วเหลืองกวน</t>
  </si>
  <si>
    <r>
      <t xml:space="preserve">80 </t>
    </r>
    <r>
      <rPr>
        <sz val="14"/>
        <color indexed="60"/>
        <rFont val="Arial"/>
        <family val="2"/>
      </rPr>
      <t>(75)</t>
    </r>
  </si>
  <si>
    <t>ลัง 1490</t>
  </si>
  <si>
    <t>ไส้ชาเขียวกวน</t>
  </si>
  <si>
    <t>9-2-66</t>
  </si>
  <si>
    <t>ไส้งาดำกวน</t>
  </si>
  <si>
    <t>ลัง 1480</t>
  </si>
  <si>
    <t>กก70.84</t>
  </si>
  <si>
    <t>ไส้ถั่วดำ</t>
  </si>
  <si>
    <t>ไส้มันม่วง</t>
  </si>
  <si>
    <t>ไส้สตรอเบอรี่</t>
  </si>
  <si>
    <t>ลัง 1700</t>
  </si>
  <si>
    <t>ไส้บลูเบอรี่</t>
  </si>
  <si>
    <r>
      <t>90</t>
    </r>
    <r>
      <rPr>
        <sz val="14"/>
        <color indexed="16"/>
        <rFont val="Arial"/>
        <family val="2"/>
      </rPr>
      <t>(85)</t>
    </r>
  </si>
  <si>
    <t>ลัง 1720</t>
  </si>
  <si>
    <t>ไส้ชอคโกแลค</t>
  </si>
  <si>
    <r>
      <t>100</t>
    </r>
    <r>
      <rPr>
        <sz val="14"/>
        <color indexed="60"/>
        <rFont val="Arial"/>
        <family val="2"/>
      </rPr>
      <t xml:space="preserve"> (95)</t>
    </r>
  </si>
  <si>
    <t>ไส้พรุทรา</t>
  </si>
  <si>
    <t>14-1-64</t>
  </si>
  <si>
    <t>ค่ารถ30(เดิม160)</t>
  </si>
  <si>
    <t>บ.พีมาฟูดส์จก.  (อ.ชุมพล)</t>
  </si>
  <si>
    <t>วีรพล  081-9886119</t>
  </si>
  <si>
    <t>สุปราณี ชมพูนุชณ อยุธยา กสิกร/ท่าพระ002-3-84682-9</t>
  </si>
  <si>
    <r>
      <t>160</t>
    </r>
    <r>
      <rPr>
        <sz val="16"/>
        <color indexed="60"/>
        <rFont val="Arial"/>
        <family val="2"/>
      </rPr>
      <t>(144)</t>
    </r>
  </si>
  <si>
    <t>กก.135</t>
  </si>
  <si>
    <r>
      <t>160</t>
    </r>
    <r>
      <rPr>
        <sz val="16"/>
        <color indexed="60"/>
        <rFont val="Arial"/>
        <family val="2"/>
      </rPr>
      <t>(150)</t>
    </r>
  </si>
  <si>
    <t>ลัง 1460</t>
  </si>
  <si>
    <t>19-6-67</t>
  </si>
  <si>
    <t>กก.140</t>
  </si>
  <si>
    <r>
      <t>160</t>
    </r>
    <r>
      <rPr>
        <sz val="14"/>
        <color indexed="60"/>
        <rFont val="Arial"/>
        <family val="2"/>
      </rPr>
      <t>(155)</t>
    </r>
  </si>
  <si>
    <t>ลัง 1520</t>
  </si>
  <si>
    <t xml:space="preserve">ไส้สังขยา             </t>
  </si>
  <si>
    <r>
      <t>170</t>
    </r>
    <r>
      <rPr>
        <sz val="16"/>
        <color indexed="60"/>
        <rFont val="Arial"/>
        <family val="2"/>
      </rPr>
      <t>(162)</t>
    </r>
  </si>
  <si>
    <t>ลัง 1620</t>
  </si>
  <si>
    <t>กก.150</t>
  </si>
  <si>
    <t>ลัง 2170</t>
  </si>
  <si>
    <t>กก.205</t>
  </si>
  <si>
    <t>ค่ารถ35 เดิม1985</t>
  </si>
  <si>
    <t>ถุง 208.5</t>
  </si>
  <si>
    <t>1*25กก</t>
  </si>
  <si>
    <t>รถ  2</t>
  </si>
  <si>
    <t>กก. 160</t>
  </si>
  <si>
    <t xml:space="preserve">รถ  35 </t>
  </si>
  <si>
    <t>ลัง 4535</t>
  </si>
  <si>
    <t>กก. 152</t>
  </si>
  <si>
    <t>ยีสต์แองเจิล</t>
  </si>
  <si>
    <t>24-12-63</t>
  </si>
  <si>
    <t>กก. 110</t>
  </si>
  <si>
    <t>ลัง 1060</t>
  </si>
  <si>
    <t>21-12-65</t>
  </si>
  <si>
    <t>แป้งซอฟเค้ก</t>
  </si>
  <si>
    <t>18-4-62</t>
  </si>
  <si>
    <t>แป้งซอฟวีท</t>
  </si>
  <si>
    <t>ขนมหวานเมืองเพรช</t>
  </si>
  <si>
    <t>084-0120792</t>
  </si>
  <si>
    <t>ฝอยทองแพสามชาย</t>
  </si>
  <si>
    <t>1*5กก</t>
  </si>
  <si>
    <t>ถุง   130</t>
  </si>
  <si>
    <t>ลัง 675</t>
  </si>
  <si>
    <t>ถุง 67.50</t>
  </si>
  <si>
    <t>ทองหยอดอย่างดี</t>
  </si>
  <si>
    <t>50เม็ด</t>
  </si>
  <si>
    <t>ถุง  35</t>
  </si>
  <si>
    <t>เม็ดขนุนอย่างดี</t>
  </si>
  <si>
    <t>ทองหยิบอย่างดี</t>
  </si>
  <si>
    <t>1*10ถาด</t>
  </si>
  <si>
    <t>ลัง 300</t>
  </si>
  <si>
    <t>พิริยพูล</t>
  </si>
  <si>
    <t>เนื้อส้มลิโก้</t>
  </si>
  <si>
    <t>825ก</t>
  </si>
  <si>
    <t>ลัง 1120</t>
  </si>
  <si>
    <t>19-4-66</t>
  </si>
  <si>
    <t>5ลังลดพิเศษ</t>
  </si>
  <si>
    <t>เชอรี่ก้าน ลิโก้</t>
  </si>
  <si>
    <t>26ออนน์</t>
  </si>
  <si>
    <t>ลัง 3180</t>
  </si>
  <si>
    <t>กาแฟเนสโกลเบน</t>
  </si>
  <si>
    <t>200ก</t>
  </si>
  <si>
    <t>3-3-66</t>
  </si>
  <si>
    <t>ลิโกทอปปิ้งสตรอเบอรี</t>
  </si>
  <si>
    <t>595ก.</t>
  </si>
  <si>
    <t>กป 120</t>
  </si>
  <si>
    <t>15-9-68</t>
  </si>
  <si>
    <t>รถ 20  ลดพิเศษ</t>
  </si>
  <si>
    <t>บ.วินเนอร์กรุ๊ปเอ็นเตอร์ไพรซ์</t>
  </si>
  <si>
    <t>ฟรุตทอปปิ้งออเทอเบอร์</t>
  </si>
  <si>
    <t>สตรอเบอรี่</t>
  </si>
  <si>
    <t>1*12กป</t>
  </si>
  <si>
    <t>26-7-67</t>
  </si>
  <si>
    <t>ลัง 1518</t>
  </si>
  <si>
    <t>กป.126.50</t>
  </si>
  <si>
    <t>บูลเบอรี</t>
  </si>
  <si>
    <t>Casdtellaเนื้อส้มแมนนาริน</t>
  </si>
  <si>
    <t>666ก.</t>
  </si>
  <si>
    <t>โหล 1260</t>
  </si>
  <si>
    <t>30-10-67</t>
  </si>
  <si>
    <t>ขวด 99.75</t>
  </si>
  <si>
    <t>แครนเบอรี่</t>
  </si>
  <si>
    <t>ถุง 170</t>
  </si>
  <si>
    <t>ลัง 1600</t>
  </si>
  <si>
    <t>รถ 25ไม่มีภาษี</t>
  </si>
  <si>
    <t>อัลมอนสไลท์(ไม่แพค)</t>
  </si>
  <si>
    <t>11.34กก</t>
  </si>
  <si>
    <t>แพค500ก</t>
  </si>
  <si>
    <t>500ก180</t>
  </si>
  <si>
    <t>ลัง 3150</t>
  </si>
  <si>
    <t>รถ 35ไม่มีภาษี</t>
  </si>
  <si>
    <t>กก 250.</t>
  </si>
  <si>
    <t>อัลมอนด์เต็มเม็ด</t>
  </si>
  <si>
    <t>11.34กก.</t>
  </si>
  <si>
    <t>กก. 400</t>
  </si>
  <si>
    <t>30-8-64</t>
  </si>
  <si>
    <t>ไม่ภาษี+รถ25</t>
  </si>
  <si>
    <t>ลัง 2825</t>
  </si>
  <si>
    <t>กก. 249</t>
  </si>
  <si>
    <t>อัลมอนด์ก้านติดเปลือก</t>
  </si>
  <si>
    <t>ถุง 200</t>
  </si>
  <si>
    <t>22-9-64</t>
  </si>
  <si>
    <t>ไม่ภาษี+รถ30</t>
  </si>
  <si>
    <t>ลัง 1430</t>
  </si>
  <si>
    <t>ถุง 143</t>
  </si>
  <si>
    <t>อัลมอนด์สไลซ์</t>
  </si>
  <si>
    <t>กก.400</t>
  </si>
  <si>
    <t>ลัง 3210</t>
  </si>
  <si>
    <t>กก. 267.5</t>
  </si>
  <si>
    <t>โรลโอ๊ต</t>
  </si>
  <si>
    <t>ห่อ  45</t>
  </si>
  <si>
    <t>ลัง 420</t>
  </si>
  <si>
    <t>5-11-67</t>
  </si>
  <si>
    <t>ลัง385</t>
  </si>
  <si>
    <t>ถุง 38.50</t>
  </si>
  <si>
    <t>เม็ดมะม่วงหิมพานต์เต็ม(ww240)</t>
  </si>
  <si>
    <t>10กก.</t>
  </si>
  <si>
    <t>1*10กก*2ถุง</t>
  </si>
  <si>
    <t>กก.360</t>
  </si>
  <si>
    <t>10กก3400</t>
  </si>
  <si>
    <t>ลัง 5800</t>
  </si>
  <si>
    <t>ไม่ภาษี+รถ35(15/11@292)</t>
  </si>
  <si>
    <t>ลัง 6135</t>
  </si>
  <si>
    <t>กก. 307</t>
  </si>
  <si>
    <t>เม็ดมะม่วงหิมพานต์ครึ่งซีก</t>
  </si>
  <si>
    <t>1*2ถุง</t>
  </si>
  <si>
    <t>กก. 240</t>
  </si>
  <si>
    <t>10กก2200</t>
  </si>
  <si>
    <t>15-11-67</t>
  </si>
  <si>
    <t>ลัง 4000</t>
  </si>
  <si>
    <t>ไม่ภาษี+รถ35</t>
  </si>
  <si>
    <t>ลัง 4035</t>
  </si>
  <si>
    <t>กก. 202</t>
  </si>
  <si>
    <t>ข้าวโพดป็อบคอนดอกเห็ด</t>
  </si>
  <si>
    <t>22.68กก.</t>
  </si>
  <si>
    <t>กส. 850</t>
  </si>
  <si>
    <t>27-8-64</t>
  </si>
  <si>
    <t>กส.730</t>
  </si>
  <si>
    <t>30กส+ค่ารถ25(ยกเว้นภาษี)</t>
  </si>
  <si>
    <t>กส. 755</t>
  </si>
  <si>
    <t>ไอซิ่ง</t>
  </si>
  <si>
    <t>40กก.</t>
  </si>
  <si>
    <t>1*40กก.</t>
  </si>
  <si>
    <t>กก. 32</t>
  </si>
  <si>
    <t>กส. 750</t>
  </si>
  <si>
    <t>กส. 625</t>
  </si>
  <si>
    <t>กก26.75</t>
  </si>
  <si>
    <t>โกโก้ใบเฟริน</t>
  </si>
  <si>
    <t>195-197</t>
  </si>
  <si>
    <t>17-2-68</t>
  </si>
  <si>
    <t>ห่อ 179.58</t>
  </si>
  <si>
    <t>ลูกเกดดำ</t>
  </si>
  <si>
    <t>1*11.34กก</t>
  </si>
  <si>
    <t>9-11-58</t>
  </si>
  <si>
    <t>50ลังแถม1ลัง</t>
  </si>
  <si>
    <t>ลัง1078.43</t>
  </si>
  <si>
    <t>กก. 95.10</t>
  </si>
  <si>
    <t>หจก.กันเองฟู้ด</t>
  </si>
  <si>
    <t>แอน</t>
  </si>
  <si>
    <t>ลูกเกดดำ(R002)50กก/3ลัง</t>
  </si>
  <si>
    <t>1*35ถุง</t>
  </si>
  <si>
    <t>กก.     79</t>
  </si>
  <si>
    <r>
      <t>อัลมอนสไลท์(AW)</t>
    </r>
    <r>
      <rPr>
        <sz val="18"/>
        <rFont val="Angsana New"/>
        <family val="1"/>
      </rPr>
      <t>(11.34กก)</t>
    </r>
  </si>
  <si>
    <t>ลัง 3900</t>
  </si>
  <si>
    <t>กก 311.73</t>
  </si>
  <si>
    <t>อัลมอนด์เต็มเม็ด(11.34กก)</t>
  </si>
  <si>
    <t>อัลมอนด์สติ๊กติดเปลือก</t>
  </si>
  <si>
    <t>กก 307.32</t>
  </si>
  <si>
    <t>1*50ถุง</t>
  </si>
  <si>
    <t>กส.1960</t>
  </si>
  <si>
    <t>กส.1750</t>
  </si>
  <si>
    <t>รถ 35  กก. 71.40</t>
  </si>
  <si>
    <t>กส. 1785</t>
  </si>
  <si>
    <t>ถุง 35.70</t>
  </si>
  <si>
    <t>บ.โอเค ฟู้ดส์ มาร์เก็ตติ้ง จก</t>
  </si>
  <si>
    <t>ผงปรุงรสปาปริก้า</t>
  </si>
  <si>
    <t>ลัง1610</t>
  </si>
  <si>
    <t>ผงปรุงรสบาร์บิวคิว</t>
  </si>
  <si>
    <t>ผงปรุงรสชีท</t>
  </si>
  <si>
    <t>ผงปรุงรสฮอทแอนด์สไปซี่</t>
  </si>
  <si>
    <t>ผงปรุงรสแซ่บซี้ด</t>
  </si>
  <si>
    <t>ผงปรุงรสวิงค์แซ่บ</t>
  </si>
  <si>
    <t>ผงปรุงรสต้มยำ</t>
  </si>
  <si>
    <t>ผงปรุงรสโนริ</t>
  </si>
  <si>
    <t>15-10-60</t>
  </si>
  <si>
    <t>ผงปรุงรสพิชซ่า</t>
  </si>
  <si>
    <t>ผงบ๊วยโอเค</t>
  </si>
  <si>
    <t>16-11-60</t>
  </si>
  <si>
    <t>พริกเผาโอชา</t>
  </si>
  <si>
    <t>1*40ถุง</t>
  </si>
  <si>
    <t>21-4-66</t>
  </si>
  <si>
    <t>ลัง 820</t>
  </si>
  <si>
    <t>ห่อ20.50</t>
  </si>
  <si>
    <t>ซอง 60</t>
  </si>
  <si>
    <t>ลัง1080(55)</t>
  </si>
  <si>
    <t>970</t>
  </si>
  <si>
    <t>ซอง50.25</t>
  </si>
  <si>
    <t>ผงพริกหมาล่า</t>
  </si>
  <si>
    <t>ซอง 50</t>
  </si>
  <si>
    <t>ลัง2080(42)</t>
  </si>
  <si>
    <t>ลัง 1935</t>
  </si>
  <si>
    <t>ซอง 38.70</t>
  </si>
  <si>
    <t>ผงพริกหมาล่า(สูตรน้ำ)</t>
  </si>
  <si>
    <t>APผงปรุงรสโดนัท</t>
  </si>
  <si>
    <t>จักกฤษณ์</t>
  </si>
  <si>
    <t>ผงปรุงรสปาปริก้าโดนัท</t>
  </si>
  <si>
    <t>ลัง 3520</t>
  </si>
  <si>
    <t>ลัง 3400</t>
  </si>
  <si>
    <t>รถ35ซอง85(5ลังแถม10ซอง)</t>
  </si>
  <si>
    <t>ลัง 3352</t>
  </si>
  <si>
    <t>ซอง 83.81</t>
  </si>
  <si>
    <t>ลัง 1800</t>
  </si>
  <si>
    <t>ผงปรุงรสซาวครีม</t>
  </si>
  <si>
    <t>ผงปรุงรสลาบ</t>
  </si>
  <si>
    <t>ผงปรุงรสหมาล่า</t>
  </si>
  <si>
    <t>ผงปาปริก้า</t>
  </si>
  <si>
    <t>1*100</t>
  </si>
  <si>
    <t>ลัง 4030</t>
  </si>
  <si>
    <t>ผงบาร์บีคิว</t>
  </si>
  <si>
    <t>กระดาษชิฟฟอน10*10</t>
  </si>
  <si>
    <t>1*6พับ*10</t>
  </si>
  <si>
    <t>22-12-63</t>
  </si>
  <si>
    <t>รถ30  1830</t>
  </si>
  <si>
    <t>ห่อ 183</t>
  </si>
  <si>
    <t>พับ 30.50</t>
  </si>
  <si>
    <t>15-7-67</t>
  </si>
  <si>
    <t>ริม 1450</t>
  </si>
  <si>
    <t>รถ 30  ริม 1480</t>
  </si>
  <si>
    <t>แผ่น 2.96</t>
  </si>
  <si>
    <t>ไก่หยองโอชา</t>
  </si>
  <si>
    <t>กก.160</t>
  </si>
  <si>
    <t>ลัง 3600</t>
  </si>
  <si>
    <t>9-11-66</t>
  </si>
  <si>
    <t>รถ40</t>
  </si>
  <si>
    <t>ลัง3440</t>
  </si>
  <si>
    <t>กก 137.60</t>
  </si>
  <si>
    <t>ห่อ 69</t>
  </si>
  <si>
    <t>หมูโอชา</t>
  </si>
  <si>
    <t>7-4-69</t>
  </si>
  <si>
    <t>กป 35</t>
  </si>
  <si>
    <t>แพค190</t>
  </si>
  <si>
    <t>แพค 156</t>
  </si>
  <si>
    <t>รถ 30  ลัง 2355</t>
  </si>
  <si>
    <t>แพค 157</t>
  </si>
  <si>
    <t>กป 26.17</t>
  </si>
  <si>
    <t>1*120</t>
  </si>
  <si>
    <t>ห่อ 37.29</t>
  </si>
  <si>
    <t>แก๊สโมซ่าN20</t>
  </si>
  <si>
    <t>กล่อง115</t>
  </si>
  <si>
    <t>10-12-68</t>
  </si>
  <si>
    <t>ลัง 3630</t>
  </si>
  <si>
    <t>กล่อง100.83</t>
  </si>
  <si>
    <t>หมูหยองมังกร</t>
  </si>
  <si>
    <t>ถุง 70</t>
  </si>
  <si>
    <t>กก130 ลัง2940</t>
  </si>
  <si>
    <t>2750รถ 35</t>
  </si>
  <si>
    <t>ลัง 2785</t>
  </si>
  <si>
    <t>กก. 111.40</t>
  </si>
  <si>
    <t>ถุง 140</t>
  </si>
  <si>
    <t>1*20กก</t>
  </si>
  <si>
    <t>กก.  48</t>
  </si>
  <si>
    <t>ถุง 25</t>
  </si>
  <si>
    <t>24-9-68</t>
  </si>
  <si>
    <t>ซอง 21.37</t>
  </si>
  <si>
    <t>PB</t>
  </si>
  <si>
    <t>หมูหยองตี๋น้อย</t>
  </si>
  <si>
    <t>ห่อ 70</t>
  </si>
  <si>
    <t>8-4-68</t>
  </si>
  <si>
    <t>รถ 40</t>
  </si>
  <si>
    <t>ลัง 2790</t>
  </si>
  <si>
    <t>กก. 112</t>
  </si>
  <si>
    <t>ลูกเกดจีน</t>
  </si>
  <si>
    <t>10กก</t>
  </si>
  <si>
    <t>รถ15(ด1ลัง720)</t>
  </si>
  <si>
    <t>ลัง  875</t>
  </si>
  <si>
    <t>กก.87.50</t>
  </si>
  <si>
    <t>ลัง 3620</t>
  </si>
  <si>
    <t>7-8-67</t>
  </si>
  <si>
    <t>ลัง 3440</t>
  </si>
  <si>
    <t>ห่อ 80</t>
  </si>
  <si>
    <t>บลูเบอรี่พายไวเนส</t>
  </si>
  <si>
    <t>21-9-63</t>
  </si>
  <si>
    <t>รถ8</t>
  </si>
  <si>
    <t>กป.121.5</t>
  </si>
  <si>
    <t>ลูกเกดโซเฟีย</t>
  </si>
  <si>
    <t>กก. 120</t>
  </si>
  <si>
    <t>24-6-64</t>
  </si>
  <si>
    <t>กก. 76.5</t>
  </si>
  <si>
    <t>คอนเฟลคซันเกรท</t>
  </si>
  <si>
    <t>ถุง 190</t>
  </si>
  <si>
    <t>ลัง1650</t>
  </si>
  <si>
    <t>ลัง 1685</t>
  </si>
  <si>
    <t>ถุง 168.50</t>
  </si>
  <si>
    <t>โอรีโอ</t>
  </si>
  <si>
    <t>บุกเฉาก้วยตราเฉากี้ เฉากี้</t>
  </si>
  <si>
    <t>ถุง  65</t>
  </si>
  <si>
    <t>ลัง 650</t>
  </si>
  <si>
    <t>ถุง 54.17</t>
  </si>
  <si>
    <t>เตี่ยหงี่เฮียง</t>
  </si>
  <si>
    <t>กุนเชียงเนื้อนุ่ม(แดง)</t>
  </si>
  <si>
    <t>450 ก.</t>
  </si>
  <si>
    <t>ลด 55.51</t>
  </si>
  <si>
    <t>กุนเชียงเนื้อแน่น(เขียว)</t>
  </si>
  <si>
    <t>2-4-68</t>
  </si>
  <si>
    <t>หมูแผ่นกรอบ</t>
  </si>
  <si>
    <t>65 ก.</t>
  </si>
  <si>
    <t>1*30ซอง</t>
  </si>
  <si>
    <t>24-7-67</t>
  </si>
  <si>
    <t>ปกติ2160@72</t>
  </si>
  <si>
    <t>หมูหยอง</t>
  </si>
  <si>
    <t>70 ก.</t>
  </si>
  <si>
    <t>ลด66.62</t>
  </si>
  <si>
    <t>ลัง 907.92</t>
  </si>
  <si>
    <t>150 ก.</t>
  </si>
  <si>
    <t>1*20ซอง</t>
  </si>
  <si>
    <t>ลด54.95</t>
  </si>
  <si>
    <t>ข้าวตังหน้าหมูหยอง</t>
  </si>
  <si>
    <t>80 ก.</t>
  </si>
  <si>
    <t>ลด39.53</t>
  </si>
  <si>
    <t>หมูทุบ</t>
  </si>
  <si>
    <t>85 ก.</t>
  </si>
  <si>
    <t>3-8-64</t>
  </si>
  <si>
    <t>หมูสวรรค์</t>
  </si>
  <si>
    <t>200 ก.</t>
  </si>
  <si>
    <t>29-11-60</t>
  </si>
  <si>
    <t>115 ก.</t>
  </si>
  <si>
    <t>27-12-58</t>
  </si>
  <si>
    <t>ขนมคอเป็ดงาดำเจ้าสัว</t>
  </si>
  <si>
    <t>25-4-54</t>
  </si>
  <si>
    <t>งาดำตัด</t>
  </si>
  <si>
    <t>170 ก.</t>
  </si>
  <si>
    <t>ถั่วตุ๊บตั๊บ</t>
  </si>
  <si>
    <t>เม็ดมะม่วงหิมพานต์</t>
  </si>
  <si>
    <t>105 ก.</t>
  </si>
  <si>
    <t>25-5-56</t>
  </si>
  <si>
    <t>ธัญทิพย์</t>
  </si>
  <si>
    <t>16-6-55</t>
  </si>
  <si>
    <t>กส. 560</t>
  </si>
  <si>
    <t>กส. 534</t>
  </si>
  <si>
    <t>เม็ดมะม่วงหิมพานต์เต็ม</t>
  </si>
  <si>
    <t>กก.340</t>
  </si>
  <si>
    <t>ครึ่ง 170</t>
  </si>
  <si>
    <t>ลัง 3240</t>
  </si>
  <si>
    <t>ลัง 3270</t>
  </si>
  <si>
    <t>กก. 272.5</t>
  </si>
  <si>
    <t>ครึ่ง 120</t>
  </si>
  <si>
    <t>ลัง 3960</t>
  </si>
  <si>
    <t>ห่อ 1995</t>
  </si>
  <si>
    <t>กก. 200</t>
  </si>
  <si>
    <t>หจก. กันเองฟู้ด</t>
  </si>
  <si>
    <t>R002</t>
  </si>
  <si>
    <t>ลูกเกดสีดำ(R002)</t>
  </si>
  <si>
    <t>กก 78</t>
  </si>
  <si>
    <t>(50ลัง )รถ 30</t>
  </si>
  <si>
    <t>กก. 81</t>
  </si>
  <si>
    <t>WSBig</t>
  </si>
  <si>
    <t>เม็ดมะม่วงซีกใหญ๋</t>
  </si>
  <si>
    <t>9-3-69</t>
  </si>
  <si>
    <t>กก.245</t>
  </si>
  <si>
    <t>ลัง 9830</t>
  </si>
  <si>
    <t>ซอง122.88</t>
  </si>
  <si>
    <t>แผนก.........................................</t>
  </si>
  <si>
    <t>หมาย</t>
  </si>
  <si>
    <t>เหตุ</t>
  </si>
  <si>
    <t>บุญคณาพานิชย์</t>
  </si>
  <si>
    <t>ถั่วเหลืองซีกมังกร</t>
  </si>
  <si>
    <t>กก 32</t>
  </si>
  <si>
    <t>กส.  870</t>
  </si>
  <si>
    <t>กส.990</t>
  </si>
  <si>
    <t>กส.1020</t>
  </si>
  <si>
    <t>ถั่วเหลืองเม็ดมังกร</t>
  </si>
  <si>
    <t>ถั่วลิสง</t>
  </si>
  <si>
    <t>กส.50 กก.</t>
  </si>
  <si>
    <t>10กก*5ถุง</t>
  </si>
  <si>
    <t>มัด 620</t>
  </si>
  <si>
    <t>มัด 630</t>
  </si>
  <si>
    <t>ถุง 31.50</t>
  </si>
  <si>
    <t>ถั่วดำ</t>
  </si>
  <si>
    <t>.50 กก.</t>
  </si>
  <si>
    <t>มัด 10 กก.</t>
  </si>
  <si>
    <t>ถุง  28</t>
  </si>
  <si>
    <t>มัด 520</t>
  </si>
  <si>
    <t>มัด 480</t>
  </si>
  <si>
    <t>มัด 490</t>
  </si>
  <si>
    <t>ถุง 24.50</t>
  </si>
  <si>
    <t>ถั่วแดงหลวง</t>
  </si>
  <si>
    <t>ถุง 28</t>
  </si>
  <si>
    <t>มัด 600</t>
  </si>
  <si>
    <t>มัด 515</t>
  </si>
  <si>
    <t>มัด 525</t>
  </si>
  <si>
    <t>กก 27</t>
  </si>
  <si>
    <t>ถั่วเขียว(ถั่วมัน)</t>
  </si>
  <si>
    <t>มัด  500</t>
  </si>
  <si>
    <t>6-10-60</t>
  </si>
  <si>
    <t>มัด 440</t>
  </si>
  <si>
    <t>ถุง  22</t>
  </si>
  <si>
    <t>งาขาวใหญ่</t>
  </si>
  <si>
    <t>ถุง 40</t>
  </si>
  <si>
    <t>มัด 720</t>
  </si>
  <si>
    <t>18-11-64</t>
  </si>
  <si>
    <t>มัด 700</t>
  </si>
  <si>
    <t>ถุง 35</t>
  </si>
  <si>
    <t>งาดำ</t>
  </si>
  <si>
    <t>ถุง50</t>
  </si>
  <si>
    <t>7-10-60</t>
  </si>
  <si>
    <t>มัด 900</t>
  </si>
  <si>
    <t>ถุง 45</t>
  </si>
  <si>
    <t>แมงลัก</t>
  </si>
  <si>
    <t xml:space="preserve">มัด </t>
  </si>
  <si>
    <t>มัด 1440</t>
  </si>
  <si>
    <t>มัด1450</t>
  </si>
  <si>
    <t>ถุง  72.50</t>
  </si>
  <si>
    <t>ลูกเดือย</t>
  </si>
  <si>
    <t>ถุง 42</t>
  </si>
  <si>
    <t>มัด 730</t>
  </si>
  <si>
    <t>มัด 740</t>
  </si>
  <si>
    <t>ถุง 37</t>
  </si>
  <si>
    <t>น้ำตาลอ้อย</t>
  </si>
  <si>
    <t>ถุง 20</t>
  </si>
  <si>
    <t>มัด 370</t>
  </si>
  <si>
    <t>มัด 340</t>
  </si>
  <si>
    <t>มัด 350</t>
  </si>
  <si>
    <t>ถุง 17.50</t>
  </si>
  <si>
    <t>น้ำตาลกรวด</t>
  </si>
  <si>
    <t>ข้าวบาร์เลย์</t>
  </si>
  <si>
    <t>ถุง 24</t>
  </si>
  <si>
    <t>มัด 400</t>
  </si>
  <si>
    <t>27-11-67</t>
  </si>
  <si>
    <t>สารส้มเบอร์ 2</t>
  </si>
  <si>
    <t>กส.30 กก.</t>
  </si>
  <si>
    <t>16-2-56</t>
  </si>
  <si>
    <t>กส. 250</t>
  </si>
  <si>
    <t>กก.8.33</t>
  </si>
  <si>
    <t>ใบเฉาก๊วย</t>
  </si>
  <si>
    <t>41 กก.</t>
  </si>
  <si>
    <t>เม็ดสำรอง</t>
  </si>
  <si>
    <t>50 กก.</t>
  </si>
  <si>
    <t>แป้งโก๋นกกระยาง</t>
  </si>
  <si>
    <t>21-9-58</t>
  </si>
  <si>
    <t>กส 930</t>
  </si>
  <si>
    <t>ข้าวโพดตัวตลก</t>
  </si>
  <si>
    <t>12-12-61</t>
  </si>
  <si>
    <t>บ. ตั้งยิ่งวัฒนา จก</t>
  </si>
  <si>
    <t>ถั่วเหลืองซีกเสือ</t>
  </si>
  <si>
    <t>1*10กก*3มัด</t>
  </si>
  <si>
    <t xml:space="preserve">ถุง 19  </t>
  </si>
  <si>
    <t>19-4-68</t>
  </si>
  <si>
    <t>กส.930</t>
  </si>
  <si>
    <t>มัด 322</t>
  </si>
  <si>
    <t>กก. 32.17</t>
  </si>
  <si>
    <t>ถั่วเขียวซีกตราเสือ</t>
  </si>
  <si>
    <t>ห่อ 30</t>
  </si>
  <si>
    <t>มัด 560</t>
  </si>
  <si>
    <t>กส.1500</t>
  </si>
  <si>
    <t>มัด 512</t>
  </si>
  <si>
    <t>กก. 51.17</t>
  </si>
  <si>
    <t>10กก*3ถุง</t>
  </si>
  <si>
    <t>(10กก)660</t>
  </si>
  <si>
    <t>มัด 590</t>
  </si>
  <si>
    <t>งาขาว เสือ</t>
  </si>
  <si>
    <t>มัด 20แพค</t>
  </si>
  <si>
    <t>ถุง  55</t>
  </si>
  <si>
    <t>(10กก)1050</t>
  </si>
  <si>
    <t>25-4-66</t>
  </si>
  <si>
    <t>กก69.50</t>
  </si>
  <si>
    <t>กส(30)2850</t>
  </si>
  <si>
    <t>(10กก)950</t>
  </si>
  <si>
    <t>ห่อ47.50</t>
  </si>
  <si>
    <t>1*120แพค</t>
  </si>
  <si>
    <t>ถุง  45</t>
  </si>
  <si>
    <t>26-6-63</t>
  </si>
  <si>
    <t>ลัง  1308</t>
  </si>
  <si>
    <t>ห่อ 10.90</t>
  </si>
  <si>
    <t>งาดำ เสือ</t>
  </si>
  <si>
    <t>(10กก)1100</t>
  </si>
  <si>
    <t>กก. 96</t>
  </si>
  <si>
    <t>กส(30)2970</t>
  </si>
  <si>
    <t>(10กก)990</t>
  </si>
  <si>
    <t>ห่อ 49.50</t>
  </si>
  <si>
    <t>มัด780</t>
  </si>
  <si>
    <t>มัด 790</t>
  </si>
  <si>
    <t>ห่อ 39.50</t>
  </si>
  <si>
    <t>มัด 680</t>
  </si>
  <si>
    <t>มัด  690</t>
  </si>
  <si>
    <t>ห่อ 34.50</t>
  </si>
  <si>
    <t>ถุง 26</t>
  </si>
  <si>
    <t>มัด(10กก)490</t>
  </si>
  <si>
    <t>20-4-68</t>
  </si>
  <si>
    <t>มัด 450</t>
  </si>
  <si>
    <t>มัด  460</t>
  </si>
  <si>
    <t>ห่อ 23</t>
  </si>
  <si>
    <t>+15</t>
  </si>
  <si>
    <t>มัด  740</t>
  </si>
  <si>
    <t>ห่อ 37</t>
  </si>
  <si>
    <t>บาเล่ย์</t>
  </si>
  <si>
    <t>กส. 1260</t>
  </si>
  <si>
    <t>มัด  432</t>
  </si>
  <si>
    <t>ห่อ 21.60</t>
  </si>
  <si>
    <t>แผนก............</t>
  </si>
  <si>
    <t>เล่งฮะ</t>
  </si>
  <si>
    <t>ถั่วเหลืองเม็ด</t>
  </si>
  <si>
    <t>11-12-61</t>
  </si>
  <si>
    <t>กส.615</t>
  </si>
  <si>
    <t>กก. 21.50</t>
  </si>
  <si>
    <t>ถั่วเหลืองซีกเรือหงษ์</t>
  </si>
  <si>
    <t>กส. 690</t>
  </si>
  <si>
    <t>กก   23</t>
  </si>
  <si>
    <t>60 กก.</t>
  </si>
  <si>
    <t>18-12-55</t>
  </si>
  <si>
    <t>กส.1740</t>
  </si>
  <si>
    <t>กก.29</t>
  </si>
  <si>
    <t>ถั่วเขียวซีกเรือหงษ์</t>
  </si>
  <si>
    <t>ถั่วซีกเพชร</t>
  </si>
  <si>
    <t>ถั่วซีกโทรศัพท์</t>
  </si>
  <si>
    <t>เม็ดแมงลัก</t>
  </si>
  <si>
    <t>ห่อ 90</t>
  </si>
  <si>
    <t>9-3-64</t>
  </si>
  <si>
    <t>กส.6120</t>
  </si>
  <si>
    <t>กส.6150</t>
  </si>
  <si>
    <t>แปะก๊วย</t>
  </si>
  <si>
    <t>บ๊วยผง</t>
  </si>
  <si>
    <t>แบะแซ</t>
  </si>
  <si>
    <t>4-1-60</t>
  </si>
  <si>
    <t>กก. 25</t>
  </si>
  <si>
    <t>ตั้งฉ่าย</t>
  </si>
  <si>
    <t>แป้งขนมโก๋นกเหลือง</t>
  </si>
  <si>
    <t>30กก.</t>
  </si>
  <si>
    <t>กก. 42</t>
  </si>
  <si>
    <t>กส. 1100</t>
  </si>
  <si>
    <t>กส.950</t>
  </si>
  <si>
    <t>กส.980</t>
  </si>
  <si>
    <t>กก 32.66</t>
  </si>
  <si>
    <t>น้ำมันจระเข้</t>
  </si>
  <si>
    <t>น้ำหวานแดง</t>
  </si>
  <si>
    <t>น้ำหวานสับปะรด</t>
  </si>
  <si>
    <t>น้ำหวานมะลิ</t>
  </si>
  <si>
    <t>น้ำหวานองุ่น</t>
  </si>
  <si>
    <t>บ.เควิลด์ รีริช จก.</t>
  </si>
  <si>
    <t>ชาตรี</t>
  </si>
  <si>
    <t>ถั่วเขียวซีกตราขวาน</t>
  </si>
  <si>
    <t>กส.30กก.</t>
  </si>
  <si>
    <t>20-5-56</t>
  </si>
  <si>
    <t>กส.1440</t>
  </si>
  <si>
    <t>น้ำตาลกวด     .</t>
  </si>
  <si>
    <t>1/2กก.</t>
  </si>
  <si>
    <t>21-1-56</t>
  </si>
  <si>
    <t>กส.860</t>
  </si>
  <si>
    <t>บ.วินเนอร์กรุ๊ป   เอ็นเตอร์ไพรซ์   จำกัด</t>
  </si>
  <si>
    <t>เม็ดข้าวโพดดิบ</t>
  </si>
  <si>
    <t>100กส แถม11</t>
  </si>
  <si>
    <t>กส.863.63</t>
  </si>
  <si>
    <t>อัลมอนด์ป่น</t>
  </si>
  <si>
    <t>ขีด 50</t>
  </si>
  <si>
    <t>กก. 360</t>
  </si>
  <si>
    <t>ลัง 3138</t>
  </si>
  <si>
    <t>กก.276.72</t>
  </si>
  <si>
    <t>รถ30  ลัง  320</t>
  </si>
  <si>
    <t>ลัง3240</t>
  </si>
  <si>
    <t>กก.285.72</t>
  </si>
  <si>
    <t>ซอง 162</t>
  </si>
  <si>
    <t>อัลมอนด์ก้านตดเปลือก</t>
  </si>
  <si>
    <t>ซอง 190</t>
  </si>
  <si>
    <t xml:space="preserve">ซอง 152 </t>
  </si>
  <si>
    <t>อัลมอนด์เต็มสไลด์</t>
  </si>
  <si>
    <t>ซอง 40</t>
  </si>
  <si>
    <t xml:space="preserve">ไม่มีภาษี </t>
  </si>
  <si>
    <t>ซอง 26.50</t>
  </si>
  <si>
    <t>เม็ดมะม่วงซีก</t>
  </si>
  <si>
    <t>1*2ถุง*10กก.</t>
  </si>
  <si>
    <t>กก 220</t>
  </si>
  <si>
    <t>ไม่มีภาษี ลัง3630</t>
  </si>
  <si>
    <t>ถุง 1815</t>
  </si>
  <si>
    <t>กก.181.15</t>
  </si>
  <si>
    <t>เม็ดมะม่วงเต็ม(W320)</t>
  </si>
  <si>
    <t>ห่อ170กก 340</t>
  </si>
  <si>
    <t>ถุง 3200</t>
  </si>
  <si>
    <t>ลัง 5700</t>
  </si>
  <si>
    <t>รถ35ไม่มีภาษี ลัง5735</t>
  </si>
  <si>
    <t>ถุง 2867.5</t>
  </si>
  <si>
    <t>กก.286.75</t>
  </si>
  <si>
    <t>เม็ดมะม่วงเต็ม(W240)</t>
  </si>
  <si>
    <t>รถ35ไม่มีภาษี ลัง5835</t>
  </si>
  <si>
    <t>ถุง 2917.50</t>
  </si>
  <si>
    <t>กก.291.75</t>
  </si>
  <si>
    <t>จังกิมง้วน</t>
  </si>
  <si>
    <t>เม็ดมะม่วงเม็ด</t>
  </si>
  <si>
    <t>ถุวลอกจีน</t>
  </si>
  <si>
    <t>ถุง 1530</t>
  </si>
  <si>
    <t>กก  61.20</t>
  </si>
  <si>
    <t>เฮียซ้ง    ตั้งเก้งเส้ง</t>
  </si>
  <si>
    <t>ถั่วเขียวซีก</t>
  </si>
  <si>
    <t>กส. 1320</t>
  </si>
  <si>
    <t>กก. 44</t>
  </si>
  <si>
    <t>แผนก.......ชา-กาแฟ................</t>
  </si>
  <si>
    <t>บ.สหพัฒนพิบูล จก</t>
  </si>
  <si>
    <t>น้ำตาลมิตรผลไวท์ซูการ์</t>
  </si>
  <si>
    <t>กส. 670</t>
  </si>
  <si>
    <t>กก. 25.80</t>
  </si>
  <si>
    <t>น้ำตาลมิตรผลอ้อยธรรมชาติ(แดง)</t>
  </si>
  <si>
    <t>กส. 580</t>
  </si>
  <si>
    <t>17-3-66</t>
  </si>
  <si>
    <t>น้ำตาลมิตรผลบีคริสตัล(แดง)</t>
  </si>
  <si>
    <t>1*24กก.</t>
  </si>
  <si>
    <t>25-8-64</t>
  </si>
  <si>
    <t>น้ำตาลมิตรผลแคลอรี่</t>
  </si>
  <si>
    <t>6-3-56</t>
  </si>
  <si>
    <t>น้ำเชื่อมมิตรผล</t>
  </si>
  <si>
    <t>ลัง 375</t>
  </si>
  <si>
    <t>ถุง 31.30</t>
  </si>
  <si>
    <t>บ.แมสมาเก็ตติ้ง จก</t>
  </si>
  <si>
    <t>น้ำตาลทรายขาวลิน</t>
  </si>
  <si>
    <t>กก. 28</t>
  </si>
  <si>
    <t>กส. 680</t>
  </si>
  <si>
    <t>น้ำตาลอ้อยธรรมชาติลิน(แดง)</t>
  </si>
  <si>
    <t>กก. 29</t>
  </si>
  <si>
    <t>24-10-67</t>
  </si>
  <si>
    <t>กส. 698</t>
  </si>
  <si>
    <t>ลด6.3%</t>
  </si>
  <si>
    <t>กส.699.81</t>
  </si>
  <si>
    <t>น้ำตาลเบเกอรี่ลิน</t>
  </si>
  <si>
    <t>กก. 39</t>
  </si>
  <si>
    <t>ลัง   740</t>
  </si>
  <si>
    <t>ลัง 661</t>
  </si>
  <si>
    <t>ลัง 707.27</t>
  </si>
  <si>
    <t xml:space="preserve">น้ำตาลไอซิ่ง  </t>
  </si>
  <si>
    <t>1*12กก.</t>
  </si>
  <si>
    <t>กก. 38</t>
  </si>
  <si>
    <t>ลัง   440</t>
  </si>
  <si>
    <t>22-6-68</t>
  </si>
  <si>
    <t>ลัง 392</t>
  </si>
  <si>
    <t>ลัง 419.44</t>
  </si>
  <si>
    <t>กก  34.95</t>
  </si>
  <si>
    <t xml:space="preserve">น้ำตาลทรายละเอียด(ป่น)  </t>
  </si>
  <si>
    <t>กก. 40</t>
  </si>
  <si>
    <t>ลัง   465</t>
  </si>
  <si>
    <t>ลัง 416</t>
  </si>
  <si>
    <r>
      <t>5ลัง</t>
    </r>
    <r>
      <rPr>
        <sz val="10"/>
        <color indexed="10"/>
        <rFont val="Arial"/>
        <family val="2"/>
      </rPr>
      <t>(2ลัง 432@35.98)</t>
    </r>
  </si>
  <si>
    <t>ลัง 445.12</t>
  </si>
  <si>
    <t>กก  37.09</t>
  </si>
  <si>
    <t xml:space="preserve">น้ำตาลทรายแดง(โอวทึ้ง) </t>
  </si>
  <si>
    <t>กก. 46</t>
  </si>
  <si>
    <t>ลัง   530</t>
  </si>
  <si>
    <t>ลัง 474</t>
  </si>
  <si>
    <t>3 ลัง</t>
  </si>
  <si>
    <t>ลัง 507.18</t>
  </si>
  <si>
    <t>กก  42.27</t>
  </si>
  <si>
    <t>น้ำตาลทรายแดงเบเกอรี่ลิน</t>
  </si>
  <si>
    <t>ลัง 562</t>
  </si>
  <si>
    <t>กก  46.83</t>
  </si>
  <si>
    <t>น้ำตาลเคลือบคาราเมล</t>
  </si>
  <si>
    <t>5 ลัง</t>
  </si>
  <si>
    <t>ลัง 698.51</t>
  </si>
  <si>
    <t>กก  34.93</t>
  </si>
  <si>
    <t>ดีไลท์น้ำตาลหล่อฮังก้วย</t>
  </si>
  <si>
    <t>ซอง200ก.</t>
  </si>
  <si>
    <t>ซอง 140</t>
  </si>
  <si>
    <t>ลัง1438.32</t>
  </si>
  <si>
    <t>ซอง 127.51</t>
  </si>
  <si>
    <t>น้ำตาลหล่อฮังก้วย</t>
  </si>
  <si>
    <t>ขวด300มล</t>
  </si>
  <si>
    <t>ขวด165</t>
  </si>
  <si>
    <t>ลัง 1749</t>
  </si>
  <si>
    <t>ลัง</t>
  </si>
  <si>
    <t>ขวด151.27</t>
  </si>
  <si>
    <t>สบู่ซันไลต์70ก.</t>
  </si>
  <si>
    <t>24*6ก้อน</t>
  </si>
  <si>
    <t>ลัง 1699</t>
  </si>
  <si>
    <t>แพค70.79</t>
  </si>
  <si>
    <t>ก้อน11.9</t>
  </si>
  <si>
    <t>ผงพะโล้</t>
  </si>
  <si>
    <t>แพค 120</t>
  </si>
  <si>
    <t>แพค 107</t>
  </si>
  <si>
    <t>ลด 3%ลัง1332.66</t>
  </si>
  <si>
    <t>แพค 111.05</t>
  </si>
  <si>
    <t>ซอง 4.63</t>
  </si>
  <si>
    <t>ผงกะหรี่</t>
  </si>
  <si>
    <t>พริกไทยป่น</t>
  </si>
  <si>
    <t>ซอง 12</t>
  </si>
  <si>
    <t>แพค 100</t>
  </si>
  <si>
    <t>ลด 3%ลัง1245.48</t>
  </si>
  <si>
    <t>แพค 103.79</t>
  </si>
  <si>
    <t>ซอง 8.65</t>
  </si>
  <si>
    <t>ชาระมิงค์มะลิ</t>
  </si>
  <si>
    <t>วินเนอร์กรุ๊ป เอ็นเตอร์ไพรซ์ จำกัด</t>
  </si>
  <si>
    <t>ไอซิ่งตราต้นไผ่</t>
  </si>
  <si>
    <t>กส 870</t>
  </si>
  <si>
    <t>21-8-68</t>
  </si>
  <si>
    <t>กส 832.50</t>
  </si>
  <si>
    <t>กก 33.30</t>
  </si>
  <si>
    <t>ลัง520.02+รถ10</t>
  </si>
  <si>
    <t>ลัง 530.02</t>
  </si>
  <si>
    <t>น้ำตาลกวด</t>
  </si>
  <si>
    <t>ห่อ22</t>
  </si>
  <si>
    <t>มัด 420ลูก1220</t>
  </si>
  <si>
    <t>23-10-66</t>
  </si>
  <si>
    <t>ลูก1160มัด387</t>
  </si>
  <si>
    <t>มัด 387</t>
  </si>
  <si>
    <t>ห่อ 19.33</t>
  </si>
  <si>
    <t>ยู เอ อินเตอร์เทรด(อุทัย)</t>
  </si>
  <si>
    <t>วุ้นนางเงือกAA</t>
  </si>
  <si>
    <t>25ก.</t>
  </si>
  <si>
    <t>1*300ซอง</t>
  </si>
  <si>
    <t>12-6-68</t>
  </si>
  <si>
    <t>ถัง  9600</t>
  </si>
  <si>
    <t>ถัง  9630</t>
  </si>
  <si>
    <t>ซอง32.10</t>
  </si>
  <si>
    <t>จินดา</t>
  </si>
  <si>
    <t>น้ำตาลปี๊บสวนจินดา</t>
  </si>
  <si>
    <t>ถุง   16</t>
  </si>
  <si>
    <t>6-11-68</t>
  </si>
  <si>
    <t>(100แถม 3ลัง)รถ10</t>
  </si>
  <si>
    <t>ถุง   37</t>
  </si>
  <si>
    <t>เสน่ห์อัมพวา</t>
  </si>
  <si>
    <t>น้ำตาลปี๊บเสน่ห์อัมพวา</t>
  </si>
  <si>
    <t>24-1-68</t>
  </si>
  <si>
    <t>รถ10(100แถม 2)</t>
  </si>
  <si>
    <t>บ้านตาลปึก</t>
  </si>
  <si>
    <t>02-9217047-8</t>
  </si>
  <si>
    <t>วารี</t>
  </si>
  <si>
    <t>น้ำตาลปี้บบ้านตาลปึก</t>
  </si>
  <si>
    <t>รถ10(100แถม3)</t>
  </si>
  <si>
    <t>3หิ้ว*20ห่อ</t>
  </si>
  <si>
    <t>ถุง22</t>
  </si>
  <si>
    <t>ลูก380กส1120</t>
  </si>
  <si>
    <t>รถ 35 ลูก1065</t>
  </si>
  <si>
    <t>หิ้ว 355</t>
  </si>
  <si>
    <t>ห่อ 17.75</t>
  </si>
  <si>
    <t>น้ำตาลปี้บโชคเสกสรร(กุหลาบ)</t>
  </si>
  <si>
    <t>น้ำตาลปี้บบ้านตาลปึ้บแท้</t>
  </si>
  <si>
    <t>23-4-61</t>
  </si>
  <si>
    <t>น้ำตาลปี้บบ้านตาลปึ้บถ้วย</t>
  </si>
  <si>
    <t>บ. ดีทเคเอสเอช</t>
  </si>
  <si>
    <t>น้ำตาลอิคอล</t>
  </si>
  <si>
    <t>50ซอง</t>
  </si>
  <si>
    <t>15-9-54</t>
  </si>
  <si>
    <t>ลัง 5150.69</t>
  </si>
  <si>
    <t>10ซอง</t>
  </si>
  <si>
    <t>21-7-55</t>
  </si>
  <si>
    <t>น้ำตาลก้อนออคิด</t>
  </si>
  <si>
    <t>520ก.</t>
  </si>
  <si>
    <t>9-1-55</t>
  </si>
  <si>
    <t>บ.แพร็อท ควีนแอนด์ฟู้ด จก</t>
  </si>
  <si>
    <t>หัวเชื้อดองมะม่วง</t>
  </si>
  <si>
    <t>600ก</t>
  </si>
  <si>
    <t>ซอง 45</t>
  </si>
  <si>
    <t>รถ 10(100แถม 1)</t>
  </si>
  <si>
    <t>ลัง 535</t>
  </si>
  <si>
    <t>ซอง 26.75</t>
  </si>
  <si>
    <t>NK  กาแฟงูเห่า</t>
  </si>
  <si>
    <t>กาแฟโบราณงูเห่า(น้ำเงิน)</t>
  </si>
  <si>
    <t>350ก.</t>
  </si>
  <si>
    <t>23-1-67</t>
  </si>
  <si>
    <t>ชาโบราณแดงฉลากทอง</t>
  </si>
  <si>
    <t>1*25ซอง</t>
  </si>
  <si>
    <t>ชาเขียวซุปเปอร์</t>
  </si>
  <si>
    <t>ชา 3 ม้า</t>
  </si>
  <si>
    <t>ชา 3 ม้า เบอร์ 1</t>
  </si>
  <si>
    <t>19-12-54</t>
  </si>
  <si>
    <t>ลด1.5%</t>
  </si>
  <si>
    <t>ชา 3 ม้า เบอร์ 3</t>
  </si>
  <si>
    <t>จิ๋ว</t>
  </si>
  <si>
    <t>21-3-56</t>
  </si>
  <si>
    <t>กลาง</t>
  </si>
  <si>
    <t>30-7-64</t>
  </si>
  <si>
    <t>ลด1.5%รถ  2.-</t>
  </si>
  <si>
    <t>ลด1.5% รถ 2.-</t>
  </si>
  <si>
    <t>ชา 3 ม้า ตั่วอั้งเพ้าทิกวนอิม</t>
  </si>
  <si>
    <t>10-12-64</t>
  </si>
  <si>
    <t>มั่งท้อจุ้ยเซียน</t>
  </si>
  <si>
    <t>24-7-55</t>
  </si>
  <si>
    <t>แปะเปาจุ้ยเซียน</t>
  </si>
  <si>
    <t>2-2-64</t>
  </si>
  <si>
    <t>สมเกรียรติ</t>
  </si>
  <si>
    <t>เห็ดหลินจือ</t>
  </si>
  <si>
    <t>120 ก.</t>
  </si>
  <si>
    <t>17-8-58</t>
  </si>
  <si>
    <t>บ.แมสมาเก็ตติ้ง จก.</t>
  </si>
  <si>
    <t>ขมิ้นชันแหลมทองการแพทย์</t>
  </si>
  <si>
    <t>1*20แคปซูล</t>
  </si>
  <si>
    <t>14-4-56</t>
  </si>
  <si>
    <t>ลด10%ลด3%</t>
  </si>
  <si>
    <t>ฟ้าทะลายโจร</t>
  </si>
  <si>
    <t>ชาจีนอบมะลิ</t>
  </si>
  <si>
    <t>70ก.</t>
  </si>
  <si>
    <t>โหล 500</t>
  </si>
  <si>
    <t>22-7-64</t>
  </si>
  <si>
    <t>โหล439</t>
  </si>
  <si>
    <t>ลัง 1822.55</t>
  </si>
  <si>
    <t>โหล455.64</t>
  </si>
  <si>
    <t>ชาอู่หลง-ระมิงค์</t>
  </si>
  <si>
    <t>25ซอง</t>
  </si>
  <si>
    <t>21-12-58</t>
  </si>
  <si>
    <t>ลด3%ลัง 2769.12</t>
  </si>
  <si>
    <t>โหล 692.28</t>
  </si>
  <si>
    <t xml:space="preserve">       JP   จิตตราพงค์</t>
  </si>
  <si>
    <t>ชาแดงเชอร์รี่</t>
  </si>
  <si>
    <t>17-9-58</t>
  </si>
  <si>
    <t>ชาเขียวไต้หวัน</t>
  </si>
  <si>
    <t>ม้วนซีล</t>
  </si>
  <si>
    <t>1*6 ม้วน</t>
  </si>
  <si>
    <t>แผนก.......MK......</t>
  </si>
  <si>
    <t>จีรเดช        (089-4410716)</t>
  </si>
  <si>
    <t>ซองเครป(เจ้าหญิง)</t>
  </si>
  <si>
    <t>1*3000ใบ</t>
  </si>
  <si>
    <t>1*30ห่อ</t>
  </si>
  <si>
    <t>ลัง1250</t>
  </si>
  <si>
    <t>ลัง1190</t>
  </si>
  <si>
    <t>ห่อ 39.67</t>
  </si>
  <si>
    <t>ปู</t>
  </si>
  <si>
    <t>30-8-66</t>
  </si>
  <si>
    <t>ลัง 1350+35</t>
  </si>
  <si>
    <t>ลัง1385</t>
  </si>
  <si>
    <t>ห่อ 46.16</t>
  </si>
  <si>
    <t>ซ้ง</t>
  </si>
  <si>
    <t>ซองเครป(แฮปปี้แบค)</t>
  </si>
  <si>
    <t>1*6*500</t>
  </si>
  <si>
    <t>ลัง1150</t>
  </si>
  <si>
    <t>ลัง1185</t>
  </si>
  <si>
    <t xml:space="preserve"> ห่อ 39.50</t>
  </si>
  <si>
    <t>MK</t>
  </si>
  <si>
    <t>ซองเครปMKลายการตูน</t>
  </si>
  <si>
    <t>ลัง1200</t>
  </si>
  <si>
    <t>ลัง 1170</t>
  </si>
  <si>
    <t>รถ 40(7แถม1)</t>
  </si>
  <si>
    <t>ลัง 1023.75</t>
  </si>
  <si>
    <t>ห่อ 34.13</t>
  </si>
  <si>
    <t>ซองโตเกียวใหญ่(การตูน)</t>
  </si>
  <si>
    <t>1*60ห่อ</t>
  </si>
  <si>
    <t>ห่อ 35</t>
  </si>
  <si>
    <t>ส่ง340</t>
  </si>
  <si>
    <t>6-9-66</t>
  </si>
  <si>
    <t>ร้อย 2400+35</t>
  </si>
  <si>
    <t>4.5ลังแถม.5ลังลด6%</t>
  </si>
  <si>
    <t>ลัง 2195</t>
  </si>
  <si>
    <t>ห่อ 36.58</t>
  </si>
  <si>
    <t>ซองโตเกียวใหญ่(ขาว)</t>
  </si>
  <si>
    <t>ส่ง 320</t>
  </si>
  <si>
    <t>ร้อย30</t>
  </si>
  <si>
    <t>1800+รถ30ลด6%</t>
  </si>
  <si>
    <t>ร้อย 28.67</t>
  </si>
  <si>
    <t>ห่อ 40</t>
  </si>
  <si>
    <t>ส่ง390</t>
  </si>
  <si>
    <r>
      <rPr>
        <sz val="20"/>
        <color indexed="17"/>
        <rFont val="Angsana New"/>
        <family val="1"/>
      </rPr>
      <t>ถุงกาแฟกระดาษลาย</t>
    </r>
    <r>
      <rPr>
        <sz val="20"/>
        <rFont val="Angsana New"/>
        <family val="1"/>
      </rPr>
      <t>KI125g</t>
    </r>
  </si>
  <si>
    <t>ขนาดใหญ่</t>
  </si>
  <si>
    <t>100*20ห่อ</t>
  </si>
  <si>
    <t>ลัง1580</t>
  </si>
  <si>
    <t>9-12-68</t>
  </si>
  <si>
    <t>ลัง 1680</t>
  </si>
  <si>
    <t>รถ40(7ลั ง+1)</t>
  </si>
  <si>
    <t>ลัง 1505</t>
  </si>
  <si>
    <t>ร้อย 75.25</t>
  </si>
  <si>
    <r>
      <t>ถุงกระดาษไม่พิม์ลาย(</t>
    </r>
    <r>
      <rPr>
        <sz val="18"/>
        <rFont val="Angsana New"/>
        <family val="1"/>
      </rPr>
      <t>น้ำตาลKl  125</t>
    </r>
    <r>
      <rPr>
        <sz val="22"/>
        <rFont val="Angsana New"/>
        <family val="1"/>
      </rPr>
      <t>)</t>
    </r>
  </si>
  <si>
    <t>ลัง1560</t>
  </si>
  <si>
    <t>14-11-67</t>
  </si>
  <si>
    <t>ห่อ  70</t>
  </si>
  <si>
    <t>ถุงกระดาษน้ำตาลธรรมดา</t>
  </si>
  <si>
    <t>50ใบ*70ห่อ</t>
  </si>
  <si>
    <t>ลัง 2570</t>
  </si>
  <si>
    <t>รถ 35(5.5แถม.5ลัง)2240</t>
  </si>
  <si>
    <t>ลัง 2177</t>
  </si>
  <si>
    <t>ห่อ 31.10</t>
  </si>
  <si>
    <t>เล็ก</t>
  </si>
  <si>
    <t>ลัง 2460</t>
  </si>
  <si>
    <t>ลัง 2205</t>
  </si>
  <si>
    <t>ลัง 2054</t>
  </si>
  <si>
    <t>ห่อ 29.34</t>
  </si>
  <si>
    <t>XL</t>
  </si>
  <si>
    <t>100ใบ*18ห่อ</t>
  </si>
  <si>
    <t>29-7-63</t>
  </si>
  <si>
    <t>ห่อ 91.67</t>
  </si>
  <si>
    <t>ถุงกระดาษน้ำตาลพรีเมี่ยม</t>
  </si>
  <si>
    <t>50ใบ*80ห่อ</t>
  </si>
  <si>
    <t>ลัง 2560</t>
  </si>
  <si>
    <t>รถ 40(3.5แถม.5ลัง)27552494</t>
  </si>
  <si>
    <t>ลัง 2240</t>
  </si>
  <si>
    <t>ห่อ 28</t>
  </si>
  <si>
    <t xml:space="preserve"> ห่อ 40</t>
  </si>
  <si>
    <r>
      <t>รถ 40(</t>
    </r>
    <r>
      <rPr>
        <sz val="16"/>
        <rFont val="Angsana New"/>
        <family val="1"/>
      </rPr>
      <t xml:space="preserve"> 4.5แถม .5ลัง)  ลัง 2345</t>
    </r>
  </si>
  <si>
    <t>ลัง 2339.50</t>
  </si>
  <si>
    <t>ห่อ 33.43</t>
  </si>
  <si>
    <t>ถุงกระดาษปอนด์พิมพ์ 4สี</t>
  </si>
  <si>
    <t>ขนาดกลาง</t>
  </si>
  <si>
    <t>50ใบ*60ห่อ</t>
  </si>
  <si>
    <t>ห่อ 45</t>
  </si>
  <si>
    <t>12-12-62</t>
  </si>
  <si>
    <t>ลัง 2380</t>
  </si>
  <si>
    <t>ลัง 2410</t>
  </si>
  <si>
    <t>ห่อ 40.17</t>
  </si>
  <si>
    <t>ขนาดเล็ก</t>
  </si>
  <si>
    <t>รถ 35(3.5แถม.5)</t>
  </si>
  <si>
    <t>ห่อ 32.44</t>
  </si>
  <si>
    <t>ซองขนมปังลายสี(กลาง)</t>
  </si>
  <si>
    <t>6*12.7*23</t>
  </si>
  <si>
    <t>ซองเฟรนฟรายน้ำตาล</t>
  </si>
  <si>
    <t>ลัง 3120</t>
  </si>
  <si>
    <t>12-10-66</t>
  </si>
  <si>
    <t>ปราโมท</t>
  </si>
  <si>
    <t>ถุงกระดาษน้ำตาลพรีเมี่ยม(กลาง)</t>
  </si>
  <si>
    <t>1*50ใบ</t>
  </si>
  <si>
    <t>1*70แพค</t>
  </si>
  <si>
    <t>ลัง 2850</t>
  </si>
  <si>
    <t>11-12-66</t>
  </si>
  <si>
    <t>แผนก.......ศรีเจริญภัณฑ์....................</t>
  </si>
  <si>
    <t>วุฒิพงษ์ ศรีจำปา 081-4209259</t>
  </si>
  <si>
    <t>จารุพงษ์      087-0036078</t>
  </si>
  <si>
    <t>ถุงกระดาษ</t>
  </si>
  <si>
    <t>ถุงกระดาษน้ำตาลหูหิ้ว125   M</t>
  </si>
  <si>
    <t>13*8*18</t>
  </si>
  <si>
    <t>50ใบ*16ห่อ</t>
  </si>
  <si>
    <t>ถุงกระดาษน้ำตาลหูหิ้ว125    L</t>
  </si>
  <si>
    <t>ลัง1240</t>
  </si>
  <si>
    <t>ลัง 1314</t>
  </si>
  <si>
    <t>รถ40(13ลัง+2ลัง)</t>
  </si>
  <si>
    <t>ลัง1173.80</t>
  </si>
  <si>
    <t>แพค97.82</t>
  </si>
  <si>
    <t>15.5*9*21.5</t>
  </si>
  <si>
    <t>50ใบ*12ห่อ</t>
  </si>
  <si>
    <t>1173.8ลด10%2%/1035+40@67.21</t>
  </si>
  <si>
    <t>ถุงกระดาษน้ำตาลหิ้ว125  XL</t>
  </si>
  <si>
    <t>13*19*21</t>
  </si>
  <si>
    <t>25ใบ*18ห่อ</t>
  </si>
  <si>
    <t>ลัง1320</t>
  </si>
  <si>
    <t>ลัง1355</t>
  </si>
  <si>
    <t>แพค  76</t>
  </si>
  <si>
    <t>ถุงกระดาษน้ำตาลหิ้ว      2X L</t>
  </si>
  <si>
    <t>11*21*29</t>
  </si>
  <si>
    <t>25ใบ*16ห่อ</t>
  </si>
  <si>
    <t>ห่อ 120</t>
  </si>
  <si>
    <t>ลัง1201</t>
  </si>
  <si>
    <t>แพค 105</t>
  </si>
  <si>
    <t>ถุงกระดาษน้ำตาลหิ้ว      3X L</t>
  </si>
  <si>
    <t>15*23*25</t>
  </si>
  <si>
    <t>25ใบ*14ห่อ</t>
  </si>
  <si>
    <t>ห่อ140</t>
  </si>
  <si>
    <t>ลัง 1610</t>
  </si>
  <si>
    <t>ลัง 1645</t>
  </si>
  <si>
    <t>แพค 118</t>
  </si>
  <si>
    <t>บ.เจพีเอ็ม แพคเกจจิ้ง จก</t>
  </si>
  <si>
    <t>JPM</t>
  </si>
  <si>
    <t>ลัง 1304</t>
  </si>
  <si>
    <t>รถ40(10ลัง+2ลัง)</t>
  </si>
  <si>
    <t>ลัง  1120</t>
  </si>
  <si>
    <t>รถ35 (8ลัง)</t>
  </si>
  <si>
    <t>ลัง 1185</t>
  </si>
  <si>
    <t>ห่อ 98.75</t>
  </si>
  <si>
    <r>
      <t>ถาดสำเร็จรูปอาร์ตลาย</t>
    </r>
    <r>
      <rPr>
        <sz val="14"/>
        <rFont val="Angsana New"/>
        <family val="1"/>
      </rPr>
      <t>3.5*3.5</t>
    </r>
  </si>
  <si>
    <t>1*24แพค</t>
  </si>
  <si>
    <t>12-9-63</t>
  </si>
  <si>
    <t>ลัง1512</t>
  </si>
  <si>
    <t>ลัง1512+30</t>
  </si>
  <si>
    <t>ลัง1542</t>
  </si>
  <si>
    <t>แพค 64..25</t>
  </si>
  <si>
    <t>ถาดสำเร็จรูปอาร์ตลาย4*4</t>
  </si>
  <si>
    <t>1*100*24</t>
  </si>
  <si>
    <t>6-2-68</t>
  </si>
  <si>
    <t>ลัง 1403</t>
  </si>
  <si>
    <t>รถ35(4.5ลัง+..5ลัง)ลด6%</t>
  </si>
  <si>
    <t>ลัง 1405</t>
  </si>
  <si>
    <t>แพค 58.67</t>
  </si>
  <si>
    <t>ถาดสำเร็จรูปอาร์ตลาย4*6</t>
  </si>
  <si>
    <t>1*18แพค</t>
  </si>
  <si>
    <t>19-2-68</t>
  </si>
  <si>
    <t>ลัง1331</t>
  </si>
  <si>
    <t>รถ40(4.5ลัง+.5ลัง)</t>
  </si>
  <si>
    <t>ลัง 1206.4</t>
  </si>
  <si>
    <t>แพค 67.02</t>
  </si>
  <si>
    <t>ถาดสำเร็จรูปอาร์ตลาย</t>
  </si>
  <si>
    <t>100*12แพค</t>
  </si>
  <si>
    <t>29-8-60</t>
  </si>
  <si>
    <t>ร้อย115</t>
  </si>
  <si>
    <t>ลัง1380ลด6%</t>
  </si>
  <si>
    <t>ลัง1297</t>
  </si>
  <si>
    <t>แพค 108</t>
  </si>
  <si>
    <t>ถาดสำเร็จรูปอาร์ตขาว(4*4)</t>
  </si>
  <si>
    <t>ร้อย 67</t>
  </si>
  <si>
    <t>รถ 35(5.5แถม.5ลัง)27552494</t>
  </si>
  <si>
    <t>ลัง 1506</t>
  </si>
  <si>
    <t>แพค 62.75</t>
  </si>
  <si>
    <t>ถาดสำเร็จรูปอาร์ตขาว(4*6)</t>
  </si>
  <si>
    <t>ลัง1152</t>
  </si>
  <si>
    <t>รถ 40(4.5แถม.5ลัง)</t>
  </si>
  <si>
    <t>ลัง 1077</t>
  </si>
  <si>
    <t>แพค 59.82</t>
  </si>
  <si>
    <t>ถาดสำเร็จรูปอาร์ตขาว</t>
  </si>
  <si>
    <t>14-10-58</t>
  </si>
  <si>
    <t>ร้อย 95</t>
  </si>
  <si>
    <t>ลัง 1140 ลด 6%</t>
  </si>
  <si>
    <t>ลัง 1071.60</t>
  </si>
  <si>
    <t>ถาดสำเร็จรูปน้ำตาล(4*4)</t>
  </si>
  <si>
    <t>18-10-65</t>
  </si>
  <si>
    <t>ร้อย 65</t>
  </si>
  <si>
    <t>ถาดสำเร็จรูปน้ำตาล(4*6)</t>
  </si>
  <si>
    <t>แพค 89</t>
  </si>
  <si>
    <t>แผนก.......ดนัย....................</t>
  </si>
  <si>
    <t>500แผ่น</t>
  </si>
  <si>
    <t>แผ่นละ4</t>
  </si>
  <si>
    <t>ส่ง 3.20</t>
  </si>
  <si>
    <t>29-11-66</t>
  </si>
  <si>
    <t>รถ20(ใหม่1450)</t>
  </si>
  <si>
    <t>แผ่น 2.90</t>
  </si>
  <si>
    <t>กระดาษลอกลาย(แบบม้วน)</t>
  </si>
  <si>
    <t>30"*40"</t>
  </si>
  <si>
    <t>30ม้วน</t>
  </si>
  <si>
    <t>มัด 80</t>
  </si>
  <si>
    <t>ส่งมัด70</t>
  </si>
  <si>
    <t>18-10-68</t>
  </si>
  <si>
    <t>ริม 1895</t>
  </si>
  <si>
    <t>ม้วน 63.17</t>
  </si>
  <si>
    <r>
      <t>กระดาษขาวบาง(</t>
    </r>
    <r>
      <rPr>
        <b/>
        <sz val="18"/>
        <color indexed="60"/>
        <rFont val="Angsana New"/>
        <family val="1"/>
      </rPr>
      <t>กระดาษชิฟฟ่อน)</t>
    </r>
  </si>
  <si>
    <t>500*6แพค</t>
  </si>
  <si>
    <t>5ห่อ*1ริม</t>
  </si>
  <si>
    <t>พับ 75</t>
  </si>
  <si>
    <t>ริม 420</t>
  </si>
  <si>
    <t>ห่อ1900</t>
  </si>
  <si>
    <t>รถ 30 ห่อ1930</t>
  </si>
  <si>
    <t>ห่อ 386</t>
  </si>
  <si>
    <t>แพค 64.33</t>
  </si>
  <si>
    <t>กระดาษทุเรียน10*10</t>
  </si>
  <si>
    <t>1*500</t>
  </si>
  <si>
    <t>6แพค*5ริม</t>
  </si>
  <si>
    <t>ริม 430</t>
  </si>
  <si>
    <t>มัด2050</t>
  </si>
  <si>
    <t>รถ 35ลด5%</t>
  </si>
  <si>
    <t>ริม 396.5</t>
  </si>
  <si>
    <t>พับ   66.08</t>
  </si>
  <si>
    <t>กระดาษทุเรียน8*10</t>
  </si>
  <si>
    <t>8แพค*5ริม</t>
  </si>
  <si>
    <t>ห่อ 60</t>
  </si>
  <si>
    <t>พับ   49.56</t>
  </si>
  <si>
    <t>กระดาษทุเรียนยูโร10*10</t>
  </si>
  <si>
    <t>ริม 390</t>
  </si>
  <si>
    <t>มัด1850</t>
  </si>
  <si>
    <t>รถ 30ลด5%</t>
  </si>
  <si>
    <t>ริม 358.5</t>
  </si>
  <si>
    <t>พับ   59.75</t>
  </si>
  <si>
    <t>กระดาษทุเรียนยูโร8*10</t>
  </si>
  <si>
    <t>พับ   44.82</t>
  </si>
  <si>
    <t>กระดาษรองขนม(ลาย)6*6</t>
  </si>
  <si>
    <t>1*60แพค</t>
  </si>
  <si>
    <t>ห่อ 35.-</t>
  </si>
  <si>
    <t>20-5-68</t>
  </si>
  <si>
    <t>มัด 1730</t>
  </si>
  <si>
    <t>ห่อ 28.83</t>
  </si>
  <si>
    <t>กระดาษห่อเบอเกอร12*12</t>
  </si>
  <si>
    <t>1*20แพค</t>
  </si>
  <si>
    <t>ห่อ 86.50</t>
  </si>
  <si>
    <t>กระดาษห่อเบอเกอร6*6</t>
  </si>
  <si>
    <t>กล่องขนมปังครี่งใบ(ขาว)</t>
  </si>
  <si>
    <t>แพค 70</t>
  </si>
  <si>
    <t>21-5-67</t>
  </si>
  <si>
    <t>ลัง 1200</t>
  </si>
  <si>
    <t>ลัง 1235</t>
  </si>
  <si>
    <t>แพค 61.75</t>
  </si>
  <si>
    <t>กล่องขนมปังครี่งใบ(คราฟ)</t>
  </si>
  <si>
    <t>กล่องขนมปังฮอทชีส</t>
  </si>
  <si>
    <t>กระดาษรองเปา 3นิ้ว</t>
  </si>
  <si>
    <t>1*30กก.</t>
  </si>
  <si>
    <t>1ลัง*30กก</t>
  </si>
  <si>
    <t>กก.50</t>
  </si>
  <si>
    <t>มัด1230</t>
  </si>
  <si>
    <t>กก. 42.17</t>
  </si>
  <si>
    <t>กระดาษรองเปา 3.5*3.5นิ้ว</t>
  </si>
  <si>
    <t>มัด1290</t>
  </si>
  <si>
    <t>กระดาษรองเปาพระอาทิตย์ 3นิ้ว</t>
  </si>
  <si>
    <t>มัด1220</t>
  </si>
  <si>
    <t>ลัง 1255</t>
  </si>
  <si>
    <t>กก. 41.83</t>
  </si>
  <si>
    <t>กระดาษรองเปาถูกดี  3นิ้ว</t>
  </si>
  <si>
    <t>กก. 45</t>
  </si>
  <si>
    <t>มัด1050</t>
  </si>
  <si>
    <t>ลัง 1085</t>
  </si>
  <si>
    <t>กก. 36.17</t>
  </si>
  <si>
    <t>กระดาษพระอาทิตย์ 9*9</t>
  </si>
  <si>
    <t>กระดาษพระอาทิตย์ 8*8</t>
  </si>
  <si>
    <t>พรีเมียม</t>
  </si>
  <si>
    <t>1กก*20</t>
  </si>
  <si>
    <t>มัด 1110</t>
  </si>
  <si>
    <t>กระดาษโรตีTK 8*8</t>
  </si>
  <si>
    <t>20-5-69</t>
  </si>
  <si>
    <t>ลูก 1069</t>
  </si>
  <si>
    <t>กก. 35.62</t>
  </si>
  <si>
    <t>กระดาษบรูฟหน้ากว้าง</t>
  </si>
  <si>
    <t>กก 45</t>
  </si>
  <si>
    <t>ลูก 1150</t>
  </si>
  <si>
    <t>ลูก 1090</t>
  </si>
  <si>
    <t>กก. 36.33</t>
  </si>
  <si>
    <t>30-5-68</t>
  </si>
  <si>
    <t>รถ 40(7แถม 1)</t>
  </si>
  <si>
    <t>ลูก 1050</t>
  </si>
  <si>
    <t>กก.   35</t>
  </si>
  <si>
    <t>บ.บูรพาอุตสาหกรรมจำกัด</t>
  </si>
  <si>
    <t>โอนวัชระ เจนวิริยะโสภาคย์  ทหารไทย-(ลาดพร้าว6)175-2-09446-4   กสิกรไทยสาขาย่อยไอทีสแควร์762-201233-7</t>
  </si>
  <si>
    <t>กระดาษบรูฟหน้ากว้างกบเพรช</t>
  </si>
  <si>
    <t>31-3-68</t>
  </si>
  <si>
    <t>ลัง 982.50</t>
  </si>
  <si>
    <t>รถ40 (60มัด)</t>
  </si>
  <si>
    <t>ลูก1091</t>
  </si>
  <si>
    <t>กก. 36.37</t>
  </si>
  <si>
    <t>โรตี   8*8    ไก่เพรช</t>
  </si>
  <si>
    <t>5-1-66</t>
  </si>
  <si>
    <t>ลัง785</t>
  </si>
  <si>
    <t>100มัด1143</t>
  </si>
  <si>
    <t>(100)1258</t>
  </si>
  <si>
    <t>โรตี   9*9    ไก่เพรช</t>
  </si>
  <si>
    <t>งดผลิต</t>
  </si>
  <si>
    <t>กระดาษบรูฟหน้ากว้างยิ้มคู่</t>
  </si>
  <si>
    <t>ลูก1300</t>
  </si>
  <si>
    <t>ลูก 982.50</t>
  </si>
  <si>
    <t>60มัด1072.5</t>
  </si>
  <si>
    <t>(20)1159</t>
  </si>
  <si>
    <t>กก.  39</t>
  </si>
  <si>
    <t>แผนก.......ดนัย...................</t>
  </si>
  <si>
    <t>S&amp;W เทรดดิ้ง เชียงใหม่</t>
  </si>
  <si>
    <t>081-0231206   ,    084-3789519</t>
  </si>
  <si>
    <t>โอน คุณวิชา ศิริธนะ   ธ.กสิกรสาขาลำพูน  334-4-60289-5</t>
  </si>
  <si>
    <t>เทียนตัวเลข</t>
  </si>
  <si>
    <t>21-2-56</t>
  </si>
  <si>
    <t>ด12/55ลัง1050ห่อ52.50</t>
  </si>
  <si>
    <t>ลัง900</t>
  </si>
  <si>
    <t>1ลังบรรจุ20ห่อ</t>
  </si>
  <si>
    <t>ลัง  2035</t>
  </si>
  <si>
    <t>1*12เล่ม</t>
  </si>
  <si>
    <t>1*24โหล</t>
  </si>
  <si>
    <t>1-11-68</t>
  </si>
  <si>
    <t>โหล150.83</t>
  </si>
  <si>
    <t>อัน 12.57</t>
  </si>
  <si>
    <t>กันชื้น</t>
  </si>
  <si>
    <t>1-10-68</t>
  </si>
  <si>
    <t>ลัง 1435</t>
  </si>
  <si>
    <t xml:space="preserve">วารี    </t>
  </si>
  <si>
    <t>เทียนตัวเลขรุ่นโบว์BDN.03</t>
  </si>
  <si>
    <t>เลข1</t>
  </si>
  <si>
    <t>1*40แพค</t>
  </si>
  <si>
    <t>10.-</t>
  </si>
  <si>
    <t>แพค 75</t>
  </si>
  <si>
    <t>24-10-68</t>
  </si>
  <si>
    <t>ลัง 2000</t>
  </si>
  <si>
    <t>รถ30    ลัง2030</t>
  </si>
  <si>
    <t>แพค 50.75</t>
  </si>
  <si>
    <t>ชิ้น 5.8</t>
  </si>
  <si>
    <t>เลข2</t>
  </si>
  <si>
    <t>เลข3</t>
  </si>
  <si>
    <t>เลข4</t>
  </si>
  <si>
    <t>เลข5</t>
  </si>
  <si>
    <t>เลข6</t>
  </si>
  <si>
    <t>เลข7</t>
  </si>
  <si>
    <t>เลข8</t>
  </si>
  <si>
    <t>เลข9</t>
  </si>
  <si>
    <t>เลข0</t>
  </si>
  <si>
    <t>ผ้าขาวบาง(เกรดรอง</t>
  </si>
  <si>
    <t>12ผืน/แพค</t>
  </si>
  <si>
    <t>โหล190</t>
  </si>
  <si>
    <t>รถ3.5</t>
  </si>
  <si>
    <t>โหล178.50</t>
  </si>
  <si>
    <t>ปืนจุดเตาแก๊สสตาร์</t>
  </si>
  <si>
    <t>โหล 200</t>
  </si>
  <si>
    <t>4-7-68</t>
  </si>
  <si>
    <t>รถ 35(ลัง 2267</t>
  </si>
  <si>
    <t>โหล189</t>
  </si>
  <si>
    <t>ไฟแชคกล่องดำ SAS</t>
  </si>
  <si>
    <t>1*50อัน</t>
  </si>
  <si>
    <t>5.-</t>
  </si>
  <si>
    <t>กล่อง160</t>
  </si>
  <si>
    <t>รถ 35(ลัง 2835</t>
  </si>
  <si>
    <t>กล่อง142</t>
  </si>
  <si>
    <t>บ. พี .เอส.บี.จก</t>
  </si>
  <si>
    <t>02-7019500</t>
  </si>
  <si>
    <t>อานนท์</t>
  </si>
  <si>
    <t>เกรซซิมเปิลกล่องอาหาร  7.5"</t>
  </si>
  <si>
    <t>B 003</t>
  </si>
  <si>
    <t>ลด15%</t>
  </si>
  <si>
    <t>B 001</t>
  </si>
  <si>
    <t>7-10-58</t>
  </si>
  <si>
    <t>เกรซซิมเปิลกล่องอาหาร   6.5"</t>
  </si>
  <si>
    <t>B 004</t>
  </si>
  <si>
    <t>11-12-58</t>
  </si>
  <si>
    <t>เกรซซิมเปิลจานวงรี           6.5"</t>
  </si>
  <si>
    <t>P 009</t>
  </si>
  <si>
    <t>เกรซซิมเปิลจานกลม         7"</t>
  </si>
  <si>
    <t>1*50ชิ้น</t>
  </si>
  <si>
    <t>19-2-57</t>
  </si>
  <si>
    <t>เกรซซิมเปิลจานกลม          9"</t>
  </si>
  <si>
    <t>P 013</t>
  </si>
  <si>
    <t>เกรซซิมเปิลชาม           875มล.</t>
  </si>
  <si>
    <t>L 038</t>
  </si>
  <si>
    <t>เกรซซิมเปิลชาม           500มล.</t>
  </si>
  <si>
    <t>เกรซซิมเปิลชาม           350มล.</t>
  </si>
  <si>
    <t>L 026</t>
  </si>
  <si>
    <t>บริษัทฝ่ายตลาด</t>
  </si>
  <si>
    <t>2-11-60</t>
  </si>
  <si>
    <t>ซื้อครบ10000</t>
  </si>
  <si>
    <t>L001</t>
  </si>
  <si>
    <t>บ. แฟนตาซีเปเปอร์จก.</t>
  </si>
  <si>
    <t>081-3417708</t>
  </si>
  <si>
    <t xml:space="preserve">  </t>
  </si>
  <si>
    <t>โอนธนาคารกรุงเทพ</t>
  </si>
  <si>
    <t>275-3-06500-8</t>
  </si>
  <si>
    <t>K600</t>
  </si>
  <si>
    <t>คลีน- กล่องอาหารอานามัย</t>
  </si>
  <si>
    <t>600มล</t>
  </si>
  <si>
    <t>50ใบ*16แพค</t>
  </si>
  <si>
    <t>ลัง 1300</t>
  </si>
  <si>
    <t>20-2-66</t>
  </si>
  <si>
    <t>ค่ารถ35ลัง1415</t>
  </si>
  <si>
    <t>ลัง1146</t>
  </si>
  <si>
    <t>K725</t>
  </si>
  <si>
    <t>725มล</t>
  </si>
  <si>
    <t>17-12-63</t>
  </si>
  <si>
    <t>ค่ารถ35ลัง1595</t>
  </si>
  <si>
    <t>ลัง 1292</t>
  </si>
  <si>
    <t>ซื้อ10ลังแถม2ลัง</t>
  </si>
  <si>
    <t>K1300</t>
  </si>
  <si>
    <t>1300มล</t>
  </si>
  <si>
    <t>50ใบ*6แพค</t>
  </si>
  <si>
    <t>ลัง 1240</t>
  </si>
  <si>
    <t>ลด10%1080ค่ารถ35</t>
  </si>
  <si>
    <t>ลัง1115</t>
  </si>
  <si>
    <t>SP008</t>
  </si>
  <si>
    <t>จานกระดาษเหลี่ยม</t>
  </si>
  <si>
    <t>8นิ้ว</t>
  </si>
  <si>
    <t>50ใบ*20แพค</t>
  </si>
  <si>
    <t>ลัง 1950</t>
  </si>
  <si>
    <t>ลด10%ค่ารถ35</t>
  </si>
  <si>
    <t>ลัง1835</t>
  </si>
  <si>
    <t>SP009</t>
  </si>
  <si>
    <t>9นิ้ว</t>
  </si>
  <si>
    <t>ลัง 2150</t>
  </si>
  <si>
    <t>ลัง2015</t>
  </si>
  <si>
    <t>RP008</t>
  </si>
  <si>
    <t>จานกระดาษกลม</t>
  </si>
  <si>
    <t>50ใบ*24แพค</t>
  </si>
  <si>
    <t>ลัง2195</t>
  </si>
  <si>
    <t>RP009</t>
  </si>
  <si>
    <t>ลัง2150</t>
  </si>
  <si>
    <t>TP5-8</t>
  </si>
  <si>
    <t>ถาดกระดาษเหลี่ยม</t>
  </si>
  <si>
    <t>5*8นิ้ว</t>
  </si>
  <si>
    <t>ลัง 1404</t>
  </si>
  <si>
    <t>ปลาพิมพ์ซิลิโคน</t>
  </si>
  <si>
    <t>สุวรีย์ พัฒนเอกวงค์</t>
  </si>
  <si>
    <t xml:space="preserve">                        BB430-07-78098-0 สาขาจัตุรัส</t>
  </si>
  <si>
    <t>พิมพ์กุหลาบ</t>
  </si>
  <si>
    <t>3ซม</t>
  </si>
  <si>
    <t>22-11-60</t>
  </si>
  <si>
    <t>พิมพ์กล้วยไม้</t>
  </si>
  <si>
    <t>พิมพ์ลีลาวดี</t>
  </si>
  <si>
    <t>พิมพ์ทานตะวัน</t>
  </si>
  <si>
    <t>พิมพ์บ๊วย</t>
  </si>
  <si>
    <t>5ซม</t>
  </si>
  <si>
    <t>7ซม</t>
  </si>
  <si>
    <t>6หลุม</t>
  </si>
  <si>
    <t>พิมพ์ดอกไม้</t>
  </si>
  <si>
    <t>12ดอก</t>
  </si>
  <si>
    <t>15ดอก</t>
  </si>
  <si>
    <t>พิมพ์ครึ่งวงกลม</t>
  </si>
  <si>
    <t>6ช่อง</t>
  </si>
  <si>
    <t>พิมพ์สบู่สี่เหลี่ยม</t>
  </si>
  <si>
    <t>8ช่อง</t>
  </si>
  <si>
    <t>พิมพ์สบู่วงรี</t>
  </si>
  <si>
    <t>หมีพู</t>
  </si>
  <si>
    <t>คิดตี้</t>
  </si>
  <si>
    <t>4ช่อง</t>
  </si>
  <si>
    <t>ตระกร้อมือ</t>
  </si>
  <si>
    <t>10นิ้ว</t>
  </si>
  <si>
    <t>แปรงชุดซิลิโคน</t>
  </si>
  <si>
    <t>แผ่นซิโคนรองนวด</t>
  </si>
  <si>
    <t>บ.คอมเพค จก</t>
  </si>
  <si>
    <t>061-8165550</t>
  </si>
  <si>
    <t>โอน สมสุน์ ฑีฆาอุตมากร BB022-031933-9 สาขาเทสโก้โลตัสบางใหญ่</t>
  </si>
  <si>
    <t>ถ้วยคัพเค้ก 5040</t>
  </si>
  <si>
    <t>1*30แถว</t>
  </si>
  <si>
    <t>1-7-63</t>
  </si>
  <si>
    <t>ฝาถ้วยคัพเค้ก 5041</t>
  </si>
  <si>
    <t>24-11-60</t>
  </si>
  <si>
    <t>ถ้วยบราวนี่ใหญ่</t>
  </si>
  <si>
    <t>7-5-64</t>
  </si>
  <si>
    <t>ถ้วยบราวนี่เล็ก</t>
  </si>
  <si>
    <t>ถ้วยบาเนสโทนใหญ่ 6ซม</t>
  </si>
  <si>
    <t>50ใบ</t>
  </si>
  <si>
    <t>1*60แถว</t>
  </si>
  <si>
    <t>7-6-64</t>
  </si>
  <si>
    <t>ถ้วยบาเนสโทนเล็ก 5ซม</t>
  </si>
  <si>
    <t>1*90แถว</t>
  </si>
  <si>
    <t>ลัง 1728</t>
  </si>
  <si>
    <t>ถ้วยตวง2หัว 20ซซ/40ซซ</t>
  </si>
  <si>
    <t>16-1-61</t>
  </si>
  <si>
    <t>ช้อนตวงสีอย่างดี</t>
  </si>
  <si>
    <t>3-10-60</t>
  </si>
  <si>
    <t>มีดตัดขนมปังมีฟันถี่ 10"</t>
  </si>
  <si>
    <t>โหล720</t>
  </si>
  <si>
    <t>มีดตัดขนมปังไม่มีฟัน 10"</t>
  </si>
  <si>
    <t>ชุดหัวบีบ6หัว</t>
  </si>
  <si>
    <t>ช้อนตัก+B450:B461พลาสติก</t>
  </si>
  <si>
    <t>10ก.</t>
  </si>
  <si>
    <t>แปรงซิโคนด้ามพลาสติก</t>
  </si>
  <si>
    <t>แปรงซิโคนด้ามพลาสติกสี</t>
  </si>
  <si>
    <t>ด้ามหนา</t>
  </si>
  <si>
    <t>พายซิโคนด้ามพลาสติก</t>
  </si>
  <si>
    <t>ด้ามพลาสติก</t>
  </si>
  <si>
    <t>พายตักเอนกประสงค์</t>
  </si>
  <si>
    <t>สีหวาน</t>
  </si>
  <si>
    <t>สปาตูลางอ</t>
  </si>
  <si>
    <t>6"</t>
  </si>
  <si>
    <t>สปาตูลาสามเหลี่ยม</t>
  </si>
  <si>
    <t>3-3-61</t>
  </si>
  <si>
    <t>สปาตูลา</t>
  </si>
  <si>
    <t>ตัดฟิซซ่า</t>
  </si>
  <si>
    <t>31-1-64</t>
  </si>
  <si>
    <t>กระชอนสแตนเลทร่อนแป้ง</t>
  </si>
  <si>
    <t>เล็กมาก</t>
  </si>
  <si>
    <t>พิมพ์กดคุ้กกี้การตูน</t>
  </si>
  <si>
    <t>พิมพ์กดคุ้กกี้วงกลม,ดอกไม้</t>
  </si>
  <si>
    <t>เลื่อยตัดเค้ก</t>
  </si>
  <si>
    <t>โหล420</t>
  </si>
  <si>
    <t>ที่ร่อนแป้งแบบมือถือ ใหญ่</t>
  </si>
  <si>
    <t>B05</t>
  </si>
  <si>
    <t>พิมพ์ทาร์ตไข่</t>
  </si>
  <si>
    <t>ใบ 15</t>
  </si>
  <si>
    <t>ถุงบีบใช้แล้วทิ้ง 3-36</t>
  </si>
  <si>
    <t>แพค    80</t>
  </si>
  <si>
    <t>แพค40</t>
  </si>
  <si>
    <t>ถุงบีบใช้แล้วทิ้ง 3-40</t>
  </si>
  <si>
    <t>แพค    90</t>
  </si>
  <si>
    <t>10ใบ20</t>
  </si>
  <si>
    <t>แพค50</t>
  </si>
  <si>
    <t>ถุงบีบใช้แล้วทิ้ง 3-46</t>
  </si>
  <si>
    <t>แพค  100</t>
  </si>
  <si>
    <t>แพค 60</t>
  </si>
  <si>
    <t>ถุงบีบผ้า  3-40</t>
  </si>
  <si>
    <t>ถุงบีบผ้าทิ้ง 3-46</t>
  </si>
  <si>
    <t xml:space="preserve">ถุงบีบซิลิโคน  M </t>
  </si>
  <si>
    <t>ถุงบีบซิลิโคน  L</t>
  </si>
  <si>
    <t>ถุงคุ้กกี้มีลายปากกาวใส</t>
  </si>
  <si>
    <t>7*7ซม</t>
  </si>
  <si>
    <t>1*30แพค</t>
  </si>
  <si>
    <t>ถุงคุ้กกี้มีลายปากกาวลาย</t>
  </si>
  <si>
    <t>8*8ซม</t>
  </si>
  <si>
    <t>เดิม37</t>
  </si>
  <si>
    <t>10*10ซม</t>
  </si>
  <si>
    <t>ถุงซิปล็อกอลูมเนียมฟลอย์</t>
  </si>
  <si>
    <t>10*15ซม</t>
  </si>
  <si>
    <t>S</t>
  </si>
  <si>
    <t>10แถม1</t>
  </si>
  <si>
    <t>12*20ซม.</t>
  </si>
  <si>
    <t>M</t>
  </si>
  <si>
    <t>15*22ซม</t>
  </si>
  <si>
    <t>L</t>
  </si>
  <si>
    <t>18*26ซม</t>
  </si>
  <si>
    <t>ถุงซิปล็อกคราฟเจาะใส</t>
  </si>
  <si>
    <t>12*20ซม</t>
  </si>
  <si>
    <t>14*20ซม</t>
  </si>
  <si>
    <t>18*26ซม.</t>
  </si>
  <si>
    <t>ถุงซิปล็อกอเนกประสงค์</t>
  </si>
  <si>
    <t>กล่องใส่ขนม</t>
  </si>
  <si>
    <t>13.5*13.5*5ซม.</t>
  </si>
  <si>
    <t>ถุงมือผ้าลายจุด</t>
  </si>
  <si>
    <t>12แถม1</t>
  </si>
  <si>
    <t>ถุงมือผ้าสีน้ำตาล</t>
  </si>
  <si>
    <t>เครื่องตีฟองนมไฟฟ้า</t>
  </si>
  <si>
    <t>ที่คีบหัวซิลิโคน</t>
  </si>
  <si>
    <t>แผ่นรองนวดซิลิโคน</t>
  </si>
  <si>
    <t>กระดาษรองอบ(กล่อง)</t>
  </si>
  <si>
    <t>แผ่นเทปล่อนเกรดA</t>
  </si>
  <si>
    <t>แผ่นเทปล่อนเกรดB</t>
  </si>
  <si>
    <t>แผ่นรองอบไฟเบอแมท</t>
  </si>
  <si>
    <t>30*40ซม.</t>
  </si>
  <si>
    <t>เม็ดน้ำตาลสีทอง</t>
  </si>
  <si>
    <t>กป.100</t>
  </si>
  <si>
    <t>เม็ดน้ำตาลสีเงิน</t>
  </si>
  <si>
    <t>กป 150</t>
  </si>
  <si>
    <t>กป.120</t>
  </si>
  <si>
    <t>กระบอกกดคุ้กกี้แสตนเลส</t>
  </si>
  <si>
    <t>พิมพ์ทอดไข่</t>
  </si>
  <si>
    <t>พิมพ์กดคุ้กกี้ 4แบบ</t>
  </si>
  <si>
    <t>ฐาน</t>
  </si>
  <si>
    <t>1/2 ปอนด์</t>
  </si>
  <si>
    <t xml:space="preserve">กล่องเค้ก </t>
  </si>
  <si>
    <t>กล่องเค้ก                 (ลาย)</t>
  </si>
  <si>
    <t xml:space="preserve">กล่องเค้กกลมฐานน้ำตาล </t>
  </si>
  <si>
    <t>1 ปอนด์</t>
  </si>
  <si>
    <t>กล่องเค้ก                 (ขาว)</t>
  </si>
  <si>
    <t>1*300</t>
  </si>
  <si>
    <t>2 ปอนด์</t>
  </si>
  <si>
    <t>1*200</t>
  </si>
  <si>
    <t>3 ปอนด์</t>
  </si>
  <si>
    <t>1*150</t>
  </si>
  <si>
    <t>5 ปอนด์</t>
  </si>
  <si>
    <t>กล่องเค้ก - สมยศ    (ขาว)</t>
  </si>
  <si>
    <t>กล่องเค้ก - สมยศ    (ลาย)</t>
  </si>
  <si>
    <t>กล่องเค้ก 1 ชิ้น        (ขาว)</t>
  </si>
  <si>
    <t>3*4*3</t>
  </si>
  <si>
    <t>กล่องเค้ก 2 ชิ้น        (ขาว)</t>
  </si>
  <si>
    <t>4*4*.3</t>
  </si>
  <si>
    <t>กล่องเบรค                (ขาว)</t>
  </si>
  <si>
    <t>5*5*3</t>
  </si>
  <si>
    <t>1*100*10ห่อ</t>
  </si>
  <si>
    <t>กล่องพิซซ่า</t>
  </si>
  <si>
    <t>7*7*2</t>
  </si>
  <si>
    <t>100*5แพค</t>
  </si>
  <si>
    <t>กระเช้าติดแผงกล้วยไม้เล็ก</t>
  </si>
  <si>
    <t>1*40มัด</t>
  </si>
  <si>
    <t>กระเช้าติดแผงกล้วยไม้กลาง</t>
  </si>
  <si>
    <t>1*80มัด</t>
  </si>
  <si>
    <t>กระเช้าติดแผงกล้วยไม้ใหญ่</t>
  </si>
  <si>
    <t>กล่องคราฟเตี้ย(10)</t>
  </si>
  <si>
    <t>1/2ปอนด์</t>
  </si>
  <si>
    <t>แพค 40</t>
  </si>
  <si>
    <t>ร้อย 390</t>
  </si>
  <si>
    <t>17-7-64</t>
  </si>
  <si>
    <t xml:space="preserve">รถ30 </t>
  </si>
  <si>
    <t>ร้อย   340</t>
  </si>
  <si>
    <t>จี</t>
  </si>
  <si>
    <t>กล่องขาวเจาะ(20)</t>
  </si>
  <si>
    <t>แพค 50</t>
  </si>
  <si>
    <t>ร้อย240</t>
  </si>
  <si>
    <t>ใบ1.80</t>
  </si>
  <si>
    <t>รถ15(จี225)รถ2.-</t>
  </si>
  <si>
    <t>ร้อย195</t>
  </si>
  <si>
    <t>แพค 39</t>
  </si>
  <si>
    <t>กล่องสีลายเจาะ(20)</t>
  </si>
  <si>
    <t>ร้อย460</t>
  </si>
  <si>
    <t>ใบ3.8</t>
  </si>
  <si>
    <t>ร้อย395</t>
  </si>
  <si>
    <t>แพค 79</t>
  </si>
  <si>
    <t>ฐานเค้ก</t>
  </si>
  <si>
    <t>ร้อย 190</t>
  </si>
  <si>
    <t>ร้อย 180</t>
  </si>
  <si>
    <t>ใบ 1.80</t>
  </si>
  <si>
    <t>กล่องขาวเจาะ</t>
  </si>
  <si>
    <t>1*400</t>
  </si>
  <si>
    <t>ร้อย400</t>
  </si>
  <si>
    <t>ร้อย315</t>
  </si>
  <si>
    <t>รถ10(จี442ฉ</t>
  </si>
  <si>
    <t>ร้อย325</t>
  </si>
  <si>
    <t>กล่องขาวเจาะ(10)</t>
  </si>
  <si>
    <t>แพค35</t>
  </si>
  <si>
    <t>แพค 36</t>
  </si>
  <si>
    <t>ร้อย360</t>
  </si>
  <si>
    <t>กล่องขาวอาตเจาะ</t>
  </si>
  <si>
    <t>960(900)</t>
  </si>
  <si>
    <t>ร้อย800</t>
  </si>
  <si>
    <t>ร้อย 815</t>
  </si>
  <si>
    <t>กล่องขาวอาตเจาะ(10)</t>
  </si>
  <si>
    <t>แพค100</t>
  </si>
  <si>
    <t>แพค80</t>
  </si>
  <si>
    <t>แพค81.50</t>
  </si>
  <si>
    <t>กล่องขาวเตี้ยเจาะ</t>
  </si>
  <si>
    <t>ร้อย420</t>
  </si>
  <si>
    <t>ร้อย 350</t>
  </si>
  <si>
    <t>ร้อย 360</t>
  </si>
  <si>
    <t>(แพค36)3.6</t>
  </si>
  <si>
    <r>
      <t>กล่อง</t>
    </r>
    <r>
      <rPr>
        <sz val="16"/>
        <color indexed="10"/>
        <rFont val="Arial"/>
        <family val="2"/>
      </rPr>
      <t>สีลาย</t>
    </r>
    <r>
      <rPr>
        <sz val="16"/>
        <rFont val="Arial"/>
        <family val="2"/>
      </rPr>
      <t xml:space="preserve"> เจาะ</t>
    </r>
  </si>
  <si>
    <t>ร้อย760</t>
  </si>
  <si>
    <t>รัอย635</t>
  </si>
  <si>
    <t>ร้อย 645</t>
  </si>
  <si>
    <r>
      <t>กล่อง</t>
    </r>
    <r>
      <rPr>
        <sz val="16"/>
        <color indexed="10"/>
        <rFont val="Arial"/>
        <family val="2"/>
      </rPr>
      <t>สีลาย</t>
    </r>
    <r>
      <rPr>
        <sz val="16"/>
        <rFont val="Arial"/>
        <family val="2"/>
      </rPr>
      <t xml:space="preserve"> เจาะ(10)</t>
    </r>
  </si>
  <si>
    <t>แพค 90</t>
  </si>
  <si>
    <t>ร้อย790</t>
  </si>
  <si>
    <t>รัอย670</t>
  </si>
  <si>
    <t>ร้อย 680</t>
  </si>
  <si>
    <t>ฐานเค้กชมพู,ขาว</t>
  </si>
  <si>
    <t>ร้อย220(200)</t>
  </si>
  <si>
    <t>รถ 5(ขาย150)</t>
  </si>
  <si>
    <t>ร้อย  120</t>
  </si>
  <si>
    <t>ฐานเค้กสีทอง</t>
  </si>
  <si>
    <t>ร้อย 420</t>
  </si>
  <si>
    <t>ร้อย350</t>
  </si>
  <si>
    <t>รถ 5</t>
  </si>
  <si>
    <t>ร้อย  355</t>
  </si>
  <si>
    <t>ฐานเค้กหุ้มลูกฟูก</t>
  </si>
  <si>
    <t>20ใบ*20แพค</t>
  </si>
  <si>
    <t>แพค110</t>
  </si>
  <si>
    <t>ร้อย520</t>
  </si>
  <si>
    <t>ร้อย430</t>
  </si>
  <si>
    <t>(แพค20)รถ2.-</t>
  </si>
  <si>
    <t>แพค 88</t>
  </si>
  <si>
    <t>ใบ 4.4</t>
  </si>
  <si>
    <t>กล่องเค้กขาวเจาะ</t>
  </si>
  <si>
    <t>2ปอนด์</t>
  </si>
  <si>
    <t>ร้อย440</t>
  </si>
  <si>
    <t>รถ15 จี543</t>
  </si>
  <si>
    <t>ร้อย 375</t>
  </si>
  <si>
    <t>กล่องเค้กขาวเจาะ(10)</t>
  </si>
  <si>
    <t>ร้อย 490</t>
  </si>
  <si>
    <t>ร้อย405</t>
  </si>
  <si>
    <t>กล่องเค้กขาวอาร์ตเจาะ</t>
  </si>
  <si>
    <t>1280(1200)</t>
  </si>
  <si>
    <t>ร้อย1070</t>
  </si>
  <si>
    <t>ร้อย 1085</t>
  </si>
  <si>
    <t>กล่องเค้กขาวอาร์ตเจาะ(10)</t>
  </si>
  <si>
    <t>แพค 140</t>
  </si>
  <si>
    <t xml:space="preserve"> 1370(1280)</t>
  </si>
  <si>
    <t>ร้อย1150</t>
  </si>
  <si>
    <t>ร้อย 1165</t>
  </si>
  <si>
    <r>
      <t>กล่อง</t>
    </r>
    <r>
      <rPr>
        <b/>
        <sz val="14"/>
        <color indexed="10"/>
        <rFont val="Arial"/>
        <family val="2"/>
      </rPr>
      <t>ลายเงา</t>
    </r>
    <r>
      <rPr>
        <sz val="14"/>
        <color indexed="10"/>
        <rFont val="Arial"/>
        <family val="2"/>
      </rPr>
      <t>-</t>
    </r>
    <r>
      <rPr>
        <sz val="14"/>
        <rFont val="Arial"/>
        <family val="2"/>
      </rPr>
      <t>หลังเทา เจาะ</t>
    </r>
  </si>
  <si>
    <t>ร้อย1020</t>
  </si>
  <si>
    <t>ร้อย845</t>
  </si>
  <si>
    <t>ร้อย860</t>
  </si>
  <si>
    <r>
      <t>กล่อ</t>
    </r>
    <r>
      <rPr>
        <b/>
        <sz val="14"/>
        <color indexed="10"/>
        <rFont val="Arial"/>
        <family val="2"/>
      </rPr>
      <t>งลายเงา-</t>
    </r>
    <r>
      <rPr>
        <sz val="14"/>
        <rFont val="Arial"/>
        <family val="2"/>
      </rPr>
      <t>หลังเทาเจาะ(10)</t>
    </r>
  </si>
  <si>
    <t>แพค120</t>
  </si>
  <si>
    <t>ร้อย1050</t>
  </si>
  <si>
    <t>ร้อย875</t>
  </si>
  <si>
    <t>ร้อย890</t>
  </si>
  <si>
    <t>ร้อย 240</t>
  </si>
  <si>
    <t>ร้อย175</t>
  </si>
  <si>
    <t>ร้อย180</t>
  </si>
  <si>
    <t>ร้อย 690</t>
  </si>
  <si>
    <t>ร้อย580</t>
  </si>
  <si>
    <t>ร้อย 585</t>
  </si>
  <si>
    <t>10ใบ*18แพค</t>
  </si>
  <si>
    <t>แพค 80</t>
  </si>
  <si>
    <t>ร้อย 780</t>
  </si>
  <si>
    <t>ร้อย645</t>
  </si>
  <si>
    <t>(แพค10)รถ2.-</t>
  </si>
  <si>
    <t>แพค 67</t>
  </si>
  <si>
    <t>ร้อย720</t>
  </si>
  <si>
    <t>ร้อย595</t>
  </si>
  <si>
    <t>จี 805( 5.5+1)ขาย920</t>
  </si>
  <si>
    <t>ร้อย610</t>
  </si>
  <si>
    <t>ร้อย780</t>
  </si>
  <si>
    <t>แพค64</t>
  </si>
  <si>
    <t>แพค 66</t>
  </si>
  <si>
    <t>ร้อย1870</t>
  </si>
  <si>
    <t>26-5-68</t>
  </si>
  <si>
    <t>ร้อย1685</t>
  </si>
  <si>
    <t>ร้อย 1700</t>
  </si>
  <si>
    <t>แพค220</t>
  </si>
  <si>
    <t>ร้อย1500</t>
  </si>
  <si>
    <t>ร้อย 1515</t>
  </si>
  <si>
    <t>กล่องสีลายเจาะ</t>
  </si>
  <si>
    <t>ร้อย1200</t>
  </si>
  <si>
    <t>15-12-64</t>
  </si>
  <si>
    <t>ร้อย1000</t>
  </si>
  <si>
    <t>กล่องสีลายเจาะ(10)</t>
  </si>
  <si>
    <t>ร้อย270</t>
  </si>
  <si>
    <t>ร้อย210</t>
  </si>
  <si>
    <t>ร้อย 225</t>
  </si>
  <si>
    <t>ฐานเค้กทอง</t>
  </si>
  <si>
    <t>ร้อย960</t>
  </si>
  <si>
    <t>ร้อย 800</t>
  </si>
  <si>
    <t>ร้อย 810</t>
  </si>
  <si>
    <t>10ใบ*16แพค</t>
  </si>
  <si>
    <t>ร้อย 805</t>
  </si>
  <si>
    <t>แพค810</t>
  </si>
  <si>
    <t>4 ปอนด์</t>
  </si>
  <si>
    <t>ร้อย 1080</t>
  </si>
  <si>
    <t>ร้อย930</t>
  </si>
  <si>
    <t>ร้อย  940</t>
  </si>
  <si>
    <t>กล่องลายเงา-หลังเทา เจาะ</t>
  </si>
  <si>
    <t>ร้อย1950</t>
  </si>
  <si>
    <t>ร้อย1700</t>
  </si>
  <si>
    <t>ร้อย380</t>
  </si>
  <si>
    <t>ฐานเค้กลูกฟูก ขาว</t>
  </si>
  <si>
    <t>ใบ 14</t>
  </si>
  <si>
    <t>ใบ11</t>
  </si>
  <si>
    <t>ร้อย1100</t>
  </si>
  <si>
    <t>30-5-67</t>
  </si>
  <si>
    <t>ร้อย150</t>
  </si>
  <si>
    <t>ร้อย 165</t>
  </si>
  <si>
    <t>17-3-69</t>
  </si>
  <si>
    <t>ร้อย2770</t>
  </si>
  <si>
    <t>ร้อย 425</t>
  </si>
  <si>
    <t>ใบ 20</t>
  </si>
  <si>
    <t>ใบ 15.5</t>
  </si>
  <si>
    <t>ร้อย1550</t>
  </si>
  <si>
    <t>กล่องตลาดนัดใหญ่(ตัว+ฝา)</t>
  </si>
  <si>
    <t>1มัด*300ใบ</t>
  </si>
  <si>
    <t>ใบ 35</t>
  </si>
  <si>
    <t>ร้อย330</t>
  </si>
  <si>
    <t>ร้อย 245</t>
  </si>
  <si>
    <t>ค่ารถ  35</t>
  </si>
  <si>
    <t>ร้อย 280</t>
  </si>
  <si>
    <t>เจาะ</t>
  </si>
  <si>
    <t>ร้อย3100</t>
  </si>
  <si>
    <t>ร้อย 2750</t>
  </si>
  <si>
    <t>ร้อย 2785</t>
  </si>
  <si>
    <t>กล่องตลาดนัดเล็ก(ตัว+ฝา)</t>
  </si>
  <si>
    <t>ใบ 26</t>
  </si>
  <si>
    <t>ร้อย250</t>
  </si>
  <si>
    <t>22-3-67</t>
  </si>
  <si>
    <t>ร้อย 215</t>
  </si>
  <si>
    <t>กล่องค้กโบราณ</t>
  </si>
  <si>
    <t>ตัว+ฝา</t>
  </si>
  <si>
    <t>20ใบ120</t>
  </si>
  <si>
    <t>ร้อย 500</t>
  </si>
  <si>
    <t>ร้อย425</t>
  </si>
  <si>
    <t>กล่องใสทรงสูง1 ปอนด์</t>
  </si>
  <si>
    <t>กล่องใสทรงสูง2 ปอนด์</t>
  </si>
  <si>
    <t>กล่องใสทรงสูง3ปอนด์</t>
  </si>
  <si>
    <t>7  นิ้ว</t>
  </si>
  <si>
    <t>ร้อย  400</t>
  </si>
  <si>
    <t>9.5 นิ้ว</t>
  </si>
  <si>
    <t>10ใบ75</t>
  </si>
  <si>
    <t>ร้อย 630</t>
  </si>
  <si>
    <t xml:space="preserve">ร้อย 632 </t>
  </si>
  <si>
    <t>กล่องเค้กเจาะโชว์คราฟเตี้ย</t>
  </si>
  <si>
    <t>1-12-63</t>
  </si>
  <si>
    <t>ร้อย300</t>
  </si>
  <si>
    <t>กล่องเค้กเจาะโชว์คราฟ</t>
  </si>
  <si>
    <t>ร้อย450</t>
  </si>
  <si>
    <t>16-11-56</t>
  </si>
  <si>
    <t>ร้อย385</t>
  </si>
  <si>
    <t>ร้อย725</t>
  </si>
  <si>
    <t>ร้อย1040</t>
  </si>
  <si>
    <t>3ปอนด์</t>
  </si>
  <si>
    <t>ร้อย1350</t>
  </si>
  <si>
    <t>ร้อย 150</t>
  </si>
  <si>
    <t>16-9-64</t>
  </si>
  <si>
    <t>รถ 7(ดนัย)</t>
  </si>
  <si>
    <t>ร้อยละ 82</t>
  </si>
  <si>
    <t>ใบ 0.82</t>
  </si>
  <si>
    <t>7-9-64</t>
  </si>
  <si>
    <t>รถ7  ร้อย222</t>
  </si>
  <si>
    <t>ร้อยละ222</t>
  </si>
  <si>
    <t>ใบ 2.20</t>
  </si>
  <si>
    <t>2-12-62</t>
  </si>
  <si>
    <t>ร้อยละ302</t>
  </si>
  <si>
    <t>ใบ 3.02</t>
  </si>
  <si>
    <t>แถว 100</t>
  </si>
  <si>
    <t>ร้อย200</t>
  </si>
  <si>
    <t>รถ8(ดนัย)</t>
  </si>
  <si>
    <t>ร้อยละ 113</t>
  </si>
  <si>
    <t>ใบ 1.13</t>
  </si>
  <si>
    <t>27-2-66</t>
  </si>
  <si>
    <t>2400แถม300ใบ382</t>
  </si>
  <si>
    <t>ร้อยละ 404.17</t>
  </si>
  <si>
    <t>ใบ 4.05</t>
  </si>
  <si>
    <t>ร้อย700</t>
  </si>
  <si>
    <t>7-12-62</t>
  </si>
  <si>
    <t>ร้อยละ 603</t>
  </si>
  <si>
    <t>ใบ 6.03</t>
  </si>
  <si>
    <t>แถว 540</t>
  </si>
  <si>
    <t>13-12-62</t>
  </si>
  <si>
    <t>รถ5(ดนัย)</t>
  </si>
  <si>
    <t>ร้อยละ 170</t>
  </si>
  <si>
    <t>ใบ 1.70</t>
  </si>
  <si>
    <t>ร้อย550</t>
  </si>
  <si>
    <t>1600แถม200467ใบลด6%</t>
  </si>
  <si>
    <t>ร้อยละ 482</t>
  </si>
  <si>
    <t>ใบ 4.82</t>
  </si>
  <si>
    <t>4-12-62</t>
  </si>
  <si>
    <t>ร้อยละ600</t>
  </si>
  <si>
    <t>ใบ 6</t>
  </si>
  <si>
    <t>แถว 750</t>
  </si>
  <si>
    <t>24-11-59</t>
  </si>
  <si>
    <t>2000ใบแถม300ใบลด6%</t>
  </si>
  <si>
    <t>ร้อยละ 163</t>
  </si>
  <si>
    <t>ใบ1.63</t>
  </si>
  <si>
    <t>1200ใบแถม150ใบ695ลด6%</t>
  </si>
  <si>
    <t>ร้อยละ 715.</t>
  </si>
  <si>
    <t>ใบ 7.15</t>
  </si>
  <si>
    <t>ร้อย1300</t>
  </si>
  <si>
    <t>7-12-55</t>
  </si>
  <si>
    <t>ร้อยละ 890</t>
  </si>
  <si>
    <t>แถว 840</t>
  </si>
  <si>
    <t>16-11-55</t>
  </si>
  <si>
    <t>ร้อยละ72</t>
  </si>
  <si>
    <t>4000ใบแถม700ใบลด8%</t>
  </si>
  <si>
    <t>ร้อยละ 56</t>
  </si>
  <si>
    <t>4-3-56</t>
  </si>
  <si>
    <t>ร้อย84</t>
  </si>
  <si>
    <t>4000แถม700 ลด6%</t>
  </si>
  <si>
    <t>ร้อยละ 67</t>
  </si>
  <si>
    <t>แพค  150</t>
  </si>
  <si>
    <t>18-4-68</t>
  </si>
  <si>
    <t>ค่ารถ6(เดิมร้อย159</t>
  </si>
  <si>
    <t>ร้อย 101</t>
  </si>
  <si>
    <t>1-6-64</t>
  </si>
  <si>
    <t>ร้อย368</t>
  </si>
  <si>
    <t>8ลังแถม1ลังลด6%</t>
  </si>
  <si>
    <t>ร้อยละ   333</t>
  </si>
  <si>
    <t>สุทธิ 313</t>
  </si>
  <si>
    <t>มัด 45</t>
  </si>
  <si>
    <t>8-1-64</t>
  </si>
  <si>
    <t>ร้อย 38</t>
  </si>
  <si>
    <t>ลัง1520+30ลด6%</t>
  </si>
  <si>
    <t>ลัง 1457</t>
  </si>
  <si>
    <t>ร้อยละ 36.42</t>
  </si>
  <si>
    <r>
      <t>มัด 5</t>
    </r>
    <r>
      <rPr>
        <sz val="24"/>
        <color indexed="10"/>
        <rFont val="Angsana New"/>
        <family val="1"/>
      </rPr>
      <t>5</t>
    </r>
  </si>
  <si>
    <t>ลัง1880+30ลด6%</t>
  </si>
  <si>
    <t>ลัง  1796</t>
  </si>
  <si>
    <t>ร้อยละ 44.89</t>
  </si>
  <si>
    <t xml:space="preserve"> มัด  70</t>
  </si>
  <si>
    <t>2-4-56</t>
  </si>
  <si>
    <t>ร้อย60</t>
  </si>
  <si>
    <t>ร้อยละ 56.40</t>
  </si>
  <si>
    <t>กล่องพิซซ่าพิมพ์4สี</t>
  </si>
  <si>
    <t>1*100*5ห่อ</t>
  </si>
  <si>
    <t>28-5-68</t>
  </si>
  <si>
    <t>ร้อย255</t>
  </si>
  <si>
    <t>รถ 35(7ห่อแถม1)</t>
  </si>
  <si>
    <t>ร้อย 262</t>
  </si>
  <si>
    <t>บ. ซี.แอล.เอ็ม.แพคเกจจิ้ง จก</t>
  </si>
  <si>
    <t>แจ็คเก็ตหุ้มถุง(วอลนัท)4"</t>
  </si>
  <si>
    <t>10ใบ</t>
  </si>
  <si>
    <t>29-11-59</t>
  </si>
  <si>
    <t>แจ็คเก็ตหุ้มถุง(วอลนัท)6"</t>
  </si>
  <si>
    <t>แจ็คเก็ตหุ้มถุง(วอลนัท)8"</t>
  </si>
  <si>
    <t>แจ็คเก็ตหุ้มถุง(ขาว)  8"</t>
  </si>
  <si>
    <t>26-11-59</t>
  </si>
  <si>
    <t>โดมขาว(กล่องสน)</t>
  </si>
  <si>
    <t>กล่องเค้กชมพูลายจุด(แม็คเค้ก)</t>
  </si>
  <si>
    <t>1 ป.</t>
  </si>
  <si>
    <t>1-11-60</t>
  </si>
  <si>
    <t>2 ป.</t>
  </si>
  <si>
    <t>3 ป.</t>
  </si>
  <si>
    <t>แผนก........กล่องพลาสติก..............................</t>
  </si>
  <si>
    <t>พิมพ์ฟลอย</t>
  </si>
  <si>
    <t>(ลัดดา)</t>
  </si>
  <si>
    <t>ฟลอยกลมไม่มีฝา</t>
  </si>
  <si>
    <t>120*30ห่อ</t>
  </si>
  <si>
    <t>แถว 140</t>
  </si>
  <si>
    <t>ลัง  3650</t>
  </si>
  <si>
    <t>2-11-63</t>
  </si>
  <si>
    <t>ลัง 3475'</t>
  </si>
  <si>
    <t>แถว 115.83</t>
  </si>
  <si>
    <t>ฟลอยกลม+ฝา</t>
  </si>
  <si>
    <t>P3403</t>
  </si>
  <si>
    <t>10*100ห่อ</t>
  </si>
  <si>
    <t>ลัง  2320</t>
  </si>
  <si>
    <t>26-5-66</t>
  </si>
  <si>
    <t>ลัง 2210</t>
  </si>
  <si>
    <t>แถว 22.1</t>
  </si>
  <si>
    <t>P3404</t>
  </si>
  <si>
    <t>ลัง  2900</t>
  </si>
  <si>
    <t>ลัง 2760</t>
  </si>
  <si>
    <t>ฟลอยวงรี</t>
  </si>
  <si>
    <t>P6301</t>
  </si>
  <si>
    <t>10*60ห่อ</t>
  </si>
  <si>
    <t>ลัง 2670</t>
  </si>
  <si>
    <t>ลัง 2540</t>
  </si>
  <si>
    <t>ฟลอยสี่เหลี่ยม</t>
  </si>
  <si>
    <t>P4571</t>
  </si>
  <si>
    <t>5*60ห่อ</t>
  </si>
  <si>
    <t>ลัง 2120</t>
  </si>
  <si>
    <t>18-5-65</t>
  </si>
  <si>
    <t>P4618</t>
  </si>
  <si>
    <t>10*50ห่อ</t>
  </si>
  <si>
    <t>13-6-65</t>
  </si>
  <si>
    <t>P4432</t>
  </si>
  <si>
    <t>ลัง  2340</t>
  </si>
  <si>
    <t>26-6-66</t>
  </si>
  <si>
    <t>ค่ารถ 30(เดิม65.8)</t>
  </si>
  <si>
    <t>ฟอยล์ยาวสตาร์</t>
  </si>
  <si>
    <t>45ซม.*7.5ม.</t>
  </si>
  <si>
    <t>1*24ม้วน</t>
  </si>
  <si>
    <t>ม้วน 70</t>
  </si>
  <si>
    <t>ลัง 1570</t>
  </si>
  <si>
    <t>23-6-68</t>
  </si>
  <si>
    <t>ค่ารถ 25</t>
  </si>
  <si>
    <t>ฟอยล์สั้นสตาร์</t>
  </si>
  <si>
    <t>30ซม.*7.5ม</t>
  </si>
  <si>
    <t>ม้วน 45</t>
  </si>
  <si>
    <t>ลวดฟลอยตัด8ซม.</t>
  </si>
  <si>
    <t>1000เส้น</t>
  </si>
  <si>
    <t>1*100ห่อ</t>
  </si>
  <si>
    <t>ลัง 4250</t>
  </si>
  <si>
    <t>เอส แอนด์ เอส มัลติโปรดักส์</t>
  </si>
  <si>
    <t>ฟลอยวงรี(สีเงิน)</t>
  </si>
  <si>
    <t>10*48ห่อ</t>
  </si>
  <si>
    <t>1704ค่ารถ 35</t>
  </si>
  <si>
    <t>ฟลอยวงรี(วัวดำ,โรสโกล)</t>
  </si>
  <si>
    <t>ค่ารถ 35</t>
  </si>
  <si>
    <r>
      <t>ฟลอยสี่เหลี่ยมจัตุรัส(S&amp;S)</t>
    </r>
    <r>
      <rPr>
        <sz val="14"/>
        <rFont val="Angsana New"/>
        <family val="1"/>
      </rPr>
      <t>(วัวดำ,โรสโกล)</t>
    </r>
  </si>
  <si>
    <t>10*40ห่อ</t>
  </si>
  <si>
    <t>ลัง 1695</t>
  </si>
  <si>
    <t>1580ค่ารถ 30</t>
  </si>
  <si>
    <t>ฟลอยสี่เหลี่ยมจัตุรัส(S&amp;S)</t>
  </si>
  <si>
    <t>10*65ห่อ</t>
  </si>
  <si>
    <t>18-3-67</t>
  </si>
  <si>
    <t>ลาย1397+30(เงิน1300ค่ารถ 30)</t>
  </si>
  <si>
    <t>10*56ห่อ</t>
  </si>
  <si>
    <t>ลัง 1660</t>
  </si>
  <si>
    <t>25-12-66</t>
  </si>
  <si>
    <t>1545.34ค่ารถ 30</t>
  </si>
  <si>
    <t>ฟลอยสี่เหลี่ยมจัตุรัส(S&amp;S)(วัวดำ)</t>
  </si>
  <si>
    <t>5*50ห่อ</t>
  </si>
  <si>
    <t>ลัง 1390</t>
  </si>
  <si>
    <t>11-7-66</t>
  </si>
  <si>
    <t>ลัง 1324.66</t>
  </si>
  <si>
    <t>ฟลอยสี่เหลี่ยมจัตุรัส(S&amp;S)(สตาร์)</t>
  </si>
  <si>
    <t>5*72ห่อ</t>
  </si>
  <si>
    <t>ลัง 2080</t>
  </si>
  <si>
    <t>1943.74ค่ารถ 35</t>
  </si>
  <si>
    <t>ลัง 1978.74</t>
  </si>
  <si>
    <t>10*30ห่อ</t>
  </si>
  <si>
    <t>1263.79ค่ารถ 35</t>
  </si>
  <si>
    <t>ลัง 1298.79</t>
  </si>
  <si>
    <t>10*72ห่อ</t>
  </si>
  <si>
    <t>1439.88ค่ารถ 35</t>
  </si>
  <si>
    <t>ลัง 1474.87</t>
  </si>
  <si>
    <t>10*71ห่อ</t>
  </si>
  <si>
    <t>30-11-66</t>
  </si>
  <si>
    <t>1579.42ค่ารถ 35</t>
  </si>
  <si>
    <t>ลัง 1614.42</t>
  </si>
  <si>
    <t>5*1*48ห่อ</t>
  </si>
  <si>
    <t>12-9-66</t>
  </si>
  <si>
    <t>1608ค่ารถ 30</t>
  </si>
  <si>
    <t>ลัง 1638</t>
  </si>
  <si>
    <t>ฟลอยกลม(S&amp;S)</t>
  </si>
  <si>
    <t>1253.98รถ30</t>
  </si>
  <si>
    <t>ลัง 1284</t>
  </si>
  <si>
    <t>1200รถ30</t>
  </si>
  <si>
    <t>ลัง 1230</t>
  </si>
  <si>
    <t>ฟลอยจานกลม(S&amp;S)</t>
  </si>
  <si>
    <t>1224.62ค่ารถ 30</t>
  </si>
  <si>
    <t>ลัง 1254.62</t>
  </si>
  <si>
    <t>10*35ห่อ</t>
  </si>
  <si>
    <t>2-6-64</t>
  </si>
  <si>
    <t>1295.02ค่ารถ 30</t>
  </si>
  <si>
    <t>ลัง 1325.02</t>
  </si>
  <si>
    <t>กระทงฟลอย(S&amp;S)</t>
  </si>
  <si>
    <t>3219ลึก</t>
  </si>
  <si>
    <t>1*10หลอด</t>
  </si>
  <si>
    <t>1999ค่ารถ 30</t>
  </si>
  <si>
    <t>ลัง 2030</t>
  </si>
  <si>
    <t>ลัง 1850</t>
  </si>
  <si>
    <t>1810ค่ารถ 30</t>
  </si>
  <si>
    <t>ฟลอยแผ่นกลม(S&amp;S)</t>
  </si>
  <si>
    <t>F-3</t>
  </si>
  <si>
    <t>ลัง 3850</t>
  </si>
  <si>
    <t>3600ค่ารถ 30</t>
  </si>
  <si>
    <t>ลัง 3630.55</t>
  </si>
  <si>
    <t>รายการเอ็กเซล 15.5แถม.5</t>
  </si>
  <si>
    <t>30ลังแถม1</t>
  </si>
  <si>
    <t>ต้นโพธิ์</t>
  </si>
  <si>
    <t>1ปอนด์,กล่องแซนวิชเรียบ</t>
  </si>
  <si>
    <t>กล่องเค้กฐานน้ำตาล(E93)</t>
  </si>
  <si>
    <t>1*25*8แถว</t>
  </si>
  <si>
    <t>แถว     90</t>
  </si>
  <si>
    <t>690 (680)</t>
  </si>
  <si>
    <r>
      <rPr>
        <sz val="24"/>
        <color indexed="8"/>
        <rFont val="Angsana New"/>
        <family val="1"/>
      </rPr>
      <t>625( 6</t>
    </r>
    <r>
      <rPr>
        <sz val="24"/>
        <rFont val="Angsana New"/>
        <family val="1"/>
      </rPr>
      <t>08)</t>
    </r>
  </si>
  <si>
    <t>รถ  40(15.5ลัง+.5ลัง)628</t>
  </si>
  <si>
    <t>665 (648)</t>
  </si>
  <si>
    <t>83.13( 81)</t>
  </si>
  <si>
    <t>กล่องเค้กฐานน้ำตาลเล็ก(E93)</t>
  </si>
  <si>
    <t>1/2ปอนด์เล็ก</t>
  </si>
  <si>
    <t>1*50*4แถว</t>
  </si>
  <si>
    <t>แถว     195</t>
  </si>
  <si>
    <t>785 (700)</t>
  </si>
  <si>
    <t>13-3-64</t>
  </si>
  <si>
    <r>
      <rPr>
        <sz val="24"/>
        <color indexed="8"/>
        <rFont val="Angsana New"/>
        <family val="1"/>
      </rPr>
      <t>708ลั</t>
    </r>
    <r>
      <rPr>
        <sz val="24"/>
        <rFont val="Angsana New"/>
        <family val="1"/>
      </rPr>
      <t>ง 632</t>
    </r>
  </si>
  <si>
    <t>ค่ารถ  30(177ขาย195)</t>
  </si>
  <si>
    <t>748(662)</t>
  </si>
  <si>
    <t>187(165.5)</t>
  </si>
  <si>
    <t>กล่องเค้กฐานน้ำตาลTC-323</t>
  </si>
  <si>
    <t>10ใบ*16ห่อ</t>
  </si>
  <si>
    <t>10ใบ    100</t>
  </si>
  <si>
    <t>ลัง    1450</t>
  </si>
  <si>
    <t>17-6-64</t>
  </si>
  <si>
    <r>
      <t>1179</t>
    </r>
    <r>
      <rPr>
        <sz val="20"/>
        <color indexed="23"/>
        <rFont val="Angsana New"/>
        <family val="1"/>
      </rPr>
      <t>(1344)</t>
    </r>
  </si>
  <si>
    <t>ค่ารถ  30</t>
  </si>
  <si>
    <t>ลัง 1374</t>
  </si>
  <si>
    <t>แถว   85.88</t>
  </si>
  <si>
    <r>
      <t>กล่องเค้กฐานน้ำตาล</t>
    </r>
    <r>
      <rPr>
        <b/>
        <sz val="20"/>
        <color indexed="60"/>
        <rFont val="Angsana New"/>
        <family val="1"/>
      </rPr>
      <t>TC-321</t>
    </r>
    <r>
      <rPr>
        <b/>
        <sz val="14"/>
        <color indexed="60"/>
        <rFont val="Angsana New"/>
        <family val="1"/>
      </rPr>
      <t>(ต้นโพธิ)</t>
    </r>
  </si>
  <si>
    <t>1*25*8ห่อ</t>
  </si>
  <si>
    <t>300 (240)</t>
  </si>
  <si>
    <r>
      <t>2390(</t>
    </r>
    <r>
      <rPr>
        <sz val="14"/>
        <color indexed="17"/>
        <rFont val="Angsana New"/>
        <family val="1"/>
      </rPr>
      <t>1860</t>
    </r>
  </si>
  <si>
    <t>19-12-68</t>
  </si>
  <si>
    <t>2276(1792)</t>
  </si>
  <si>
    <t>ค่ารถ40(15.5ลัง+.5ลัง)</t>
  </si>
  <si>
    <r>
      <t>ลัง 2316</t>
    </r>
    <r>
      <rPr>
        <sz val="18"/>
        <color indexed="17"/>
        <rFont val="Angsana New"/>
        <family val="1"/>
      </rPr>
      <t>(1771</t>
    </r>
    <r>
      <rPr>
        <sz val="18"/>
        <rFont val="Angsana New"/>
        <family val="1"/>
      </rPr>
      <t>)</t>
    </r>
  </si>
  <si>
    <t>290(228.38)</t>
  </si>
  <si>
    <t>กล่องเค้กฐานน้ำตาล(EX`)</t>
  </si>
  <si>
    <t>1*50*4ห่อ</t>
  </si>
  <si>
    <t>แถว   480</t>
  </si>
  <si>
    <t>ลัง    1860</t>
  </si>
  <si>
    <t>1449(1774)</t>
  </si>
  <si>
    <t>ค่ารถ40</t>
  </si>
  <si>
    <t>1489(1814)</t>
  </si>
  <si>
    <t>372.25(453.50)</t>
  </si>
  <si>
    <t>กล่องเค้กฐานน้ำตาล</t>
  </si>
  <si>
    <t>1*10*12แถว</t>
  </si>
  <si>
    <t>10ใบ  145</t>
  </si>
  <si>
    <t>ลัง   1580</t>
  </si>
  <si>
    <t>1494(1542)</t>
  </si>
  <si>
    <t>1534(1582)</t>
  </si>
  <si>
    <t>แถว131.83</t>
  </si>
  <si>
    <t>กล่องเค้กฐานน้ำตาล (200ใบ)</t>
  </si>
  <si>
    <t>1*50*4ถ</t>
  </si>
  <si>
    <t>แถว     660</t>
  </si>
  <si>
    <t>ลัง     2580</t>
  </si>
  <si>
    <r>
      <t xml:space="preserve">2461 </t>
    </r>
    <r>
      <rPr>
        <sz val="14"/>
        <color indexed="8"/>
        <rFont val="Angsana New"/>
        <family val="1"/>
      </rPr>
      <t>(2418)</t>
    </r>
  </si>
  <si>
    <t>ค่ารถ 40</t>
  </si>
  <si>
    <t>2501(2458)</t>
  </si>
  <si>
    <r>
      <rPr>
        <sz val="22"/>
        <color indexed="8"/>
        <rFont val="Angsana New"/>
        <family val="1"/>
      </rPr>
      <t xml:space="preserve">625.25 </t>
    </r>
    <r>
      <rPr>
        <sz val="18"/>
        <color indexed="8"/>
        <rFont val="Angsana New"/>
        <family val="1"/>
      </rPr>
      <t>(614.50</t>
    </r>
  </si>
  <si>
    <t>10ชุด*12ห่อ</t>
  </si>
  <si>
    <t>10ใบ  165</t>
  </si>
  <si>
    <t>ลัง     1860</t>
  </si>
  <si>
    <r>
      <t xml:space="preserve">1763 </t>
    </r>
    <r>
      <rPr>
        <sz val="14"/>
        <color indexed="8"/>
        <rFont val="Angsana New"/>
        <family val="1"/>
      </rPr>
      <t>(1769)</t>
    </r>
  </si>
  <si>
    <t>ลัง 1803</t>
  </si>
  <si>
    <t>แถว  150.25</t>
  </si>
  <si>
    <t>แถว    780</t>
  </si>
  <si>
    <t>ลัง    3050</t>
  </si>
  <si>
    <t>2913(2924)</t>
  </si>
  <si>
    <t>ค่ารถ 45</t>
  </si>
  <si>
    <t>ลัง 2958</t>
  </si>
  <si>
    <t>แถว  739.50</t>
  </si>
  <si>
    <t>กล่องเค้กฐานน้ำตาล(กลม)</t>
  </si>
  <si>
    <t>E114(1/4)</t>
  </si>
  <si>
    <t>1*50*14พ</t>
  </si>
  <si>
    <t>แถว     135</t>
  </si>
  <si>
    <t>ลัง 1820</t>
  </si>
  <si>
    <t>1685(1690)</t>
  </si>
  <si>
    <t>ค่ารถ45</t>
  </si>
  <si>
    <t>แถว   123.57</t>
  </si>
  <si>
    <t xml:space="preserve"> กล่องใสฝาพับ E-44</t>
  </si>
  <si>
    <t>50 ใบ</t>
  </si>
  <si>
    <t>ฐานน้ำตาลสี่ช่องสีทอง</t>
  </si>
  <si>
    <t>E44(ทอง)</t>
  </si>
  <si>
    <t>1*50*32พ</t>
  </si>
  <si>
    <t>ลัง 4040</t>
  </si>
  <si>
    <t>19-5-68</t>
  </si>
  <si>
    <t>ลัง 3852</t>
  </si>
  <si>
    <t>แถว 120.37</t>
  </si>
  <si>
    <t>ฐานน้ำตาลสี่ช่อง</t>
  </si>
  <si>
    <t>E44(น้ำตาล)</t>
  </si>
  <si>
    <t>5-1-67</t>
  </si>
  <si>
    <t>3074(3026)</t>
  </si>
  <si>
    <t>3114(3061)</t>
  </si>
  <si>
    <t>97.31( 95.65)</t>
  </si>
  <si>
    <t>ฐานน้ำตาลหกช่อง(ถาด 6หลุม)</t>
  </si>
  <si>
    <t>E82</t>
  </si>
  <si>
    <t>1*50*13แพค</t>
  </si>
  <si>
    <r>
      <t>1944</t>
    </r>
    <r>
      <rPr>
        <sz val="20"/>
        <color indexed="8"/>
        <rFont val="Angsana New"/>
        <family val="1"/>
      </rPr>
      <t>(1892)</t>
    </r>
  </si>
  <si>
    <t>1984(1927)</t>
  </si>
  <si>
    <t>152.62 (148.23)</t>
  </si>
  <si>
    <t>ฐานน้ำตาล(ถาด 10หลุม)</t>
  </si>
  <si>
    <t>E 80</t>
  </si>
  <si>
    <t>1*50*13พ</t>
  </si>
  <si>
    <t>24-9-64</t>
  </si>
  <si>
    <t>1643(1659)</t>
  </si>
  <si>
    <t>ลัง 1683</t>
  </si>
  <si>
    <t>แถว 129.46</t>
  </si>
  <si>
    <t>ฐานน้ำตาล (2 หลุม)</t>
  </si>
  <si>
    <t>E 115</t>
  </si>
  <si>
    <t>1*50ชุด*12พ</t>
  </si>
  <si>
    <t>8-10-64</t>
  </si>
  <si>
    <t>1051( 1245)</t>
  </si>
  <si>
    <t>1091( 1275)</t>
  </si>
  <si>
    <t>90.92(106.30)</t>
  </si>
  <si>
    <t>ฐานน้ำตาลบราวนี่2ช่อง</t>
  </si>
  <si>
    <t>E123</t>
  </si>
  <si>
    <t>1*50*9พ</t>
  </si>
  <si>
    <t>804 (784)</t>
  </si>
  <si>
    <t>844 (824)</t>
  </si>
  <si>
    <t>93.78(91.56)</t>
  </si>
  <si>
    <t>ฐานน้ำตาล</t>
  </si>
  <si>
    <t>E 52</t>
  </si>
  <si>
    <t>1*50*22พ</t>
  </si>
  <si>
    <t>125(110)</t>
  </si>
  <si>
    <t>24-4-62</t>
  </si>
  <si>
    <r>
      <t xml:space="preserve">2474 </t>
    </r>
    <r>
      <rPr>
        <sz val="20"/>
        <rFont val="Angsana New"/>
        <family val="1"/>
      </rPr>
      <t>(2211)</t>
    </r>
  </si>
  <si>
    <t>2514(2240)</t>
  </si>
  <si>
    <t>114(101.86)</t>
  </si>
  <si>
    <t>E 53</t>
  </si>
  <si>
    <t>1*50*8พ</t>
  </si>
  <si>
    <t>140(160)</t>
  </si>
  <si>
    <t>1070(1060)</t>
  </si>
  <si>
    <t>9-5-65</t>
  </si>
  <si>
    <t>978(1138)</t>
  </si>
  <si>
    <t>1018(1168)</t>
  </si>
  <si>
    <t>127.25(146)</t>
  </si>
  <si>
    <t>ฐานน้ำตาล(เค้กเจนัว)</t>
  </si>
  <si>
    <t>E 54</t>
  </si>
  <si>
    <t>1*50*6พ</t>
  </si>
  <si>
    <t>160(170)</t>
  </si>
  <si>
    <t>895(970)</t>
  </si>
  <si>
    <t>11-1-65</t>
  </si>
  <si>
    <t>813 (892)</t>
  </si>
  <si>
    <t>853(922)</t>
  </si>
  <si>
    <r>
      <t xml:space="preserve">142.17 </t>
    </r>
    <r>
      <rPr>
        <sz val="14"/>
        <rFont val="Angsana New"/>
        <family val="1"/>
      </rPr>
      <t>(153.67)</t>
    </r>
  </si>
  <si>
    <t>ฐานขาว</t>
  </si>
  <si>
    <t>E 58</t>
  </si>
  <si>
    <t>1*100*8พ</t>
  </si>
  <si>
    <t>180(175)</t>
  </si>
  <si>
    <r>
      <t>1380</t>
    </r>
    <r>
      <rPr>
        <sz val="14"/>
        <rFont val="Angsana New"/>
        <family val="1"/>
      </rPr>
      <t xml:space="preserve">(1345) </t>
    </r>
  </si>
  <si>
    <r>
      <t>1274</t>
    </r>
    <r>
      <rPr>
        <sz val="22"/>
        <rFont val="Angsana New"/>
        <family val="1"/>
      </rPr>
      <t>(1245)</t>
    </r>
  </si>
  <si>
    <t>1314(1280)</t>
  </si>
  <si>
    <t>164.25(160)</t>
  </si>
  <si>
    <t>E 59</t>
  </si>
  <si>
    <t>1*100*9พ</t>
  </si>
  <si>
    <t>185(200)</t>
  </si>
  <si>
    <r>
      <t>1560</t>
    </r>
    <r>
      <rPr>
        <sz val="14"/>
        <rFont val="Angsana New"/>
        <family val="1"/>
      </rPr>
      <t>(1730)</t>
    </r>
  </si>
  <si>
    <t>20-11-64</t>
  </si>
  <si>
    <r>
      <t xml:space="preserve">1445 </t>
    </r>
    <r>
      <rPr>
        <sz val="20"/>
        <rFont val="Angsana New"/>
        <family val="1"/>
      </rPr>
      <t>(1618)</t>
    </r>
  </si>
  <si>
    <t>รถ38</t>
  </si>
  <si>
    <t>1485 (1648)</t>
  </si>
  <si>
    <t>165 (183.11)</t>
  </si>
  <si>
    <t>กล่องเค้กสามเหลี่ยม ฝาเตี้ย(ฐานขาว)</t>
  </si>
  <si>
    <t>E61</t>
  </si>
  <si>
    <t>1*25*30แพค</t>
  </si>
  <si>
    <t xml:space="preserve">    52( 50)</t>
  </si>
  <si>
    <t>1450(1410)</t>
  </si>
  <si>
    <r>
      <t>1341</t>
    </r>
    <r>
      <rPr>
        <sz val="20"/>
        <rFont val="Angsana New"/>
        <family val="1"/>
      </rPr>
      <t>(1308)</t>
    </r>
  </si>
  <si>
    <t>1381(1343)</t>
  </si>
  <si>
    <t>46.03(44.77)</t>
  </si>
  <si>
    <t>กล่องเค้กสามเหลี่ยม ฝาเตี้ย</t>
  </si>
  <si>
    <t>กล่องเค้กสามเหลี่ยม+ฝาสูง</t>
  </si>
  <si>
    <t>1*25*24แพค</t>
  </si>
  <si>
    <t>แถว     55</t>
  </si>
  <si>
    <t>ลัง    1225</t>
  </si>
  <si>
    <r>
      <t>1124</t>
    </r>
    <r>
      <rPr>
        <sz val="22"/>
        <rFont val="Angsana New"/>
        <family val="1"/>
      </rPr>
      <t>(1098)</t>
    </r>
  </si>
  <si>
    <r>
      <t>ค่ารถ35</t>
    </r>
    <r>
      <rPr>
        <sz val="24"/>
        <color indexed="10"/>
        <rFont val="Angsana New"/>
        <family val="1"/>
      </rPr>
      <t xml:space="preserve"> </t>
    </r>
  </si>
  <si>
    <t>1164(1133)</t>
  </si>
  <si>
    <t>48.50(47.21)</t>
  </si>
  <si>
    <r>
      <t>กล่องเค้กสามเหลี่ยม+ฝาสูง(</t>
    </r>
    <r>
      <rPr>
        <b/>
        <sz val="20"/>
        <color indexed="10"/>
        <rFont val="Angsana New"/>
        <family val="1"/>
      </rPr>
      <t>ฐานใส)</t>
    </r>
  </si>
  <si>
    <t>65 (55)</t>
  </si>
  <si>
    <t>1450(1190)</t>
  </si>
  <si>
    <t>25-6-68</t>
  </si>
  <si>
    <r>
      <t xml:space="preserve">1341 </t>
    </r>
    <r>
      <rPr>
        <sz val="20"/>
        <rFont val="Angsana New"/>
        <family val="1"/>
      </rPr>
      <t>(1098)</t>
    </r>
  </si>
  <si>
    <t xml:space="preserve">ค่ารถ35 </t>
  </si>
  <si>
    <t>1381(1133)</t>
  </si>
  <si>
    <t>57.54(47.21)</t>
  </si>
  <si>
    <t>E 62</t>
  </si>
  <si>
    <t>105(100)</t>
  </si>
  <si>
    <t>800(765)</t>
  </si>
  <si>
    <t>720  (698)</t>
  </si>
  <si>
    <t>760 (728)</t>
  </si>
  <si>
    <t>95   (91)</t>
  </si>
  <si>
    <t>กล่องเค้กฐานน้ำตาล(สี่เหลี่ยม)</t>
  </si>
  <si>
    <t>E 67</t>
  </si>
  <si>
    <t>1*50*7พ</t>
  </si>
  <si>
    <t>965 (960)</t>
  </si>
  <si>
    <t>9-12-66</t>
  </si>
  <si>
    <r>
      <t xml:space="preserve">877 </t>
    </r>
    <r>
      <rPr>
        <sz val="22"/>
        <rFont val="Angsana New"/>
        <family val="1"/>
      </rPr>
      <t>( 872)</t>
    </r>
  </si>
  <si>
    <t>ลัง 917</t>
  </si>
  <si>
    <t>แถว 131</t>
  </si>
  <si>
    <r>
      <rPr>
        <sz val="22"/>
        <color indexed="8"/>
        <rFont val="Angsana New"/>
        <family val="1"/>
      </rPr>
      <t>ฐานน้ำตาล</t>
    </r>
    <r>
      <rPr>
        <sz val="22"/>
        <color indexed="53"/>
        <rFont val="Angsana New"/>
        <family val="1"/>
      </rPr>
      <t>ลูกส้ม</t>
    </r>
  </si>
  <si>
    <t>E77</t>
  </si>
  <si>
    <t>1*25ชุด*20พ</t>
  </si>
  <si>
    <t>60(57)</t>
  </si>
  <si>
    <t>1120 (1080)</t>
  </si>
  <si>
    <t>1021(996)</t>
  </si>
  <si>
    <t xml:space="preserve">ค่ารถ30 </t>
  </si>
  <si>
    <t>1061(1026)</t>
  </si>
  <si>
    <t>53.05(51.30)</t>
  </si>
  <si>
    <t>E 75</t>
  </si>
  <si>
    <t>1*50*10พ</t>
  </si>
  <si>
    <t>ลัง 1325</t>
  </si>
  <si>
    <t>25-1-68</t>
  </si>
  <si>
    <r>
      <t xml:space="preserve">1222 </t>
    </r>
    <r>
      <rPr>
        <sz val="20"/>
        <rFont val="Angsana New"/>
        <family val="1"/>
      </rPr>
      <t>(1232)</t>
    </r>
  </si>
  <si>
    <t>ลัง 1262</t>
  </si>
  <si>
    <t>แถว 126.20</t>
  </si>
  <si>
    <t>E 76</t>
  </si>
  <si>
    <t>850 (820)</t>
  </si>
  <si>
    <t>766(748)</t>
  </si>
  <si>
    <t>806(778)</t>
  </si>
  <si>
    <t>115 (129.67)</t>
  </si>
  <si>
    <t>ฐานน้ำตาล(ถาด10หลุม)</t>
  </si>
  <si>
    <r>
      <t>1643</t>
    </r>
    <r>
      <rPr>
        <sz val="22"/>
        <rFont val="Angsana New"/>
        <family val="1"/>
      </rPr>
      <t>(1659)</t>
    </r>
  </si>
  <si>
    <t>1683(1689)</t>
  </si>
  <si>
    <t>240.43 (241.29)</t>
  </si>
  <si>
    <t>ฐานน้ำตาล(เฟรชเค้ก)</t>
  </si>
  <si>
    <t>E 86</t>
  </si>
  <si>
    <t>1*100*20พ</t>
  </si>
  <si>
    <t>205(220)</t>
  </si>
  <si>
    <t>3900(4100)</t>
  </si>
  <si>
    <t>18-5-64</t>
  </si>
  <si>
    <r>
      <t xml:space="preserve">3672 </t>
    </r>
    <r>
      <rPr>
        <sz val="20"/>
        <rFont val="Angsana New"/>
        <family val="1"/>
      </rPr>
      <t>(3873)</t>
    </r>
  </si>
  <si>
    <t>3712(3903)</t>
  </si>
  <si>
    <t>185.60(195.15)</t>
  </si>
  <si>
    <t>E 106</t>
  </si>
  <si>
    <t>1*100*12พ</t>
  </si>
  <si>
    <t>130(125)</t>
  </si>
  <si>
    <t>1470 (1450)</t>
  </si>
  <si>
    <t>13-7-66</t>
  </si>
  <si>
    <t>1357(1344)</t>
  </si>
  <si>
    <t>1397 (1374)</t>
  </si>
  <si>
    <t>116.42 (114.50)</t>
  </si>
  <si>
    <t>E 109</t>
  </si>
  <si>
    <t>160(175)</t>
  </si>
  <si>
    <t>1355(1520)</t>
  </si>
  <si>
    <r>
      <t>1248</t>
    </r>
    <r>
      <rPr>
        <sz val="20"/>
        <rFont val="Angsana New"/>
        <family val="1"/>
      </rPr>
      <t>(1406)</t>
    </r>
  </si>
  <si>
    <t>(เดิม1287)รถ 30</t>
  </si>
  <si>
    <t>1288(1436)</t>
  </si>
  <si>
    <t xml:space="preserve">143.11(159.55) </t>
  </si>
  <si>
    <t>กล่องแซนวิชเรียบ TC-51(ต้นโพธิ)</t>
  </si>
  <si>
    <t>แถว 125</t>
  </si>
  <si>
    <t>2830( 2220)</t>
  </si>
  <si>
    <r>
      <t>2655</t>
    </r>
    <r>
      <rPr>
        <sz val="20"/>
        <color indexed="8"/>
        <rFont val="Angsana New"/>
        <family val="1"/>
      </rPr>
      <t>(2092)</t>
    </r>
  </si>
  <si>
    <t>ค่ารถ 40(15.5+.5/2057)</t>
  </si>
  <si>
    <t>ลัง2695(2057)</t>
  </si>
  <si>
    <t>112.29(86)</t>
  </si>
  <si>
    <t>กล่องแซนวิชเรียบEXแบบล๊อค</t>
  </si>
  <si>
    <t>1*34ห่อ</t>
  </si>
  <si>
    <t>60(55)</t>
  </si>
  <si>
    <t>1910(1770)</t>
  </si>
  <si>
    <t>14-2-68</t>
  </si>
  <si>
    <r>
      <t xml:space="preserve"> 1778</t>
    </r>
    <r>
      <rPr>
        <sz val="20"/>
        <rFont val="Angsana New"/>
        <family val="1"/>
      </rPr>
      <t>(1650)</t>
    </r>
  </si>
  <si>
    <t>1818 (1680)</t>
  </si>
  <si>
    <t>53.47(49.42)</t>
  </si>
  <si>
    <t>ถาดกระดาษสี่เหลี่ยม#S010+ฝา</t>
  </si>
  <si>
    <t>25ชิ้น</t>
  </si>
  <si>
    <t>ลัง  1320</t>
  </si>
  <si>
    <t>17-5-65</t>
  </si>
  <si>
    <t>ลัง 1180</t>
  </si>
  <si>
    <t>รถ 30(24/11พ105.83)</t>
  </si>
  <si>
    <t>ลัง 1210</t>
  </si>
  <si>
    <t>011a9</t>
  </si>
  <si>
    <t>ถาดกระดาษสี่เหลี่ยม#S160+ฝา</t>
  </si>
  <si>
    <t>24-11-64</t>
  </si>
  <si>
    <t>ลัง 1655</t>
  </si>
  <si>
    <t>011a1</t>
  </si>
  <si>
    <t>อเวตื้น-ฐานน้ำตาล</t>
  </si>
  <si>
    <t>1*100*9ถ</t>
  </si>
  <si>
    <t>ลัง 1781</t>
  </si>
  <si>
    <t>ลัง 1811</t>
  </si>
  <si>
    <t>แถว 201.22</t>
  </si>
  <si>
    <r>
      <t>อเวสั้น</t>
    </r>
    <r>
      <rPr>
        <sz val="24"/>
        <color indexed="60"/>
        <rFont val="Angsana New"/>
        <family val="1"/>
      </rPr>
      <t>ฝาสูง</t>
    </r>
    <r>
      <rPr>
        <sz val="24"/>
        <rFont val="Angsana New"/>
        <family val="1"/>
      </rPr>
      <t>-ฐานน้ำตาล</t>
    </r>
  </si>
  <si>
    <t>ฝาสูง7.8ซม.</t>
  </si>
  <si>
    <t>1*25*12แถว</t>
  </si>
  <si>
    <t>750 (730)</t>
  </si>
  <si>
    <t>671 (658)</t>
  </si>
  <si>
    <t>711(693)</t>
  </si>
  <si>
    <t>59.25(57.75)</t>
  </si>
  <si>
    <t>011a8</t>
  </si>
  <si>
    <r>
      <t>อเวสั้น</t>
    </r>
    <r>
      <rPr>
        <sz val="24"/>
        <color indexed="30"/>
        <rFont val="Angsana New"/>
        <family val="1"/>
      </rPr>
      <t>ฝาเตี้ย</t>
    </r>
    <r>
      <rPr>
        <sz val="24"/>
        <rFont val="Angsana New"/>
        <family val="1"/>
      </rPr>
      <t>-ฐานน้ำตาล</t>
    </r>
  </si>
  <si>
    <t>62(60)</t>
  </si>
  <si>
    <t>710(690)</t>
  </si>
  <si>
    <t>635(623)</t>
  </si>
  <si>
    <t>675(658)</t>
  </si>
  <si>
    <t>56.25 (54.83)</t>
  </si>
  <si>
    <t>อเวสั้นฝาปกติ-ฐานน้ำตาล</t>
  </si>
  <si>
    <t>อเวสั้นฝาปกติpet-ฐานฝาใส</t>
  </si>
  <si>
    <t>(เหม่)</t>
  </si>
  <si>
    <t>1*50*6ถ</t>
  </si>
  <si>
    <t xml:space="preserve">ลัง    </t>
  </si>
  <si>
    <t>ลัง 1666</t>
  </si>
  <si>
    <t>ลัง 1696</t>
  </si>
  <si>
    <r>
      <t>อเวสั้นฝาปกติpet-ฐาน</t>
    </r>
    <r>
      <rPr>
        <sz val="24"/>
        <color indexed="10"/>
        <rFont val="Angsana New"/>
        <family val="1"/>
      </rPr>
      <t>ฝาใส</t>
    </r>
  </si>
  <si>
    <r>
      <t>อเวสั้นฝาสูง  pet-ฐาน</t>
    </r>
    <r>
      <rPr>
        <sz val="24"/>
        <color indexed="10"/>
        <rFont val="Angsana New"/>
        <family val="1"/>
      </rPr>
      <t>ฝาใส</t>
    </r>
  </si>
  <si>
    <t>ถ้วยนึ่งปากหยัก</t>
  </si>
  <si>
    <t>10ใบ*36ห่อ</t>
  </si>
  <si>
    <t>ลัง 455</t>
  </si>
  <si>
    <t>ห่อ 13.47</t>
  </si>
  <si>
    <t>ถาดหม้อแกงเบอร์5+ฝา(เล็ก)</t>
  </si>
  <si>
    <t>1*50ชุด</t>
  </si>
  <si>
    <t>1*12ชุด</t>
  </si>
  <si>
    <t>ชุด   220</t>
  </si>
  <si>
    <t>11-1-69</t>
  </si>
  <si>
    <t>ลัง 2345</t>
  </si>
  <si>
    <t>ห่อ 195.42</t>
  </si>
  <si>
    <t>ถาดหม้อแกงเบอร์4+ฝา</t>
  </si>
  <si>
    <t>1*10ชุด</t>
  </si>
  <si>
    <t>ชุด   270</t>
  </si>
  <si>
    <t>16-12-67</t>
  </si>
  <si>
    <t>ลัง 2364</t>
  </si>
  <si>
    <t>ลัง 2404</t>
  </si>
  <si>
    <t>ห่อ 240.40</t>
  </si>
  <si>
    <t>ถาดหม้อแกงเบอร์4ไม่ติดหู(600ชิ้น)</t>
  </si>
  <si>
    <t>1*12แถว</t>
  </si>
  <si>
    <t>แถว 210</t>
  </si>
  <si>
    <t>ลัง 2090</t>
  </si>
  <si>
    <t>ลัง 2125</t>
  </si>
  <si>
    <t>แถว 211.40</t>
  </si>
  <si>
    <t>ถาดหม้อแกงเบอร์4ติดหู</t>
  </si>
  <si>
    <t>1*10แถว</t>
  </si>
  <si>
    <t>แถว 240</t>
  </si>
  <si>
    <t>20-3-66</t>
  </si>
  <si>
    <t>ลัง 2084</t>
  </si>
  <si>
    <t>ลัง 2114</t>
  </si>
  <si>
    <t>แถว 177.08</t>
  </si>
  <si>
    <t>เต้าฮวยใส 6ออนน</t>
  </si>
  <si>
    <t>1*25ชุด</t>
  </si>
  <si>
    <t>1*20แถว</t>
  </si>
  <si>
    <t>54(50</t>
  </si>
  <si>
    <t>1020( 980</t>
  </si>
  <si>
    <t>18-12-66</t>
  </si>
  <si>
    <t>ลัง 935+40</t>
  </si>
  <si>
    <t>48.75(46.75</t>
  </si>
  <si>
    <t>ถ้วยปากหยัก</t>
  </si>
  <si>
    <t>11-8-63</t>
  </si>
  <si>
    <t>ลัง 445</t>
  </si>
  <si>
    <t>ลัง 475</t>
  </si>
  <si>
    <t>ห่อ 13.19</t>
  </si>
  <si>
    <t>ถ้วยวันเล็ก km</t>
  </si>
  <si>
    <t>1ห่อ*50แพค</t>
  </si>
  <si>
    <t>5000ใบ*10ห่อ</t>
  </si>
  <si>
    <t>20-9-62</t>
  </si>
  <si>
    <t>ลัง      3800</t>
  </si>
  <si>
    <t>ลัง     3830</t>
  </si>
  <si>
    <t>ห่อ      383</t>
  </si>
  <si>
    <t>ถังโบว์เล็ก(V888S)</t>
  </si>
  <si>
    <t>1ห่อ*20ชุด</t>
  </si>
  <si>
    <t>1*15ห่อ</t>
  </si>
  <si>
    <t>ห่อ 110+5</t>
  </si>
  <si>
    <t>ลัง 1465</t>
  </si>
  <si>
    <t>ลัง1500</t>
  </si>
  <si>
    <t>ถังโบว์กลาง(V888M)</t>
  </si>
  <si>
    <t>ห่อ 210+5</t>
  </si>
  <si>
    <t>ลัง 2730</t>
  </si>
  <si>
    <t>ลัง2765</t>
  </si>
  <si>
    <t>ห่อ 184.33</t>
  </si>
  <si>
    <t>วี.เอส.เทรด</t>
  </si>
  <si>
    <t>กล่องเค้กฐานน้ำตาลVS</t>
  </si>
  <si>
    <t>25*8แพค</t>
  </si>
  <si>
    <t>ลัง 795</t>
  </si>
  <si>
    <t>23-9-65</t>
  </si>
  <si>
    <t>ลัง1490</t>
  </si>
  <si>
    <t>25*6แพค</t>
  </si>
  <si>
    <t>12-9-65</t>
  </si>
  <si>
    <t>ราคากล่องพลาสติก</t>
  </si>
  <si>
    <t>บ.ไทยโมเดิร์ท เบสแพค</t>
  </si>
  <si>
    <t>081-1743387</t>
  </si>
  <si>
    <r>
      <t>กล่องใสสี่เหลี่ยมBP-00 S</t>
    </r>
    <r>
      <rPr>
        <sz val="18"/>
        <color indexed="10"/>
        <rFont val="Angsana New"/>
        <family val="1"/>
      </rPr>
      <t>(10+1)</t>
    </r>
  </si>
  <si>
    <t>BP-00 S</t>
  </si>
  <si>
    <t>100ใบ*50ห่อ</t>
  </si>
  <si>
    <r>
      <rPr>
        <sz val="24"/>
        <rFont val="Angsana New"/>
        <family val="1"/>
      </rPr>
      <t xml:space="preserve">   45</t>
    </r>
    <r>
      <rPr>
        <sz val="26"/>
        <rFont val="Angsana New"/>
        <family val="1"/>
      </rPr>
      <t xml:space="preserve"> </t>
    </r>
    <r>
      <rPr>
        <sz val="16"/>
        <rFont val="Angsana New"/>
        <family val="1"/>
      </rPr>
      <t>(45)</t>
    </r>
  </si>
  <si>
    <r>
      <t xml:space="preserve"> </t>
    </r>
    <r>
      <rPr>
        <sz val="16"/>
        <rFont val="Arial"/>
        <family val="2"/>
      </rPr>
      <t xml:space="preserve"> 1930</t>
    </r>
    <r>
      <rPr>
        <sz val="14"/>
        <rFont val="Angsana New"/>
        <family val="1"/>
      </rPr>
      <t>(1820)</t>
    </r>
  </si>
  <si>
    <t>รถ40/(1582)+158</t>
  </si>
  <si>
    <r>
      <t>กล่องใสสี่เหลี่ย BP-00</t>
    </r>
    <r>
      <rPr>
        <sz val="22"/>
        <color indexed="10"/>
        <rFont val="Angsana New"/>
        <family val="1"/>
      </rPr>
      <t>(10+1)</t>
    </r>
    <r>
      <rPr>
        <sz val="24"/>
        <rFont val="Angsana New"/>
        <family val="1"/>
      </rPr>
      <t xml:space="preserve"> </t>
    </r>
  </si>
  <si>
    <t xml:space="preserve">BP-00 </t>
  </si>
  <si>
    <r>
      <t xml:space="preserve">   </t>
    </r>
    <r>
      <rPr>
        <sz val="26"/>
        <rFont val="Angsana New"/>
        <family val="1"/>
      </rPr>
      <t xml:space="preserve">50 </t>
    </r>
    <r>
      <rPr>
        <sz val="20"/>
        <rFont val="Angsana New"/>
        <family val="1"/>
      </rPr>
      <t>(45)</t>
    </r>
  </si>
  <si>
    <r>
      <t xml:space="preserve"> </t>
    </r>
    <r>
      <rPr>
        <sz val="16"/>
        <rFont val="Arial"/>
        <family val="2"/>
      </rPr>
      <t>2140</t>
    </r>
    <r>
      <rPr>
        <sz val="16"/>
        <rFont val="Angsana New"/>
        <family val="1"/>
      </rPr>
      <t>(2040)</t>
    </r>
  </si>
  <si>
    <t>รถ40(1764)+172</t>
  </si>
  <si>
    <t>ลัง 1940</t>
  </si>
  <si>
    <r>
      <t xml:space="preserve">กล่องใสสี่เหลี่ยม BP     </t>
    </r>
    <r>
      <rPr>
        <sz val="18"/>
        <color indexed="10"/>
        <rFont val="Angsana New"/>
        <family val="1"/>
      </rPr>
      <t>(10+1)</t>
    </r>
  </si>
  <si>
    <t xml:space="preserve"> BP-01</t>
  </si>
  <si>
    <t>100ใบ*40ห่อ</t>
  </si>
  <si>
    <r>
      <rPr>
        <sz val="26"/>
        <rFont val="Angsana New"/>
        <family val="1"/>
      </rPr>
      <t xml:space="preserve">   60 </t>
    </r>
    <r>
      <rPr>
        <b/>
        <sz val="22"/>
        <rFont val="Angsana New"/>
        <family val="1"/>
      </rPr>
      <t>(55)</t>
    </r>
  </si>
  <si>
    <r>
      <rPr>
        <sz val="28"/>
        <rFont val="Angsana New"/>
        <family val="1"/>
      </rPr>
      <t>2110</t>
    </r>
    <r>
      <rPr>
        <sz val="20"/>
        <rFont val="Angsana New"/>
        <family val="1"/>
      </rPr>
      <t>(2020)</t>
    </r>
  </si>
  <si>
    <t>ลัง 1890</t>
  </si>
  <si>
    <t>รถ40(1750)+175</t>
  </si>
  <si>
    <r>
      <t>ลัง</t>
    </r>
    <r>
      <rPr>
        <sz val="26"/>
        <rFont val="Angsana New"/>
        <family val="1"/>
      </rPr>
      <t>1930</t>
    </r>
  </si>
  <si>
    <r>
      <t>กล่องใสสี่เหลี่ยม BP-02</t>
    </r>
    <r>
      <rPr>
        <sz val="24"/>
        <color indexed="10"/>
        <rFont val="Angsana New"/>
        <family val="1"/>
      </rPr>
      <t>(10+1)</t>
    </r>
  </si>
  <si>
    <t xml:space="preserve"> BP-02</t>
  </si>
  <si>
    <t>100*40ห่อ</t>
  </si>
  <si>
    <r>
      <rPr>
        <sz val="28"/>
        <rFont val="Angsana New"/>
        <family val="1"/>
      </rPr>
      <t xml:space="preserve">  60 </t>
    </r>
    <r>
      <rPr>
        <sz val="22"/>
        <rFont val="Angsana New"/>
        <family val="1"/>
      </rPr>
      <t>(55)</t>
    </r>
  </si>
  <si>
    <r>
      <rPr>
        <sz val="18"/>
        <rFont val="Arial"/>
        <family val="2"/>
      </rPr>
      <t>2180</t>
    </r>
    <r>
      <rPr>
        <sz val="18"/>
        <rFont val="Angsana New"/>
        <family val="1"/>
      </rPr>
      <t>(2100)</t>
    </r>
  </si>
  <si>
    <t>ลัง 1970</t>
  </si>
  <si>
    <t>รถ40(1823)+183</t>
  </si>
  <si>
    <r>
      <t>ลัง</t>
    </r>
    <r>
      <rPr>
        <sz val="26"/>
        <rFont val="Angsana New"/>
        <family val="1"/>
      </rPr>
      <t xml:space="preserve"> 2010</t>
    </r>
  </si>
  <si>
    <r>
      <t xml:space="preserve">กล่องใสสี่เหลี่ยม          </t>
    </r>
    <r>
      <rPr>
        <sz val="24"/>
        <color indexed="10"/>
        <rFont val="Angsana New"/>
        <family val="1"/>
      </rPr>
      <t>(10+1)</t>
    </r>
  </si>
  <si>
    <t>BP-02 S</t>
  </si>
  <si>
    <t>100*50ห่อ</t>
  </si>
  <si>
    <r>
      <rPr>
        <sz val="28"/>
        <rFont val="Angsana New"/>
        <family val="1"/>
      </rPr>
      <t xml:space="preserve">  50 </t>
    </r>
    <r>
      <rPr>
        <sz val="22"/>
        <rFont val="Angsana New"/>
        <family val="1"/>
      </rPr>
      <t>(45)</t>
    </r>
  </si>
  <si>
    <r>
      <rPr>
        <sz val="16"/>
        <rFont val="Arial"/>
        <family val="2"/>
      </rPr>
      <t xml:space="preserve">2240 </t>
    </r>
    <r>
      <rPr>
        <sz val="16"/>
        <rFont val="Angsana New"/>
        <family val="1"/>
      </rPr>
      <t>(2150)</t>
    </r>
  </si>
  <si>
    <t>รถ40(10+1ลัง1850+185</t>
  </si>
  <si>
    <r>
      <t>ลัง</t>
    </r>
    <r>
      <rPr>
        <sz val="28"/>
        <rFont val="Angsana New"/>
        <family val="1"/>
      </rPr>
      <t xml:space="preserve"> 2040</t>
    </r>
  </si>
  <si>
    <t>BP-03</t>
  </si>
  <si>
    <t>100*30ห่อ</t>
  </si>
  <si>
    <r>
      <rPr>
        <sz val="28"/>
        <rFont val="Angsana New"/>
        <family val="1"/>
      </rPr>
      <t xml:space="preserve">  65 </t>
    </r>
    <r>
      <rPr>
        <sz val="22"/>
        <rFont val="Angsana New"/>
        <family val="1"/>
      </rPr>
      <t>(60)</t>
    </r>
  </si>
  <si>
    <r>
      <rPr>
        <sz val="26"/>
        <rFont val="Angsana New"/>
        <family val="1"/>
      </rPr>
      <t>1800</t>
    </r>
    <r>
      <rPr>
        <sz val="14"/>
        <rFont val="Angsana New"/>
        <family val="1"/>
      </rPr>
      <t xml:space="preserve">(1730) </t>
    </r>
  </si>
  <si>
    <t>รถ40(1496)+150</t>
  </si>
  <si>
    <r>
      <t xml:space="preserve">ลัง </t>
    </r>
    <r>
      <rPr>
        <sz val="22"/>
        <rFont val="Angsana New"/>
        <family val="1"/>
      </rPr>
      <t>1650</t>
    </r>
  </si>
  <si>
    <t>กล่องใสสี่เหลี่ยม        BP</t>
  </si>
  <si>
    <t xml:space="preserve"> BP04</t>
  </si>
  <si>
    <t>100*30พ</t>
  </si>
  <si>
    <r>
      <rPr>
        <sz val="20"/>
        <rFont val="Arial"/>
        <family val="2"/>
      </rPr>
      <t xml:space="preserve">  85</t>
    </r>
    <r>
      <rPr>
        <sz val="10"/>
        <rFont val="Arial"/>
        <charset val="222"/>
      </rPr>
      <t xml:space="preserve"> </t>
    </r>
    <r>
      <rPr>
        <sz val="24"/>
        <rFont val="Angsana New"/>
        <family val="1"/>
      </rPr>
      <t xml:space="preserve"> </t>
    </r>
    <r>
      <rPr>
        <sz val="20"/>
        <rFont val="Angsana New"/>
        <family val="1"/>
      </rPr>
      <t>(75)</t>
    </r>
  </si>
  <si>
    <r>
      <rPr>
        <sz val="24"/>
        <rFont val="Angsana New"/>
        <family val="1"/>
      </rPr>
      <t>2360 (</t>
    </r>
    <r>
      <rPr>
        <sz val="18"/>
        <rFont val="Angsana New"/>
        <family val="1"/>
      </rPr>
      <t>2140)</t>
    </r>
  </si>
  <si>
    <t>30-4-66</t>
  </si>
  <si>
    <r>
      <t xml:space="preserve">ลัง </t>
    </r>
    <r>
      <rPr>
        <sz val="22"/>
        <rFont val="Angsana New"/>
        <family val="1"/>
      </rPr>
      <t>2250</t>
    </r>
  </si>
  <si>
    <r>
      <t>กล่องใสสี่เหลี่ยม        BP</t>
    </r>
    <r>
      <rPr>
        <sz val="22"/>
        <color indexed="10"/>
        <rFont val="Angsana New"/>
        <family val="1"/>
      </rPr>
      <t>(10+1)</t>
    </r>
  </si>
  <si>
    <t xml:space="preserve"> BP05</t>
  </si>
  <si>
    <t>100*20พ</t>
  </si>
  <si>
    <r>
      <rPr>
        <sz val="16"/>
        <rFont val="Arial"/>
        <family val="2"/>
      </rPr>
      <t xml:space="preserve">  115 </t>
    </r>
    <r>
      <rPr>
        <sz val="18"/>
        <rFont val="Angsana New"/>
        <family val="1"/>
      </rPr>
      <t>(110)</t>
    </r>
  </si>
  <si>
    <r>
      <rPr>
        <sz val="26"/>
        <rFont val="Angsana New"/>
        <family val="1"/>
      </rPr>
      <t>2160</t>
    </r>
    <r>
      <rPr>
        <sz val="24"/>
        <rFont val="Angsana New"/>
        <family val="1"/>
        <charset val="222"/>
      </rPr>
      <t>(</t>
    </r>
    <r>
      <rPr>
        <sz val="18"/>
        <rFont val="Angsana New"/>
        <family val="1"/>
      </rPr>
      <t>2120)</t>
    </r>
  </si>
  <si>
    <t>รถ40 ลัง 1822.73+183</t>
  </si>
  <si>
    <t>ลัง2010</t>
  </si>
  <si>
    <t>กล่องใสสี่เหลี่ยม         BP</t>
  </si>
  <si>
    <t xml:space="preserve"> BP06</t>
  </si>
  <si>
    <r>
      <rPr>
        <sz val="16"/>
        <rFont val="Arial"/>
        <family val="2"/>
      </rPr>
      <t xml:space="preserve">   90  </t>
    </r>
    <r>
      <rPr>
        <sz val="10"/>
        <rFont val="Arial"/>
        <charset val="222"/>
      </rPr>
      <t>(85)</t>
    </r>
  </si>
  <si>
    <r>
      <rPr>
        <sz val="26"/>
        <rFont val="Angsana New"/>
        <family val="1"/>
      </rPr>
      <t>2550</t>
    </r>
    <r>
      <rPr>
        <sz val="18"/>
        <rFont val="Angsana New"/>
        <family val="1"/>
      </rPr>
      <t>( 2340)</t>
    </r>
  </si>
  <si>
    <t>ลัง  2390</t>
  </si>
  <si>
    <t>ลัง 2430</t>
  </si>
  <si>
    <t>กล่องใสสี่เหลี่ยม              BP</t>
  </si>
  <si>
    <t xml:space="preserve"> BP11</t>
  </si>
  <si>
    <t>2800 ( 1750)</t>
  </si>
  <si>
    <t>6-5-66</t>
  </si>
  <si>
    <t>ลัง  2630</t>
  </si>
  <si>
    <t xml:space="preserve"> BP 14</t>
  </si>
  <si>
    <t>100*40พ</t>
  </si>
  <si>
    <t>1640 ( 1750)</t>
  </si>
  <si>
    <t>ลัง  2570</t>
  </si>
  <si>
    <t>ลัง 1555(2605)</t>
  </si>
  <si>
    <t>(65.13)65.13</t>
  </si>
  <si>
    <t xml:space="preserve">กล่องใสสี่เหลี่ยม       </t>
  </si>
  <si>
    <t xml:space="preserve"> BP15</t>
  </si>
  <si>
    <t>100*8ห่อ</t>
  </si>
  <si>
    <t>1580(1590)</t>
  </si>
  <si>
    <t>23-8-62</t>
  </si>
  <si>
    <t>ลัง 1474</t>
  </si>
  <si>
    <r>
      <t>ลัง1610(</t>
    </r>
    <r>
      <rPr>
        <sz val="18"/>
        <rFont val="Angsana New"/>
        <family val="1"/>
      </rPr>
      <t>1509)</t>
    </r>
  </si>
  <si>
    <r>
      <rPr>
        <sz val="18"/>
        <rFont val="Angsana New"/>
        <family val="1"/>
      </rPr>
      <t>(188.63)</t>
    </r>
    <r>
      <rPr>
        <sz val="24"/>
        <rFont val="Angsana New"/>
        <family val="1"/>
      </rPr>
      <t>53.67</t>
    </r>
  </si>
  <si>
    <t xml:space="preserve"> BP16</t>
  </si>
  <si>
    <t>100*18พ</t>
  </si>
  <si>
    <r>
      <t>2050</t>
    </r>
    <r>
      <rPr>
        <sz val="11"/>
        <rFont val="Arial"/>
        <family val="2"/>
      </rPr>
      <t>(2180)</t>
    </r>
  </si>
  <si>
    <t>23-4-69</t>
  </si>
  <si>
    <t>1904(2030)</t>
  </si>
  <si>
    <t>1944(2070)</t>
  </si>
  <si>
    <t>108(115)</t>
  </si>
  <si>
    <r>
      <t>กล่องใสสี่เหลี่ยม        BP</t>
    </r>
    <r>
      <rPr>
        <sz val="20"/>
        <color indexed="10"/>
        <rFont val="Angsana New"/>
        <family val="1"/>
      </rPr>
      <t>(10+1)</t>
    </r>
  </si>
  <si>
    <t xml:space="preserve"> BP17</t>
  </si>
  <si>
    <r>
      <rPr>
        <sz val="16"/>
        <rFont val="Arial"/>
        <family val="2"/>
      </rPr>
      <t xml:space="preserve"> 75 </t>
    </r>
    <r>
      <rPr>
        <sz val="10"/>
        <rFont val="Arial"/>
        <family val="2"/>
      </rPr>
      <t xml:space="preserve"> (  80 )</t>
    </r>
  </si>
  <si>
    <t>รถ40(1823)+182.27</t>
  </si>
  <si>
    <t>กล่องใสสีเหลี่ยม         BP</t>
  </si>
  <si>
    <t xml:space="preserve"> BP19</t>
  </si>
  <si>
    <t>100*8พ</t>
  </si>
  <si>
    <r>
      <rPr>
        <sz val="26"/>
        <rFont val="Angsana New"/>
        <family val="1"/>
      </rPr>
      <t xml:space="preserve">   195</t>
    </r>
    <r>
      <rPr>
        <sz val="24"/>
        <rFont val="Angsana New"/>
        <family val="1"/>
      </rPr>
      <t>(</t>
    </r>
    <r>
      <rPr>
        <sz val="22"/>
        <rFont val="Angsana New"/>
        <family val="1"/>
      </rPr>
      <t>180)</t>
    </r>
  </si>
  <si>
    <r>
      <t>1470</t>
    </r>
    <r>
      <rPr>
        <sz val="14"/>
        <rFont val="Angsana New"/>
        <family val="1"/>
      </rPr>
      <t>(1340)</t>
    </r>
  </si>
  <si>
    <t>ลัง  1354</t>
  </si>
  <si>
    <t>ลัง 1394</t>
  </si>
  <si>
    <t>25</t>
  </si>
  <si>
    <r>
      <rPr>
        <sz val="16"/>
        <rFont val="Arial"/>
        <family val="2"/>
      </rPr>
      <t xml:space="preserve">    </t>
    </r>
    <r>
      <rPr>
        <sz val="18"/>
        <rFont val="Arial"/>
        <family val="2"/>
      </rPr>
      <t>85</t>
    </r>
    <r>
      <rPr>
        <sz val="10"/>
        <rFont val="Arial"/>
        <charset val="222"/>
      </rPr>
      <t xml:space="preserve"> </t>
    </r>
    <r>
      <rPr>
        <sz val="22"/>
        <rFont val="Angsana New"/>
        <family val="1"/>
      </rPr>
      <t>(80)</t>
    </r>
  </si>
  <si>
    <r>
      <t xml:space="preserve">2400 </t>
    </r>
    <r>
      <rPr>
        <sz val="14"/>
        <rFont val="Angsana New"/>
        <family val="1"/>
      </rPr>
      <t>(2180)</t>
    </r>
  </si>
  <si>
    <t>ลัง  2240</t>
  </si>
  <si>
    <t xml:space="preserve"> BP26</t>
  </si>
  <si>
    <r>
      <rPr>
        <sz val="18"/>
        <rFont val="Arial"/>
        <family val="2"/>
      </rPr>
      <t xml:space="preserve">   90 </t>
    </r>
    <r>
      <rPr>
        <sz val="24"/>
        <rFont val="Angsana New"/>
        <family val="1"/>
      </rPr>
      <t>(85)</t>
    </r>
  </si>
  <si>
    <t>2520 (2300)</t>
  </si>
  <si>
    <t>ลัง  2360</t>
  </si>
  <si>
    <t xml:space="preserve"> BP32</t>
  </si>
  <si>
    <t>50*10พ</t>
  </si>
  <si>
    <t>ลัง  1830</t>
  </si>
  <si>
    <t>1700(1650)</t>
  </si>
  <si>
    <t xml:space="preserve"> BP-34</t>
  </si>
  <si>
    <r>
      <rPr>
        <sz val="18"/>
        <rFont val="Arial"/>
        <family val="2"/>
      </rPr>
      <t xml:space="preserve">  185 </t>
    </r>
    <r>
      <rPr>
        <sz val="18"/>
        <rFont val="Angsana New"/>
        <family val="1"/>
      </rPr>
      <t>(175)</t>
    </r>
  </si>
  <si>
    <r>
      <t xml:space="preserve">1770 </t>
    </r>
    <r>
      <rPr>
        <sz val="14"/>
        <rFont val="Angsana New"/>
        <family val="1"/>
      </rPr>
      <t>(1640)</t>
    </r>
  </si>
  <si>
    <t>ลัง  1650</t>
  </si>
  <si>
    <r>
      <t xml:space="preserve">ลัง </t>
    </r>
    <r>
      <rPr>
        <sz val="26"/>
        <rFont val="Angsana New"/>
        <family val="1"/>
      </rPr>
      <t>1690</t>
    </r>
    <r>
      <rPr>
        <sz val="20"/>
        <rFont val="Angsana New"/>
        <family val="1"/>
      </rPr>
      <t>(1555)</t>
    </r>
  </si>
  <si>
    <t>กล่องใสสี่เหลี่ยม               BP</t>
  </si>
  <si>
    <t>BP-36</t>
  </si>
  <si>
    <r>
      <rPr>
        <sz val="16"/>
        <rFont val="Arial"/>
        <family val="2"/>
      </rPr>
      <t xml:space="preserve">   190</t>
    </r>
    <r>
      <rPr>
        <sz val="20"/>
        <rFont val="Angsana New"/>
        <family val="1"/>
      </rPr>
      <t xml:space="preserve"> (180)</t>
    </r>
  </si>
  <si>
    <r>
      <t>1460</t>
    </r>
    <r>
      <rPr>
        <sz val="14"/>
        <rFont val="Angsana New"/>
        <family val="1"/>
      </rPr>
      <t>(1340)</t>
    </r>
  </si>
  <si>
    <r>
      <t>ลัง</t>
    </r>
    <r>
      <rPr>
        <sz val="24"/>
        <rFont val="Angsana New"/>
        <family val="1"/>
      </rPr>
      <t xml:space="preserve"> 1394</t>
    </r>
  </si>
  <si>
    <r>
      <t>กล่องใสสี่เหลี่ยม   40</t>
    </r>
    <r>
      <rPr>
        <sz val="24"/>
        <color indexed="10"/>
        <rFont val="Angsana New"/>
        <family val="1"/>
      </rPr>
      <t>(10+1)</t>
    </r>
  </si>
  <si>
    <t>BP-40</t>
  </si>
  <si>
    <t>100*27พ</t>
  </si>
  <si>
    <r>
      <rPr>
        <sz val="26"/>
        <rFont val="Angsana New"/>
        <family val="1"/>
      </rPr>
      <t xml:space="preserve">    </t>
    </r>
    <r>
      <rPr>
        <sz val="28"/>
        <rFont val="Angsana New"/>
        <family val="1"/>
      </rPr>
      <t>85</t>
    </r>
    <r>
      <rPr>
        <sz val="24"/>
        <rFont val="Angsana New"/>
        <family val="1"/>
      </rPr>
      <t xml:space="preserve"> (80)</t>
    </r>
  </si>
  <si>
    <t>ลัง 1886</t>
  </si>
  <si>
    <t>รถ40ลัง1747+174</t>
  </si>
  <si>
    <r>
      <t>ลัง</t>
    </r>
    <r>
      <rPr>
        <sz val="26"/>
        <rFont val="Angsana New"/>
        <family val="1"/>
      </rPr>
      <t>1926</t>
    </r>
  </si>
  <si>
    <t>BP-52</t>
  </si>
  <si>
    <t>50*16พ</t>
  </si>
  <si>
    <r>
      <rPr>
        <sz val="16"/>
        <rFont val="Arial"/>
        <family val="2"/>
      </rPr>
      <t xml:space="preserve">    80 </t>
    </r>
    <r>
      <rPr>
        <sz val="10"/>
        <rFont val="Arial"/>
        <family val="2"/>
      </rPr>
      <t>(75)</t>
    </r>
  </si>
  <si>
    <t>ลัง1090</t>
  </si>
  <si>
    <r>
      <t xml:space="preserve">ลัง </t>
    </r>
    <r>
      <rPr>
        <sz val="24"/>
        <rFont val="Angsana New"/>
        <family val="1"/>
      </rPr>
      <t>1130</t>
    </r>
  </si>
  <si>
    <t>BP-54</t>
  </si>
  <si>
    <t>50*6พ</t>
  </si>
  <si>
    <r>
      <rPr>
        <sz val="16"/>
        <rFont val="Arial"/>
        <family val="2"/>
      </rPr>
      <t xml:space="preserve">  128 </t>
    </r>
    <r>
      <rPr>
        <sz val="10"/>
        <rFont val="Arial"/>
        <family val="2"/>
      </rPr>
      <t>(120)</t>
    </r>
  </si>
  <si>
    <r>
      <rPr>
        <sz val="14"/>
        <rFont val="Arial"/>
        <family val="2"/>
      </rPr>
      <t xml:space="preserve">730 </t>
    </r>
    <r>
      <rPr>
        <sz val="10"/>
        <rFont val="Arial"/>
        <family val="2"/>
      </rPr>
      <t xml:space="preserve"> (680)</t>
    </r>
  </si>
  <si>
    <t>3-10-68</t>
  </si>
  <si>
    <t>ลัง 690</t>
  </si>
  <si>
    <r>
      <t xml:space="preserve">กล่องใสสี่เหลี่ยม        </t>
    </r>
    <r>
      <rPr>
        <sz val="24"/>
        <color indexed="10"/>
        <rFont val="Angsana New"/>
        <family val="1"/>
      </rPr>
      <t>(10+1)</t>
    </r>
  </si>
  <si>
    <t>B3</t>
  </si>
  <si>
    <t>100*16พ</t>
  </si>
  <si>
    <t>125(120)</t>
  </si>
  <si>
    <t>1850(1830)</t>
  </si>
  <si>
    <t>ลัง  1698</t>
  </si>
  <si>
    <t>รถ40(10+1ลัง)1576+157</t>
  </si>
  <si>
    <t>ลัง 1738</t>
  </si>
  <si>
    <t>BP-B3ล๊อก</t>
  </si>
  <si>
    <t>100*12</t>
  </si>
  <si>
    <t>ลัง  1600</t>
  </si>
  <si>
    <t>ลัง 1525(0000)</t>
  </si>
  <si>
    <t>กล่องใสสี่เหลี่ยมฝาโดม</t>
  </si>
  <si>
    <t>BP-61</t>
  </si>
  <si>
    <r>
      <t>60</t>
    </r>
    <r>
      <rPr>
        <sz val="11"/>
        <rFont val="Arial"/>
        <family val="2"/>
      </rPr>
      <t>(65)</t>
    </r>
  </si>
  <si>
    <r>
      <rPr>
        <sz val="16"/>
        <rFont val="Arial"/>
        <family val="2"/>
      </rPr>
      <t xml:space="preserve">1640 </t>
    </r>
    <r>
      <rPr>
        <sz val="10"/>
        <rFont val="Arial"/>
        <charset val="222"/>
      </rPr>
      <t>(1570)</t>
    </r>
  </si>
  <si>
    <t>R1</t>
  </si>
  <si>
    <t>50 ใบ*12พ</t>
  </si>
  <si>
    <r>
      <rPr>
        <sz val="18"/>
        <rFont val="Arial"/>
        <family val="2"/>
      </rPr>
      <t xml:space="preserve">90 </t>
    </r>
    <r>
      <rPr>
        <sz val="10"/>
        <rFont val="Arial"/>
        <charset val="222"/>
      </rPr>
      <t xml:space="preserve">     (</t>
    </r>
    <r>
      <rPr>
        <sz val="24"/>
        <rFont val="Angsana New"/>
        <family val="1"/>
      </rPr>
      <t>85)</t>
    </r>
  </si>
  <si>
    <r>
      <rPr>
        <sz val="16"/>
        <rFont val="Arial"/>
        <family val="2"/>
      </rPr>
      <t>1025</t>
    </r>
    <r>
      <rPr>
        <sz val="20"/>
        <rFont val="Angsana New"/>
        <family val="1"/>
      </rPr>
      <t>(940)</t>
    </r>
  </si>
  <si>
    <t>ลัง 934</t>
  </si>
  <si>
    <t>ลัง  974</t>
  </si>
  <si>
    <t>R2</t>
  </si>
  <si>
    <t>100ใบ*24พ</t>
  </si>
  <si>
    <r>
      <rPr>
        <sz val="26"/>
        <rFont val="Angsana New"/>
        <family val="1"/>
      </rPr>
      <t xml:space="preserve">80 </t>
    </r>
    <r>
      <rPr>
        <sz val="24"/>
        <rFont val="Angsana New"/>
        <family val="1"/>
      </rPr>
      <t xml:space="preserve">  </t>
    </r>
    <r>
      <rPr>
        <sz val="22"/>
        <rFont val="Angsana New"/>
        <family val="1"/>
      </rPr>
      <t>(70)</t>
    </r>
  </si>
  <si>
    <r>
      <rPr>
        <sz val="26"/>
        <rFont val="Angsana New"/>
        <family val="1"/>
      </rPr>
      <t xml:space="preserve">1750 </t>
    </r>
    <r>
      <rPr>
        <sz val="14"/>
        <rFont val="Angsana New"/>
        <family val="1"/>
      </rPr>
      <t>(1600)</t>
    </r>
  </si>
  <si>
    <t>3-3-69</t>
  </si>
  <si>
    <t>ลัง1530</t>
  </si>
  <si>
    <r>
      <t>กล่องใสกลมฝาโดม</t>
    </r>
    <r>
      <rPr>
        <sz val="24"/>
        <color indexed="10"/>
        <rFont val="Angsana New"/>
        <family val="1"/>
      </rPr>
      <t xml:space="preserve">    (10+1)</t>
    </r>
  </si>
  <si>
    <t>R3</t>
  </si>
  <si>
    <t>50ใบ*12พ</t>
  </si>
  <si>
    <r>
      <rPr>
        <sz val="26"/>
        <rFont val="Angsana New"/>
        <family val="1"/>
      </rPr>
      <t>70</t>
    </r>
    <r>
      <rPr>
        <sz val="24"/>
        <rFont val="Angsana New"/>
        <family val="1"/>
      </rPr>
      <t xml:space="preserve">      (65)</t>
    </r>
  </si>
  <si>
    <r>
      <rPr>
        <sz val="26"/>
        <rFont val="Angsana New"/>
        <family val="1"/>
      </rPr>
      <t>740</t>
    </r>
    <r>
      <rPr>
        <sz val="22"/>
        <rFont val="Angsana New"/>
        <family val="1"/>
      </rPr>
      <t xml:space="preserve"> </t>
    </r>
    <r>
      <rPr>
        <sz val="18"/>
        <rFont val="Angsana New"/>
        <family val="1"/>
      </rPr>
      <t>(700)</t>
    </r>
  </si>
  <si>
    <t>6-3-69</t>
  </si>
  <si>
    <t>ลัง 634</t>
  </si>
  <si>
    <t>รถ40ลัง)608+61</t>
  </si>
  <si>
    <t>ลัง 674</t>
  </si>
  <si>
    <t>R4(s)</t>
  </si>
  <si>
    <t>50ใบ*8พ</t>
  </si>
  <si>
    <r>
      <rPr>
        <sz val="18"/>
        <rFont val="Arial"/>
        <family val="2"/>
      </rPr>
      <t xml:space="preserve">95 </t>
    </r>
    <r>
      <rPr>
        <sz val="10"/>
        <rFont val="Arial"/>
        <charset val="222"/>
      </rPr>
      <t xml:space="preserve">      </t>
    </r>
    <r>
      <rPr>
        <sz val="20"/>
        <rFont val="Angsana New"/>
        <family val="1"/>
      </rPr>
      <t>(90)</t>
    </r>
  </si>
  <si>
    <t>ค่ารถ 40(ไม่แถม)+48</t>
  </si>
  <si>
    <t xml:space="preserve">   ลัง 680</t>
  </si>
  <si>
    <r>
      <t xml:space="preserve">กล่องใสกลมฝาโดม    </t>
    </r>
    <r>
      <rPr>
        <sz val="24"/>
        <color indexed="10"/>
        <rFont val="Angsana New"/>
        <family val="1"/>
      </rPr>
      <t>(10+1)</t>
    </r>
  </si>
  <si>
    <t>R4</t>
  </si>
  <si>
    <r>
      <rPr>
        <sz val="16"/>
        <rFont val="Arial"/>
        <family val="2"/>
      </rPr>
      <t xml:space="preserve">120  </t>
    </r>
    <r>
      <rPr>
        <sz val="10"/>
        <rFont val="Arial"/>
        <charset val="222"/>
      </rPr>
      <t xml:space="preserve">  </t>
    </r>
    <r>
      <rPr>
        <sz val="20"/>
        <rFont val="Angsana New"/>
        <family val="1"/>
      </rPr>
      <t>(110)</t>
    </r>
  </si>
  <si>
    <t>ลัง 550</t>
  </si>
  <si>
    <t>รถ 40 ลัง532+53</t>
  </si>
  <si>
    <t>กล่องPET TC-R4A(ล็อค)vs</t>
  </si>
  <si>
    <t>50.ใบ</t>
  </si>
  <si>
    <r>
      <rPr>
        <sz val="16"/>
        <rFont val="Arial"/>
        <family val="2"/>
      </rPr>
      <t>165</t>
    </r>
    <r>
      <rPr>
        <sz val="10"/>
        <rFont val="Arial"/>
        <charset val="222"/>
      </rPr>
      <t xml:space="preserve">   </t>
    </r>
    <r>
      <rPr>
        <sz val="24"/>
        <rFont val="Angsana New"/>
        <family val="1"/>
      </rPr>
      <t xml:space="preserve"> </t>
    </r>
    <r>
      <rPr>
        <sz val="20"/>
        <rFont val="Angsana New"/>
        <family val="1"/>
      </rPr>
      <t>(145)</t>
    </r>
  </si>
  <si>
    <r>
      <rPr>
        <sz val="14"/>
        <rFont val="Arial"/>
        <family val="2"/>
      </rPr>
      <t xml:space="preserve">1840 </t>
    </r>
    <r>
      <rPr>
        <sz val="20"/>
        <rFont val="Angsana New"/>
        <family val="1"/>
      </rPr>
      <t>(1650)</t>
    </r>
  </si>
  <si>
    <t>1780  (1565)</t>
  </si>
  <si>
    <t>clm</t>
  </si>
  <si>
    <t>กล่องOPS TC-R5A(ล็อค)</t>
  </si>
  <si>
    <t>190(195</t>
  </si>
  <si>
    <t>2120(2230</t>
  </si>
  <si>
    <t>1970(2072)</t>
  </si>
  <si>
    <t>รถ45</t>
  </si>
  <si>
    <t>2015 (2117)</t>
  </si>
  <si>
    <t>167.91(176.42</t>
  </si>
  <si>
    <r>
      <rPr>
        <sz val="16"/>
        <rFont val="Arial"/>
        <family val="2"/>
      </rPr>
      <t xml:space="preserve">165  </t>
    </r>
    <r>
      <rPr>
        <sz val="22"/>
        <rFont val="Angsana New"/>
        <family val="1"/>
      </rPr>
      <t>(160)</t>
    </r>
  </si>
  <si>
    <r>
      <t>ลัง</t>
    </r>
    <r>
      <rPr>
        <sz val="14"/>
        <rFont val="Arial"/>
        <family val="2"/>
      </rPr>
      <t xml:space="preserve"> 940</t>
    </r>
  </si>
  <si>
    <t>30-4-68</t>
  </si>
  <si>
    <t>รถ40+60</t>
  </si>
  <si>
    <r>
      <rPr>
        <sz val="22"/>
        <rFont val="Angsana New"/>
        <family val="1"/>
      </rPr>
      <t>145.83 (</t>
    </r>
    <r>
      <rPr>
        <sz val="24"/>
        <rFont val="Angsana New"/>
        <family val="1"/>
      </rPr>
      <t>135)</t>
    </r>
  </si>
  <si>
    <t>R8</t>
  </si>
  <si>
    <t>ค่ารถ 40+39</t>
  </si>
  <si>
    <t>ลัง 725</t>
  </si>
  <si>
    <t>K3</t>
  </si>
  <si>
    <t>100ใบ*30พ</t>
  </si>
  <si>
    <t>50     (45)</t>
  </si>
  <si>
    <t>ลัง1350</t>
  </si>
  <si>
    <t>แพค45</t>
  </si>
  <si>
    <t>กล่องใสกลมรี</t>
  </si>
  <si>
    <t>50ใบ*</t>
  </si>
  <si>
    <t>ลัง800</t>
  </si>
  <si>
    <t>กระเช้าสี่เหลี่ยมมีหู   จิ๋ว</t>
  </si>
  <si>
    <t xml:space="preserve">50ใบ*8ห่อ </t>
  </si>
  <si>
    <t>6-11-55</t>
  </si>
  <si>
    <t xml:space="preserve">                     @2.4</t>
  </si>
  <si>
    <t>ลัง960</t>
  </si>
  <si>
    <t xml:space="preserve">กระเช้าสี่เหลี่ยมมีหู   เล็ก  </t>
  </si>
  <si>
    <t>50ใบ*12แพค</t>
  </si>
  <si>
    <t>135+5</t>
  </si>
  <si>
    <t>ลัง  1470+60</t>
  </si>
  <si>
    <t>24-4-66</t>
  </si>
  <si>
    <t>กระเช้าสี่เหลี่ยมมีหู  ใหญ่</t>
  </si>
  <si>
    <t>135</t>
  </si>
  <si>
    <t>1x50 ใบ</t>
  </si>
  <si>
    <t>235+5</t>
  </si>
  <si>
    <t xml:space="preserve">                     @3.8</t>
  </si>
  <si>
    <t>ลัง1140</t>
  </si>
  <si>
    <t>กล่องเปี๊ยะ4ช่องใส</t>
  </si>
  <si>
    <t>F1</t>
  </si>
  <si>
    <t>100ใบ*12พ</t>
  </si>
  <si>
    <t>ลัง 1340</t>
  </si>
  <si>
    <t>รถ 40ลัง1225</t>
  </si>
  <si>
    <t>กล่องปุยฝ้าย 4หลุม</t>
  </si>
  <si>
    <t>1*50ใบ*40</t>
  </si>
  <si>
    <t>9-10-55</t>
  </si>
  <si>
    <t>@1.17</t>
  </si>
  <si>
    <t>กล่องคัพเค้ก 2หลุม</t>
  </si>
  <si>
    <t>JT</t>
  </si>
  <si>
    <t>กล่องผลไม้pet+ฝา(เจาะรู)EPP</t>
  </si>
  <si>
    <t>250มล</t>
  </si>
  <si>
    <t>50ชิ้น*8ห่อ</t>
  </si>
  <si>
    <r>
      <rPr>
        <sz val="20"/>
        <rFont val="Angsana New"/>
        <family val="1"/>
      </rPr>
      <t>100   (95)</t>
    </r>
  </si>
  <si>
    <t>ลัง   760</t>
  </si>
  <si>
    <t>500มล</t>
  </si>
  <si>
    <r>
      <rPr>
        <sz val="20"/>
        <rFont val="Angsana New"/>
        <family val="1"/>
      </rPr>
      <t>170  (165)</t>
    </r>
  </si>
  <si>
    <t>ลัง 1280</t>
  </si>
  <si>
    <t>กล่องPET  Tr-22(2ช่องพับใส)</t>
  </si>
  <si>
    <t>Tr-22</t>
  </si>
  <si>
    <t>50ใบ*40แพค</t>
  </si>
  <si>
    <t>ลัง 1760</t>
  </si>
  <si>
    <t>11-5-69</t>
  </si>
  <si>
    <t>ลัง 1625</t>
  </si>
  <si>
    <t>รถ 45</t>
  </si>
  <si>
    <t>ลัง 1670</t>
  </si>
  <si>
    <t>45     (40)</t>
  </si>
  <si>
    <t>1685(1520)</t>
  </si>
  <si>
    <t>1570(1400)</t>
  </si>
  <si>
    <r>
      <t>ลัง1605</t>
    </r>
    <r>
      <rPr>
        <sz val="20"/>
        <rFont val="Angsana New"/>
        <family val="1"/>
      </rPr>
      <t>(1435)</t>
    </r>
  </si>
  <si>
    <r>
      <t>40.13</t>
    </r>
    <r>
      <rPr>
        <sz val="22"/>
        <rFont val="Angsana New"/>
        <family val="1"/>
      </rPr>
      <t>(35.88)</t>
    </r>
  </si>
  <si>
    <t>กล่องPET  TR-24</t>
  </si>
  <si>
    <t>TR-24</t>
  </si>
  <si>
    <t>1460(1300)</t>
  </si>
  <si>
    <r>
      <t>ลัง1495</t>
    </r>
    <r>
      <rPr>
        <sz val="20"/>
        <rFont val="Angsana New"/>
        <family val="1"/>
      </rPr>
      <t>(1335)</t>
    </r>
  </si>
  <si>
    <r>
      <t>37.38</t>
    </r>
    <r>
      <rPr>
        <sz val="20"/>
        <rFont val="Angsana New"/>
        <family val="1"/>
      </rPr>
      <t>(33.25)</t>
    </r>
  </si>
  <si>
    <t>กล่องPET  TR-52</t>
  </si>
  <si>
    <t>TR-52</t>
  </si>
  <si>
    <t>80     (75)</t>
  </si>
  <si>
    <r>
      <rPr>
        <sz val="14"/>
        <rFont val="Arial"/>
        <family val="2"/>
      </rPr>
      <t>1840(1660)</t>
    </r>
  </si>
  <si>
    <t>1710(1545)</t>
  </si>
  <si>
    <t>ลัง1745(1580)</t>
  </si>
  <si>
    <r>
      <t>72.71</t>
    </r>
    <r>
      <rPr>
        <sz val="20"/>
        <rFont val="Angsana New"/>
        <family val="1"/>
      </rPr>
      <t>(65.83)</t>
    </r>
  </si>
  <si>
    <t>กล่องPET  TR-66</t>
  </si>
  <si>
    <t>TR-66</t>
  </si>
  <si>
    <t>100ใบ*24แพค</t>
  </si>
  <si>
    <t>65    (60)</t>
  </si>
  <si>
    <r>
      <rPr>
        <sz val="14"/>
        <rFont val="Angsana New"/>
        <family val="1"/>
      </rPr>
      <t>1490(1350)</t>
    </r>
  </si>
  <si>
    <t>1380(1250)</t>
  </si>
  <si>
    <t>ลัง1415(1285)</t>
  </si>
  <si>
    <r>
      <t>58.96</t>
    </r>
    <r>
      <rPr>
        <sz val="20"/>
        <rFont val="Angsana New"/>
        <family val="1"/>
      </rPr>
      <t>(53.54)</t>
    </r>
  </si>
  <si>
    <t>กล่องPET  TR-408</t>
  </si>
  <si>
    <t>TR-408</t>
  </si>
  <si>
    <t>1850 (1700)</t>
  </si>
  <si>
    <t>1730 (1580)</t>
  </si>
  <si>
    <r>
      <t>รถ35</t>
    </r>
    <r>
      <rPr>
        <sz val="18"/>
        <rFont val="Angsana New"/>
        <family val="1"/>
      </rPr>
      <t>(ปู9/68131.25)</t>
    </r>
  </si>
  <si>
    <t>ลัง1765(1615)</t>
  </si>
  <si>
    <r>
      <t>147.08</t>
    </r>
    <r>
      <rPr>
        <sz val="18"/>
        <rFont val="Angsana New"/>
        <family val="1"/>
      </rPr>
      <t>(134.58)</t>
    </r>
  </si>
  <si>
    <t>กล่องPET TR-R4</t>
  </si>
  <si>
    <t>ลัง1710</t>
  </si>
  <si>
    <t>165   (145)</t>
  </si>
  <si>
    <r>
      <rPr>
        <sz val="16"/>
        <rFont val="Arial"/>
        <family val="2"/>
      </rPr>
      <t xml:space="preserve">1865 </t>
    </r>
    <r>
      <rPr>
        <sz val="10"/>
        <rFont val="Arial"/>
        <charset val="222"/>
      </rPr>
      <t>(1650)</t>
    </r>
  </si>
  <si>
    <t>27-2-68</t>
  </si>
  <si>
    <t>1775  (1565)</t>
  </si>
  <si>
    <t>147.92(130.42)</t>
  </si>
  <si>
    <t>กล่องPET  TR-R5</t>
  </si>
  <si>
    <t>ลัง  1560</t>
  </si>
  <si>
    <t>กล่องPET  TC-R5A(ล็อค)</t>
  </si>
  <si>
    <t>ลัง  1840</t>
  </si>
  <si>
    <t>ลัง 2072</t>
  </si>
  <si>
    <t>ลัง 2117</t>
  </si>
  <si>
    <t>ลัง 2230</t>
  </si>
  <si>
    <r>
      <t>กล่องPET  TR-115</t>
    </r>
    <r>
      <rPr>
        <sz val="20"/>
        <rFont val="Angsana New"/>
        <family val="1"/>
      </rPr>
      <t>กระเช้ากลาง</t>
    </r>
  </si>
  <si>
    <t>135  (130)</t>
  </si>
  <si>
    <t>ลัง  1470</t>
  </si>
  <si>
    <t>18-11-67</t>
  </si>
  <si>
    <t>กล่องOPS 1-H</t>
  </si>
  <si>
    <t>100*30แพค</t>
  </si>
  <si>
    <t>22-4-66</t>
  </si>
  <si>
    <t>ลัง 1795</t>
  </si>
  <si>
    <t>กล่องOPS 2-H</t>
  </si>
  <si>
    <t>100*20แพค</t>
  </si>
  <si>
    <t>ลัง 1615</t>
  </si>
  <si>
    <t>กล่องOPS 4-H</t>
  </si>
  <si>
    <t>ลัง 2320</t>
  </si>
  <si>
    <t>ลัง 2110</t>
  </si>
  <si>
    <t>ลัง 2145</t>
  </si>
  <si>
    <t>กล่องOPS    FP104</t>
  </si>
  <si>
    <t>130+5</t>
  </si>
  <si>
    <t>ลัง 2520+100</t>
  </si>
  <si>
    <t>ลัง  2370</t>
  </si>
  <si>
    <r>
      <t>ค่ารถ 35(</t>
    </r>
    <r>
      <rPr>
        <sz val="14"/>
        <color indexed="10"/>
        <rFont val="Angsana New"/>
        <family val="1"/>
      </rPr>
      <t>10+1ลัง2186(109)</t>
    </r>
  </si>
  <si>
    <t>ลัง2405</t>
  </si>
  <si>
    <t>กล่องOPS 104 ล็อค</t>
  </si>
  <si>
    <t>ลัง 3100</t>
  </si>
  <si>
    <t>ลัง  2920</t>
  </si>
  <si>
    <t>ลัง 2955</t>
  </si>
  <si>
    <r>
      <t xml:space="preserve">กล่องใสสี่เหลี่ยม        </t>
    </r>
    <r>
      <rPr>
        <sz val="20"/>
        <rFont val="Angsana New"/>
        <family val="1"/>
      </rPr>
      <t>FP 17</t>
    </r>
  </si>
  <si>
    <t>FB17</t>
  </si>
  <si>
    <t>100*24พ</t>
  </si>
  <si>
    <t>ลัง  1720+240</t>
  </si>
  <si>
    <t>3-3-68</t>
  </si>
  <si>
    <t>ลัง  1760</t>
  </si>
  <si>
    <t>ค่ารถ 35(10+1ลัง)</t>
  </si>
  <si>
    <t>บ.เบนเกต  จก</t>
  </si>
  <si>
    <t>กล่องBL - 1H(ฝาล๊อค)</t>
  </si>
  <si>
    <t>100.ใบ</t>
  </si>
  <si>
    <t xml:space="preserve">ลัง  </t>
  </si>
  <si>
    <t>รถ 30ลัง (10ลังลด5%)</t>
  </si>
  <si>
    <t>ลัง    1910</t>
  </si>
  <si>
    <t>ห่อ      63.67</t>
  </si>
  <si>
    <t>กล่องBL - 2HA(ฝาล๊อก)</t>
  </si>
  <si>
    <t>ลัง     1790</t>
  </si>
  <si>
    <t>ห่อ    89.50</t>
  </si>
  <si>
    <t>กล่องBL - 4H</t>
  </si>
  <si>
    <t>ลัง 2050</t>
  </si>
  <si>
    <t>รถ 30ลัง (5ลัง)1880</t>
  </si>
  <si>
    <t>ลัง     2230</t>
  </si>
  <si>
    <t>ห่อ      94</t>
  </si>
  <si>
    <t>กล่องBL - 4HA(ฝาล๊อก)</t>
  </si>
  <si>
    <t>รถ 30ลัง (5ลัง)1980</t>
  </si>
  <si>
    <t>ห่อ      102</t>
  </si>
  <si>
    <t>กล่องBL - 103A(ฝาล็อค)</t>
  </si>
  <si>
    <t>ลัง  2090</t>
  </si>
  <si>
    <t>รถ 30ลัง (10ลังลด7%)</t>
  </si>
  <si>
    <t>ลัง     (2140)</t>
  </si>
  <si>
    <t>ห่อ   71.33</t>
  </si>
  <si>
    <r>
      <t xml:space="preserve">กล่องBL - </t>
    </r>
    <r>
      <rPr>
        <sz val="24"/>
        <color indexed="20"/>
        <rFont val="Angsana New"/>
        <family val="1"/>
      </rPr>
      <t>104A</t>
    </r>
    <r>
      <rPr>
        <sz val="24"/>
        <rFont val="Angsana New"/>
        <family val="1"/>
      </rPr>
      <t>(ฝาล๊อค)</t>
    </r>
  </si>
  <si>
    <t>1-7-67</t>
  </si>
  <si>
    <t>ลัง 2750</t>
  </si>
  <si>
    <r>
      <t>รถ 40ลัง (</t>
    </r>
    <r>
      <rPr>
        <sz val="13"/>
        <color indexed="10"/>
        <rFont val="Angsana New"/>
        <family val="1"/>
      </rPr>
      <t>15ลัง+2)</t>
    </r>
  </si>
  <si>
    <r>
      <t xml:space="preserve">ลัง </t>
    </r>
    <r>
      <rPr>
        <sz val="24"/>
        <rFont val="Angsana New"/>
        <family val="1"/>
      </rPr>
      <t>2460</t>
    </r>
  </si>
  <si>
    <t>ห่อ  123</t>
  </si>
  <si>
    <t>กล่องBL - 11A(ฝาล๊อค)</t>
  </si>
  <si>
    <t>ลัง     (2360)</t>
  </si>
  <si>
    <t>ห่อ   78.67</t>
  </si>
  <si>
    <r>
      <t xml:space="preserve">กล่องBL - </t>
    </r>
    <r>
      <rPr>
        <sz val="24"/>
        <color indexed="20"/>
        <rFont val="Angsana New"/>
        <family val="1"/>
      </rPr>
      <t>15A</t>
    </r>
    <r>
      <rPr>
        <sz val="24"/>
        <rFont val="Angsana New"/>
        <family val="1"/>
      </rPr>
      <t>(ฝาล๊อค)</t>
    </r>
  </si>
  <si>
    <t>1*16ห่อ</t>
  </si>
  <si>
    <t>13-3-68</t>
  </si>
  <si>
    <t>รถ 30ลัง2060 (10ลังลด7%)</t>
  </si>
  <si>
    <t>ห่อ  133.75</t>
  </si>
  <si>
    <r>
      <t xml:space="preserve">กล่องBL - </t>
    </r>
    <r>
      <rPr>
        <sz val="24"/>
        <color indexed="20"/>
        <rFont val="Angsana New"/>
        <family val="1"/>
      </rPr>
      <t>17A</t>
    </r>
    <r>
      <rPr>
        <sz val="24"/>
        <rFont val="Angsana New"/>
        <family val="1"/>
      </rPr>
      <t>(ฝาล๊อค)</t>
    </r>
  </si>
  <si>
    <t>ลัง    (1855)</t>
  </si>
  <si>
    <t>ห่อ 77.29</t>
  </si>
  <si>
    <t>กล่องBL - 20A(ฝาล๊อค)</t>
  </si>
  <si>
    <t>ลัง 2900</t>
  </si>
  <si>
    <t>ลัง 2740</t>
  </si>
  <si>
    <t>รถ 30ลัง2670 (10ลังลด7%)</t>
  </si>
  <si>
    <t>ลัง    (2760)</t>
  </si>
  <si>
    <t>ห่อ 115</t>
  </si>
  <si>
    <t>กล่องBL - 30A(ฝาล๊อค)</t>
  </si>
  <si>
    <r>
      <t>รถ 30ลัง</t>
    </r>
    <r>
      <rPr>
        <sz val="16"/>
        <color indexed="60"/>
        <rFont val="Angsana New"/>
        <family val="1"/>
      </rPr>
      <t xml:space="preserve"> (10ลังลด7%)</t>
    </r>
  </si>
  <si>
    <t>ลัง    (1700)</t>
  </si>
  <si>
    <t>ห่อ  42.50</t>
  </si>
  <si>
    <t>กล่องBL - 31A(ฝาล๊อค)</t>
  </si>
  <si>
    <t>ลัง    (1990)</t>
  </si>
  <si>
    <t>ห่อ  66.33</t>
  </si>
  <si>
    <t>กล่องBL - 37A(ฝาล๊อค)</t>
  </si>
  <si>
    <t>ลัง    (1720)</t>
  </si>
  <si>
    <t>ห่อ  57.33</t>
  </si>
  <si>
    <r>
      <t xml:space="preserve">กล่องBL - </t>
    </r>
    <r>
      <rPr>
        <sz val="24"/>
        <color indexed="20"/>
        <rFont val="Angsana New"/>
        <family val="1"/>
      </rPr>
      <t>39A</t>
    </r>
    <r>
      <rPr>
        <sz val="24"/>
        <rFont val="Angsana New"/>
        <family val="1"/>
      </rPr>
      <t>(ฝาล๊อค)</t>
    </r>
  </si>
  <si>
    <t>ลัง 2500</t>
  </si>
  <si>
    <t>ลัง 2350</t>
  </si>
  <si>
    <t>รถ 30ลัง 2280(10ลังลด7%)</t>
  </si>
  <si>
    <t>ลัง 2370</t>
  </si>
  <si>
    <t>ห่อ   98.75</t>
  </si>
  <si>
    <t>กล่องBL - 45A(ฝาล๊อค)</t>
  </si>
  <si>
    <t>ลัง 2530</t>
  </si>
  <si>
    <t>ห่อ 105.83</t>
  </si>
  <si>
    <t>ลัง 2252</t>
  </si>
  <si>
    <r>
      <t>กล่องBL - 6HA(ฝาล๊อค)</t>
    </r>
    <r>
      <rPr>
        <sz val="12"/>
        <color indexed="10"/>
        <rFont val="Angsana New"/>
        <family val="1"/>
      </rPr>
      <t>ปังชาตะโกน</t>
    </r>
  </si>
  <si>
    <t>กล่องops  TP-12</t>
  </si>
  <si>
    <t>115(110)</t>
  </si>
  <si>
    <t>ลัง 3500</t>
  </si>
  <si>
    <t>15-1-67</t>
  </si>
  <si>
    <t>3305(2782</t>
  </si>
  <si>
    <r>
      <t>รถ 40</t>
    </r>
    <r>
      <rPr>
        <sz val="20"/>
        <rFont val="Angsana New"/>
        <family val="1"/>
      </rPr>
      <t>(เดิม2817)</t>
    </r>
  </si>
  <si>
    <t>3345 (2817)</t>
  </si>
  <si>
    <r>
      <rPr>
        <sz val="14"/>
        <rFont val="Arial"/>
        <family val="2"/>
      </rPr>
      <t>111.50</t>
    </r>
    <r>
      <rPr>
        <sz val="11"/>
        <rFont val="Arial"/>
        <family val="2"/>
      </rPr>
      <t>( 93.90)</t>
    </r>
  </si>
  <si>
    <t>กล่องops  TP-13</t>
  </si>
  <si>
    <t>ลัง 3130</t>
  </si>
  <si>
    <t>17-1-68</t>
  </si>
  <si>
    <r>
      <rPr>
        <sz val="24"/>
        <rFont val="Angsana New"/>
        <family val="1"/>
      </rPr>
      <t>2935</t>
    </r>
    <r>
      <rPr>
        <sz val="20"/>
        <rFont val="Angsana New"/>
        <family val="1"/>
      </rPr>
      <t>(2472)</t>
    </r>
  </si>
  <si>
    <t>ค่ารถ 40(เดิม2507)</t>
  </si>
  <si>
    <t>ลัง 2975</t>
  </si>
  <si>
    <r>
      <rPr>
        <sz val="24"/>
        <rFont val="Angsana New"/>
        <family val="1"/>
      </rPr>
      <t>124</t>
    </r>
    <r>
      <rPr>
        <sz val="22"/>
        <rFont val="Angsana New"/>
        <family val="1"/>
      </rPr>
      <t xml:space="preserve"> (104.46)</t>
    </r>
  </si>
  <si>
    <t>กล่องops  TP-15</t>
  </si>
  <si>
    <t>1*16แพค</t>
  </si>
  <si>
    <t>ลัง2800</t>
  </si>
  <si>
    <t>8-10-68</t>
  </si>
  <si>
    <t>2630(2207</t>
  </si>
  <si>
    <t>รถ 40(เดิม2242)</t>
  </si>
  <si>
    <t>ห่อ 166.88</t>
  </si>
  <si>
    <t>กล่องops  TP-19</t>
  </si>
  <si>
    <t>120(90)</t>
  </si>
  <si>
    <t>ลัง  2870</t>
  </si>
  <si>
    <r>
      <t>2692(</t>
    </r>
    <r>
      <rPr>
        <sz val="16"/>
        <rFont val="Angsana New"/>
        <family val="1"/>
      </rPr>
      <t>ใหม่2305</t>
    </r>
    <r>
      <rPr>
        <sz val="20"/>
        <rFont val="Angsana New"/>
        <family val="1"/>
      </rPr>
      <t>)</t>
    </r>
  </si>
  <si>
    <t>ค่ารถ 40(เดิม1967)</t>
  </si>
  <si>
    <t>ลัง 2732</t>
  </si>
  <si>
    <r>
      <t>113.83</t>
    </r>
    <r>
      <rPr>
        <sz val="18"/>
        <rFont val="Angsana New"/>
        <family val="1"/>
      </rPr>
      <t xml:space="preserve"> (81.96)</t>
    </r>
  </si>
  <si>
    <t>กล่องops     TP-31A(ใสล๊อค)</t>
  </si>
  <si>
    <t>1*36แพค</t>
  </si>
  <si>
    <t>5+55</t>
  </si>
  <si>
    <t>ลัง 1860</t>
  </si>
  <si>
    <t>1-4-65</t>
  </si>
  <si>
    <t>1740(1555</t>
  </si>
  <si>
    <t>รถ 40(เดิม1585)</t>
  </si>
  <si>
    <t>ลัง 1780</t>
  </si>
  <si>
    <t>49.44( 44)</t>
  </si>
  <si>
    <t>กล่องops  TP-35</t>
  </si>
  <si>
    <t xml:space="preserve">ลัง 2360 </t>
  </si>
  <si>
    <t>12-1-66</t>
  </si>
  <si>
    <t>2645(2217</t>
  </si>
  <si>
    <t>ค่ารถ 40(เดิม2252)</t>
  </si>
  <si>
    <t>ลัง 2685</t>
  </si>
  <si>
    <t>ห่อ (93.83)</t>
  </si>
  <si>
    <t>กล่องops  TP-37</t>
  </si>
  <si>
    <t>79(70)</t>
  </si>
  <si>
    <t xml:space="preserve">2240( 2030) </t>
  </si>
  <si>
    <t>28-10-68</t>
  </si>
  <si>
    <t>2090(1752</t>
  </si>
  <si>
    <t>ลัง2130 (1787</t>
  </si>
  <si>
    <t>71 (59.50</t>
  </si>
  <si>
    <t>กล่องops  TP-39</t>
  </si>
  <si>
    <t>240(เก่า210</t>
  </si>
  <si>
    <t>2735(2292)</t>
  </si>
  <si>
    <t>รถ 40(เดิม2332)</t>
  </si>
  <si>
    <t>ลัง 2775</t>
  </si>
  <si>
    <t>231.25 (194.33)</t>
  </si>
  <si>
    <t>กล่องops  TP-45</t>
  </si>
  <si>
    <t>135(120</t>
  </si>
  <si>
    <t>ลัง3250</t>
  </si>
  <si>
    <t>3050(2557</t>
  </si>
  <si>
    <t>ค่ารถ 40(เดิม2592)</t>
  </si>
  <si>
    <t>3090(2592)</t>
  </si>
  <si>
    <t>129 (108</t>
  </si>
  <si>
    <t>กล่องops  THP-4HA(ฝาล็อค)</t>
  </si>
  <si>
    <t>ลัง 2300</t>
  </si>
  <si>
    <r>
      <rPr>
        <sz val="18"/>
        <rFont val="Angsana New"/>
        <family val="1"/>
      </rPr>
      <t>(2210)1835</t>
    </r>
  </si>
  <si>
    <t>ค่ารถ 40(5ลังลด60</t>
  </si>
  <si>
    <t>ลัง 2195(2174</t>
  </si>
  <si>
    <t>กล่องops  THP-12A(ฝาล็อค)</t>
  </si>
  <si>
    <t>ลัง 3020</t>
  </si>
  <si>
    <t>(2882+3)</t>
  </si>
  <si>
    <t>ลัง 2870</t>
  </si>
  <si>
    <t>กล่องops  THP-15A(ฝาล็อค)</t>
  </si>
  <si>
    <t>2375(2255</t>
  </si>
  <si>
    <t>ค่ารถ 45(10ลังลด80)</t>
  </si>
  <si>
    <t>ลัง 2360</t>
  </si>
  <si>
    <t>กล่องops  THP-31A(ฝาล็อค)</t>
  </si>
  <si>
    <t>2162+3</t>
  </si>
  <si>
    <t>ค่ารถ 45(5ลังลด60)</t>
  </si>
  <si>
    <t>กล่องops  THP-37A(ฝาล็อค)</t>
  </si>
  <si>
    <t>1957+3</t>
  </si>
  <si>
    <t>ลัง 1945</t>
  </si>
  <si>
    <t>กล่องops  THP-39A(ฝาล็อค)</t>
  </si>
  <si>
    <t>ลัง 2390</t>
  </si>
  <si>
    <t>2287+3(2180</t>
  </si>
  <si>
    <t>ลัง 2275</t>
  </si>
  <si>
    <t>กล่องops  THP-101A(ฝาล็อค)</t>
  </si>
  <si>
    <t>กล่องops  THP-103A(ฝาล็อค)</t>
  </si>
  <si>
    <t>ลัง 2470</t>
  </si>
  <si>
    <t>ลัง 2355</t>
  </si>
  <si>
    <t>กล่องops  THP-1HA(ฝาล็อค)</t>
  </si>
  <si>
    <t>(1950)1700</t>
  </si>
  <si>
    <t>ห่อ 64.50</t>
  </si>
  <si>
    <t>กล่องops  THP-2HA(ฝาล็อค)</t>
  </si>
  <si>
    <t>ลัง 1910</t>
  </si>
  <si>
    <t>(1835)1500</t>
  </si>
  <si>
    <r>
      <t>ค่ารถ 45(5</t>
    </r>
    <r>
      <rPr>
        <sz val="14"/>
        <rFont val="Angsana New"/>
        <family val="1"/>
      </rPr>
      <t>ลังลด60</t>
    </r>
    <r>
      <rPr>
        <sz val="20"/>
        <rFont val="Angsana New"/>
        <family val="1"/>
      </rPr>
      <t>)</t>
    </r>
  </si>
  <si>
    <t>1820(1797</t>
  </si>
  <si>
    <t>ห่อ 91</t>
  </si>
  <si>
    <t>กล่องops  THP-5HA(ฝาล็อค)</t>
  </si>
  <si>
    <t>160(140</t>
  </si>
  <si>
    <t>(2365)1960</t>
  </si>
  <si>
    <t xml:space="preserve"> 146.88(124.69)</t>
  </si>
  <si>
    <t>JT+A26A264:K279</t>
  </si>
  <si>
    <t>กล่องops  THP-6HA(ฝาล็อค)</t>
  </si>
  <si>
    <t>220(190</t>
  </si>
  <si>
    <t>ลัง 2580</t>
  </si>
  <si>
    <t>2470(2020</t>
  </si>
  <si>
    <r>
      <t>ค่ารถ 45</t>
    </r>
    <r>
      <rPr>
        <sz val="16"/>
        <rFont val="Angsana New"/>
        <family val="1"/>
      </rPr>
      <t>(5ลังลด60)</t>
    </r>
  </si>
  <si>
    <t>ลัง 2455</t>
  </si>
  <si>
    <t>204.58 (171.25</t>
  </si>
  <si>
    <t>กล่องops  THP-17A(ฝาล็อค)</t>
  </si>
  <si>
    <t>90     (75)</t>
  </si>
  <si>
    <t>ลัง 1990</t>
  </si>
  <si>
    <t>1970(1870)</t>
  </si>
  <si>
    <t>1894(1955)</t>
  </si>
  <si>
    <t>ห่อ 78.92</t>
  </si>
  <si>
    <t>กล่องops  THP-19A(ฝาล็อค)</t>
  </si>
  <si>
    <t>100   ( 85)</t>
  </si>
  <si>
    <t>2190(2090)</t>
  </si>
  <si>
    <t>2114(1855</t>
  </si>
  <si>
    <t>ห่อ 88.08</t>
  </si>
  <si>
    <t>กล่องops  THP-45A(ฝาล็อค)</t>
  </si>
  <si>
    <t>120(105</t>
  </si>
  <si>
    <t>ลัง 2780</t>
  </si>
  <si>
    <r>
      <rPr>
        <sz val="14"/>
        <rFont val="Arial"/>
        <family val="2"/>
      </rPr>
      <t>2660</t>
    </r>
    <r>
      <rPr>
        <sz val="10"/>
        <rFont val="Arial"/>
        <charset val="222"/>
      </rPr>
      <t>(2535</t>
    </r>
  </si>
  <si>
    <t>ลัง 2645</t>
  </si>
  <si>
    <t>ห่อ 110.21</t>
  </si>
  <si>
    <t>JT+A271:K285</t>
  </si>
  <si>
    <t>กล่องops  THP-104A(ฝาล็อค)</t>
  </si>
  <si>
    <t>ลัง 2720</t>
  </si>
  <si>
    <t>2600(2470)</t>
  </si>
  <si>
    <t>รถ 45(5ลังลด60)</t>
  </si>
  <si>
    <t>ลัง 2585(2425)</t>
  </si>
  <si>
    <t>ห่อ 129.25</t>
  </si>
  <si>
    <t>(5ลังลด60 ,10ลด80,  20ลด100)</t>
  </si>
  <si>
    <t>ถ้วยนึ่งEPP 7ออนน์</t>
  </si>
  <si>
    <t>50ชิ้น</t>
  </si>
  <si>
    <t>45+5</t>
  </si>
  <si>
    <t>3-9-67</t>
  </si>
  <si>
    <t>ลัง 1217</t>
  </si>
  <si>
    <t>ห่อ 40.57</t>
  </si>
  <si>
    <t>ถ้วยเต้าฮวยแคปซูล(ซากุระ)ขาวขุ่น</t>
  </si>
  <si>
    <t>20ชุด</t>
  </si>
  <si>
    <t>1*25ห่อ</t>
  </si>
  <si>
    <t>22-12-66</t>
  </si>
  <si>
    <t>ลัง 852</t>
  </si>
  <si>
    <t>ห่อ 34.08</t>
  </si>
  <si>
    <t>ถ้วยเต้าฮวยแคปซูล(ซากุระ)ดำ+ทอง</t>
  </si>
  <si>
    <t>ลัง 862</t>
  </si>
  <si>
    <t>ห่อ 34.48</t>
  </si>
  <si>
    <t>ถ้วยจีบสีใส 1ออน(ตราผึ้ง)</t>
  </si>
  <si>
    <t>100ชิ้น</t>
  </si>
  <si>
    <t>20-11-66</t>
  </si>
  <si>
    <t>ลัง 830</t>
  </si>
  <si>
    <t>ห่อ 13.83</t>
  </si>
  <si>
    <t>กล่องข้าว3ช่อง(ดำ)L-31+ฝา</t>
  </si>
  <si>
    <t>25ชุด</t>
  </si>
  <si>
    <t>1*8แพค</t>
  </si>
  <si>
    <t>ลัง1100</t>
  </si>
  <si>
    <t>6-4-69</t>
  </si>
  <si>
    <t>1012(865)</t>
  </si>
  <si>
    <t>ลัง 1057</t>
  </si>
  <si>
    <t>ห่อ 132.13</t>
  </si>
  <si>
    <t>กรวยกระดาษสีขาว(เฟรช)</t>
  </si>
  <si>
    <t>180ใบ</t>
  </si>
  <si>
    <t>1*25แถว</t>
  </si>
  <si>
    <t>แถว 35+2</t>
  </si>
  <si>
    <t>ลัง 760+40</t>
  </si>
  <si>
    <t>4-12-66</t>
  </si>
  <si>
    <t>ลัง 717</t>
  </si>
  <si>
    <t>แถว 28.68</t>
  </si>
  <si>
    <t>17+1</t>
  </si>
  <si>
    <t>ลัง 890+40</t>
  </si>
  <si>
    <t>ถ้วยวุ้นEPPหัวใจ</t>
  </si>
  <si>
    <t>100ชิ้น*25แถว</t>
  </si>
  <si>
    <t>25พ*20ห่อ</t>
  </si>
  <si>
    <t>ห่อ 10+2</t>
  </si>
  <si>
    <t>ห่อ 200+40</t>
  </si>
  <si>
    <t>26-1-67</t>
  </si>
  <si>
    <t>ลัง3565</t>
  </si>
  <si>
    <t>ห่อ 178.25</t>
  </si>
  <si>
    <t>ถ้วยวุ้นEPPกลม</t>
  </si>
  <si>
    <t>ถ้วยวุ้นEPPดอกไม้</t>
  </si>
  <si>
    <t>KNPบ.กนิฐาพลาสติก</t>
  </si>
  <si>
    <r>
      <t>ขวดพีอีที</t>
    </r>
    <r>
      <rPr>
        <b/>
        <sz val="24"/>
        <rFont val="Angsana New"/>
        <family val="1"/>
      </rPr>
      <t>สุนารี</t>
    </r>
    <r>
      <rPr>
        <sz val="24"/>
        <rFont val="Angsana New"/>
        <family val="1"/>
      </rPr>
      <t>150มล.ฝา30มิล</t>
    </r>
  </si>
  <si>
    <t>1*150ใบ</t>
  </si>
  <si>
    <t>25-4-69</t>
  </si>
  <si>
    <t>+ฝา40</t>
  </si>
  <si>
    <r>
      <t>ขวดพีอีที</t>
    </r>
    <r>
      <rPr>
        <b/>
        <sz val="20"/>
        <rFont val="Angsana New"/>
        <family val="1"/>
      </rPr>
      <t>เหลี่ยมเรียบ</t>
    </r>
    <r>
      <rPr>
        <sz val="20"/>
        <rFont val="Angsana New"/>
        <family val="1"/>
      </rPr>
      <t>150มล.ฝา30มิล</t>
    </r>
  </si>
  <si>
    <t>ขวดพีอีที160มล.ครีมมี่ฝา30มิล</t>
  </si>
  <si>
    <t>9-9-67</t>
  </si>
  <si>
    <t>ขวดพีอีที160มล.เหลี่ยม(ฝา30มิล)</t>
  </si>
  <si>
    <t>ขวดพีอีที160มล.(ฝา30มิล)</t>
  </si>
  <si>
    <r>
      <t>ขวดพีอีที200มล.</t>
    </r>
    <r>
      <rPr>
        <b/>
        <sz val="20"/>
        <rFont val="Angsana New"/>
        <family val="1"/>
      </rPr>
      <t xml:space="preserve">มิริน    </t>
    </r>
    <r>
      <rPr>
        <sz val="20"/>
        <rFont val="Angsana New"/>
        <family val="1"/>
      </rPr>
      <t xml:space="preserve">    (ฝา30มิล)</t>
    </r>
  </si>
  <si>
    <t>ขวดพีอีที200มล.กลมเรียบ(ฝา30มิล)</t>
  </si>
  <si>
    <t>ขวดพีอีที220มล.แบนเรียบ(ฝา30มิล)</t>
  </si>
  <si>
    <t>ขวดพีอีที220มล.กลมเรียบ(ฝา30มิล)</t>
  </si>
  <si>
    <t>ขวดพีอีที220มล.สามเหลี่ยมฝา30มิล</t>
  </si>
  <si>
    <t>ขวดพีอีที250มล.สุนารี ฝา30มิล</t>
  </si>
  <si>
    <t>ฝา30มล</t>
  </si>
  <si>
    <t>27-5-67</t>
  </si>
  <si>
    <t>บ.โชคสีมา พลาสแพค จก</t>
  </si>
  <si>
    <t>081-164-1419</t>
  </si>
  <si>
    <t>ถาดปลาหมึก  T069</t>
  </si>
  <si>
    <t>1*100.ใบ</t>
  </si>
  <si>
    <t>1*32แพค</t>
  </si>
  <si>
    <t>1-6-61</t>
  </si>
  <si>
    <t>ลัง  1758</t>
  </si>
  <si>
    <t>ถาดปลาหมึก  T711</t>
  </si>
  <si>
    <t>15-1-69</t>
  </si>
  <si>
    <t>ลัง 2055</t>
  </si>
  <si>
    <t>ห่อ 64.22</t>
  </si>
  <si>
    <t>ถาดปลาหมึก T812</t>
  </si>
  <si>
    <t>1*28แพค</t>
  </si>
  <si>
    <t>ลัง2620</t>
  </si>
  <si>
    <t>ลัง 2655</t>
  </si>
  <si>
    <t>ห่อ 94.82</t>
  </si>
  <si>
    <t>กล่องสตรอเบอรี่</t>
  </si>
  <si>
    <t>E777</t>
  </si>
  <si>
    <t>50*12พ</t>
  </si>
  <si>
    <t>พ 180</t>
  </si>
  <si>
    <t>ลัง2000</t>
  </si>
  <si>
    <t>20-1-60</t>
  </si>
  <si>
    <t>แพค 144</t>
  </si>
  <si>
    <t>กล่องข้าวขาวฝาใส</t>
  </si>
  <si>
    <t>25ใบ*12</t>
  </si>
  <si>
    <t>พ 120</t>
  </si>
  <si>
    <t>ลัง  1074</t>
  </si>
  <si>
    <t>250ก.</t>
  </si>
  <si>
    <t>250ก.2ช่อง</t>
  </si>
  <si>
    <t>พ 130</t>
  </si>
  <si>
    <t>ลัง1300</t>
  </si>
  <si>
    <t>ลัง 1056</t>
  </si>
  <si>
    <t>บ.ไทยสตาร์ ฟู้ดส์ แอนด์ แพคเกจจิ้ง(บ. วี.เอส.เทรด) จำกัด</t>
  </si>
  <si>
    <t>กล่องPET  TR-00 S</t>
  </si>
  <si>
    <t>16-12-63</t>
  </si>
  <si>
    <t>ลัง 1595</t>
  </si>
  <si>
    <t xml:space="preserve">กล่องPET  TR-00 </t>
  </si>
  <si>
    <t>ลัง   1960</t>
  </si>
  <si>
    <t>19-12-63</t>
  </si>
  <si>
    <t>ลัง 1804</t>
  </si>
  <si>
    <t>ลัง 1834</t>
  </si>
  <si>
    <t>กล่องPET  TR-01</t>
  </si>
  <si>
    <t>ลัง   2040</t>
  </si>
  <si>
    <t>20-10-63</t>
  </si>
  <si>
    <t>ลัง 1782</t>
  </si>
  <si>
    <t>ลัง 1812</t>
  </si>
  <si>
    <t>กล่องPET  TR-02 S</t>
  </si>
  <si>
    <t>ลัง  2100</t>
  </si>
  <si>
    <t>ลัง 1937</t>
  </si>
  <si>
    <t>ลัง 1967</t>
  </si>
  <si>
    <t>กล่องPET TR-02</t>
  </si>
  <si>
    <t>ลัง 1858</t>
  </si>
  <si>
    <t>ลัง 1888</t>
  </si>
  <si>
    <t>กล่องPET  TR-61</t>
  </si>
  <si>
    <t>ลัง  1500</t>
  </si>
  <si>
    <t>25-8-63</t>
  </si>
  <si>
    <t>กล่องPET  TR-03</t>
  </si>
  <si>
    <t xml:space="preserve">ลัง  1650  </t>
  </si>
  <si>
    <t>1-3-67</t>
  </si>
  <si>
    <t>ลัง 1530</t>
  </si>
  <si>
    <t>ลัง 1565</t>
  </si>
  <si>
    <t>กล่องPET  TR-05</t>
  </si>
  <si>
    <t xml:space="preserve">ลัง  1900  </t>
  </si>
  <si>
    <t>กล่องPET  TR-14</t>
  </si>
  <si>
    <t>ลัง   2600</t>
  </si>
  <si>
    <t>กล่องPET  TR-16</t>
  </si>
  <si>
    <t>ลัง    1890</t>
  </si>
  <si>
    <t>กล่องPET  TR-17</t>
  </si>
  <si>
    <t>30ห่อ</t>
  </si>
  <si>
    <t>ลัง2040</t>
  </si>
  <si>
    <t>ลัง    1880</t>
  </si>
  <si>
    <t>กล่องPET  TR-25</t>
  </si>
  <si>
    <t>ลัง  2380</t>
  </si>
  <si>
    <t>ลัง 2209</t>
  </si>
  <si>
    <t>ลัง 2239</t>
  </si>
  <si>
    <t>กล่องPET  TR-40</t>
  </si>
  <si>
    <t>1*27ห่อ</t>
  </si>
  <si>
    <t>ลัง1920</t>
  </si>
  <si>
    <t>ลัง  1793</t>
  </si>
  <si>
    <t>ลัง 1823</t>
  </si>
  <si>
    <t>กล่องPET  TR-B3</t>
  </si>
  <si>
    <t>ลัง  1635</t>
  </si>
  <si>
    <t>ลัง  1670</t>
  </si>
  <si>
    <t>ลัง 1920</t>
  </si>
  <si>
    <t>13-6-63</t>
  </si>
  <si>
    <t>ห่อ  91</t>
  </si>
  <si>
    <t>ลัง 1560</t>
  </si>
  <si>
    <t>8-6-63</t>
  </si>
  <si>
    <t>กล่องPET  TR-R2</t>
  </si>
  <si>
    <t>ลัง 1564</t>
  </si>
  <si>
    <t>ห่อ 65.17</t>
  </si>
  <si>
    <t>กล่องPET  TR-R3</t>
  </si>
  <si>
    <t>ลัง1260</t>
  </si>
  <si>
    <t>18-6-63</t>
  </si>
  <si>
    <t>ลัง  1054</t>
  </si>
  <si>
    <t xml:space="preserve"> ห่อ 58.55</t>
  </si>
  <si>
    <t>กล่องPET  TR-R3L</t>
  </si>
  <si>
    <t>ลัง1050</t>
  </si>
  <si>
    <t>9-7-63</t>
  </si>
  <si>
    <t>ลัง  982</t>
  </si>
  <si>
    <t xml:space="preserve"> ห่อ 54.55</t>
  </si>
  <si>
    <t>ลัง   1060</t>
  </si>
  <si>
    <t xml:space="preserve">     ห่อ 88.33</t>
  </si>
  <si>
    <t>P</t>
  </si>
  <si>
    <t>ลัง1520</t>
  </si>
  <si>
    <t>ลัง1450</t>
  </si>
  <si>
    <t>ลัง1480</t>
  </si>
  <si>
    <t>กล่องPET  TR-104</t>
  </si>
  <si>
    <t>ลัง2900</t>
  </si>
  <si>
    <t>กล่องแซนวิชTC-SW333</t>
  </si>
  <si>
    <t>16-8-62</t>
  </si>
  <si>
    <t>ห่อ 106.50</t>
  </si>
  <si>
    <t>กล่อง BP 54</t>
  </si>
  <si>
    <t>ลัง 750</t>
  </si>
  <si>
    <t>20-6-63</t>
  </si>
  <si>
    <t>ห่อ 44.38</t>
  </si>
  <si>
    <r>
      <t xml:space="preserve"> </t>
    </r>
    <r>
      <rPr>
        <sz val="16"/>
        <rFont val="Arial"/>
        <family val="2"/>
      </rPr>
      <t xml:space="preserve"> 1990</t>
    </r>
    <r>
      <rPr>
        <sz val="14"/>
        <rFont val="Angsana New"/>
        <family val="1"/>
      </rPr>
      <t>(1820)</t>
    </r>
  </si>
  <si>
    <r>
      <t>ลัง 1893</t>
    </r>
    <r>
      <rPr>
        <sz val="16"/>
        <rFont val="Angsana New"/>
        <family val="1"/>
      </rPr>
      <t>(1735)</t>
    </r>
  </si>
  <si>
    <r>
      <t xml:space="preserve"> </t>
    </r>
    <r>
      <rPr>
        <sz val="16"/>
        <rFont val="Arial"/>
        <family val="2"/>
      </rPr>
      <t>2220</t>
    </r>
    <r>
      <rPr>
        <sz val="16"/>
        <rFont val="Angsana New"/>
        <family val="1"/>
      </rPr>
      <t>(2040)</t>
    </r>
  </si>
  <si>
    <t>รถ35(1764)+172</t>
  </si>
  <si>
    <r>
      <t>ลัง 2111</t>
    </r>
    <r>
      <rPr>
        <sz val="16"/>
        <rFont val="Angsana New"/>
        <family val="1"/>
      </rPr>
      <t>(1935)</t>
    </r>
  </si>
  <si>
    <r>
      <rPr>
        <sz val="28"/>
        <rFont val="Angsana New"/>
        <family val="1"/>
      </rPr>
      <t>2200</t>
    </r>
    <r>
      <rPr>
        <sz val="20"/>
        <rFont val="Angsana New"/>
        <family val="1"/>
      </rPr>
      <t>(2020)</t>
    </r>
  </si>
  <si>
    <t>รถ35(1750)+175</t>
  </si>
  <si>
    <r>
      <t>ลัง2100</t>
    </r>
    <r>
      <rPr>
        <sz val="18"/>
        <rFont val="Angsana New"/>
        <family val="1"/>
      </rPr>
      <t>(1925)</t>
    </r>
  </si>
  <si>
    <r>
      <rPr>
        <sz val="14"/>
        <rFont val="Arial"/>
        <family val="2"/>
      </rPr>
      <t>2300</t>
    </r>
    <r>
      <rPr>
        <sz val="18"/>
        <rFont val="Angsana New"/>
        <family val="1"/>
      </rPr>
      <t>(2100)</t>
    </r>
  </si>
  <si>
    <t>35/(10+1)1823)+183</t>
  </si>
  <si>
    <r>
      <t>ลัง 2188</t>
    </r>
    <r>
      <rPr>
        <sz val="16"/>
        <rFont val="Angsana New"/>
        <family val="1"/>
      </rPr>
      <t>(2005)</t>
    </r>
  </si>
  <si>
    <r>
      <rPr>
        <sz val="16"/>
        <rFont val="Arial"/>
        <family val="2"/>
      </rPr>
      <t xml:space="preserve">2330 </t>
    </r>
    <r>
      <rPr>
        <sz val="16"/>
        <rFont val="Angsana New"/>
        <family val="1"/>
      </rPr>
      <t>(2150)</t>
    </r>
  </si>
  <si>
    <t>รถ35(10+1ลัง1850+185</t>
  </si>
  <si>
    <r>
      <t>ลัง 2220</t>
    </r>
    <r>
      <rPr>
        <sz val="16"/>
        <rFont val="Angsana New"/>
        <family val="1"/>
      </rPr>
      <t>(2035)</t>
    </r>
  </si>
  <si>
    <r>
      <rPr>
        <sz val="26"/>
        <rFont val="Angsana New"/>
        <family val="1"/>
      </rPr>
      <t>1890</t>
    </r>
    <r>
      <rPr>
        <sz val="22"/>
        <rFont val="Angsana New"/>
        <family val="1"/>
        <charset val="222"/>
      </rPr>
      <t xml:space="preserve"> </t>
    </r>
    <r>
      <rPr>
        <sz val="14"/>
        <rFont val="Angsana New"/>
        <family val="1"/>
      </rPr>
      <t xml:space="preserve">(1730) </t>
    </r>
  </si>
  <si>
    <t>รถ35(10+1ลัง)(1496)+150</t>
  </si>
  <si>
    <r>
      <t>ลัง 1795(</t>
    </r>
    <r>
      <rPr>
        <sz val="14"/>
        <rFont val="Angsana New"/>
        <family val="1"/>
      </rPr>
      <t>1645)</t>
    </r>
  </si>
  <si>
    <r>
      <t>ลัง 2245</t>
    </r>
    <r>
      <rPr>
        <sz val="16"/>
        <rFont val="Angsana New"/>
        <family val="1"/>
      </rPr>
      <t>(2245)</t>
    </r>
  </si>
  <si>
    <r>
      <rPr>
        <sz val="16"/>
        <rFont val="Arial"/>
        <family val="2"/>
      </rPr>
      <t xml:space="preserve">  120 </t>
    </r>
    <r>
      <rPr>
        <sz val="18"/>
        <rFont val="Angsana New"/>
        <family val="1"/>
      </rPr>
      <t>(110)</t>
    </r>
  </si>
  <si>
    <r>
      <rPr>
        <sz val="26"/>
        <rFont val="Angsana New"/>
        <family val="1"/>
      </rPr>
      <t>2300</t>
    </r>
    <r>
      <rPr>
        <sz val="24"/>
        <rFont val="Angsana New"/>
        <family val="1"/>
        <charset val="222"/>
      </rPr>
      <t>(</t>
    </r>
    <r>
      <rPr>
        <sz val="18"/>
        <rFont val="Angsana New"/>
        <family val="1"/>
      </rPr>
      <t>2120)</t>
    </r>
  </si>
  <si>
    <t>รถ35 ลัง 1822.73+183</t>
  </si>
  <si>
    <r>
      <t>ลัง2188</t>
    </r>
    <r>
      <rPr>
        <sz val="18"/>
        <rFont val="Angsana New"/>
        <family val="1"/>
      </rPr>
      <t>(2005)</t>
    </r>
  </si>
  <si>
    <t>ลัง 2425(2425)</t>
  </si>
  <si>
    <t>(80.83)73.83</t>
  </si>
  <si>
    <t>ลัง 2425(2665)</t>
  </si>
  <si>
    <t>(88.83)163.5</t>
  </si>
  <si>
    <r>
      <rPr>
        <sz val="16"/>
        <rFont val="Arial"/>
        <family val="2"/>
      </rPr>
      <t xml:space="preserve">125 </t>
    </r>
    <r>
      <rPr>
        <sz val="18"/>
        <rFont val="Angsana New"/>
        <family val="1"/>
      </rPr>
      <t>(120)</t>
    </r>
  </si>
  <si>
    <r>
      <rPr>
        <sz val="26"/>
        <rFont val="Angsana New"/>
        <family val="1"/>
      </rPr>
      <t>2170</t>
    </r>
    <r>
      <rPr>
        <sz val="16"/>
        <rFont val="Angsana New"/>
        <family val="1"/>
      </rPr>
      <t>(1980)</t>
    </r>
  </si>
  <si>
    <t>ลัง2030</t>
  </si>
  <si>
    <r>
      <t>ลัง2065</t>
    </r>
    <r>
      <rPr>
        <sz val="20"/>
        <rFont val="Angsana New"/>
        <family val="1"/>
      </rPr>
      <t>(2065)</t>
    </r>
  </si>
  <si>
    <r>
      <rPr>
        <sz val="20"/>
        <rFont val="Angsana New"/>
        <family val="1"/>
      </rPr>
      <t>(114.72</t>
    </r>
    <r>
      <rPr>
        <sz val="12"/>
        <rFont val="Angsana New"/>
        <family val="1"/>
      </rPr>
      <t>(104.72</t>
    </r>
    <r>
      <rPr>
        <sz val="24"/>
        <rFont val="Angsana New"/>
        <family val="1"/>
      </rPr>
      <t>)</t>
    </r>
  </si>
  <si>
    <r>
      <rPr>
        <sz val="16"/>
        <rFont val="Arial"/>
        <family val="2"/>
      </rPr>
      <t xml:space="preserve">    80</t>
    </r>
    <r>
      <rPr>
        <sz val="18"/>
        <rFont val="Arial"/>
        <family val="2"/>
      </rPr>
      <t xml:space="preserve"> </t>
    </r>
    <r>
      <rPr>
        <sz val="18"/>
        <rFont val="Angsana New"/>
        <family val="1"/>
      </rPr>
      <t>(75)</t>
    </r>
  </si>
  <si>
    <r>
      <rPr>
        <sz val="26"/>
        <rFont val="Angsana New"/>
        <family val="1"/>
      </rPr>
      <t>2300</t>
    </r>
    <r>
      <rPr>
        <sz val="20"/>
        <rFont val="Angsana New"/>
        <family val="1"/>
      </rPr>
      <t>(2120)</t>
    </r>
  </si>
  <si>
    <t>26-2-68</t>
  </si>
  <si>
    <t>รถ35(1823)+182.27</t>
  </si>
  <si>
    <r>
      <t>ลัง2187</t>
    </r>
    <r>
      <rPr>
        <sz val="18"/>
        <rFont val="Angsana New"/>
        <family val="1"/>
      </rPr>
      <t>(2005)</t>
    </r>
  </si>
  <si>
    <r>
      <t>72.90</t>
    </r>
    <r>
      <rPr>
        <sz val="22"/>
        <rFont val="Angsana New"/>
        <family val="1"/>
      </rPr>
      <t>(66.83)</t>
    </r>
  </si>
  <si>
    <r>
      <rPr>
        <sz val="26"/>
        <rFont val="Angsana New"/>
        <family val="1"/>
      </rPr>
      <t xml:space="preserve">   190</t>
    </r>
    <r>
      <rPr>
        <sz val="24"/>
        <rFont val="Angsana New"/>
        <family val="1"/>
      </rPr>
      <t>(</t>
    </r>
    <r>
      <rPr>
        <sz val="22"/>
        <rFont val="Angsana New"/>
        <family val="1"/>
      </rPr>
      <t>180)</t>
    </r>
  </si>
  <si>
    <t>ลัง 1389(1389)</t>
  </si>
  <si>
    <r>
      <rPr>
        <sz val="22"/>
        <rFont val="Angsana New"/>
        <family val="1"/>
      </rPr>
      <t>173.63</t>
    </r>
    <r>
      <rPr>
        <sz val="18"/>
        <rFont val="Angsana New"/>
        <family val="1"/>
      </rPr>
      <t>(158.63)</t>
    </r>
  </si>
  <si>
    <r>
      <t xml:space="preserve">2390 </t>
    </r>
    <r>
      <rPr>
        <sz val="14"/>
        <rFont val="Angsana New"/>
        <family val="1"/>
      </rPr>
      <t>(2180)</t>
    </r>
  </si>
  <si>
    <r>
      <rPr>
        <sz val="24"/>
        <rFont val="Angsana New"/>
        <family val="1"/>
      </rPr>
      <t>ลัง 2275</t>
    </r>
    <r>
      <rPr>
        <sz val="14"/>
        <rFont val="Angsana New"/>
        <family val="1"/>
      </rPr>
      <t>(2275)</t>
    </r>
  </si>
  <si>
    <r>
      <t>(75.83)</t>
    </r>
    <r>
      <rPr>
        <sz val="20"/>
        <rFont val="Angsana New"/>
        <family val="1"/>
      </rPr>
      <t>68.83</t>
    </r>
  </si>
  <si>
    <t>ลัง 2395</t>
  </si>
  <si>
    <t>(79.83)72.83</t>
  </si>
  <si>
    <r>
      <rPr>
        <sz val="16"/>
        <rFont val="Arial"/>
        <family val="2"/>
      </rPr>
      <t xml:space="preserve">   195 </t>
    </r>
    <r>
      <rPr>
        <sz val="20"/>
        <rFont val="Angsana New"/>
        <family val="1"/>
      </rPr>
      <t>(180)</t>
    </r>
  </si>
  <si>
    <t>1875(1720)</t>
  </si>
  <si>
    <r>
      <t xml:space="preserve">ลัง </t>
    </r>
    <r>
      <rPr>
        <sz val="24"/>
        <rFont val="Angsana New"/>
        <family val="1"/>
      </rPr>
      <t>1785</t>
    </r>
    <r>
      <rPr>
        <sz val="16"/>
        <rFont val="Angsana New"/>
        <family val="1"/>
      </rPr>
      <t>(1635)</t>
    </r>
  </si>
  <si>
    <r>
      <t>178.50</t>
    </r>
    <r>
      <rPr>
        <sz val="22"/>
        <rFont val="Angsana New"/>
        <family val="1"/>
      </rPr>
      <t>163.5</t>
    </r>
  </si>
  <si>
    <r>
      <t xml:space="preserve">ลัง </t>
    </r>
    <r>
      <rPr>
        <sz val="26"/>
        <rFont val="Angsana New"/>
        <family val="1"/>
      </rPr>
      <t>1685</t>
    </r>
    <r>
      <rPr>
        <sz val="20"/>
        <rFont val="Angsana New"/>
        <family val="1"/>
      </rPr>
      <t>(1555)</t>
    </r>
  </si>
  <si>
    <r>
      <t>168.50</t>
    </r>
    <r>
      <rPr>
        <sz val="22"/>
        <rFont val="Angsana New"/>
        <family val="1"/>
      </rPr>
      <t>155.5</t>
    </r>
  </si>
  <si>
    <t>ลัง 1269(1389)</t>
  </si>
  <si>
    <r>
      <rPr>
        <sz val="16"/>
        <rFont val="Angsana New"/>
        <family val="1"/>
      </rPr>
      <t>(173.63)</t>
    </r>
    <r>
      <rPr>
        <sz val="24"/>
        <rFont val="Angsana New"/>
        <family val="1"/>
      </rPr>
      <t>158.63</t>
    </r>
  </si>
  <si>
    <t>รถ35(10+1ลัง1747+174</t>
  </si>
  <si>
    <r>
      <t>ลัง2095</t>
    </r>
    <r>
      <rPr>
        <sz val="20"/>
        <rFont val="Angsana New"/>
        <family val="1"/>
      </rPr>
      <t>(1921)</t>
    </r>
  </si>
  <si>
    <t>77.59(71.15)</t>
  </si>
  <si>
    <r>
      <t xml:space="preserve">ลัง </t>
    </r>
    <r>
      <rPr>
        <sz val="24"/>
        <rFont val="Angsana New"/>
        <family val="1"/>
      </rPr>
      <t>1125</t>
    </r>
    <r>
      <rPr>
        <sz val="16"/>
        <rFont val="Angsana New"/>
        <family val="1"/>
      </rPr>
      <t>(1125)</t>
    </r>
  </si>
  <si>
    <r>
      <rPr>
        <sz val="16"/>
        <rFont val="Arial"/>
        <family val="2"/>
      </rPr>
      <t xml:space="preserve">  125 </t>
    </r>
    <r>
      <rPr>
        <sz val="10"/>
        <rFont val="Arial"/>
        <family val="2"/>
      </rPr>
      <t>(120)</t>
    </r>
  </si>
  <si>
    <r>
      <rPr>
        <sz val="14"/>
        <rFont val="Arial"/>
        <family val="2"/>
      </rPr>
      <t xml:space="preserve">720  </t>
    </r>
    <r>
      <rPr>
        <sz val="10"/>
        <rFont val="Arial"/>
        <family val="2"/>
      </rPr>
      <t xml:space="preserve"> (680)</t>
    </r>
  </si>
  <si>
    <t>ลัง 685(640)</t>
  </si>
  <si>
    <r>
      <rPr>
        <sz val="28"/>
        <rFont val="Angsana New"/>
        <family val="1"/>
      </rPr>
      <t>125</t>
    </r>
    <r>
      <rPr>
        <sz val="24"/>
        <rFont val="Angsana New"/>
        <family val="1"/>
        <charset val="222"/>
      </rPr>
      <t xml:space="preserve"> </t>
    </r>
    <r>
      <rPr>
        <sz val="20"/>
        <rFont val="Angsana New"/>
        <family val="1"/>
      </rPr>
      <t>(120)</t>
    </r>
  </si>
  <si>
    <r>
      <rPr>
        <sz val="26"/>
        <rFont val="Angsana New"/>
        <family val="1"/>
      </rPr>
      <t>1890</t>
    </r>
    <r>
      <rPr>
        <sz val="22"/>
        <rFont val="Angsana New"/>
        <family val="1"/>
        <charset val="222"/>
      </rPr>
      <t>(1820)</t>
    </r>
  </si>
  <si>
    <t>รถ35(10+1ลัง)1576+157</t>
  </si>
  <si>
    <t>ลัง 1733(1733)</t>
  </si>
  <si>
    <r>
      <rPr>
        <sz val="16"/>
        <rFont val="Angsana New"/>
        <family val="1"/>
      </rPr>
      <t>(108.31)</t>
    </r>
    <r>
      <rPr>
        <sz val="24"/>
        <rFont val="Angsana New"/>
        <family val="1"/>
      </rPr>
      <t>108.31</t>
    </r>
  </si>
  <si>
    <r>
      <rPr>
        <sz val="18"/>
        <rFont val="Arial"/>
        <family val="2"/>
      </rPr>
      <t>60</t>
    </r>
    <r>
      <rPr>
        <sz val="10"/>
        <rFont val="Arial"/>
        <charset val="222"/>
      </rPr>
      <t xml:space="preserve">       (</t>
    </r>
    <r>
      <rPr>
        <sz val="24"/>
        <rFont val="Angsana New"/>
        <family val="1"/>
      </rPr>
      <t>55)</t>
    </r>
  </si>
  <si>
    <r>
      <rPr>
        <sz val="16"/>
        <rFont val="Arial"/>
        <family val="2"/>
      </rPr>
      <t xml:space="preserve">1730 </t>
    </r>
    <r>
      <rPr>
        <sz val="10"/>
        <rFont val="Arial"/>
        <charset val="222"/>
      </rPr>
      <t>(1570)</t>
    </r>
  </si>
  <si>
    <t xml:space="preserve">ลัง 1645 </t>
  </si>
  <si>
    <t>54.83 (49.83)</t>
  </si>
  <si>
    <r>
      <rPr>
        <sz val="16"/>
        <rFont val="Arial"/>
        <family val="2"/>
      </rPr>
      <t xml:space="preserve">1020 </t>
    </r>
    <r>
      <rPr>
        <sz val="20"/>
        <rFont val="Angsana New"/>
        <family val="1"/>
      </rPr>
      <t>(940)</t>
    </r>
  </si>
  <si>
    <t>13-11-68</t>
  </si>
  <si>
    <t xml:space="preserve">ลัง  969 </t>
  </si>
  <si>
    <r>
      <rPr>
        <sz val="26"/>
        <rFont val="Angsana New"/>
        <family val="1"/>
      </rPr>
      <t xml:space="preserve">75 </t>
    </r>
    <r>
      <rPr>
        <sz val="24"/>
        <rFont val="Angsana New"/>
        <family val="1"/>
      </rPr>
      <t xml:space="preserve">     </t>
    </r>
    <r>
      <rPr>
        <sz val="22"/>
        <rFont val="Angsana New"/>
        <family val="1"/>
      </rPr>
      <t>(70)</t>
    </r>
  </si>
  <si>
    <r>
      <rPr>
        <sz val="26"/>
        <rFont val="Angsana New"/>
        <family val="1"/>
      </rPr>
      <t xml:space="preserve">1740 </t>
    </r>
    <r>
      <rPr>
        <sz val="14"/>
        <rFont val="Angsana New"/>
        <family val="1"/>
      </rPr>
      <t>(1600)</t>
    </r>
  </si>
  <si>
    <t>ลัง 1624</t>
  </si>
  <si>
    <r>
      <t>ลัง1659(</t>
    </r>
    <r>
      <rPr>
        <sz val="16"/>
        <rFont val="Angsana New"/>
        <family val="1"/>
      </rPr>
      <t>1525)</t>
    </r>
  </si>
  <si>
    <r>
      <t>69.13</t>
    </r>
    <r>
      <rPr>
        <sz val="16"/>
        <rFont val="Angsana New"/>
        <family val="1"/>
      </rPr>
      <t>(63.54)</t>
    </r>
  </si>
  <si>
    <r>
      <rPr>
        <sz val="26"/>
        <rFont val="Angsana New"/>
        <family val="1"/>
      </rPr>
      <t>770</t>
    </r>
    <r>
      <rPr>
        <sz val="22"/>
        <rFont val="Angsana New"/>
        <family val="1"/>
      </rPr>
      <t xml:space="preserve"> </t>
    </r>
    <r>
      <rPr>
        <sz val="18"/>
        <rFont val="Angsana New"/>
        <family val="1"/>
      </rPr>
      <t>(700)</t>
    </r>
  </si>
  <si>
    <t>รถ35(10+1ลัง)608+61</t>
  </si>
  <si>
    <t>ลัง 730(669)</t>
  </si>
  <si>
    <r>
      <t>60.83</t>
    </r>
    <r>
      <rPr>
        <sz val="18"/>
        <rFont val="Angsana New"/>
        <family val="1"/>
      </rPr>
      <t>(55.75</t>
    </r>
  </si>
  <si>
    <r>
      <rPr>
        <sz val="26"/>
        <rFont val="Angsana New"/>
        <family val="1"/>
      </rPr>
      <t>710</t>
    </r>
    <r>
      <rPr>
        <sz val="22"/>
        <rFont val="Angsana New"/>
        <family val="1"/>
      </rPr>
      <t xml:space="preserve"> (</t>
    </r>
    <r>
      <rPr>
        <sz val="24"/>
        <rFont val="Angsana New"/>
        <family val="1"/>
      </rPr>
      <t>660)</t>
    </r>
  </si>
  <si>
    <t>ค่ารถ 35(ไม่แถม)+48</t>
  </si>
  <si>
    <r>
      <t xml:space="preserve">675       </t>
    </r>
    <r>
      <rPr>
        <sz val="20"/>
        <rFont val="Angsana New"/>
        <family val="1"/>
      </rPr>
      <t>(675)</t>
    </r>
  </si>
  <si>
    <t>84.38 (78.38)</t>
  </si>
  <si>
    <r>
      <rPr>
        <sz val="16"/>
        <rFont val="Arial"/>
        <family val="2"/>
      </rPr>
      <t>670 (</t>
    </r>
    <r>
      <rPr>
        <sz val="10"/>
        <rFont val="Arial"/>
        <charset val="222"/>
      </rPr>
      <t>620)</t>
    </r>
  </si>
  <si>
    <t>รถ35(10+1ลัง532+53</t>
  </si>
  <si>
    <t>ลัง638(585)</t>
  </si>
  <si>
    <r>
      <t>106.33</t>
    </r>
    <r>
      <rPr>
        <sz val="20"/>
        <rFont val="Angsana New"/>
        <family val="1"/>
      </rPr>
      <t>95.83</t>
    </r>
  </si>
  <si>
    <r>
      <rPr>
        <sz val="14"/>
        <rFont val="Arial"/>
        <family val="2"/>
      </rPr>
      <t xml:space="preserve">1860 </t>
    </r>
    <r>
      <rPr>
        <sz val="20"/>
        <rFont val="Angsana New"/>
        <family val="1"/>
      </rPr>
      <t>(1650)</t>
    </r>
  </si>
  <si>
    <r>
      <rPr>
        <sz val="24"/>
        <rFont val="Angsana New"/>
        <family val="1"/>
      </rPr>
      <t>147.92</t>
    </r>
    <r>
      <rPr>
        <sz val="16"/>
        <rFont val="Angsana New"/>
        <family val="1"/>
      </rPr>
      <t>(130.42)</t>
    </r>
  </si>
  <si>
    <t>กล่องOPS  TC-R5A(ล็อค)</t>
  </si>
  <si>
    <r>
      <rPr>
        <sz val="28"/>
        <rFont val="Angsana New"/>
        <family val="1"/>
      </rPr>
      <t>185</t>
    </r>
    <r>
      <rPr>
        <sz val="24"/>
        <rFont val="Angsana New"/>
        <family val="1"/>
      </rPr>
      <t xml:space="preserve"> </t>
    </r>
    <r>
      <rPr>
        <sz val="22"/>
        <rFont val="Angsana New"/>
        <family val="1"/>
      </rPr>
      <t>(165)</t>
    </r>
  </si>
  <si>
    <t>ลัง  2110</t>
  </si>
  <si>
    <r>
      <t>2010(</t>
    </r>
    <r>
      <rPr>
        <sz val="22"/>
        <rFont val="Angsana New"/>
        <family val="1"/>
      </rPr>
      <t>1755)</t>
    </r>
  </si>
  <si>
    <r>
      <rPr>
        <sz val="22"/>
        <rFont val="Angsana New"/>
        <family val="1"/>
      </rPr>
      <t>167.08</t>
    </r>
    <r>
      <rPr>
        <sz val="18"/>
        <rFont val="Angsana New"/>
        <family val="1"/>
      </rPr>
      <t>(146.25)</t>
    </r>
  </si>
  <si>
    <r>
      <rPr>
        <sz val="16"/>
        <rFont val="Arial"/>
        <family val="2"/>
      </rPr>
      <t xml:space="preserve">170   </t>
    </r>
    <r>
      <rPr>
        <sz val="22"/>
        <rFont val="Angsana New"/>
        <family val="1"/>
      </rPr>
      <t>(160)</t>
    </r>
  </si>
  <si>
    <r>
      <rPr>
        <sz val="18"/>
        <rFont val="Arial"/>
        <family val="2"/>
      </rPr>
      <t>980</t>
    </r>
    <r>
      <rPr>
        <sz val="10"/>
        <rFont val="Arial"/>
        <charset val="222"/>
      </rPr>
      <t xml:space="preserve"> </t>
    </r>
    <r>
      <rPr>
        <sz val="16"/>
        <rFont val="Angsana New"/>
        <family val="1"/>
      </rPr>
      <t>( 850)</t>
    </r>
  </si>
  <si>
    <t>รถ35+60</t>
  </si>
  <si>
    <t>930   (870)</t>
  </si>
  <si>
    <r>
      <rPr>
        <sz val="22"/>
        <rFont val="Angsana New"/>
        <family val="1"/>
      </rPr>
      <t>145 (</t>
    </r>
    <r>
      <rPr>
        <sz val="24"/>
        <rFont val="Angsana New"/>
        <family val="1"/>
      </rPr>
      <t>135)</t>
    </r>
  </si>
  <si>
    <t>ลัง 685(628)</t>
  </si>
  <si>
    <t>ค่ารถ 35+39</t>
  </si>
  <si>
    <t>กล่องพลาสติก</t>
  </si>
  <si>
    <t>00(s)</t>
  </si>
  <si>
    <t>00</t>
  </si>
  <si>
    <t>ลัง  1350</t>
  </si>
  <si>
    <t>10ลัง แถม 1@39</t>
  </si>
  <si>
    <t>ลัง 1960</t>
  </si>
  <si>
    <t>01</t>
  </si>
  <si>
    <t>100 x40ห่อ</t>
  </si>
  <si>
    <t xml:space="preserve">ลัง </t>
  </si>
  <si>
    <t>20ลัง แถม 1</t>
  </si>
  <si>
    <t>ลัง 1930</t>
  </si>
  <si>
    <t>02</t>
  </si>
  <si>
    <t>100 x40พ</t>
  </si>
  <si>
    <t>20ลัง แถม 1@48</t>
  </si>
  <si>
    <t>02 (S)</t>
  </si>
  <si>
    <t>100 x40</t>
  </si>
  <si>
    <t>03</t>
  </si>
  <si>
    <t>100*16ห่อ</t>
  </si>
  <si>
    <t>23-9-59</t>
  </si>
  <si>
    <t>10ลัง แถม 1@100.56</t>
  </si>
  <si>
    <t>05</t>
  </si>
  <si>
    <t>06</t>
  </si>
  <si>
    <t>ลัง2580</t>
  </si>
  <si>
    <t>16</t>
  </si>
  <si>
    <t>15-12-58</t>
  </si>
  <si>
    <t>17</t>
  </si>
  <si>
    <t>22-9-58</t>
  </si>
  <si>
    <t>กล่องใสสี่เหลี่ยม         FP</t>
  </si>
  <si>
    <t>11-12-63</t>
  </si>
  <si>
    <t xml:space="preserve">กล่องใส(เค้ก3219กล้วย6ชิ้น)  </t>
  </si>
  <si>
    <t>19</t>
  </si>
  <si>
    <t>ลัง 1380</t>
  </si>
  <si>
    <t>กล่องใส</t>
  </si>
  <si>
    <t>ลัง1968</t>
  </si>
  <si>
    <t>กล่องใสสี่เหลียม(โฟม502)</t>
  </si>
  <si>
    <t>TC 408</t>
  </si>
  <si>
    <t>9-61</t>
  </si>
  <si>
    <t>ลัง 15645</t>
  </si>
  <si>
    <t>BP25</t>
  </si>
  <si>
    <t>31</t>
  </si>
  <si>
    <t>1x100 ใบ</t>
  </si>
  <si>
    <t>61</t>
  </si>
  <si>
    <t>1x100ใบ*30พ</t>
  </si>
  <si>
    <t>23-9-58</t>
  </si>
  <si>
    <t>1x50ใบ*12แพค</t>
  </si>
  <si>
    <t>ลัง 876</t>
  </si>
  <si>
    <t>1x100 ใบ*24แพค</t>
  </si>
  <si>
    <t>50ใบ*18ห่อ</t>
  </si>
  <si>
    <t>ลัง1340</t>
  </si>
  <si>
    <t>ลัง1220</t>
  </si>
  <si>
    <t>แพค101.67</t>
  </si>
  <si>
    <t>ซี</t>
  </si>
  <si>
    <t>ลัง1540</t>
  </si>
  <si>
    <t>แพค128.33</t>
  </si>
  <si>
    <t>ลัง      1540</t>
  </si>
  <si>
    <t>26-9-61</t>
  </si>
  <si>
    <t>ลัง 1419</t>
  </si>
  <si>
    <t>ลัง 1449</t>
  </si>
  <si>
    <t>ห่อ      64.38</t>
  </si>
  <si>
    <t xml:space="preserve"> กล่องใส่ผลไม้ E-777</t>
  </si>
  <si>
    <t>12*ห่อ</t>
  </si>
  <si>
    <t>ลัง   1740</t>
  </si>
  <si>
    <t>26-2-62</t>
  </si>
  <si>
    <t>ลัง 1628</t>
  </si>
  <si>
    <t>ลัง 1658</t>
  </si>
  <si>
    <t>ห่อ 138.17</t>
  </si>
  <si>
    <t>กล่องPET TR-00</t>
  </si>
  <si>
    <t>19-7-61</t>
  </si>
  <si>
    <t>ลัง1880</t>
  </si>
  <si>
    <t>กล่องPET  TC-01</t>
  </si>
  <si>
    <t>2-4-61</t>
  </si>
  <si>
    <t>ลัง1815</t>
  </si>
  <si>
    <t>ลัง1845</t>
  </si>
  <si>
    <t>กล่องPET  TC-02</t>
  </si>
  <si>
    <t>กล่องPET  TC-02 S</t>
  </si>
  <si>
    <t>ลัง2060</t>
  </si>
  <si>
    <t xml:space="preserve">กล่องPET  TC-03 </t>
  </si>
  <si>
    <t>02-10-61</t>
  </si>
  <si>
    <t>ลัง 1605</t>
  </si>
  <si>
    <t>กล่องPET  TC-40</t>
  </si>
  <si>
    <t>ลัง1990</t>
  </si>
  <si>
    <t>ลัง1860</t>
  </si>
  <si>
    <t>ลัง1890</t>
  </si>
  <si>
    <t>กล่องPET  TC-16</t>
  </si>
  <si>
    <t>กล่องPET  TC-17</t>
  </si>
  <si>
    <t>ลัง2100</t>
  </si>
  <si>
    <t>ลัง1975</t>
  </si>
  <si>
    <t>ลัง2005</t>
  </si>
  <si>
    <t>กล่องPET  TC-B3</t>
  </si>
  <si>
    <t>ลัง1850</t>
  </si>
  <si>
    <t>2-10-61</t>
  </si>
  <si>
    <t>ลัง1725</t>
  </si>
  <si>
    <t>ลัง1755</t>
  </si>
  <si>
    <t>31-8-60</t>
  </si>
  <si>
    <t>20ลัง+1ลัง</t>
  </si>
  <si>
    <t>เอ็กเซล</t>
  </si>
  <si>
    <t>9-12-58</t>
  </si>
  <si>
    <t>แถว 475</t>
  </si>
  <si>
    <t>ลัง2950</t>
  </si>
  <si>
    <t>ถ662.5</t>
  </si>
  <si>
    <t>แถว700</t>
  </si>
  <si>
    <t>กล่องเค้กสามเหลี่ยม</t>
  </si>
  <si>
    <t xml:space="preserve">                     @2.15</t>
  </si>
  <si>
    <t>ขวดบีปเล็ก</t>
  </si>
  <si>
    <t>โหล 110</t>
  </si>
  <si>
    <t>24-9-62</t>
  </si>
  <si>
    <t>โหล100</t>
  </si>
  <si>
    <t>โหล 101.25</t>
  </si>
  <si>
    <t>20-10-68</t>
  </si>
  <si>
    <r>
      <t>ฟลอยสี่เหลี่ยมจัตุรัส(S&amp;S)</t>
    </r>
    <r>
      <rPr>
        <sz val="14"/>
        <rFont val="Angsana New"/>
        <family val="1"/>
      </rPr>
      <t>(เงิน)</t>
    </r>
  </si>
  <si>
    <t>13-8-68</t>
  </si>
  <si>
    <r>
      <t>ฟลอยสี่เหลี่ยมจัตุรัส(S&amp;S)</t>
    </r>
    <r>
      <rPr>
        <sz val="14"/>
        <color indexed="40"/>
        <rFont val="Angsana New"/>
        <family val="1"/>
      </rPr>
      <t>(วัวดำ,โรสโกล)</t>
    </r>
  </si>
  <si>
    <t>2-7-67</t>
  </si>
  <si>
    <t>1580ค่ารถ 35</t>
  </si>
  <si>
    <t>ฟลอยสี่เหลี่ยมจัตุรัส(S&amp;S)สีเงิน</t>
  </si>
  <si>
    <t>10*45ห่อ</t>
  </si>
  <si>
    <t>ลัง 1095</t>
  </si>
  <si>
    <t>ฟลอยสี่เหลี่ยมจัตุรัส(S&amp;S)(วัวดำ,โรสโกล)</t>
  </si>
  <si>
    <t>8-2-68</t>
  </si>
  <si>
    <t>11-6-67</t>
  </si>
  <si>
    <t>ลัง 1359.66</t>
  </si>
  <si>
    <t>ลัง 1288.98</t>
  </si>
  <si>
    <t>ลัง 1229.9</t>
  </si>
  <si>
    <t>ฟลอยกลม(S&amp;S(เงิน)</t>
  </si>
  <si>
    <t>ลัง 1319.78</t>
  </si>
  <si>
    <t>ลัง 1409.65</t>
  </si>
  <si>
    <t>ลัง 1330</t>
  </si>
  <si>
    <t>ลัง 1259.62</t>
  </si>
  <si>
    <t>3-7-68</t>
  </si>
  <si>
    <t>13-9-68</t>
  </si>
  <si>
    <t>ลัง  2350</t>
  </si>
  <si>
    <t>25-1-65</t>
  </si>
  <si>
    <t>ลัง 2229</t>
  </si>
  <si>
    <t>แถว 22.29</t>
  </si>
  <si>
    <t>1-8-65</t>
  </si>
  <si>
    <t>ลัง  2540</t>
  </si>
  <si>
    <t>ฟอยล์สตาร์ยาว</t>
  </si>
  <si>
    <t>3ซม*7.5ซม</t>
  </si>
  <si>
    <t>ม้วน 65</t>
  </si>
  <si>
    <t>12-5-69</t>
  </si>
  <si>
    <t>ฟอยล์สตาร์สั้น</t>
  </si>
  <si>
    <t>30ซม*7.5ซม</t>
  </si>
  <si>
    <t>ลัง 895</t>
  </si>
  <si>
    <t>ทวีผล</t>
  </si>
  <si>
    <t>กระทงขนมลาย</t>
  </si>
  <si>
    <t>ลายA1612</t>
  </si>
  <si>
    <t>14-7-67</t>
  </si>
  <si>
    <t>ขาว1612</t>
  </si>
  <si>
    <t>16-7-65</t>
  </si>
  <si>
    <t>ดนัย     27</t>
  </si>
  <si>
    <t>ลายA2216</t>
  </si>
  <si>
    <t xml:space="preserve">ดนัย     </t>
  </si>
  <si>
    <t>ขาว2216</t>
  </si>
  <si>
    <t>1*100แถว</t>
  </si>
  <si>
    <t>16-7-67</t>
  </si>
  <si>
    <t>ดนัย     31</t>
  </si>
  <si>
    <t>ลาย2416</t>
  </si>
  <si>
    <t>ขาว2416</t>
  </si>
  <si>
    <t>ลัง 3540</t>
  </si>
  <si>
    <t>ดนัย     35, A39</t>
  </si>
  <si>
    <t>ลายA2416</t>
  </si>
  <si>
    <t>1*75แถว</t>
  </si>
  <si>
    <t>ลัง 2818</t>
  </si>
  <si>
    <t>ลายA2816</t>
  </si>
  <si>
    <t>ขาว2816</t>
  </si>
  <si>
    <t>1*65แถว</t>
  </si>
  <si>
    <t>ดนัย     45</t>
  </si>
  <si>
    <t>ลายA3217</t>
  </si>
  <si>
    <t>ขาว3217</t>
  </si>
  <si>
    <t>1*50แถว</t>
  </si>
  <si>
    <t>ดนัย     48,A 50</t>
  </si>
  <si>
    <t>ลายA 3219</t>
  </si>
  <si>
    <t>ดนัย     57</t>
  </si>
  <si>
    <t>ขาว 3219</t>
  </si>
  <si>
    <t>ดนัย     54,A 57</t>
  </si>
  <si>
    <t>ลายA3220</t>
  </si>
  <si>
    <t>ขาวB3220</t>
  </si>
  <si>
    <t>คอมแพค</t>
  </si>
  <si>
    <t>กระทงกระดาษแดง,น้ำตาล(800ใบ)</t>
  </si>
  <si>
    <t>10-12-66</t>
  </si>
  <si>
    <t>ss</t>
  </si>
  <si>
    <t>กระทงฟลอย</t>
  </si>
  <si>
    <t>ลัง      4280</t>
  </si>
  <si>
    <t>แถว85.6</t>
  </si>
  <si>
    <t>1*24แถว</t>
  </si>
  <si>
    <t>ลัง 2478</t>
  </si>
  <si>
    <t>แถว  103.25</t>
  </si>
  <si>
    <t>ลัง 2910</t>
  </si>
  <si>
    <t>แถว 121.25</t>
  </si>
  <si>
    <t>1*21แถว</t>
  </si>
  <si>
    <t>ลัง 3264</t>
  </si>
  <si>
    <t>แถว 155.43</t>
  </si>
  <si>
    <t xml:space="preserve">1*18แถว </t>
  </si>
  <si>
    <t>ลัง 2820</t>
  </si>
  <si>
    <t>แถว 157</t>
  </si>
  <si>
    <t>แถว 203</t>
  </si>
  <si>
    <t>แถว 184</t>
  </si>
  <si>
    <t>กระทงกระดาษคละสี(800ใบ)</t>
  </si>
  <si>
    <t>4.5ซม*3.5*2</t>
  </si>
  <si>
    <t>5.5*3.5*2.5</t>
  </si>
  <si>
    <t>7*4.5*2.5</t>
  </si>
  <si>
    <t>6.5*4.5*2.8</t>
  </si>
  <si>
    <t>7*5*3</t>
  </si>
  <si>
    <t>พิมพ์อลูมิเนียม</t>
  </si>
  <si>
    <t>11--11-67</t>
  </si>
  <si>
    <t>ขันข้าวอลูมิเนียม</t>
  </si>
  <si>
    <t>8 ซม.</t>
  </si>
  <si>
    <t>1*60ใบ</t>
  </si>
  <si>
    <t>9 ซม.</t>
  </si>
  <si>
    <t>10 ซม.</t>
  </si>
  <si>
    <t>พิมเค้กอลูมิเนียม</t>
  </si>
  <si>
    <t>ครึ่งปอนด์</t>
  </si>
  <si>
    <t>4ปอนด์</t>
  </si>
  <si>
    <t>5ปอนด์</t>
  </si>
  <si>
    <t>ปืนจุดเตาแก๊สSCAสตาร์</t>
  </si>
  <si>
    <t>1*12*12แพค</t>
  </si>
  <si>
    <t>6-9-67</t>
  </si>
  <si>
    <t>ลัง 2232</t>
  </si>
  <si>
    <t>ลัง 2262</t>
  </si>
  <si>
    <t>โหล 189@15.71</t>
  </si>
  <si>
    <t>กล่องOPS 104</t>
  </si>
  <si>
    <t>ลัง  2580</t>
  </si>
  <si>
    <t>ลัง 2615</t>
  </si>
  <si>
    <t>ลัง  1800</t>
  </si>
  <si>
    <t>ลัง 1865</t>
  </si>
  <si>
    <t>กล่องPET TC-R4A(ล็อค)</t>
  </si>
  <si>
    <t>ลัง1700</t>
  </si>
  <si>
    <t>17-4-66</t>
  </si>
  <si>
    <t>ลัง  1870</t>
  </si>
  <si>
    <t>ลัง 1785</t>
  </si>
  <si>
    <t>กล่องPET  TC-22(2ช่องพับใส)</t>
  </si>
  <si>
    <t>ลัง1658</t>
  </si>
  <si>
    <t>ลัง1335</t>
  </si>
  <si>
    <t>แพค 130</t>
  </si>
  <si>
    <t>ลัดดา</t>
  </si>
  <si>
    <t>กล่องแซนวิชเรียบ</t>
  </si>
  <si>
    <t>TC51</t>
  </si>
  <si>
    <t>100ใบ*24</t>
  </si>
  <si>
    <t>ลัง2200</t>
  </si>
  <si>
    <t>ลัง2016</t>
  </si>
  <si>
    <t>ลัง  560</t>
  </si>
  <si>
    <t>19-5-64</t>
  </si>
  <si>
    <t>ห่อ 14.72</t>
  </si>
  <si>
    <t>กล่องกระเช้าหูหิ้ว(TC-115)</t>
  </si>
  <si>
    <t>แถว     125</t>
  </si>
  <si>
    <t>14-5-64</t>
  </si>
  <si>
    <t>แถว     115</t>
  </si>
  <si>
    <t>กล่องPET  TC-00</t>
  </si>
  <si>
    <t>ลัง 2060</t>
  </si>
  <si>
    <t>ลัง1935</t>
  </si>
  <si>
    <t>ลัง1965</t>
  </si>
  <si>
    <t>กล่องPET  TC-00 S</t>
  </si>
  <si>
    <t>5-10-61</t>
  </si>
  <si>
    <t>2045+30</t>
  </si>
  <si>
    <t>ลัง 2075</t>
  </si>
  <si>
    <t>กล่องPET  TC-104</t>
  </si>
  <si>
    <t>ค่ารถ30(เดิม138)</t>
  </si>
  <si>
    <t>กล่องPET  TC-61</t>
  </si>
  <si>
    <t>กล่องPET  TC-25</t>
  </si>
  <si>
    <t>ลัง2500</t>
  </si>
  <si>
    <t>ลัง2400</t>
  </si>
  <si>
    <t>ลัง2430</t>
  </si>
  <si>
    <t>กล่องPET  TC-R2</t>
  </si>
  <si>
    <t>ลัง1760</t>
  </si>
  <si>
    <t>3-2-61</t>
  </si>
  <si>
    <t>ลัง1654</t>
  </si>
  <si>
    <t>ลัง1684</t>
  </si>
  <si>
    <t>กล่องPET  TC-R3</t>
  </si>
  <si>
    <t>ลัง1060</t>
  </si>
  <si>
    <t>กล่องPET  TC-R4</t>
  </si>
  <si>
    <t>กล่องPET  TC-R8</t>
  </si>
  <si>
    <t>ลัง1410</t>
  </si>
  <si>
    <t>ลัง1440</t>
  </si>
  <si>
    <t>กล่องPET  TC-R5</t>
  </si>
  <si>
    <t>กล่องPET  TC-408(*500)</t>
  </si>
  <si>
    <t>ลัง1565</t>
  </si>
  <si>
    <t>ลัง1595</t>
  </si>
  <si>
    <t>กล่องใสops(ซากุระ)501L</t>
  </si>
  <si>
    <t>22-5-64</t>
  </si>
  <si>
    <t>ห่อ 142</t>
  </si>
  <si>
    <t>ขวดพีอีที220มล.ฝา30มิล</t>
  </si>
  <si>
    <t>ลัง  2300</t>
  </si>
  <si>
    <t>5-62</t>
  </si>
  <si>
    <t>ลัง   2230</t>
  </si>
  <si>
    <t>ห่อ      112</t>
  </si>
  <si>
    <t>กล่องBL - 104H</t>
  </si>
  <si>
    <t>ลัง  2450</t>
  </si>
  <si>
    <t>24-5-64</t>
  </si>
  <si>
    <t>รถ 30ลัง 2,330(10ลัง+1)</t>
  </si>
  <si>
    <t>ลัง  2121</t>
  </si>
  <si>
    <t>ห่อ 105.91</t>
  </si>
  <si>
    <t>100ใบ*60พ</t>
  </si>
  <si>
    <t>ราคากล่องเค้ก</t>
  </si>
  <si>
    <t>ลัง2090</t>
  </si>
  <si>
    <t>ลัง  1520</t>
  </si>
  <si>
    <t>18-9-61</t>
  </si>
  <si>
    <t>ลัง  1410</t>
  </si>
  <si>
    <t>1*30พ</t>
  </si>
  <si>
    <t>11-7-60</t>
  </si>
  <si>
    <t>ลัง  1820</t>
  </si>
  <si>
    <t>21-9-62</t>
  </si>
  <si>
    <t>ลัง  1720</t>
  </si>
  <si>
    <t>ลัง2730</t>
  </si>
  <si>
    <t>แถว 114.16</t>
  </si>
  <si>
    <t>......รัฐชัย............</t>
  </si>
  <si>
    <t>ประเภทกล่องพลาสติก</t>
  </si>
  <si>
    <t>ลัง 2014</t>
  </si>
  <si>
    <t>20ลัง แถม 1@39</t>
  </si>
  <si>
    <t>ลัง 770</t>
  </si>
  <si>
    <t>20แถม 1</t>
  </si>
  <si>
    <t>ลัง733.33</t>
  </si>
  <si>
    <t>แพค125</t>
  </si>
  <si>
    <t>แพค165</t>
  </si>
  <si>
    <t>แก้วกระดาษ</t>
  </si>
  <si>
    <t>ถ้วยกระดาษ       160ซซ.</t>
  </si>
  <si>
    <t>14-10-68</t>
  </si>
  <si>
    <t>ลัง 1115</t>
  </si>
  <si>
    <t>ถ้วยกระดาษ       130ซซ.</t>
  </si>
  <si>
    <t>ลัง   775</t>
  </si>
  <si>
    <t>ถ้วยกระดาษ       260ซซ.</t>
  </si>
  <si>
    <t>ลัง   780</t>
  </si>
  <si>
    <t>ถ้วยกระดาษ สูง   390ซซ.</t>
  </si>
  <si>
    <t>60 (56)</t>
  </si>
  <si>
    <t>ลัง 1070</t>
  </si>
  <si>
    <t>27-7-67</t>
  </si>
  <si>
    <t>ถ้วยกระดาษเตี้ย  390ซซ.</t>
  </si>
  <si>
    <t>ถ้วยกระดาษ       520ซซ.</t>
  </si>
  <si>
    <t>6-6-55</t>
  </si>
  <si>
    <t>ถ้วยกระดาษ       750ซซ.</t>
  </si>
  <si>
    <t>ประสิทธิ์</t>
  </si>
  <si>
    <t>แก้วกระดาษ   6.5ออนน์</t>
  </si>
  <si>
    <t>1*40แถว</t>
  </si>
  <si>
    <t>แถว 27.12</t>
  </si>
  <si>
    <t>26-12-68</t>
  </si>
  <si>
    <t>แก้วกระดาษ   8.5ออนน์</t>
  </si>
  <si>
    <t>ลัง 865</t>
  </si>
  <si>
    <t>แถว 43.25</t>
  </si>
  <si>
    <t>แถว 34.75</t>
  </si>
  <si>
    <t>แก้วกาแฟกระดาษ 22อนน์</t>
  </si>
  <si>
    <t>ลัง 1065</t>
  </si>
  <si>
    <t>แถว 54.75</t>
  </si>
  <si>
    <t>แก้วกระดาษ  22ออนน์(ลาย)</t>
  </si>
  <si>
    <t>7-3-68</t>
  </si>
  <si>
    <t>ลัง 1135</t>
  </si>
  <si>
    <t>สมบูรณ์</t>
  </si>
  <si>
    <t>แก้วกระดาษ  22ออนน์-ลาย</t>
  </si>
  <si>
    <t>25-11-58</t>
  </si>
  <si>
    <t>จานกระดาษ</t>
  </si>
  <si>
    <t>1*50*20</t>
  </si>
  <si>
    <t>แพค 25</t>
  </si>
  <si>
    <t>25-7-67</t>
  </si>
  <si>
    <r>
      <t>380</t>
    </r>
    <r>
      <rPr>
        <sz val="18"/>
        <rFont val="Angsana New"/>
        <family val="1"/>
      </rPr>
      <t>(350)</t>
    </r>
  </si>
  <si>
    <t>ลัง   400</t>
  </si>
  <si>
    <t>แพค  20</t>
  </si>
  <si>
    <t>7"</t>
  </si>
  <si>
    <t>แพค 30</t>
  </si>
  <si>
    <t>13-1-67</t>
  </si>
  <si>
    <t>490(450)</t>
  </si>
  <si>
    <t>ลัง  510</t>
  </si>
  <si>
    <t>แพค  25.50</t>
  </si>
  <si>
    <t>9"</t>
  </si>
  <si>
    <t>แพค 35</t>
  </si>
  <si>
    <t>630(560)</t>
  </si>
  <si>
    <t>ลัง 655</t>
  </si>
  <si>
    <t>แพค  32.75</t>
  </si>
  <si>
    <t>สมพร</t>
  </si>
  <si>
    <t>6-12-68</t>
  </si>
  <si>
    <t xml:space="preserve">ลัง   </t>
  </si>
  <si>
    <t>แพค  13</t>
  </si>
  <si>
    <t>แพค  22</t>
  </si>
  <si>
    <t>ชามPP 45     TCL</t>
  </si>
  <si>
    <t>1*18แถว</t>
  </si>
  <si>
    <t>แถว 70</t>
  </si>
  <si>
    <t>1030( 980)</t>
  </si>
  <si>
    <t xml:space="preserve">รถ 45 </t>
  </si>
  <si>
    <t>แถว 63.06</t>
  </si>
  <si>
    <t>ชามPP 45  TCL(ปรา1050)</t>
  </si>
  <si>
    <t>แถว  70</t>
  </si>
  <si>
    <t>ลัง 1040</t>
  </si>
  <si>
    <t>แถว 55</t>
  </si>
  <si>
    <t xml:space="preserve">ชามPP45 ก้นดำ SW </t>
  </si>
  <si>
    <t>แถว  80</t>
  </si>
  <si>
    <t>20-6-67</t>
  </si>
  <si>
    <t>(ขึ้น10%1343@74.6</t>
  </si>
  <si>
    <t>แถว 55.50</t>
  </si>
  <si>
    <t>ชามPP45 ก้นดำ PF  45-B</t>
  </si>
  <si>
    <t>แถว 80</t>
  </si>
  <si>
    <t>แถว 65.83</t>
  </si>
  <si>
    <t>ชามPP ก้นดำCPW 45</t>
  </si>
  <si>
    <r>
      <t>แถว80</t>
    </r>
    <r>
      <rPr>
        <sz val="11"/>
        <rFont val="Arial"/>
        <family val="2"/>
      </rPr>
      <t>(75)</t>
    </r>
  </si>
  <si>
    <r>
      <t>1400</t>
    </r>
    <r>
      <rPr>
        <sz val="10"/>
        <rFont val="Arial"/>
        <family val="2"/>
      </rPr>
      <t>(1270)</t>
    </r>
  </si>
  <si>
    <r>
      <t>รถ 45(10แถม1</t>
    </r>
    <r>
      <rPr>
        <sz val="14"/>
        <rFont val="Angsana New"/>
        <family val="1"/>
      </rPr>
      <t>ขึ้น107</t>
    </r>
  </si>
  <si>
    <t>ลัง 1225+107</t>
  </si>
  <si>
    <t>แถว 74(67.50)</t>
  </si>
  <si>
    <t>ชามTCL  PP-52</t>
  </si>
  <si>
    <t>ลัง 1145</t>
  </si>
  <si>
    <t>แถว 47.71</t>
  </si>
  <si>
    <r>
      <t>ชามTCL  PP-52 (</t>
    </r>
    <r>
      <rPr>
        <sz val="20"/>
        <rFont val="Angsana New"/>
        <family val="1"/>
      </rPr>
      <t>ปรา1260</t>
    </r>
  </si>
  <si>
    <t>แถว 60</t>
  </si>
  <si>
    <t>18-9-68</t>
  </si>
  <si>
    <t>ลัง 1305</t>
  </si>
  <si>
    <t>แถว 54.38</t>
  </si>
  <si>
    <t>ชามTCL  PP-57</t>
  </si>
  <si>
    <t>แถว 40</t>
  </si>
  <si>
    <t>รถ45 (ปู1180+45)</t>
  </si>
  <si>
    <t>แถว 36.63</t>
  </si>
  <si>
    <t>ชามTCL  PP-56</t>
  </si>
  <si>
    <t>แถว 30</t>
  </si>
  <si>
    <t>รถ 45(ปู850+45)</t>
  </si>
  <si>
    <t>แถว 26.63</t>
  </si>
  <si>
    <t>จานฮอนบอยPP 7.5"</t>
  </si>
  <si>
    <t>23-12-67</t>
  </si>
  <si>
    <t>ลัง 1024</t>
  </si>
  <si>
    <t>ลัง 1059</t>
  </si>
  <si>
    <t>จานPP 10"</t>
  </si>
  <si>
    <t>ถ้วยน้ำ/ SB       6ออนน์</t>
  </si>
  <si>
    <t>แถว 13</t>
  </si>
  <si>
    <r>
      <rPr>
        <sz val="20"/>
        <rFont val="Angsana New"/>
        <family val="1"/>
      </rPr>
      <t>510(450)</t>
    </r>
  </si>
  <si>
    <r>
      <t>450</t>
    </r>
    <r>
      <rPr>
        <sz val="24"/>
        <rFont val="Angsana New"/>
        <family val="1"/>
      </rPr>
      <t>(420)</t>
    </r>
  </si>
  <si>
    <t>รถ 30(ซื้อ200ลังลด20/ลัง)</t>
  </si>
  <si>
    <t>ลัง  480(430)</t>
  </si>
  <si>
    <t>ถ้วยน้ำ/ SB       7ออนน์</t>
  </si>
  <si>
    <t>แถว 15</t>
  </si>
  <si>
    <r>
      <rPr>
        <sz val="20"/>
        <rFont val="Angsana New"/>
        <family val="1"/>
      </rPr>
      <t>560 (480)</t>
    </r>
  </si>
  <si>
    <t>12-6-66</t>
  </si>
  <si>
    <r>
      <t>500</t>
    </r>
    <r>
      <rPr>
        <sz val="20"/>
        <rFont val="Angsana New"/>
        <family val="1"/>
      </rPr>
      <t>(430)</t>
    </r>
  </si>
  <si>
    <r>
      <rPr>
        <sz val="18"/>
        <rFont val="Angsana New"/>
        <family val="1"/>
      </rPr>
      <t>รถ 30</t>
    </r>
    <r>
      <rPr>
        <sz val="11"/>
        <rFont val="Angsana New"/>
        <family val="1"/>
      </rPr>
      <t>(ซื้อ200ลังลด20/ลัง)</t>
    </r>
  </si>
  <si>
    <t>ลัง530(440</t>
  </si>
  <si>
    <t>ถ้วยน้ำ/ SB       10ออนน์</t>
  </si>
  <si>
    <t>แถว 18</t>
  </si>
  <si>
    <r>
      <rPr>
        <sz val="20"/>
        <color indexed="8"/>
        <rFont val="Angsana New"/>
        <family val="1"/>
      </rPr>
      <t>330 (260)</t>
    </r>
  </si>
  <si>
    <t>4-5-67</t>
  </si>
  <si>
    <t>280(250)</t>
  </si>
  <si>
    <t>ค่ารถ30(200ลดลัง20)</t>
  </si>
  <si>
    <t>ลัง  310</t>
  </si>
  <si>
    <t>แถว 15.50</t>
  </si>
  <si>
    <t>แก้วลอนPP     12ออนน์</t>
  </si>
  <si>
    <t>แถว  20</t>
  </si>
  <si>
    <t>ลัง  360</t>
  </si>
  <si>
    <t>310(270</t>
  </si>
  <si>
    <t>ลัง   340</t>
  </si>
  <si>
    <t>แถว   17</t>
  </si>
  <si>
    <t>แก้วลอนบางPP 14ออนน์</t>
  </si>
  <si>
    <t>100*20แถว</t>
  </si>
  <si>
    <t>แถว 50</t>
  </si>
  <si>
    <t>รถ40 (ลด20)</t>
  </si>
  <si>
    <t>แถว  43.5</t>
  </si>
  <si>
    <t>แก้วเรียบใสTCL(90)</t>
  </si>
  <si>
    <t>14ออนน์</t>
  </si>
  <si>
    <r>
      <rPr>
        <sz val="18"/>
        <rFont val="Angsana New"/>
        <family val="1"/>
      </rPr>
      <t>แถว40 (40)</t>
    </r>
  </si>
  <si>
    <r>
      <rPr>
        <sz val="24"/>
        <rFont val="Angsana New"/>
        <family val="1"/>
      </rPr>
      <t>695(680)</t>
    </r>
  </si>
  <si>
    <r>
      <t>รถ35</t>
    </r>
    <r>
      <rPr>
        <sz val="26"/>
        <rFont val="Angsana New"/>
        <family val="1"/>
      </rPr>
      <t>+15</t>
    </r>
  </si>
  <si>
    <r>
      <rPr>
        <sz val="22"/>
        <rFont val="Angsana New"/>
        <family val="1"/>
      </rPr>
      <t>730(715)</t>
    </r>
  </si>
  <si>
    <r>
      <rPr>
        <sz val="22"/>
        <rFont val="Angsana New"/>
        <family val="1"/>
      </rPr>
      <t>36.50(35.75)</t>
    </r>
  </si>
  <si>
    <t>แก้วลอนใสปาก95</t>
  </si>
  <si>
    <t>16ออนน์</t>
  </si>
  <si>
    <t>50 (55)</t>
  </si>
  <si>
    <t>960(1040)</t>
  </si>
  <si>
    <t>รถ 40(ลด40/ลัง)</t>
  </si>
  <si>
    <t>แถว 47.50</t>
  </si>
  <si>
    <t>แก้วเรียบใสSB(90)</t>
  </si>
  <si>
    <t>25283+G5G51:G64</t>
  </si>
  <si>
    <t>รถ40(ลด 40ผ)</t>
  </si>
  <si>
    <t>แถว  36</t>
  </si>
  <si>
    <r>
      <rPr>
        <sz val="20"/>
        <rFont val="Angsana New"/>
        <family val="1"/>
      </rPr>
      <t>45(40)</t>
    </r>
  </si>
  <si>
    <r>
      <rPr>
        <sz val="20"/>
        <rFont val="Angsana New"/>
        <family val="1"/>
      </rPr>
      <t>820(760)</t>
    </r>
  </si>
  <si>
    <r>
      <rPr>
        <sz val="14"/>
        <rFont val="Arial"/>
        <family val="2"/>
      </rPr>
      <t>750(690)</t>
    </r>
  </si>
  <si>
    <r>
      <t>รถ 35</t>
    </r>
    <r>
      <rPr>
        <sz val="14"/>
        <rFont val="Arial"/>
        <family val="2"/>
      </rPr>
      <t>+60</t>
    </r>
  </si>
  <si>
    <r>
      <rPr>
        <sz val="14"/>
        <rFont val="Arial"/>
        <family val="2"/>
      </rPr>
      <t>ลัง785(725)</t>
    </r>
  </si>
  <si>
    <r>
      <rPr>
        <sz val="14"/>
        <rFont val="Arial"/>
        <family val="2"/>
      </rPr>
      <t>39.25(36.25)</t>
    </r>
  </si>
  <si>
    <t>18ออนน์</t>
  </si>
  <si>
    <t>50*20แถว</t>
  </si>
  <si>
    <r>
      <t>รถ35</t>
    </r>
    <r>
      <rPr>
        <sz val="14"/>
        <rFont val="Arial"/>
        <family val="2"/>
      </rPr>
      <t>+60</t>
    </r>
  </si>
  <si>
    <r>
      <rPr>
        <sz val="14"/>
        <rFont val="Arial"/>
        <family val="2"/>
      </rPr>
      <t>ลัง 785(725)</t>
    </r>
  </si>
  <si>
    <t>ลัง 775</t>
  </si>
  <si>
    <t>20ออนน์</t>
  </si>
  <si>
    <t>แถว  45</t>
  </si>
  <si>
    <t>ลัง   820</t>
  </si>
  <si>
    <t>รถ45   ( ลด40)</t>
  </si>
  <si>
    <t>22ออนน์</t>
  </si>
  <si>
    <t>895(720)</t>
  </si>
  <si>
    <t>ลัง930(755)</t>
  </si>
  <si>
    <t>46.50(37.75)</t>
  </si>
  <si>
    <t>แก้วเรียบใสTCL(95)</t>
  </si>
  <si>
    <t>770(720)</t>
  </si>
  <si>
    <t>ลัง810</t>
  </si>
  <si>
    <t>แก้วเรียบใสSB(95)</t>
  </si>
  <si>
    <t>790(880)</t>
  </si>
  <si>
    <t>รถ45  (ลด 40)</t>
  </si>
  <si>
    <t>795(925)</t>
  </si>
  <si>
    <t>39.75(46.25)</t>
  </si>
  <si>
    <t>แก้วปิรมิท</t>
  </si>
  <si>
    <t>60 (55)</t>
  </si>
  <si>
    <t>แก้วยีราฟ</t>
  </si>
  <si>
    <t>แก้วคอนโด</t>
  </si>
  <si>
    <t>25*20แถว</t>
  </si>
  <si>
    <t>45 (40)</t>
  </si>
  <si>
    <t>ลัง 790</t>
  </si>
  <si>
    <t>แถว 32.75</t>
  </si>
  <si>
    <t>แก้วน้ำ 24 ออนน์+ฝา(116)</t>
  </si>
  <si>
    <t>ค่ารถ 80</t>
  </si>
  <si>
    <t>ลัง  1570</t>
  </si>
  <si>
    <t>ชุด 78.50</t>
  </si>
  <si>
    <t>แก้วน้ำ 28ออนน์+ฝาโดม</t>
  </si>
  <si>
    <t>ค่ารถ 80(ลด40)</t>
  </si>
  <si>
    <t>ลัง  1460</t>
  </si>
  <si>
    <t>ชุด 73</t>
  </si>
  <si>
    <t>แก้วน้ำเพชร 30ออน์+ฝา(116)</t>
  </si>
  <si>
    <t>6-10-66</t>
  </si>
  <si>
    <t>ค่ารถ 60</t>
  </si>
  <si>
    <t>ลัง   1360</t>
  </si>
  <si>
    <t>ชุด 68</t>
  </si>
  <si>
    <t>แก้วน้ำSB 30 ออนน์(116)</t>
  </si>
  <si>
    <t>1390(1510</t>
  </si>
  <si>
    <t>รถ 80 (ลด40)</t>
  </si>
  <si>
    <t>ชุด 71.50</t>
  </si>
  <si>
    <t>แก้วน้ำSB 32ออน์+ฝา(116)</t>
  </si>
  <si>
    <t>1650(1670</t>
  </si>
  <si>
    <t>1520(1200)</t>
  </si>
  <si>
    <t>ชุด  78</t>
  </si>
  <si>
    <t>แก้วน้ำเพชร 32ออน์+ฝา(116)</t>
  </si>
  <si>
    <t>แก้วแคปซูนSB   12ออน95</t>
  </si>
  <si>
    <t>รถ 45(ลด40)</t>
  </si>
  <si>
    <t>แถว 31.50</t>
  </si>
  <si>
    <t>แก้วแคปซูนCPW 12ออน95</t>
  </si>
  <si>
    <t>45(50)</t>
  </si>
  <si>
    <t>850 (930)</t>
  </si>
  <si>
    <t>760(845)</t>
  </si>
  <si>
    <r>
      <t>รถ 40@795</t>
    </r>
    <r>
      <rPr>
        <sz val="8"/>
        <rFont val="Arial"/>
        <family val="2"/>
      </rPr>
      <t>(10+1)+72</t>
    </r>
  </si>
  <si>
    <t>800(885</t>
  </si>
  <si>
    <t>40 (44.25)</t>
  </si>
  <si>
    <t>แก้วแคปซูนCPW 16ออน95</t>
  </si>
  <si>
    <t>รถ 40@855(10+1)+78</t>
  </si>
  <si>
    <t>แถว 45</t>
  </si>
  <si>
    <t>แก้วแคปซูนCPW 18ออน95</t>
  </si>
  <si>
    <t>รถ 40@835(10+1)+76</t>
  </si>
  <si>
    <t>ลัง945</t>
  </si>
  <si>
    <t>แถว 47.25</t>
  </si>
  <si>
    <t>แก้วแคปซูนCPW 20ออน95</t>
  </si>
  <si>
    <t>ลัง 1010</t>
  </si>
  <si>
    <t>รถ 40(10+1)+83</t>
  </si>
  <si>
    <t>แถว 48</t>
  </si>
  <si>
    <t>แก้วแคปซูน CPW22ออน95</t>
  </si>
  <si>
    <t>ประสิทธิ</t>
  </si>
  <si>
    <t>ถ้วยน้ำจิ้ม  HY-1ออนน์+ฝา</t>
  </si>
  <si>
    <t>25   (23)</t>
  </si>
  <si>
    <t>ลัง  830</t>
  </si>
  <si>
    <t>ถ้วยน้ำจิ้ม  HY-2ออนน์+ฝา</t>
  </si>
  <si>
    <t>ถ้วยน้ำจิ้ม   -1ออนน์(ฝาติด)</t>
  </si>
  <si>
    <t>ถ้วยน้ำจิ้ม   -2ออนน์(ฝาติด)</t>
  </si>
  <si>
    <t>ถ้วยน้ำจิ้มTR -1ออนน์(ฝาติด)</t>
  </si>
  <si>
    <t>26   (23)</t>
  </si>
  <si>
    <t>ถ้วยน้ำจิ้มTC-2ออนน์(ฝาติด)</t>
  </si>
  <si>
    <t>27   (23)</t>
  </si>
  <si>
    <t>7-9-67</t>
  </si>
  <si>
    <t>760(940)</t>
  </si>
  <si>
    <t>ลัง970(790)</t>
  </si>
  <si>
    <t>24.25(19.75)</t>
  </si>
  <si>
    <t>ถ้วย  TR-2ออนน์+ฝาแยก</t>
  </si>
  <si>
    <t>27-3-69</t>
  </si>
  <si>
    <t>CLM</t>
  </si>
  <si>
    <t>29   (23)</t>
  </si>
  <si>
    <t>ลัง  955</t>
  </si>
  <si>
    <t>ถ้วยตราผึ้ง-3ออนน์(ฝาติด)</t>
  </si>
  <si>
    <t>1090(940)</t>
  </si>
  <si>
    <t>กะปุก3ออนPet+ฝา/HB(ฝาติด)</t>
  </si>
  <si>
    <t>1160(1035)</t>
  </si>
  <si>
    <t>1053(950)</t>
  </si>
  <si>
    <t>1088(985)</t>
  </si>
  <si>
    <r>
      <t>ถ้วยแคปซูล 3ออนน์</t>
    </r>
    <r>
      <rPr>
        <sz val="14"/>
        <rFont val="Angsana New"/>
        <family val="1"/>
      </rPr>
      <t xml:space="preserve">PP-KR/HB </t>
    </r>
  </si>
  <si>
    <t xml:space="preserve"> 960(840</t>
  </si>
  <si>
    <t>865(762</t>
  </si>
  <si>
    <t>ลัง905(802</t>
  </si>
  <si>
    <t>22.63(20.05</t>
  </si>
  <si>
    <t>ถ้วย  TC-3ออนน์  (เค)</t>
  </si>
  <si>
    <t>1000(930)</t>
  </si>
  <si>
    <t>25(23.25)</t>
  </si>
  <si>
    <t>ถ้วย  TC-4ออนน์  (เค)</t>
  </si>
  <si>
    <t>ลัง1065</t>
  </si>
  <si>
    <t>ถ้วย  TC-5ออนน์  (เค)</t>
  </si>
  <si>
    <t>ลัง1135</t>
  </si>
  <si>
    <t>ถ้วย  TR-6ออนน์  (เค)</t>
  </si>
  <si>
    <t>10-1-68</t>
  </si>
  <si>
    <t>แก้วTr 500ก.GG ปาก116</t>
  </si>
  <si>
    <t>ลัง 1330(1220)</t>
  </si>
  <si>
    <t>ลัง1365(1250)</t>
  </si>
  <si>
    <t>แถว 68.25(62.50)</t>
  </si>
  <si>
    <t>แก้วTr 700ก.   ปาก116</t>
  </si>
  <si>
    <t>4-10-66</t>
  </si>
  <si>
    <t>ลัง1380(1300)</t>
  </si>
  <si>
    <t>ลัง1415(1330)</t>
  </si>
  <si>
    <t>แถว70.75( 66.50)</t>
  </si>
  <si>
    <t>แก้วCPW 300ก.   ปาก116</t>
  </si>
  <si>
    <t>39   (23)</t>
  </si>
  <si>
    <t>แถว 54.25</t>
  </si>
  <si>
    <t>แก้วCPW 500ก.   ปาก116</t>
  </si>
  <si>
    <t>แก้วCPW 700ก.   ปาก116</t>
  </si>
  <si>
    <t>ลัง 1155</t>
  </si>
  <si>
    <t>61.79 (57.75)</t>
  </si>
  <si>
    <r>
      <t>ถ้วย 6 OZ เกล็ดเพรชลาย</t>
    </r>
    <r>
      <rPr>
        <sz val="14"/>
        <color indexed="60"/>
        <rFont val="Arial"/>
        <family val="2"/>
      </rPr>
      <t>(EPP)</t>
    </r>
  </si>
  <si>
    <t>27 (25)</t>
  </si>
  <si>
    <t>25-7-59</t>
  </si>
  <si>
    <t>900+3</t>
  </si>
  <si>
    <t>แถว 22+2</t>
  </si>
  <si>
    <r>
      <t>ถ้วยไอศครีมGPPS 7OZ</t>
    </r>
    <r>
      <rPr>
        <sz val="11"/>
        <color indexed="60"/>
        <rFont val="Arial"/>
        <family val="2"/>
      </rPr>
      <t xml:space="preserve"> (EPP) </t>
    </r>
    <r>
      <rPr>
        <sz val="11"/>
        <rFont val="Arial"/>
        <family val="2"/>
      </rPr>
      <t>ปาก85</t>
    </r>
  </si>
  <si>
    <t>95(55)</t>
  </si>
  <si>
    <t>1710+3</t>
  </si>
  <si>
    <t>รถ45(50ลังลด70(845)</t>
  </si>
  <si>
    <t>1758(955</t>
  </si>
  <si>
    <t>87.90(47.75)</t>
  </si>
  <si>
    <r>
      <t xml:space="preserve">ถ้วย  100กรัม   </t>
    </r>
    <r>
      <rPr>
        <sz val="14"/>
        <color indexed="60"/>
        <rFont val="Arial"/>
        <family val="2"/>
      </rPr>
      <t>(EPP)</t>
    </r>
    <r>
      <rPr>
        <sz val="14"/>
        <rFont val="Arial"/>
        <family val="2"/>
      </rPr>
      <t>ปาก95</t>
    </r>
  </si>
  <si>
    <t>75  (65)</t>
  </si>
  <si>
    <t>1250+3</t>
  </si>
  <si>
    <t>รถ45(50ลังลด70.(1015)</t>
  </si>
  <si>
    <t>1298(1125</t>
  </si>
  <si>
    <t>64.90(56.25)</t>
  </si>
  <si>
    <r>
      <t xml:space="preserve">ถ้วย  150กรัม   </t>
    </r>
    <r>
      <rPr>
        <sz val="14"/>
        <color indexed="60"/>
        <rFont val="Arial"/>
        <family val="2"/>
      </rPr>
      <t>(EPP)</t>
    </r>
    <r>
      <rPr>
        <sz val="14"/>
        <rFont val="Arial"/>
        <family val="2"/>
      </rPr>
      <t>ปาก95</t>
    </r>
  </si>
  <si>
    <t>80  (70)</t>
  </si>
  <si>
    <t>1400 (1290)</t>
  </si>
  <si>
    <t>1440+3</t>
  </si>
  <si>
    <t>รถ45(50ลังลด70(1155)</t>
  </si>
  <si>
    <t>1488(1225</t>
  </si>
  <si>
    <t>74.40(61.25</t>
  </si>
  <si>
    <r>
      <t xml:space="preserve">ถ้วย  200กรัม </t>
    </r>
    <r>
      <rPr>
        <sz val="14"/>
        <color indexed="60"/>
        <rFont val="Arial"/>
        <family val="2"/>
      </rPr>
      <t xml:space="preserve"> (EPP)</t>
    </r>
    <r>
      <rPr>
        <sz val="14"/>
        <rFont val="Arial"/>
        <family val="2"/>
      </rPr>
      <t>ปาก95</t>
    </r>
  </si>
  <si>
    <t>90 (75)</t>
  </si>
  <si>
    <t>ลัง1570(1440)</t>
  </si>
  <si>
    <t>1590+3</t>
  </si>
  <si>
    <t>รถ45(50ลังลด70(1365)</t>
  </si>
  <si>
    <t>1638(1365</t>
  </si>
  <si>
    <t>81.90(68.25</t>
  </si>
  <si>
    <r>
      <t xml:space="preserve">ถ้วยนึ่ง7ออนน์ </t>
    </r>
    <r>
      <rPr>
        <sz val="14"/>
        <color indexed="60"/>
        <rFont val="Arial"/>
        <family val="2"/>
      </rPr>
      <t>(EPP)</t>
    </r>
    <r>
      <rPr>
        <sz val="14"/>
        <rFont val="Arial"/>
        <family val="2"/>
      </rPr>
      <t xml:space="preserve"> </t>
    </r>
  </si>
  <si>
    <t>45  (40)</t>
  </si>
  <si>
    <t>ลัง1320(1200)</t>
  </si>
  <si>
    <t>1220+3</t>
  </si>
  <si>
    <t>ลัง 1258</t>
  </si>
  <si>
    <t>41.93(38.07</t>
  </si>
  <si>
    <t>ถ้วยตะไล(นึ่งได้)1.5ออนน์</t>
  </si>
  <si>
    <t>100*50แถว</t>
  </si>
  <si>
    <t>45   (40)</t>
  </si>
  <si>
    <t>ลัง 1930(1770)</t>
  </si>
  <si>
    <t>แถว 33.70</t>
  </si>
  <si>
    <r>
      <t>ถ้วย16OZเรียบใส</t>
    </r>
    <r>
      <rPr>
        <b/>
        <sz val="13"/>
        <color indexed="60"/>
        <rFont val="Arial"/>
        <family val="2"/>
      </rPr>
      <t>(EPP)</t>
    </r>
    <r>
      <rPr>
        <b/>
        <sz val="13"/>
        <rFont val="Arial"/>
        <family val="2"/>
      </rPr>
      <t>ปาก95</t>
    </r>
  </si>
  <si>
    <t xml:space="preserve"> 100(85)</t>
  </si>
  <si>
    <t>1760(1620)</t>
  </si>
  <si>
    <r>
      <rPr>
        <sz val="16"/>
        <rFont val="Arial"/>
        <family val="2"/>
      </rPr>
      <t>1850</t>
    </r>
    <r>
      <rPr>
        <sz val="9"/>
        <rFont val="Arial"/>
        <family val="2"/>
      </rPr>
      <t>(1510</t>
    </r>
  </si>
  <si>
    <t>รถ45(ครบ50ลังลด70.(1545)</t>
  </si>
  <si>
    <t>1895(1545</t>
  </si>
  <si>
    <t>94.75(77.25</t>
  </si>
  <si>
    <r>
      <t>ถ้วย22OZเรียบใส</t>
    </r>
    <r>
      <rPr>
        <b/>
        <sz val="13"/>
        <color indexed="60"/>
        <rFont val="Arial"/>
        <family val="2"/>
      </rPr>
      <t>(EPP)</t>
    </r>
    <r>
      <rPr>
        <b/>
        <sz val="13"/>
        <rFont val="Arial"/>
        <family val="2"/>
      </rPr>
      <t>ปาก95</t>
    </r>
  </si>
  <si>
    <t>110 (90)</t>
  </si>
  <si>
    <t>1880(1730)</t>
  </si>
  <si>
    <r>
      <rPr>
        <sz val="16"/>
        <rFont val="Arial"/>
        <family val="2"/>
      </rPr>
      <t>1990</t>
    </r>
    <r>
      <rPr>
        <sz val="8"/>
        <rFont val="Arial"/>
        <family val="2"/>
      </rPr>
      <t>(1610</t>
    </r>
  </si>
  <si>
    <t>รถ45(ครบ50ลังลด70.</t>
  </si>
  <si>
    <t>2035(1645</t>
  </si>
  <si>
    <t>101.75(82.25</t>
  </si>
  <si>
    <t>VS</t>
  </si>
  <si>
    <r>
      <rPr>
        <sz val="16"/>
        <color indexed="30"/>
        <rFont val="Arial"/>
        <family val="2"/>
      </rPr>
      <t>แก้วKK</t>
    </r>
    <r>
      <rPr>
        <sz val="16"/>
        <rFont val="Arial"/>
        <family val="2"/>
      </rPr>
      <t>(pet)16ออนปาก98</t>
    </r>
  </si>
  <si>
    <t>แถว 65</t>
  </si>
  <si>
    <t>แถว 52.75</t>
  </si>
  <si>
    <r>
      <rPr>
        <sz val="16"/>
        <color indexed="30"/>
        <rFont val="Arial"/>
        <family val="2"/>
      </rPr>
      <t>แก้วKK</t>
    </r>
    <r>
      <rPr>
        <sz val="16"/>
        <rFont val="Arial"/>
        <family val="2"/>
      </rPr>
      <t>(pet)22ออนปาก98</t>
    </r>
  </si>
  <si>
    <t>แถว 75</t>
  </si>
  <si>
    <t>ลัง1420</t>
  </si>
  <si>
    <t>แถว 62.75</t>
  </si>
  <si>
    <t>ฝายกดื่มมีจุกM98/FPC</t>
  </si>
  <si>
    <t>แถว 33.75</t>
  </si>
  <si>
    <t>ฝาโดม M98</t>
  </si>
  <si>
    <t>แถว 28</t>
  </si>
  <si>
    <t>ลัง  790</t>
  </si>
  <si>
    <t>เต้าฮวยใสSP 6ออนน</t>
  </si>
  <si>
    <t>23-2-69</t>
  </si>
  <si>
    <t>ลัง 865+40</t>
  </si>
  <si>
    <t>ถ้วยชิมTCLPP-35 2ออนน์</t>
  </si>
  <si>
    <t>1*80แพค</t>
  </si>
  <si>
    <t>24 (22)</t>
  </si>
  <si>
    <t>9-1-68</t>
  </si>
  <si>
    <t>ลัง 1585</t>
  </si>
  <si>
    <t>ห่อ 19.81</t>
  </si>
  <si>
    <t>800+40</t>
  </si>
  <si>
    <t>ห่อ 14.67</t>
  </si>
  <si>
    <t>แถว 35</t>
  </si>
  <si>
    <t>ลัง 765</t>
  </si>
  <si>
    <t>ลัง 727</t>
  </si>
  <si>
    <t>แถว 29.08</t>
  </si>
  <si>
    <t>กรวยกระดาษสีขาว</t>
  </si>
  <si>
    <t xml:space="preserve">แถว </t>
  </si>
  <si>
    <t>ประเภทฝา</t>
  </si>
  <si>
    <t>ฝาเรียบไม่เจาะ TCL   L75</t>
  </si>
  <si>
    <r>
      <rPr>
        <sz val="22"/>
        <rFont val="Angsana New"/>
        <family val="1"/>
      </rPr>
      <t>15(15)</t>
    </r>
  </si>
  <si>
    <r>
      <rPr>
        <sz val="18"/>
        <rFont val="Angsana New"/>
        <family val="1"/>
      </rPr>
      <t>ลัง 570(535)</t>
    </r>
  </si>
  <si>
    <r>
      <rPr>
        <sz val="18"/>
        <rFont val="Angsana New"/>
        <family val="1"/>
      </rPr>
      <t>ลัง 510(480)</t>
    </r>
  </si>
  <si>
    <r>
      <rPr>
        <sz val="20"/>
        <rFont val="Angsana New"/>
        <family val="1"/>
      </rPr>
      <t>ลัง 540(510)</t>
    </r>
  </si>
  <si>
    <r>
      <rPr>
        <sz val="24"/>
        <rFont val="Angsana New"/>
        <family val="1"/>
      </rPr>
      <t>13.50(12.75)</t>
    </r>
  </si>
  <si>
    <t xml:space="preserve">ฝาโดมไม่เจาะ TCL   D75 </t>
  </si>
  <si>
    <r>
      <rPr>
        <sz val="22"/>
        <rFont val="Angsana New"/>
        <family val="1"/>
      </rPr>
      <t>22(20)</t>
    </r>
  </si>
  <si>
    <r>
      <rPr>
        <sz val="18"/>
        <rFont val="Angsana New"/>
        <family val="1"/>
      </rPr>
      <t>ลัง 810(745)</t>
    </r>
  </si>
  <si>
    <r>
      <rPr>
        <sz val="18"/>
        <rFont val="Angsana New"/>
        <family val="1"/>
      </rPr>
      <t>ลัง740(680)</t>
    </r>
  </si>
  <si>
    <r>
      <rPr>
        <sz val="22"/>
        <rFont val="Angsana New"/>
        <family val="1"/>
      </rPr>
      <t>ลัง 770(710)</t>
    </r>
  </si>
  <si>
    <r>
      <rPr>
        <sz val="24"/>
        <rFont val="Angsana New"/>
        <family val="1"/>
      </rPr>
      <t>19.2517.75</t>
    </r>
  </si>
  <si>
    <t>ฝาเรียบGPPS 95(ไม่เจาะ)</t>
  </si>
  <si>
    <t>ลัง 610</t>
  </si>
  <si>
    <t>รถ35(ครบ50ลังลด70.(575)</t>
  </si>
  <si>
    <t>ฝาโดมGPPS95(ไม่เจาะ)</t>
  </si>
  <si>
    <t>รถ35(ครบ50ลังลด70.(755)</t>
  </si>
  <si>
    <t>ลัง 825</t>
  </si>
  <si>
    <t>ฝาเรียบGPPS85(ไม่เจาะ)</t>
  </si>
  <si>
    <t>10-8-67</t>
  </si>
  <si>
    <t>ฝาโดมGPPS85(ไม่เจาะ)</t>
  </si>
  <si>
    <t>ลัง 730</t>
  </si>
  <si>
    <t>ฝาโดม 90เจาะปิดกระดาษYYE</t>
  </si>
  <si>
    <t>10-8-66</t>
  </si>
  <si>
    <r>
      <rPr>
        <sz val="24"/>
        <color indexed="10"/>
        <rFont val="Angsana New"/>
        <family val="1"/>
      </rPr>
      <t>650</t>
    </r>
    <r>
      <rPr>
        <sz val="24"/>
        <rFont val="Angsana New"/>
        <family val="1"/>
      </rPr>
      <t>(620)</t>
    </r>
  </si>
  <si>
    <r>
      <rPr>
        <sz val="24"/>
        <color indexed="10"/>
        <rFont val="Angsana New"/>
        <family val="1"/>
      </rPr>
      <t>ลัง680</t>
    </r>
    <r>
      <rPr>
        <sz val="24"/>
        <color indexed="8"/>
        <rFont val="Angsana New"/>
        <family val="1"/>
      </rPr>
      <t>(650)</t>
    </r>
  </si>
  <si>
    <t>แถว34(32.50)</t>
  </si>
  <si>
    <t>ฝาโดม 90เจาะปิดกระดาษ</t>
  </si>
  <si>
    <t>ลัง  700</t>
  </si>
  <si>
    <t>3-5-67</t>
  </si>
  <si>
    <r>
      <rPr>
        <sz val="24"/>
        <color indexed="10"/>
        <rFont val="Angsana New"/>
        <family val="1"/>
      </rPr>
      <t>ลัง665(</t>
    </r>
    <r>
      <rPr>
        <sz val="24"/>
        <color indexed="8"/>
        <rFont val="Angsana New"/>
        <family val="1"/>
      </rPr>
      <t>680)</t>
    </r>
  </si>
  <si>
    <t>แถว16.63</t>
  </si>
  <si>
    <t>ฝาเรียบ 90เจาะปิดพลาสติกYYE</t>
  </si>
  <si>
    <t>ลัง  460</t>
  </si>
  <si>
    <t>ลัง     415</t>
  </si>
  <si>
    <t>แถว 10.37</t>
  </si>
  <si>
    <t>สมบูร</t>
  </si>
  <si>
    <t>ฝาโดม 90เจาะปิดพลาสติกSB</t>
  </si>
  <si>
    <t>19-5-69</t>
  </si>
  <si>
    <t>ค่ารถ 35(ลด20)</t>
  </si>
  <si>
    <t>ลัง     635</t>
  </si>
  <si>
    <t>แถว 15.88</t>
  </si>
  <si>
    <t>ฝาเรียบ 95เจาะYYE</t>
  </si>
  <si>
    <t>25-30</t>
  </si>
  <si>
    <t>15-12-66</t>
  </si>
  <si>
    <t>ลัง     395</t>
  </si>
  <si>
    <t>แถว 19.75</t>
  </si>
  <si>
    <t>ฝาโดมSB 95เจาะปิดพลาสติก</t>
  </si>
  <si>
    <t>ลัง     695</t>
  </si>
  <si>
    <t>ฝาโดมL 95เจาะปิดพลาสติกYYE</t>
  </si>
  <si>
    <t>40(37)</t>
  </si>
  <si>
    <t>ลัง  690</t>
  </si>
  <si>
    <t>ลัง     645</t>
  </si>
  <si>
    <t>แถว 32.25</t>
  </si>
  <si>
    <r>
      <t>ฝาโดม</t>
    </r>
    <r>
      <rPr>
        <sz val="20"/>
        <color indexed="10"/>
        <rFont val="Angsana New"/>
        <family val="1"/>
      </rPr>
      <t>TCL</t>
    </r>
    <r>
      <rPr>
        <sz val="20"/>
        <rFont val="Angsana New"/>
        <family val="1"/>
      </rPr>
      <t xml:space="preserve"> 95เจาะปิดพลาสติก</t>
    </r>
  </si>
  <si>
    <t>ลัง  630</t>
  </si>
  <si>
    <t>ลัง     600</t>
  </si>
  <si>
    <t>ฝาโดม H95เจาะปิดพลาสติกTCL</t>
  </si>
  <si>
    <t>ลัง  710</t>
  </si>
  <si>
    <t>แถว 35.50</t>
  </si>
  <si>
    <t>เจที</t>
  </si>
  <si>
    <t>ฝาโดม  95 สีชมพู ฟ้า</t>
  </si>
  <si>
    <t>7-9-62</t>
  </si>
  <si>
    <t>ลัง 735</t>
  </si>
  <si>
    <t>แถว 36.5</t>
  </si>
  <si>
    <t>ฝาฮาฟ H95เจาะรูเล็กYEE</t>
  </si>
  <si>
    <t xml:space="preserve">ฝาเรียบยกดื่ม 95    </t>
  </si>
  <si>
    <t>14-12-66</t>
  </si>
  <si>
    <t>ลัง 720+35</t>
  </si>
  <si>
    <t>10ลัง+1@687</t>
  </si>
  <si>
    <t>ลัง 755</t>
  </si>
  <si>
    <t>แถว 37.75</t>
  </si>
  <si>
    <t>ปู+A144:A144:K148</t>
  </si>
  <si>
    <t>ฝาปิดชาม45</t>
  </si>
  <si>
    <t>ลัง  1030</t>
  </si>
  <si>
    <t>แถว 57.22</t>
  </si>
  <si>
    <t>ฝาเรียบใสปิดชาม45CPW116</t>
  </si>
  <si>
    <t>แถว   55.56</t>
  </si>
  <si>
    <t>ฝาเรียบใสปิดชามCPW M116ไม่เจาะ</t>
  </si>
  <si>
    <t>30-27</t>
  </si>
  <si>
    <t>แถว 24.50</t>
  </si>
  <si>
    <t>ฝาTCL  BL 116 ไม่เจาะ</t>
  </si>
  <si>
    <t>ลัง 705</t>
  </si>
  <si>
    <t>แถว 35.25</t>
  </si>
  <si>
    <t>SB</t>
  </si>
  <si>
    <t>ฝาโดมSB 116 เจาะรู</t>
  </si>
  <si>
    <t>รถ 45(ลด 20)</t>
  </si>
  <si>
    <t>แถว 26.25</t>
  </si>
  <si>
    <t>SP1</t>
  </si>
  <si>
    <t>ช้อนข้าวใสSB-SP1-2500</t>
  </si>
  <si>
    <t>25ห่อ/หิ้ว</t>
  </si>
  <si>
    <t>8แพค/ลูก</t>
  </si>
  <si>
    <t>ห่อ 370</t>
  </si>
  <si>
    <t>8-1-69</t>
  </si>
  <si>
    <t>หิ้ว 340</t>
  </si>
  <si>
    <t>รถ 45  ลูก2765</t>
  </si>
  <si>
    <t>หิ้ว 345.63</t>
  </si>
  <si>
    <t>แพค 13.83</t>
  </si>
  <si>
    <t>SP2</t>
  </si>
  <si>
    <r>
      <t>ช้อนข้าวขุ่นSB-</t>
    </r>
    <r>
      <rPr>
        <sz val="18"/>
        <rFont val="Angsana New"/>
        <family val="1"/>
      </rPr>
      <t>(SP2-2500)</t>
    </r>
  </si>
  <si>
    <t>SP22</t>
  </si>
  <si>
    <t>ช้อนซุป/ช้อนโจ้กSP19-2500</t>
  </si>
  <si>
    <t>ห่อ 450</t>
  </si>
  <si>
    <t>หิ้ว 420</t>
  </si>
  <si>
    <t>รถ 45  ลูก3405</t>
  </si>
  <si>
    <t>หิ้ว 425.63</t>
  </si>
  <si>
    <t>แพค 17</t>
  </si>
  <si>
    <t>SP30</t>
  </si>
  <si>
    <t>ช้อนซุปใหญ่สีดำ</t>
  </si>
  <si>
    <t>SP4</t>
  </si>
  <si>
    <t>ช้นคนกาแฟ-SP3</t>
  </si>
  <si>
    <t>100ชิ้น*10ห่อ</t>
  </si>
  <si>
    <t>4หิ้ว/ลูก</t>
  </si>
  <si>
    <t>12ห่อ 90</t>
  </si>
  <si>
    <t>หิ้ว 800</t>
  </si>
  <si>
    <t>หิ้ว 700</t>
  </si>
  <si>
    <t>รถ 45  ลูก2845</t>
  </si>
  <si>
    <t>หิ้ว 711.25</t>
  </si>
  <si>
    <t>ซ7.1ห่อ71.13</t>
  </si>
  <si>
    <t>SP5</t>
  </si>
  <si>
    <r>
      <t>ส้อมจิ้มผลไม้SB</t>
    </r>
    <r>
      <rPr>
        <sz val="18"/>
        <rFont val="Angsana New"/>
        <family val="1"/>
      </rPr>
      <t>(SP4-1000)</t>
    </r>
  </si>
  <si>
    <t>100ชิ้น*20ห่อ</t>
  </si>
  <si>
    <r>
      <rPr>
        <sz val="11"/>
        <rFont val="Arial"/>
        <family val="2"/>
      </rPr>
      <t>ซอง</t>
    </r>
    <r>
      <rPr>
        <sz val="12"/>
        <rFont val="Arial"/>
        <family val="2"/>
      </rPr>
      <t>12ห่อ55</t>
    </r>
  </si>
  <si>
    <t>หิ้ว1060</t>
  </si>
  <si>
    <t>หิ้ว 990</t>
  </si>
  <si>
    <t>รถ 45  ลูก4005</t>
  </si>
  <si>
    <t>หิ้ว 1001</t>
  </si>
  <si>
    <t>ห่อ 50.06</t>
  </si>
  <si>
    <t>SP6</t>
  </si>
  <si>
    <t>ส้อมสีขาว(ส้มตำ)SB</t>
  </si>
  <si>
    <t>50อัน*10ห่อ</t>
  </si>
  <si>
    <t>4แพค*10*1ลูก</t>
  </si>
  <si>
    <t>7 ห่อ65</t>
  </si>
  <si>
    <t>หิ้ว 630</t>
  </si>
  <si>
    <t>12-11-67</t>
  </si>
  <si>
    <t>หิัว 580</t>
  </si>
  <si>
    <t xml:space="preserve">รถ 45 ลูก 2365   </t>
  </si>
  <si>
    <t>หิ้ว 591</t>
  </si>
  <si>
    <t>5.91ห่อ59.12</t>
  </si>
  <si>
    <t>ช้อนไอติมคละสี SB</t>
  </si>
  <si>
    <t>1*50คัน*10</t>
  </si>
  <si>
    <t>4แพค*1ลูก</t>
  </si>
  <si>
    <t>ซอง7ห่อ65</t>
  </si>
  <si>
    <t>หิ้ว 620</t>
  </si>
  <si>
    <t>หิ้ว 570</t>
  </si>
  <si>
    <t>รถ45ลูก2325</t>
  </si>
  <si>
    <t>หิ้ว 581</t>
  </si>
  <si>
    <t>ห่อ 58.12</t>
  </si>
  <si>
    <t>SP14</t>
  </si>
  <si>
    <t>ช้อนไอติมรีน่าโปร่งคละสี</t>
  </si>
  <si>
    <t>ซอง10ห่อ90</t>
  </si>
  <si>
    <t>หิ้ว 840</t>
  </si>
  <si>
    <t>หิ้ว 790</t>
  </si>
  <si>
    <t>รถ45 ลูก 3205</t>
  </si>
  <si>
    <t>หิ้ว 801.25</t>
  </si>
  <si>
    <t>SP18</t>
  </si>
  <si>
    <t>ช้อนไอติมรีน่าใส</t>
  </si>
  <si>
    <t>ซอง8ห่อ75</t>
  </si>
  <si>
    <t>หิ้ว 720</t>
  </si>
  <si>
    <t>หิ้ว 670</t>
  </si>
  <si>
    <t>รถ45  ลูก2680</t>
  </si>
  <si>
    <t>หิ้ว 681.25</t>
  </si>
  <si>
    <t>ห่อ 68.12</t>
  </si>
  <si>
    <t>SP13</t>
  </si>
  <si>
    <t>ช้อนไอติมรีน่าขาว</t>
  </si>
  <si>
    <t>ซอง9ห่อ80</t>
  </si>
  <si>
    <t>หิ้ว 740</t>
  </si>
  <si>
    <t>หิ้ว 690</t>
  </si>
  <si>
    <t>รถ45ลูก2805</t>
  </si>
  <si>
    <t>หิ้ว 701</t>
  </si>
  <si>
    <t>SP11</t>
  </si>
  <si>
    <t>ช้อนพายคละสี(4แพ็ค/ลูก)</t>
  </si>
  <si>
    <t>1*100คัน*5</t>
  </si>
  <si>
    <t>5แพค*20ห่อ</t>
  </si>
  <si>
    <t>ซอง9ห่อ45</t>
  </si>
  <si>
    <t>หิ้ว 750</t>
  </si>
  <si>
    <t>รถ45 ลูก3045</t>
  </si>
  <si>
    <t>หิ้ว  761.25</t>
  </si>
  <si>
    <t>ห่อ7.6แพค38</t>
  </si>
  <si>
    <t>SP15</t>
  </si>
  <si>
    <t>ช้อนพายใส(4แพ็ค/ลูก)</t>
  </si>
  <si>
    <t>ซอง10ห่อ50</t>
  </si>
  <si>
    <t>หิ้ว 900</t>
  </si>
  <si>
    <t>รถ 45ลูก3405</t>
  </si>
  <si>
    <t>หิ้ว  851.25</t>
  </si>
  <si>
    <t>ห่อ7.6แพค42.56</t>
  </si>
  <si>
    <t>SP16</t>
  </si>
  <si>
    <t>ช้อนปลายส้อมสีSB</t>
  </si>
  <si>
    <t>100*20คัน/หิ้ว</t>
  </si>
  <si>
    <t>4แพค*1000</t>
  </si>
  <si>
    <t>10-9-63</t>
  </si>
  <si>
    <t>หิ้ว 870</t>
  </si>
  <si>
    <t>รถ 40  ลูก1960</t>
  </si>
  <si>
    <t>หิ้ว 490</t>
  </si>
  <si>
    <t>ซอง 24.50</t>
  </si>
  <si>
    <t>SP17</t>
  </si>
  <si>
    <t>ช้อนปลายส้อมขาวSB</t>
  </si>
  <si>
    <t>6-6-66</t>
  </si>
  <si>
    <t>หิ้ว 950</t>
  </si>
  <si>
    <t>แพค 430</t>
  </si>
  <si>
    <t>ช้อนปลายส้อมใสSB</t>
  </si>
  <si>
    <t>SP7</t>
  </si>
  <si>
    <t>ช้อนข้าวใหญ่สีขาวSB</t>
  </si>
  <si>
    <t>4แพค*500*1ลูก</t>
  </si>
  <si>
    <t>หิ้ว495</t>
  </si>
  <si>
    <t>หิ้ว 460</t>
  </si>
  <si>
    <t>รถ 45  ลูก1885</t>
  </si>
  <si>
    <t>หิ้ว 471.25</t>
  </si>
  <si>
    <t>ซอง 23.56</t>
  </si>
  <si>
    <t>SP8</t>
  </si>
  <si>
    <t>ส้อมข้าวใหญ่ขาวSB</t>
  </si>
  <si>
    <t>หิ้ว420</t>
  </si>
  <si>
    <t>หิ้ว 380</t>
  </si>
  <si>
    <t>รถ 45 ลูก1565</t>
  </si>
  <si>
    <t>แพค 391.25</t>
  </si>
  <si>
    <t>ซอง 19.56</t>
  </si>
  <si>
    <t>SP9</t>
  </si>
  <si>
    <t>ช้อนข้าวใหญ่ใสSB</t>
  </si>
  <si>
    <t>หิ้ว510</t>
  </si>
  <si>
    <t>หิ้ว 470</t>
  </si>
  <si>
    <t>รถ 45 ลูก1925</t>
  </si>
  <si>
    <t>แพค 481.25</t>
  </si>
  <si>
    <t>ซอง 24.06</t>
  </si>
  <si>
    <t>SP10</t>
  </si>
  <si>
    <t>ส้อมข้าวใหญ่ใสSB</t>
  </si>
  <si>
    <t>หิ้ว 440</t>
  </si>
  <si>
    <t>หิ้ว 401</t>
  </si>
  <si>
    <r>
      <t xml:space="preserve">รถ 45 </t>
    </r>
    <r>
      <rPr>
        <sz val="14"/>
        <rFont val="Arial"/>
        <family val="2"/>
      </rPr>
      <t>ลูก1565</t>
    </r>
  </si>
  <si>
    <t>SP25</t>
  </si>
  <si>
    <t>ช้อนคู่ส้อมใหญ่ใส+ทิชชู</t>
  </si>
  <si>
    <t>50*10คัน/หิ้ว</t>
  </si>
  <si>
    <t>6--1-69</t>
  </si>
  <si>
    <t>รถ 45 ลูก2805</t>
  </si>
  <si>
    <t>หิ้ว 701.25</t>
  </si>
  <si>
    <t>SP26</t>
  </si>
  <si>
    <t>ช้อนคู่ส้อมใหญ่ใส</t>
  </si>
  <si>
    <t>หิ้ว 550</t>
  </si>
  <si>
    <t>หิ้ว 590</t>
  </si>
  <si>
    <t>รถ 45 ลูก2405</t>
  </si>
  <si>
    <t>หิ้ว 601.25</t>
  </si>
  <si>
    <t>SP</t>
  </si>
  <si>
    <t>หลอดงอ 6มิลห่อฟิลม์-ขาว</t>
  </si>
  <si>
    <t>250เส้น</t>
  </si>
  <si>
    <t>ห่อ 20.-</t>
  </si>
  <si>
    <r>
      <t>620</t>
    </r>
    <r>
      <rPr>
        <sz val="20"/>
        <rFont val="Angsana New"/>
        <family val="1"/>
      </rPr>
      <t>(510)</t>
    </r>
  </si>
  <si>
    <t>ห่อ   16.25</t>
  </si>
  <si>
    <t>หลอดงอ 6มิลห่อฟิลม์-น้ำตาล</t>
  </si>
  <si>
    <t>หลอดช้อน 6มิลสีห่อฟิลม์</t>
  </si>
  <si>
    <t>100เส้น</t>
  </si>
  <si>
    <t>ห่อ 25.-</t>
  </si>
  <si>
    <t>21-8-67</t>
  </si>
  <si>
    <r>
      <t>990</t>
    </r>
    <r>
      <rPr>
        <sz val="12"/>
        <rFont val="Arial"/>
        <family val="2"/>
      </rPr>
      <t>(820)</t>
    </r>
  </si>
  <si>
    <t>ลัง1025</t>
  </si>
  <si>
    <t>ห่อ  20.50</t>
  </si>
  <si>
    <t>หลอดช้อน 6มิลน้ำตาลห่อฟิลม์</t>
  </si>
  <si>
    <t>หลอดงอ 8มิลคละสีเขียว</t>
  </si>
  <si>
    <r>
      <t>480</t>
    </r>
    <r>
      <rPr>
        <sz val="20"/>
        <rFont val="Angsana New"/>
        <family val="1"/>
      </rPr>
      <t>(390)</t>
    </r>
  </si>
  <si>
    <t>ห่อ 25.50</t>
  </si>
  <si>
    <t>หลอดงอ 8มิลสีขาว</t>
  </si>
  <si>
    <t>หลอดงอ 8มิลสีน้ำตาล</t>
  </si>
  <si>
    <t>หลอดงอ 8มิลสีพาสเทล</t>
  </si>
  <si>
    <t>หลอดงอ 8มิลสีพาสเทล(ห่อฟิลม์)</t>
  </si>
  <si>
    <r>
      <rPr>
        <sz val="16"/>
        <rFont val="Arial"/>
        <family val="2"/>
      </rPr>
      <t>750</t>
    </r>
    <r>
      <rPr>
        <sz val="11"/>
        <rFont val="Arial"/>
        <family val="2"/>
      </rPr>
      <t>(590)</t>
    </r>
  </si>
  <si>
    <t>ลัง  780</t>
  </si>
  <si>
    <t>ห่อ   39</t>
  </si>
  <si>
    <t>หลอดงอ 8มิลสีน้ำตาล(ห่อฟิลม์)</t>
  </si>
  <si>
    <t>หลอดงอ 8มิลสีขาว(ห่อฟิลม์)</t>
  </si>
  <si>
    <t>หลอดมุกยาว(ห่อฟิลม์)</t>
  </si>
  <si>
    <t>1*100เส้น</t>
  </si>
  <si>
    <r>
      <rPr>
        <sz val="26"/>
        <rFont val="Angsana New"/>
        <family val="1"/>
      </rPr>
      <t>630</t>
    </r>
    <r>
      <rPr>
        <sz val="24"/>
        <rFont val="Angsana New"/>
        <family val="1"/>
      </rPr>
      <t xml:space="preserve"> </t>
    </r>
    <r>
      <rPr>
        <sz val="20"/>
        <rFont val="Angsana New"/>
        <family val="1"/>
      </rPr>
      <t>(490)</t>
    </r>
  </si>
  <si>
    <t>ลัง 660</t>
  </si>
  <si>
    <t>ห่อ 33</t>
  </si>
  <si>
    <t>หลอดมุกสั้น</t>
  </si>
  <si>
    <t>1*6มัด</t>
  </si>
  <si>
    <t>5แพค*10ห่อ</t>
  </si>
  <si>
    <t>หิ้ว 230</t>
  </si>
  <si>
    <t>ห่อ 46</t>
  </si>
  <si>
    <t>หลอดมุกยาว</t>
  </si>
  <si>
    <t>ตรงปลายแหลม6มิล(ห่อฟิลม์</t>
  </si>
  <si>
    <t>ตรงปลายแหลม8มิล(ห่อฟิลม์</t>
  </si>
  <si>
    <t>หลอดสั้น</t>
  </si>
  <si>
    <t>ตงฮั้ว</t>
  </si>
  <si>
    <t>หลอดยาว</t>
  </si>
  <si>
    <t>1*5ฃ6มัด</t>
  </si>
  <si>
    <t>7ห่อ 65</t>
  </si>
  <si>
    <t>หิ้ว 300</t>
  </si>
  <si>
    <t>ค่ารถ 10</t>
  </si>
  <si>
    <t>มัด 220</t>
  </si>
  <si>
    <t>ห่อ 44</t>
  </si>
  <si>
    <t>1*5ห*6มัด</t>
  </si>
  <si>
    <t>6ห่อ 55</t>
  </si>
  <si>
    <t>หิ้ว 290</t>
  </si>
  <si>
    <t>250(195)</t>
  </si>
  <si>
    <t>มัด 260</t>
  </si>
  <si>
    <t>ห่อ 43.33</t>
  </si>
  <si>
    <t>หิ้ว 260</t>
  </si>
  <si>
    <t>มัด 205</t>
  </si>
  <si>
    <t>ห่อ 34.17</t>
  </si>
  <si>
    <t>10*10ห่อ</t>
  </si>
  <si>
    <t>1*8มัด</t>
  </si>
  <si>
    <t>มัด 245</t>
  </si>
  <si>
    <t>ห่อ 30.62</t>
  </si>
  <si>
    <t>27-5-64</t>
  </si>
  <si>
    <t xml:space="preserve"> มัด 1380</t>
  </si>
  <si>
    <t>ค่ารถ 30  มัด1410</t>
  </si>
  <si>
    <t>มัด 235</t>
  </si>
  <si>
    <t>ห่อ 23.50</t>
  </si>
  <si>
    <t>หลอดมุกแพคใส1221</t>
  </si>
  <si>
    <t>22-6-64</t>
  </si>
  <si>
    <t>ลัง     730</t>
  </si>
  <si>
    <t>ห่อ36.50</t>
  </si>
  <si>
    <t>หลอดเจาะ1223</t>
  </si>
  <si>
    <t>หลอดเจาะ824</t>
  </si>
  <si>
    <t>หลอดใสลายสั้น(1.5กก)</t>
  </si>
  <si>
    <t>10-2-68</t>
  </si>
  <si>
    <t>ห่อ 108</t>
  </si>
  <si>
    <t>รถ3</t>
  </si>
  <si>
    <t>ห่อ 111</t>
  </si>
  <si>
    <t>หลอดใสลายยาว(1.5กก)</t>
  </si>
  <si>
    <t>เบนลี่</t>
  </si>
  <si>
    <t>70คู่</t>
  </si>
  <si>
    <t>40ห่อ/ลัง</t>
  </si>
  <si>
    <t>รถ 35(10ลัง)</t>
  </si>
  <si>
    <t>ห่อ17.13</t>
  </si>
  <si>
    <t>หลี่เหลาอู่  LI</t>
  </si>
  <si>
    <t>ไม้เสียบลูกชิ้น</t>
  </si>
  <si>
    <t>5"</t>
  </si>
  <si>
    <t>40แพค/ลัง</t>
  </si>
  <si>
    <t>1-12-66</t>
  </si>
  <si>
    <t>ไม้เสียบหมูสเต๊ะ</t>
  </si>
  <si>
    <t>20แพค/ลัง</t>
  </si>
  <si>
    <t>8"</t>
  </si>
  <si>
    <t>10"</t>
  </si>
  <si>
    <t>12"</t>
  </si>
  <si>
    <t>ถุงหิ้วแก้ว</t>
  </si>
  <si>
    <t>มณี</t>
  </si>
  <si>
    <t>ถุงหิ้ว(ใส่แก้วน้ำ)3.5*14(2ขีด)</t>
  </si>
  <si>
    <t>3.5*14</t>
  </si>
  <si>
    <t>1*25*6มัด</t>
  </si>
  <si>
    <t>ซอง 22</t>
  </si>
  <si>
    <t>กก.72</t>
  </si>
  <si>
    <t>รถ 35  กส.2195</t>
  </si>
  <si>
    <t>มัด 365.84</t>
  </si>
  <si>
    <t>ซอง 14.63</t>
  </si>
  <si>
    <t>ถุงหิ้ว(ใส่แก้วน้ำ)4*14(2ขีด)</t>
  </si>
  <si>
    <t>4*14</t>
  </si>
  <si>
    <r>
      <t>ถุงหิ้วแก้ว</t>
    </r>
    <r>
      <rPr>
        <sz val="20"/>
        <color indexed="30"/>
        <rFont val="Angsana New"/>
        <family val="1"/>
      </rPr>
      <t>เต็มใบ(ลาย</t>
    </r>
    <r>
      <rPr>
        <sz val="20"/>
        <rFont val="Angsana New"/>
        <family val="1"/>
      </rPr>
      <t>)22ออนซ์</t>
    </r>
  </si>
  <si>
    <t>200ซอง</t>
  </si>
  <si>
    <t>1*10*20ห่อ</t>
  </si>
  <si>
    <t>แพค 200</t>
  </si>
  <si>
    <t>19-8-68</t>
  </si>
  <si>
    <t>กส. 3600</t>
  </si>
  <si>
    <t>รถ 35 กส.3635</t>
  </si>
  <si>
    <t>แพค 183.25</t>
  </si>
  <si>
    <t>ซอง 18.32</t>
  </si>
  <si>
    <r>
      <t>ถุงหิ้วแก้วเต็มตัว</t>
    </r>
    <r>
      <rPr>
        <sz val="20"/>
        <color indexed="30"/>
        <rFont val="Angsana New"/>
        <family val="1"/>
      </rPr>
      <t>ที(ลาย)</t>
    </r>
    <r>
      <rPr>
        <sz val="20"/>
        <rFont val="Angsana New"/>
        <family val="1"/>
      </rPr>
      <t>22ออนซ์</t>
    </r>
  </si>
  <si>
    <t>400ซอง</t>
  </si>
  <si>
    <t>1*10*40ห่อ</t>
  </si>
  <si>
    <t>แพค 180</t>
  </si>
  <si>
    <t>กส. 6000</t>
  </si>
  <si>
    <t>รถ 35 กส.6035</t>
  </si>
  <si>
    <t>แพค 301.75</t>
  </si>
  <si>
    <t>ซอง 15.68</t>
  </si>
  <si>
    <r>
      <t>ถุงหิ้วแก้วเต็มตัว</t>
    </r>
    <r>
      <rPr>
        <sz val="20"/>
        <color indexed="10"/>
        <rFont val="Angsana New"/>
        <family val="1"/>
      </rPr>
      <t>ที(ใส)32ออนซ์</t>
    </r>
  </si>
  <si>
    <t>250ซอง</t>
  </si>
  <si>
    <t>กส. 4500</t>
  </si>
  <si>
    <t>รถ 35 กส.4535</t>
  </si>
  <si>
    <t>แพค 181.40</t>
  </si>
  <si>
    <t>ซอง 18.14</t>
  </si>
  <si>
    <t>ถุงหิ้วแก้วคู่ใส</t>
  </si>
  <si>
    <t>1*10*10ห่อ</t>
  </si>
  <si>
    <t>ซอง 35</t>
  </si>
  <si>
    <t>แพค 330</t>
  </si>
  <si>
    <t>กส. 3000</t>
  </si>
  <si>
    <t>รถ 35 กส.3035</t>
  </si>
  <si>
    <t>แพค 303.50</t>
  </si>
  <si>
    <t>ซอง 30.35</t>
  </si>
  <si>
    <t>รัฐชัย  (แก้วMCP)</t>
  </si>
  <si>
    <t>แก้วน้ำ MCP24 ออนน์CD(116)</t>
  </si>
  <si>
    <t>ลัง   1400</t>
  </si>
  <si>
    <t>ชุด70</t>
  </si>
  <si>
    <t>6-12-62</t>
  </si>
  <si>
    <t>ลัง   1440</t>
  </si>
  <si>
    <t>ชุด 72</t>
  </si>
  <si>
    <t>แก้วน้ำMCP 30 ออนน์(116)</t>
  </si>
  <si>
    <t>ลัง   1480</t>
  </si>
  <si>
    <t>ชุด 74</t>
  </si>
  <si>
    <t>แก้วน้ำ 32 ออนน์+ฝาโดม</t>
  </si>
  <si>
    <t>ฝาฮาฟ 116</t>
  </si>
  <si>
    <t>ลัง     410</t>
  </si>
  <si>
    <t>ฝาโดม 116</t>
  </si>
  <si>
    <t>ฝาโดม 116     ไม่เจาะ</t>
  </si>
  <si>
    <t>12-3-62</t>
  </si>
  <si>
    <t>ฝานูนสลิม 116ไม่เจาะ</t>
  </si>
  <si>
    <t>แถว 36.50</t>
  </si>
  <si>
    <t>ฝาแก้วตัดใส H-95</t>
  </si>
  <si>
    <t>ลัง     640</t>
  </si>
  <si>
    <t>แถว     16</t>
  </si>
  <si>
    <t>ฝาแก้วตัดใส CD-90</t>
  </si>
  <si>
    <t>ลัง     590</t>
  </si>
  <si>
    <t>แถว 14.75</t>
  </si>
  <si>
    <t>บ. แวนด้าแพค จำกัด</t>
  </si>
  <si>
    <t>แก้ว 2 ออนน์        +ฝา.62</t>
  </si>
  <si>
    <t>1*50*20แถว</t>
  </si>
  <si>
    <t>10ลังแถม1+25</t>
  </si>
  <si>
    <t>ลัง 476.61</t>
  </si>
  <si>
    <t>แก้ว4.7ออนน์       (ฝา.78)</t>
  </si>
  <si>
    <t xml:space="preserve">4.7ออนน์  </t>
  </si>
  <si>
    <t>1*50*60แถว</t>
  </si>
  <si>
    <t>1540.80+25</t>
  </si>
  <si>
    <t>ฝาเรียบ  .78</t>
  </si>
  <si>
    <t>353.1+25</t>
  </si>
  <si>
    <t>ฝาโดม  .78</t>
  </si>
  <si>
    <t>374.5+25</t>
  </si>
  <si>
    <t>แก้ว 10 ออนน์       (ฝา.90)</t>
  </si>
  <si>
    <t>31-8-61</t>
  </si>
  <si>
    <t>1123.50+25</t>
  </si>
  <si>
    <t>ลัง 1148.50</t>
  </si>
  <si>
    <t>ฝาเรียบ  .90</t>
  </si>
  <si>
    <t>ลัง 460</t>
  </si>
  <si>
    <t>398+25</t>
  </si>
  <si>
    <t>ลัง 422.84</t>
  </si>
  <si>
    <t>ฝาโดม  .90</t>
  </si>
  <si>
    <t>451.61+25</t>
  </si>
  <si>
    <t>แก้ว 12 ออนน์       (ฝา.95)</t>
  </si>
  <si>
    <t>1229.30+25</t>
  </si>
  <si>
    <t>ลัง 1229.30</t>
  </si>
  <si>
    <t>ฝาเรียบ  .95</t>
  </si>
  <si>
    <t>430.10+25</t>
  </si>
  <si>
    <t>ลัง 455.10</t>
  </si>
  <si>
    <t>ฝาโดม  .95</t>
  </si>
  <si>
    <t>526.88+25</t>
  </si>
  <si>
    <t>ลัง 551.88</t>
  </si>
  <si>
    <t>428+25</t>
  </si>
  <si>
    <t>ลัง 453</t>
  </si>
  <si>
    <t>524.30</t>
  </si>
  <si>
    <t>ลัง 549.30</t>
  </si>
  <si>
    <t>กล่องข้าวพลาสติก</t>
  </si>
  <si>
    <t>กล่องข้าวสี่เหลี่ยมFN 500</t>
  </si>
  <si>
    <t>แพค 58.50</t>
  </si>
  <si>
    <t>กล่องข้าวสี่เหลี่ยมFN 650</t>
  </si>
  <si>
    <t>แพค 64.50</t>
  </si>
  <si>
    <t>กล่องข้าวสี่เหลี่ยมFN 750</t>
  </si>
  <si>
    <t>แพค  66</t>
  </si>
  <si>
    <t>กล่องข้าวสี่เหลี่ยมFN 1000</t>
  </si>
  <si>
    <t>แพค 72.50</t>
  </si>
  <si>
    <t>BL</t>
  </si>
  <si>
    <t>กล่องข้าวสี่เหลี่ยมBL 500</t>
  </si>
  <si>
    <t xml:space="preserve">ลัง  650 </t>
  </si>
  <si>
    <t>รถ 40(5ลัง495)</t>
  </si>
  <si>
    <t>ลัง 615</t>
  </si>
  <si>
    <t>กล่องข้าวสี่เหลี่ยมBL 750</t>
  </si>
  <si>
    <t>ลัง 665</t>
  </si>
  <si>
    <t>กล่องข้าวสี่เหลี่ยมBL 1000</t>
  </si>
  <si>
    <t>ลัง  740</t>
  </si>
  <si>
    <t>กล่องข้าวสี่เหลี่ยมKP-750มล.</t>
  </si>
  <si>
    <t>11-4-66</t>
  </si>
  <si>
    <t>รถ 35(10ลังแถม1ลัง)</t>
  </si>
  <si>
    <t>ลัง1046</t>
  </si>
  <si>
    <t>ห่อ 52.27</t>
  </si>
  <si>
    <t>กล่องข้าวสี่เหลี่ยมKP-1000มล.</t>
  </si>
  <si>
    <t>ลัง 1385</t>
  </si>
  <si>
    <t>ห่อ 69.25</t>
  </si>
  <si>
    <t>กล่องข้าวสี่เหลี่ยมTCL-A752(Tใส2ช่อง)</t>
  </si>
  <si>
    <t>20-9-64</t>
  </si>
  <si>
    <t>กล่องข้าวสี่เหลี่ยมTCL-A752(B-ดำ2ช่อง)</t>
  </si>
  <si>
    <r>
      <t>กล่องข้าวสี่เหลี่ยม  A652</t>
    </r>
    <r>
      <rPr>
        <b/>
        <sz val="12"/>
        <rFont val="Angsana New"/>
        <family val="1"/>
      </rPr>
      <t xml:space="preserve"> (750ชิ้น)</t>
    </r>
  </si>
  <si>
    <t>23-4-63</t>
  </si>
  <si>
    <t>ห่อ 59.33</t>
  </si>
  <si>
    <t xml:space="preserve">กล่องข้าวสี่เหลี่ยม  A752  </t>
  </si>
  <si>
    <t xml:space="preserve">ลัง 1980 </t>
  </si>
  <si>
    <t>ห่อ 62.67</t>
  </si>
  <si>
    <r>
      <rPr>
        <sz val="9"/>
        <rFont val="Arial"/>
        <family val="2"/>
      </rPr>
      <t>กล่องข้าวไมโคเวฟ</t>
    </r>
    <r>
      <rPr>
        <b/>
        <sz val="14"/>
        <color indexed="36"/>
        <rFont val="Arial"/>
        <family val="2"/>
      </rPr>
      <t>ท</t>
    </r>
    <r>
      <rPr>
        <b/>
        <sz val="14"/>
        <color indexed="60"/>
        <rFont val="Arial"/>
        <family val="2"/>
      </rPr>
      <t>รงกลม</t>
    </r>
    <r>
      <rPr>
        <b/>
        <sz val="14"/>
        <rFont val="Arial"/>
        <family val="2"/>
      </rPr>
      <t>FN-300</t>
    </r>
  </si>
  <si>
    <t>25ใบ*20พ</t>
  </si>
  <si>
    <t>5-8-67</t>
  </si>
  <si>
    <t xml:space="preserve">ค่ารถ 40 </t>
  </si>
  <si>
    <t>950+40</t>
  </si>
  <si>
    <t>47.5+2</t>
  </si>
  <si>
    <r>
      <t>กล่องข้าวไมโคเวฟ</t>
    </r>
    <r>
      <rPr>
        <b/>
        <sz val="14"/>
        <color indexed="60"/>
        <rFont val="Arial"/>
        <family val="2"/>
      </rPr>
      <t>ทรงกลม</t>
    </r>
    <r>
      <rPr>
        <b/>
        <sz val="14"/>
        <rFont val="Arial"/>
        <family val="2"/>
      </rPr>
      <t>FN-450</t>
    </r>
  </si>
  <si>
    <t>980+40</t>
  </si>
  <si>
    <t>49+2</t>
  </si>
  <si>
    <r>
      <t>กล่องข้าวไมโคเวฟ</t>
    </r>
    <r>
      <rPr>
        <b/>
        <sz val="14"/>
        <color indexed="60"/>
        <rFont val="Arial"/>
        <family val="2"/>
      </rPr>
      <t>ทรงกลม</t>
    </r>
    <r>
      <rPr>
        <b/>
        <sz val="14"/>
        <rFont val="Arial"/>
        <family val="2"/>
      </rPr>
      <t>FN-750</t>
    </r>
  </si>
  <si>
    <t xml:space="preserve"> 1200+40</t>
  </si>
  <si>
    <t>ลัง 1240+40</t>
  </si>
  <si>
    <t>แพค 62+2</t>
  </si>
  <si>
    <r>
      <t>กล่องข้าวไมโคเวฟ</t>
    </r>
    <r>
      <rPr>
        <b/>
        <sz val="14"/>
        <color indexed="60"/>
        <rFont val="Arial"/>
        <family val="2"/>
      </rPr>
      <t>ทรงกลม</t>
    </r>
    <r>
      <rPr>
        <b/>
        <sz val="14"/>
        <rFont val="Arial"/>
        <family val="2"/>
      </rPr>
      <t>FN-1000</t>
    </r>
  </si>
  <si>
    <t xml:space="preserve"> 1350+40</t>
  </si>
  <si>
    <t>ลัง 1390+40</t>
  </si>
  <si>
    <t>แพค 69.50+2</t>
  </si>
  <si>
    <r>
      <t>กล่องข้าวไมโคเวฟ</t>
    </r>
    <r>
      <rPr>
        <b/>
        <sz val="12"/>
        <color indexed="60"/>
        <rFont val="Arial"/>
        <family val="2"/>
      </rPr>
      <t>ทรงกลม</t>
    </r>
    <r>
      <rPr>
        <b/>
        <sz val="12"/>
        <rFont val="Arial"/>
        <family val="2"/>
      </rPr>
      <t>BL-450</t>
    </r>
  </si>
  <si>
    <t>ค่ารถ 40 (5ลัง)</t>
  </si>
  <si>
    <t>ลัง665</t>
  </si>
  <si>
    <t>แพค 33.25</t>
  </si>
  <si>
    <r>
      <t>กล่องข้าวไมโคเวฟ</t>
    </r>
    <r>
      <rPr>
        <b/>
        <sz val="12"/>
        <color indexed="60"/>
        <rFont val="Arial"/>
        <family val="2"/>
      </rPr>
      <t>ทรงกลม</t>
    </r>
    <r>
      <rPr>
        <b/>
        <sz val="12"/>
        <rFont val="Arial"/>
        <family val="2"/>
      </rPr>
      <t>BL-750</t>
    </r>
  </si>
  <si>
    <t>25ใบ*12พ</t>
  </si>
  <si>
    <t>แพค 54.17</t>
  </si>
  <si>
    <r>
      <t>กล่อข้าวไมโคเวฟ</t>
    </r>
    <r>
      <rPr>
        <b/>
        <sz val="12"/>
        <color indexed="60"/>
        <rFont val="Arial"/>
        <family val="2"/>
      </rPr>
      <t>ทรงกลม</t>
    </r>
    <r>
      <rPr>
        <b/>
        <sz val="12"/>
        <rFont val="Arial"/>
        <family val="2"/>
      </rPr>
      <t>BL1000</t>
    </r>
  </si>
  <si>
    <t>แพค 58.75</t>
  </si>
  <si>
    <r>
      <t>กล่อข้าวไมโคเวฟ</t>
    </r>
    <r>
      <rPr>
        <b/>
        <sz val="12"/>
        <color indexed="60"/>
        <rFont val="Arial"/>
        <family val="2"/>
      </rPr>
      <t>ทรงกลม</t>
    </r>
    <r>
      <rPr>
        <b/>
        <sz val="12"/>
        <rFont val="Arial"/>
        <family val="2"/>
      </rPr>
      <t>BL1500</t>
    </r>
  </si>
  <si>
    <t>แพค 61.67</t>
  </si>
  <si>
    <t>เจ.ที</t>
  </si>
  <si>
    <t>กล่องใส(2ช่อง)750มล.epp</t>
  </si>
  <si>
    <t>EPP</t>
  </si>
  <si>
    <t>25ชุด*20ห่อ</t>
  </si>
  <si>
    <t>18-10-64</t>
  </si>
  <si>
    <t>กล่องใสใส่อาหาร+ฝา500มล</t>
  </si>
  <si>
    <t>PP500มล</t>
  </si>
  <si>
    <t>26-3-62</t>
  </si>
  <si>
    <t>กล่องข้าวPPSB99-1ช่อง(ฝาปะกบ)</t>
  </si>
  <si>
    <t>1220(1050)</t>
  </si>
  <si>
    <t>1150(1000)</t>
  </si>
  <si>
    <t>ค่ารถ 45(ลด40)</t>
  </si>
  <si>
    <t>ลัง1155 (1000)</t>
  </si>
  <si>
    <t>แพค57.75(50)</t>
  </si>
  <si>
    <t>กล่องข้าวPPSB99-2ช่อง (ฝาปะกบ)</t>
  </si>
  <si>
    <t>กล่องข้าวPPSB912 (ฝาปะกบ)</t>
  </si>
  <si>
    <t>800(850)</t>
  </si>
  <si>
    <t>ลัง805</t>
  </si>
  <si>
    <t>แพค 40.25</t>
  </si>
  <si>
    <t>กล่องข้าวPPSB5-2(ฝาปะกบ)</t>
  </si>
  <si>
    <t>980(800</t>
  </si>
  <si>
    <t>ลัง 985(840</t>
  </si>
  <si>
    <t>แพค49.25 (42</t>
  </si>
  <si>
    <t>กล่องข้าวPPSB500 (ฝาปะกบ)</t>
  </si>
  <si>
    <t>1100(870</t>
  </si>
  <si>
    <t>ลัง 1105(905</t>
  </si>
  <si>
    <t>แพค 55.25</t>
  </si>
  <si>
    <t>ชามคราฟ(เยื่อไม้)ทรงต่ำ</t>
  </si>
  <si>
    <t>500มล.</t>
  </si>
  <si>
    <t>50ใบ*20แถว</t>
  </si>
  <si>
    <t>แถว 85</t>
  </si>
  <si>
    <t>ลัง1630</t>
  </si>
  <si>
    <t>ลัง 1515</t>
  </si>
  <si>
    <t>แถว 75.15</t>
  </si>
  <si>
    <t>ชามคราฟ(เยื่อไม้)  130</t>
  </si>
  <si>
    <t>640มล</t>
  </si>
  <si>
    <t>50ใบ*12แถว</t>
  </si>
  <si>
    <t>แถว 95</t>
  </si>
  <si>
    <t>17-12-67</t>
  </si>
  <si>
    <t>รถ35(1/67-85.-)</t>
  </si>
  <si>
    <t>ลัง 1025</t>
  </si>
  <si>
    <t>แถว 85.42</t>
  </si>
  <si>
    <t xml:space="preserve">ชามคราฟ(เยื่อไม้)  </t>
  </si>
  <si>
    <t>950มล.</t>
  </si>
  <si>
    <t>แถว 130</t>
  </si>
  <si>
    <t>10-1-67</t>
  </si>
  <si>
    <t xml:space="preserve">ลัง 1395 </t>
  </si>
  <si>
    <t>แถว 116.25</t>
  </si>
  <si>
    <t>ชามคราฟ(เยื่อไม้)  150</t>
  </si>
  <si>
    <t>แถว  130</t>
  </si>
  <si>
    <t>แถว 116.525</t>
  </si>
  <si>
    <t>1180มล.</t>
  </si>
  <si>
    <t xml:space="preserve">ฝาใส   </t>
  </si>
  <si>
    <t>130มม.</t>
  </si>
  <si>
    <t>ลัง   795</t>
  </si>
  <si>
    <t>แถว 66.25</t>
  </si>
  <si>
    <t>150มม.</t>
  </si>
  <si>
    <t>ชามคราฟใช้ดีพร้อมฝา*1</t>
  </si>
  <si>
    <t>1*25*8แพ็ค</t>
  </si>
  <si>
    <t>5-11-68</t>
  </si>
  <si>
    <t>แถว  76.88</t>
  </si>
  <si>
    <t>ชามคราฟใช้ดีพร้อมฝา*2</t>
  </si>
  <si>
    <t>750มล.</t>
  </si>
  <si>
    <t>ลัง 670</t>
  </si>
  <si>
    <t>ลัง 635</t>
  </si>
  <si>
    <t>แถว 79.38</t>
  </si>
  <si>
    <t>ชามคราฟใช้ดีพร้อมฝา*3(สูง)</t>
  </si>
  <si>
    <t>1000มล.</t>
  </si>
  <si>
    <t>แถว  91.88</t>
  </si>
  <si>
    <t>ชามคราฟใช้ดีพร้อมฝา*4(สูง)</t>
  </si>
  <si>
    <t>1200มล.</t>
  </si>
  <si>
    <t>แถว  109.38</t>
  </si>
  <si>
    <t>กล่องบะหมี่คราฟน้ำตาล</t>
  </si>
  <si>
    <t>10แถว*50ใบ</t>
  </si>
  <si>
    <t>แถว 190</t>
  </si>
  <si>
    <t>ลัง  1595</t>
  </si>
  <si>
    <t>แถว 159.5</t>
  </si>
  <si>
    <t>กล่องบะหมี่คราฟขาว</t>
  </si>
  <si>
    <t>กล่องอาหารคราฟสี่เหลี่ยม</t>
  </si>
  <si>
    <t>แถว 170</t>
  </si>
  <si>
    <t>รถ 80</t>
  </si>
  <si>
    <t>ชุก        76</t>
  </si>
  <si>
    <t>750มล</t>
  </si>
  <si>
    <t>แถว 180</t>
  </si>
  <si>
    <t>ลัง 3290</t>
  </si>
  <si>
    <t>ลัง1485</t>
  </si>
  <si>
    <t>ชุด   78.25</t>
  </si>
  <si>
    <t>บ.แฟนตาซีเปเปอร์ จก</t>
  </si>
  <si>
    <t>034- 243520</t>
  </si>
  <si>
    <t>ลด10%1080ค่ารถ30</t>
  </si>
  <si>
    <t>ลัง1110</t>
  </si>
  <si>
    <t>ลด10%1224ค่ารถ30</t>
  </si>
  <si>
    <t>ลัง 1254</t>
  </si>
  <si>
    <t>กป.ใส+ฝา</t>
  </si>
  <si>
    <t>ถ้วยน้ำจิ้มPG-1ออนน์(ฝาติด)</t>
  </si>
  <si>
    <t>50ใบ*40แถว</t>
  </si>
  <si>
    <t>ลัง  850</t>
  </si>
  <si>
    <t>6-12-67</t>
  </si>
  <si>
    <t>ถ้วยน้ำจิ้ม  1ออนน์(ฝาติด)</t>
  </si>
  <si>
    <t>10-11-66</t>
  </si>
  <si>
    <t>ถ้วยน้ำจิ้ม  2ออนน์(ฝาติด)</t>
  </si>
  <si>
    <t>ถ้วยน้ำจิ้มTR -2ออนน์(ฝาติด)</t>
  </si>
  <si>
    <t>17-1-67</t>
  </si>
  <si>
    <t>ถ้วย  TC-2ออนน์+ฝา</t>
  </si>
  <si>
    <t>ลัง  980</t>
  </si>
  <si>
    <t>ถ้วย  TR-3ออนน์  (เค)</t>
  </si>
  <si>
    <t>ลัง 1015</t>
  </si>
  <si>
    <t>ลัง  1085</t>
  </si>
  <si>
    <t>ลัง  1285</t>
  </si>
  <si>
    <t>ฝาเรียบไม่เจาะ TCL- L 75</t>
  </si>
  <si>
    <t>L 75</t>
  </si>
  <si>
    <t>50*40แถว</t>
  </si>
  <si>
    <t>ฝาโดมไม่เจาะ TCL</t>
  </si>
  <si>
    <t>D 75</t>
  </si>
  <si>
    <t>ชามฮอนบอย</t>
  </si>
  <si>
    <t>56</t>
  </si>
  <si>
    <t>1*100*20</t>
  </si>
  <si>
    <t>57</t>
  </si>
  <si>
    <t>1*50*40</t>
  </si>
  <si>
    <t>1*50*24</t>
  </si>
  <si>
    <t>16-9-66</t>
  </si>
  <si>
    <t>1*50*18</t>
  </si>
  <si>
    <t>ชามฮอนบอยสีน้ำตาล</t>
  </si>
  <si>
    <t>ชามCPWสีน้ำตาล</t>
  </si>
  <si>
    <t>วี.เอส</t>
  </si>
  <si>
    <t>ชามTC PP- 56  ปาก116</t>
  </si>
  <si>
    <t>4-5-63</t>
  </si>
  <si>
    <t>ชามTC PP- 57  ปาก116</t>
  </si>
  <si>
    <t>21-4-63</t>
  </si>
  <si>
    <t>ลัง 1223.40</t>
  </si>
  <si>
    <t>ชามTC PP- 45  ปาก118</t>
  </si>
  <si>
    <t>16-9-63</t>
  </si>
  <si>
    <t>ฝาปิดชาม 45</t>
  </si>
  <si>
    <t>แก้วTr 500ก.   ปาก116</t>
  </si>
  <si>
    <t>ลัง   1350</t>
  </si>
  <si>
    <t>แถว     64</t>
  </si>
  <si>
    <t>แถว     66.50</t>
  </si>
  <si>
    <t>ฝาเรียบไม่เจาะ</t>
  </si>
  <si>
    <t>PET116</t>
  </si>
  <si>
    <t>20-3-60</t>
  </si>
  <si>
    <t>ฝาโดมไม่เจาะ</t>
  </si>
  <si>
    <t>กล่องข้าวกระดาษ</t>
  </si>
  <si>
    <t>กล่องข้าวชานอ้อย450มล</t>
  </si>
  <si>
    <t>B004</t>
  </si>
  <si>
    <t>50*12ห่อ</t>
  </si>
  <si>
    <t>กล่องข้าวฟูดเกรด725มล</t>
  </si>
  <si>
    <t>PB0015*7</t>
  </si>
  <si>
    <t>50*16ห่อ</t>
  </si>
  <si>
    <t>ลัง  1380</t>
  </si>
  <si>
    <t>7-5-62</t>
  </si>
  <si>
    <t>ชามชานอ้อย 875มล</t>
  </si>
  <si>
    <t>L038</t>
  </si>
  <si>
    <t>50*20ห่อ</t>
  </si>
  <si>
    <t>จานชานอ้อย9นิ้ว</t>
  </si>
  <si>
    <t>P013</t>
  </si>
  <si>
    <t>ชามกระดาษลายไก่</t>
  </si>
  <si>
    <t>520 มล.</t>
  </si>
  <si>
    <t>50*10ห่อ</t>
  </si>
  <si>
    <t>ลัง 887</t>
  </si>
  <si>
    <t>ห่อ 110.9</t>
  </si>
  <si>
    <t>บ.ซีแอล เอ็ม</t>
  </si>
  <si>
    <t>ชามชานอ้อย  45</t>
  </si>
  <si>
    <t>18*ห่อ</t>
  </si>
  <si>
    <t>3-62</t>
  </si>
  <si>
    <t>ห่อ 67.50</t>
  </si>
  <si>
    <t>ชามชานอ้อย  56</t>
  </si>
  <si>
    <t>20*ห่อ</t>
  </si>
  <si>
    <t>ลัง 805</t>
  </si>
  <si>
    <t>ห่อ 41.75</t>
  </si>
  <si>
    <t>ชามชานอ้อย  57</t>
  </si>
  <si>
    <t>40*ห่อ</t>
  </si>
  <si>
    <t>ห่อ 35.25</t>
  </si>
  <si>
    <t>19-3-62</t>
  </si>
  <si>
    <t>กล่องข้าว    `ZTX</t>
  </si>
  <si>
    <t>400มล.</t>
  </si>
  <si>
    <t>50*20</t>
  </si>
  <si>
    <t>4-61</t>
  </si>
  <si>
    <t>600มล.</t>
  </si>
  <si>
    <t>50*21</t>
  </si>
  <si>
    <t>50*22</t>
  </si>
  <si>
    <t>ลัง  2080</t>
  </si>
  <si>
    <t>จานชานอ้อย   ZTX</t>
  </si>
  <si>
    <t>50*40</t>
  </si>
  <si>
    <t>ลัง 1915</t>
  </si>
  <si>
    <t>ชามชานอ้อย    Z`TX</t>
  </si>
  <si>
    <t>350มล.</t>
  </si>
  <si>
    <t>ลัง 1445</t>
  </si>
  <si>
    <t>875มล.</t>
  </si>
  <si>
    <t>กล่องข้าว           `SCG</t>
  </si>
  <si>
    <t>ลัง  2025</t>
  </si>
  <si>
    <t>จานชานอ้อย   SCG</t>
  </si>
  <si>
    <t>ชามชานอ้อย    SCG</t>
  </si>
  <si>
    <t>ลัง 415</t>
  </si>
  <si>
    <t>ถังโบว์หูหิ้ว    ใหญ่</t>
  </si>
  <si>
    <t>1*12ใบ</t>
  </si>
  <si>
    <t>แถว 160</t>
  </si>
  <si>
    <t>28-10-58</t>
  </si>
  <si>
    <t>แพค 132</t>
  </si>
  <si>
    <t>ใบ 11</t>
  </si>
  <si>
    <t>ลัด</t>
  </si>
  <si>
    <t>ถังโบว์หูหิ้ว     กลาง</t>
  </si>
  <si>
    <t>1*20ใบ</t>
  </si>
  <si>
    <t>1*15แถว</t>
  </si>
  <si>
    <t>แถว 230</t>
  </si>
  <si>
    <t>ใบ 13</t>
  </si>
  <si>
    <t>30-10-58</t>
  </si>
  <si>
    <t>แถว 183.33</t>
  </si>
  <si>
    <t>ใบ 9.17</t>
  </si>
  <si>
    <t>ถังโบว์หูหิ้ว   เล็ก</t>
  </si>
  <si>
    <t>แถว130</t>
  </si>
  <si>
    <t>1-12-58</t>
  </si>
  <si>
    <t>ลัง1554</t>
  </si>
  <si>
    <t>แถว103.60</t>
  </si>
  <si>
    <t>ใบ 5.18</t>
  </si>
  <si>
    <t>30-9-62</t>
  </si>
  <si>
    <t>แคปซูล6ออนเต้าฮวย+ฝาดำ</t>
  </si>
  <si>
    <t>20-7-64</t>
  </si>
  <si>
    <t>แถว 322</t>
  </si>
  <si>
    <t>แคปซูล6ออนเต้าฮวย+ฝาทอง</t>
  </si>
  <si>
    <t>แถว 52.50</t>
  </si>
  <si>
    <t>แก้วกาแฟกระดาษ 6.5ออนน์</t>
  </si>
  <si>
    <t>แก้วถัง28ออนน์+ฝา116</t>
  </si>
  <si>
    <t>ชุด 90</t>
  </si>
  <si>
    <t>ค่ารถ 70</t>
  </si>
  <si>
    <t>ชุด 72.50</t>
  </si>
  <si>
    <t>กล่องข้าวTR-C650</t>
  </si>
  <si>
    <t>21-5-64</t>
  </si>
  <si>
    <t>กล่องข้าวTR-C750</t>
  </si>
  <si>
    <t>25-7-63</t>
  </si>
  <si>
    <t>กล่องข้าวTCL-A752ใส</t>
  </si>
  <si>
    <t>ลัง 1875</t>
  </si>
  <si>
    <r>
      <t xml:space="preserve">กล่องข้าว  A652   </t>
    </r>
    <r>
      <rPr>
        <sz val="20"/>
        <rFont val="Angsana New"/>
        <family val="1"/>
      </rPr>
      <t xml:space="preserve"> (750ชิ้น)</t>
    </r>
  </si>
  <si>
    <t>กล่องข้าว  A752  (750ชิ้น)</t>
  </si>
  <si>
    <t>ลัง 2020</t>
  </si>
  <si>
    <t>กล่องข้าวกลมCY300</t>
  </si>
  <si>
    <t>กล่องข้าวกลมCY450</t>
  </si>
  <si>
    <t>16-9-65</t>
  </si>
  <si>
    <t>ห่อ48.12</t>
  </si>
  <si>
    <t>กล่องข้าวกลมCY750</t>
  </si>
  <si>
    <t>4-4-66</t>
  </si>
  <si>
    <t>ลัง 1195</t>
  </si>
  <si>
    <t>กล่องข้าวกลมCY1000</t>
  </si>
  <si>
    <t>กล่องข้าวKP-500มล.</t>
  </si>
  <si>
    <t>กล่องข้าวKP-650มล.</t>
  </si>
  <si>
    <t>กล่องข้าวKP-750มล.</t>
  </si>
  <si>
    <t>กล่องข้าวKP-1000มล.</t>
  </si>
  <si>
    <t>บจก. สยามริชอินเตอร์เนชั่นแนล จก</t>
  </si>
  <si>
    <t>โอนไทยพาณิช 162-401967-3</t>
  </si>
  <si>
    <t>กล่องอาหาร FO 650</t>
  </si>
  <si>
    <t>19-9-65</t>
  </si>
  <si>
    <t>10ลังแถม1+รถ35</t>
  </si>
  <si>
    <t>แพค  54.58</t>
  </si>
  <si>
    <t>กล่องอาหาร FO 750</t>
  </si>
  <si>
    <t>แพค   57.92</t>
  </si>
  <si>
    <t>กล่องอาหาร FO1000</t>
  </si>
  <si>
    <t>19-6-65</t>
  </si>
  <si>
    <t>แพค   60.42</t>
  </si>
  <si>
    <r>
      <rPr>
        <sz val="18"/>
        <rFont val="Arial"/>
        <family val="2"/>
      </rPr>
      <t xml:space="preserve">แผนก............มณีมงคล </t>
    </r>
    <r>
      <rPr>
        <sz val="10"/>
        <rFont val="Arial"/>
        <charset val="222"/>
      </rPr>
      <t xml:space="preserve"> ...................</t>
    </r>
  </si>
  <si>
    <t>นพรัตน์</t>
  </si>
  <si>
    <t>02-3283888</t>
  </si>
  <si>
    <t>(ถุงตราปู)</t>
  </si>
  <si>
    <t xml:space="preserve">PPTถุงพับข้างใส  </t>
  </si>
  <si>
    <t>4.5x7</t>
  </si>
  <si>
    <t>ห่อ    35</t>
  </si>
  <si>
    <t>หิ้ว340กส1900</t>
  </si>
  <si>
    <t>7-68</t>
  </si>
  <si>
    <t>กก. 59</t>
  </si>
  <si>
    <t>รถ30  กส1800</t>
  </si>
  <si>
    <t>หิ้ว300</t>
  </si>
  <si>
    <t>กก.60  ห่อ30</t>
  </si>
  <si>
    <t>5x8</t>
  </si>
  <si>
    <t>6x8</t>
  </si>
  <si>
    <t>6x9</t>
  </si>
  <si>
    <t>7x11</t>
  </si>
  <si>
    <t>8*12</t>
  </si>
  <si>
    <t>9*14</t>
  </si>
  <si>
    <t xml:space="preserve"> PPTถุงพับข้างลาย  </t>
  </si>
  <si>
    <t>4.5*7</t>
  </si>
  <si>
    <t>ห่อ    40</t>
  </si>
  <si>
    <t>กก. 63</t>
  </si>
  <si>
    <t>กส.2057.30</t>
  </si>
  <si>
    <t>กก68.58(ห่อ34.29</t>
  </si>
  <si>
    <t>6*9</t>
  </si>
  <si>
    <t>7*11</t>
  </si>
  <si>
    <t xml:space="preserve">  IPPถุงแก้วพับก้นลาย            </t>
  </si>
  <si>
    <t>5*12</t>
  </si>
  <si>
    <t>กก 110</t>
  </si>
  <si>
    <t>กส. 2750</t>
  </si>
  <si>
    <t>15-5-69</t>
  </si>
  <si>
    <t>กก. 99</t>
  </si>
  <si>
    <t>กส.2510</t>
  </si>
  <si>
    <t>กก. 100.4</t>
  </si>
  <si>
    <t>6*12</t>
  </si>
  <si>
    <t>7x14</t>
  </si>
  <si>
    <t>กก. 75.70</t>
  </si>
  <si>
    <t>2025+35</t>
  </si>
  <si>
    <t>กส.2060</t>
  </si>
  <si>
    <t>กก. 82.40</t>
  </si>
  <si>
    <t>8x14</t>
  </si>
  <si>
    <t>26-6-55</t>
  </si>
  <si>
    <t>กก.  88</t>
  </si>
  <si>
    <t xml:space="preserve">  IPPAถุงพับก้นลายสตรอเบอรี่            </t>
  </si>
  <si>
    <t>กก. 115</t>
  </si>
  <si>
    <t>ลูก2750</t>
  </si>
  <si>
    <t>กก.102</t>
  </si>
  <si>
    <t>รถ 45  กส.2550</t>
  </si>
  <si>
    <t>กส. 2595</t>
  </si>
  <si>
    <t>กก.103.80</t>
  </si>
  <si>
    <t>กก. 95</t>
  </si>
  <si>
    <t>ส่ง85ลูก2125</t>
  </si>
  <si>
    <t>กก.76</t>
  </si>
  <si>
    <t>รถ 35  กส.1859</t>
  </si>
  <si>
    <t>กส. 1859</t>
  </si>
  <si>
    <t>กก.74.36</t>
  </si>
  <si>
    <t>6*14</t>
  </si>
  <si>
    <t>2-12-60</t>
  </si>
  <si>
    <t>กส.2460</t>
  </si>
  <si>
    <t>+30</t>
  </si>
  <si>
    <t>กส.2490</t>
  </si>
  <si>
    <t>กก 83</t>
  </si>
  <si>
    <t>6*10</t>
  </si>
  <si>
    <t>26-3-56</t>
  </si>
  <si>
    <t>กส.2700</t>
  </si>
  <si>
    <t>กก. 90</t>
  </si>
  <si>
    <t xml:space="preserve"> PPถุงหนา                      </t>
  </si>
  <si>
    <t>4*7</t>
  </si>
  <si>
    <t>หิ้ว320ลูก1800</t>
  </si>
  <si>
    <t>กก. 50</t>
  </si>
  <si>
    <t>ค่ารถ 30 กส.1530</t>
  </si>
  <si>
    <t>(5กก)255</t>
  </si>
  <si>
    <t>กก.51ห่อ25.50</t>
  </si>
  <si>
    <t>4.5x4.5</t>
  </si>
  <si>
    <t>4-10-61</t>
  </si>
  <si>
    <t>กส.1800</t>
  </si>
  <si>
    <t>กส.1830</t>
  </si>
  <si>
    <t>กก.61</t>
  </si>
  <si>
    <t>5*5</t>
  </si>
  <si>
    <t>ห่อ 41</t>
  </si>
  <si>
    <t>(5กก).400</t>
  </si>
  <si>
    <t>กก.59.81</t>
  </si>
  <si>
    <t>กส.1920ค่ารถ 35</t>
  </si>
  <si>
    <t>กส.1955</t>
  </si>
  <si>
    <t>กก.65.16 ห่อ33</t>
  </si>
  <si>
    <t>7-</t>
  </si>
  <si>
    <t>กส.1500ค่ารถ 35</t>
  </si>
  <si>
    <t>กส.1535</t>
  </si>
  <si>
    <t>กก51.17 ห่อ25.59</t>
  </si>
  <si>
    <t>7*9</t>
  </si>
  <si>
    <t>หิ้ว320ลูก1750</t>
  </si>
  <si>
    <t>25-8-68</t>
  </si>
  <si>
    <t>กก. 54</t>
  </si>
  <si>
    <t>ค่ารถ 30 กส.1650</t>
  </si>
  <si>
    <t>(5กก)275</t>
  </si>
  <si>
    <t>กก.55ห่อ27.50</t>
  </si>
  <si>
    <t>8x12</t>
  </si>
  <si>
    <t>กก. 56</t>
  </si>
  <si>
    <t>ค่ารถ 30 กส.1710</t>
  </si>
  <si>
    <t>(5กก)285</t>
  </si>
  <si>
    <t>กก.57ห่อ28.50</t>
  </si>
  <si>
    <t>12*18</t>
  </si>
  <si>
    <t>กส.1620ค่ารถ 35</t>
  </si>
  <si>
    <t>กส.1655</t>
  </si>
  <si>
    <t>กก 55.17 ห่อ27.58</t>
  </si>
  <si>
    <t>ถุงพลาสติกบาง          PP</t>
  </si>
  <si>
    <t>23-3-55</t>
  </si>
  <si>
    <t>กก.  66</t>
  </si>
  <si>
    <t>ถุงแผ่นตราปู</t>
  </si>
  <si>
    <t>12-7-55</t>
  </si>
  <si>
    <t>กก.  63</t>
  </si>
  <si>
    <t>ถุงโอเลี้ยง</t>
  </si>
  <si>
    <t>5*11</t>
  </si>
  <si>
    <t>14-2-56</t>
  </si>
  <si>
    <t>กส2040</t>
  </si>
  <si>
    <t>กก.  68</t>
  </si>
  <si>
    <t>แผนก............มณีมงคล  ...................</t>
  </si>
  <si>
    <t xml:space="preserve"> OPPถุงแก้ว                     </t>
  </si>
  <si>
    <t>2.5x8x50m</t>
  </si>
  <si>
    <t>3-8-54</t>
  </si>
  <si>
    <t>กก.  105</t>
  </si>
  <si>
    <t>3*7</t>
  </si>
  <si>
    <t>10-9-68</t>
  </si>
  <si>
    <t>กก.77</t>
  </si>
  <si>
    <t>กก. 78.16</t>
  </si>
  <si>
    <t>3.5x10x50m</t>
  </si>
  <si>
    <t>4*5</t>
  </si>
  <si>
    <t>5*8</t>
  </si>
  <si>
    <t>6x9x50m</t>
  </si>
  <si>
    <t>2460.14+35</t>
  </si>
  <si>
    <t>กก.83.17</t>
  </si>
  <si>
    <t>6*11</t>
  </si>
  <si>
    <t>7*14</t>
  </si>
  <si>
    <t>กส 2474.6</t>
  </si>
  <si>
    <t>กก. 82.49</t>
  </si>
  <si>
    <t>PPถุงหูหิ้วใสตราปู( เขียว)500ก.</t>
  </si>
  <si>
    <t>6x11</t>
  </si>
  <si>
    <t>1*10*6มัด</t>
  </si>
  <si>
    <t>มัด350</t>
  </si>
  <si>
    <t>16-12-68</t>
  </si>
  <si>
    <t>กส.1765.5+35กส.1800</t>
  </si>
  <si>
    <t>6x14</t>
  </si>
  <si>
    <t>7x15</t>
  </si>
  <si>
    <t>8x16</t>
  </si>
  <si>
    <t>9*18</t>
  </si>
  <si>
    <t>12*20</t>
  </si>
  <si>
    <t>PPถุงหูหิ้วใสตราปู(ชมพู)500ก.</t>
  </si>
  <si>
    <t>28-9-62</t>
  </si>
  <si>
    <t>กก.53.27</t>
  </si>
  <si>
    <t>กส.1710+25</t>
  </si>
  <si>
    <t>กส.1735</t>
  </si>
  <si>
    <t>กก.57.83(ห่อ28.92)</t>
  </si>
  <si>
    <t>8*16</t>
  </si>
  <si>
    <t>กก.64</t>
  </si>
  <si>
    <t>รถ 35  กส.2089.40</t>
  </si>
  <si>
    <t>มัด 348.23</t>
  </si>
  <si>
    <t>ซอง 13.93</t>
  </si>
  <si>
    <t xml:space="preserve">  HD.ถุงหิ้ว100ใบเต็ม                </t>
  </si>
  <si>
    <t>300ซอง/ห่อ</t>
  </si>
  <si>
    <t>มัด 90</t>
  </si>
  <si>
    <t>กส 1993</t>
  </si>
  <si>
    <t>กส.2028</t>
  </si>
  <si>
    <t>ซอง 6.76</t>
  </si>
  <si>
    <t>240ซอง/ห่อ</t>
  </si>
  <si>
    <t>มัด110</t>
  </si>
  <si>
    <t>ซอง 8.50</t>
  </si>
  <si>
    <t>130ซอง/ห่อ</t>
  </si>
  <si>
    <t>18-1-56</t>
  </si>
  <si>
    <t>ห่อ15.40</t>
  </si>
  <si>
    <t>9x18</t>
  </si>
  <si>
    <t>100ซอง/ห่อ</t>
  </si>
  <si>
    <t>18-3-56</t>
  </si>
  <si>
    <t>กส.2068</t>
  </si>
  <si>
    <t>ซอง  21</t>
  </si>
  <si>
    <t>ซอง  34.50</t>
  </si>
  <si>
    <t>12x26</t>
  </si>
  <si>
    <t>ด4/55กก62</t>
  </si>
  <si>
    <t>กก.  64</t>
  </si>
  <si>
    <t>15x30</t>
  </si>
  <si>
    <t>21-12-55</t>
  </si>
  <si>
    <t>แผนก........ถุงพลาสติก  วี เอส เทรด...................</t>
  </si>
  <si>
    <t>มณีมงคล  (ถุงตราปู)</t>
  </si>
  <si>
    <t>ถุงหิ้วบาง 500ก. ตราปู</t>
  </si>
  <si>
    <t>21-6-64</t>
  </si>
  <si>
    <t>กส. 1793.50</t>
  </si>
  <si>
    <t xml:space="preserve">  มัด  71.74</t>
  </si>
  <si>
    <t>(6*14ตราส้ม500ก.)</t>
  </si>
  <si>
    <t>5กก 380</t>
  </si>
  <si>
    <t>21-2-68</t>
  </si>
  <si>
    <t>กก.58</t>
  </si>
  <si>
    <t>ค่ารถ 35 กส.1895</t>
  </si>
  <si>
    <t>มัด 315.80</t>
  </si>
  <si>
    <t>ห่อ 31.58</t>
  </si>
  <si>
    <t>7*15</t>
  </si>
  <si>
    <t>1*16มัด</t>
  </si>
  <si>
    <t>2-6-63</t>
  </si>
  <si>
    <t>กส.1598</t>
  </si>
  <si>
    <t>มัด 99.88</t>
  </si>
  <si>
    <t>1*12มัด</t>
  </si>
  <si>
    <t>กส.  1325</t>
  </si>
  <si>
    <t>มัด 110.42</t>
  </si>
  <si>
    <t>1*9มัด</t>
  </si>
  <si>
    <t>กส.  1488</t>
  </si>
  <si>
    <t>มัด165.33</t>
  </si>
  <si>
    <t>ห่อ 36</t>
  </si>
  <si>
    <t>กก 55.14</t>
  </si>
  <si>
    <t>กส.1770+รถ25</t>
  </si>
  <si>
    <t xml:space="preserve">กส.1795 </t>
  </si>
  <si>
    <t>กก.59ห่อ30</t>
  </si>
  <si>
    <t>3หู</t>
  </si>
  <si>
    <t>12*26</t>
  </si>
  <si>
    <t>500ก.*30กก.</t>
  </si>
  <si>
    <t>กส.1860</t>
  </si>
  <si>
    <t>กส1895</t>
  </si>
  <si>
    <t>กก.  63.16</t>
  </si>
  <si>
    <t>15*30</t>
  </si>
  <si>
    <t xml:space="preserve">  HDTถุงหิ้วหนา (ตราปู)             </t>
  </si>
  <si>
    <t>12x20</t>
  </si>
  <si>
    <t>กส.1920</t>
  </si>
  <si>
    <t>15x22</t>
  </si>
  <si>
    <t>24-12-55</t>
  </si>
  <si>
    <t>ด2/55 กก.59</t>
  </si>
  <si>
    <t>บ. ไทยเอ็คมี่โพลี่พลาสแพค จก.</t>
  </si>
  <si>
    <t>ถุงตรากวางคู่</t>
  </si>
  <si>
    <t>PPตรากวาง ถุงพลาสติกใส</t>
  </si>
  <si>
    <t>3x5</t>
  </si>
  <si>
    <t>30-11-63</t>
  </si>
  <si>
    <t>1710ค่ารถ25</t>
  </si>
  <si>
    <t>กส. 1735</t>
  </si>
  <si>
    <t>กก. 57.83</t>
  </si>
  <si>
    <t>31/2x6</t>
  </si>
  <si>
    <t>11-7-62</t>
  </si>
  <si>
    <t>1770ค่ารถ25</t>
  </si>
  <si>
    <t>กส. 1795</t>
  </si>
  <si>
    <t>กก. 60</t>
  </si>
  <si>
    <t>4x6</t>
  </si>
  <si>
    <t>1560ค่ารถ25</t>
  </si>
  <si>
    <t>กส. 1585</t>
  </si>
  <si>
    <t>กก.  52.83</t>
  </si>
  <si>
    <t>41/2x7</t>
  </si>
  <si>
    <t>7-1-64</t>
  </si>
  <si>
    <t>14*22</t>
  </si>
  <si>
    <t>1680ค่ารถ25</t>
  </si>
  <si>
    <t>กส. 1705</t>
  </si>
  <si>
    <t>กก. 56.83</t>
  </si>
  <si>
    <t>20x30</t>
  </si>
  <si>
    <t>24x42</t>
  </si>
  <si>
    <t>แผนก.........บ. ไทยเอ็คมี่โพลี่พลาสแพค จก....................</t>
  </si>
  <si>
    <t>บ.คิงส์แพ็ค อินดัสเตรียล จก.(ถุงฮีโร่)</t>
  </si>
  <si>
    <t xml:space="preserve">ฮีโร่ถุงหิ้วไฮเดนบางเหนียว(น้ำเงิน) </t>
  </si>
  <si>
    <t>1*25มัด</t>
  </si>
  <si>
    <t>มัด 100</t>
  </si>
  <si>
    <t>15-2-68</t>
  </si>
  <si>
    <t>ค่ารถ 30 กส.2030</t>
  </si>
  <si>
    <t>มัด 81.50</t>
  </si>
  <si>
    <t>ห่อ   8.15</t>
  </si>
  <si>
    <t>1*20มัด</t>
  </si>
  <si>
    <t>มัด120</t>
  </si>
  <si>
    <t>ค่ารถ 30กส.2130</t>
  </si>
  <si>
    <t>มัด 105</t>
  </si>
  <si>
    <t>ห่อ 10.30</t>
  </si>
  <si>
    <t>มัด 150</t>
  </si>
  <si>
    <t>ค่ารถ 30 กส.1950</t>
  </si>
  <si>
    <t>มัด 130</t>
  </si>
  <si>
    <t>ห่อ     13</t>
  </si>
  <si>
    <t>กส.1710</t>
  </si>
  <si>
    <t>4-6-64</t>
  </si>
  <si>
    <t>กส. 1830</t>
  </si>
  <si>
    <t>ฮีโร่ถุงหิ้วไฮเดนใสแบบหนา500ก.(แดง)</t>
  </si>
  <si>
    <t>มัด 170</t>
  </si>
  <si>
    <t>ฮีโร่ถุงหิ้วไฮเดนใสแบบบาง500ก(ชมพู).</t>
  </si>
  <si>
    <t>1*5ห่อ*12มัด</t>
  </si>
  <si>
    <t>ค่ารถ 30กส.1800</t>
  </si>
  <si>
    <t>ห่อ   30</t>
  </si>
  <si>
    <t>ค่ารถ 30 กส.1800</t>
  </si>
  <si>
    <t>มัด 300</t>
  </si>
  <si>
    <t>ห่อ    30</t>
  </si>
  <si>
    <t>บ.สยามพลาสเทค โปรดักส์   SP</t>
  </si>
  <si>
    <t>บัวเขียว</t>
  </si>
  <si>
    <t>ถุงหิ้วHDบัวเขียว(บาง)6x14</t>
  </si>
  <si>
    <t>1*10*6แพค</t>
  </si>
  <si>
    <t>มัด 430</t>
  </si>
  <si>
    <t>กส.2310รถ40กส. 2350</t>
  </si>
  <si>
    <t>มัด391.67</t>
  </si>
  <si>
    <t>ห่อ 39.16</t>
  </si>
  <si>
    <t>ถุงหิ้วHDบัวเขียว(บาง)7x15</t>
  </si>
  <si>
    <t>กก.48</t>
  </si>
  <si>
    <t>กส.1440รถ35กส. 1475</t>
  </si>
  <si>
    <t>มัด 245.83</t>
  </si>
  <si>
    <t>ห่อ 24.58</t>
  </si>
  <si>
    <t>ถุงหิ้วHDบัวเขียว(บาง)8x16</t>
  </si>
  <si>
    <t>ถุงหิ้วHDบัวเขียว(บาง)9x18</t>
  </si>
  <si>
    <t>ถุงหิ้วHDบัวเขียว(บาง)12x20</t>
  </si>
  <si>
    <t>มัด 330</t>
  </si>
  <si>
    <t>กก.75</t>
  </si>
  <si>
    <t>กส.1875รถ35กส. 1910</t>
  </si>
  <si>
    <t>กก. 76.40</t>
  </si>
  <si>
    <t xml:space="preserve">ห่อ </t>
  </si>
  <si>
    <r>
      <t xml:space="preserve">ถุงซิปPE5x7 </t>
    </r>
    <r>
      <rPr>
        <sz val="20"/>
        <rFont val="Angsana New"/>
        <family val="1"/>
      </rPr>
      <t xml:space="preserve"> กส 25กก.</t>
    </r>
  </si>
  <si>
    <t xml:space="preserve"> กส 25กก.</t>
  </si>
  <si>
    <t>25*1กก*10ซอง</t>
  </si>
  <si>
    <t>ซอง 15</t>
  </si>
  <si>
    <t>กก.120</t>
  </si>
  <si>
    <t>กก. 79</t>
  </si>
  <si>
    <t>กส.1975รถ35กส. 2010</t>
  </si>
  <si>
    <t>กก. 80.40ซอง8.04</t>
  </si>
  <si>
    <r>
      <t xml:space="preserve">ถุงซิปPE6x8 </t>
    </r>
    <r>
      <rPr>
        <sz val="20"/>
        <rFont val="Angsana New"/>
        <family val="1"/>
      </rPr>
      <t xml:space="preserve"> กส 25กก.</t>
    </r>
  </si>
  <si>
    <t>กก. 75</t>
  </si>
  <si>
    <t>กก. 76.40ซอง7.64</t>
  </si>
  <si>
    <r>
      <t xml:space="preserve">ถุงซิปPE7x10 </t>
    </r>
    <r>
      <rPr>
        <sz val="20"/>
        <rFont val="Angsana New"/>
        <family val="1"/>
      </rPr>
      <t xml:space="preserve"> กส 25กก.</t>
    </r>
  </si>
  <si>
    <t>กส.1725รถ35กส. 1760</t>
  </si>
  <si>
    <t>กก. 70.40ซอง7.04</t>
  </si>
  <si>
    <t>แผนก.........บ...... MT...  ...................</t>
  </si>
  <si>
    <t>ตงฮั้ว(วิจิตร)</t>
  </si>
  <si>
    <t>ถุงพิมพ์เฉาก๊วย(เกาลูน-ขาว)</t>
  </si>
  <si>
    <t>19-3-56</t>
  </si>
  <si>
    <t>ก.95</t>
  </si>
  <si>
    <t>ถุงพิมพ์เฉาก๊วย2สี(ฮานอยขาว-แดง)</t>
  </si>
  <si>
    <t>3.75*6.5</t>
  </si>
  <si>
    <t>9-5-56</t>
  </si>
  <si>
    <t>347.5กก+ค่ารถ@กก112</t>
  </si>
  <si>
    <t>กก.100</t>
  </si>
  <si>
    <t>ค่าแบบ+บล็อก</t>
  </si>
  <si>
    <t>8กส.  240กก.</t>
  </si>
  <si>
    <t>กก.14</t>
  </si>
  <si>
    <t>PE  ถุงเย็น</t>
  </si>
  <si>
    <t>4*6</t>
  </si>
  <si>
    <t>กส.2405</t>
  </si>
  <si>
    <t>กก.80.16</t>
  </si>
  <si>
    <t>ถุงเย็น</t>
  </si>
  <si>
    <t>26-1-58</t>
  </si>
  <si>
    <t>กส. 2220</t>
  </si>
  <si>
    <t>กก.74</t>
  </si>
  <si>
    <t>30*50</t>
  </si>
  <si>
    <t>8-5-56</t>
  </si>
  <si>
    <t>PPถุงร้อนโบว์แดงใส่ช้อน(200ก.)</t>
  </si>
  <si>
    <t>2*10</t>
  </si>
  <si>
    <t>*30กก</t>
  </si>
  <si>
    <t>ห่อ26 กก.120</t>
  </si>
  <si>
    <t>หิ้ว 580</t>
  </si>
  <si>
    <t>กก. 104</t>
  </si>
  <si>
    <t>รถ35  กส.3155</t>
  </si>
  <si>
    <t>(5กก)525.85</t>
  </si>
  <si>
    <t>กก.105.17(ซอง21)</t>
  </si>
  <si>
    <t>PPถุงร้อน</t>
  </si>
  <si>
    <t>PPถุงร้อน(ตราโบว์แดง)</t>
  </si>
  <si>
    <t>500ก*30กก</t>
  </si>
  <si>
    <t>กส 1890</t>
  </si>
  <si>
    <t>8*15</t>
  </si>
  <si>
    <t>22-8-68</t>
  </si>
  <si>
    <t>กก.54</t>
  </si>
  <si>
    <t>กส. 1655</t>
  </si>
  <si>
    <t>กก 55.17</t>
  </si>
  <si>
    <t>PE  ถุงไฮเดน</t>
  </si>
  <si>
    <t>กก. 66</t>
  </si>
  <si>
    <t>หิ้ว340กส 1890</t>
  </si>
  <si>
    <t>14-3-69</t>
  </si>
  <si>
    <t>กส.2015</t>
  </si>
  <si>
    <t>กก.67.17</t>
  </si>
  <si>
    <t>28-2-69</t>
  </si>
  <si>
    <t>16*26</t>
  </si>
  <si>
    <t>กส. 2250</t>
  </si>
  <si>
    <t>20*30</t>
  </si>
  <si>
    <t>LL  ถุงเย็น</t>
  </si>
  <si>
    <t>38 กก.76</t>
  </si>
  <si>
    <t>23-6-64</t>
  </si>
  <si>
    <t>กส. 1890</t>
  </si>
  <si>
    <t>LL  ถุงเย็น(เจาะ)</t>
  </si>
  <si>
    <t>A  ถุงหิ้วหนา</t>
  </si>
  <si>
    <t>6*18</t>
  </si>
  <si>
    <t>3-5-56</t>
  </si>
  <si>
    <t>กก.68</t>
  </si>
  <si>
    <t>A ถุงหิ้วหนา</t>
  </si>
  <si>
    <t>7*18</t>
  </si>
  <si>
    <t>กก.70</t>
  </si>
  <si>
    <t>ถุงห่อฝรั่ง</t>
  </si>
  <si>
    <t>1*50พับ</t>
  </si>
  <si>
    <t>ลูก 1900</t>
  </si>
  <si>
    <t>กส.1700</t>
  </si>
  <si>
    <t>กส.1730</t>
  </si>
  <si>
    <t>ห่อ 34.60</t>
  </si>
  <si>
    <t>หลอดสั้นลาย</t>
  </si>
  <si>
    <t>2.4กก.</t>
  </si>
  <si>
    <t>1*120แถว</t>
  </si>
  <si>
    <t>26-1-59</t>
  </si>
  <si>
    <t>ลูก 6220</t>
  </si>
  <si>
    <t>มัด190</t>
  </si>
  <si>
    <t>ห่อ 72</t>
  </si>
  <si>
    <t>หลอดยาวลาย</t>
  </si>
  <si>
    <t>ถุงไฮเดน(แผ่น)ใบตองขาว</t>
  </si>
  <si>
    <t>10*10</t>
  </si>
  <si>
    <t>10กก.470</t>
  </si>
  <si>
    <t>รถ45  กส 2565</t>
  </si>
  <si>
    <t>หิ้ว 855</t>
  </si>
  <si>
    <t>กก. 85.50</t>
  </si>
  <si>
    <t>12*12</t>
  </si>
  <si>
    <t>กก. 80</t>
  </si>
  <si>
    <t>10กก.750</t>
  </si>
  <si>
    <t>6-11-62</t>
  </si>
  <si>
    <t>ลูก1680+30</t>
  </si>
  <si>
    <t>กก.57</t>
  </si>
  <si>
    <t>ใบตองติดกระดาษ</t>
  </si>
  <si>
    <t>10กก.660</t>
  </si>
  <si>
    <t>ลูก1830+35</t>
  </si>
  <si>
    <t>กส.1865</t>
  </si>
  <si>
    <t>กก. 62.76</t>
  </si>
  <si>
    <t>ยางรัด เล็กแดง(บ๊วย)</t>
  </si>
  <si>
    <t>(10กก) 1100</t>
  </si>
  <si>
    <t>กก98</t>
  </si>
  <si>
    <t>รถ50 กส2940</t>
  </si>
  <si>
    <t>มัด(10กก)980</t>
  </si>
  <si>
    <t>กก.98</t>
  </si>
  <si>
    <t>ช้อนรีน่า</t>
  </si>
  <si>
    <t>1-4-56</t>
  </si>
  <si>
    <t>ห่อ520</t>
  </si>
  <si>
    <t>เชือกฟาง  ผ่า2 (4ขีด)</t>
  </si>
  <si>
    <t>แถว6ม้วน</t>
  </si>
  <si>
    <t>ลูก12แถว</t>
  </si>
  <si>
    <t>แถว 220</t>
  </si>
  <si>
    <t>กก. 74</t>
  </si>
  <si>
    <t>ลูก2131+50/กส2181</t>
  </si>
  <si>
    <t>แถว 182</t>
  </si>
  <si>
    <t>ม้วน 30.29</t>
  </si>
  <si>
    <t>แผนก............ถุงพลาสติก  ...................</t>
  </si>
  <si>
    <t>บ. WT   พลาสติก  (ถุงตรากระทิง)</t>
  </si>
  <si>
    <t>ถุงหิ้วบาง 100 ใบ</t>
  </si>
  <si>
    <t>6*11 ซม.</t>
  </si>
  <si>
    <t>13-3-55</t>
  </si>
  <si>
    <t>6*14 ซม.</t>
  </si>
  <si>
    <t>1*25 มัด</t>
  </si>
  <si>
    <t>20-2-56</t>
  </si>
  <si>
    <t>8*15 ซม.</t>
  </si>
  <si>
    <t>1*10 มัด</t>
  </si>
  <si>
    <t>ด.9/55 @ 12.60</t>
  </si>
  <si>
    <t>มัด128</t>
  </si>
  <si>
    <t>9*18 ซม.</t>
  </si>
  <si>
    <t>มัด204.80</t>
  </si>
  <si>
    <t>12*20 ซม.</t>
  </si>
  <si>
    <t>1*6 มัด</t>
  </si>
  <si>
    <t>ด.5/55 @ 57.42</t>
  </si>
  <si>
    <t>มัด339.2</t>
  </si>
  <si>
    <t>ถุง33.92</t>
  </si>
  <si>
    <t>ถุงหิ้วหนา ตรากระทิง</t>
  </si>
  <si>
    <t>8*16 ซม.</t>
  </si>
  <si>
    <t>12-5-55</t>
  </si>
  <si>
    <t>ด.4/55 @ 63</t>
  </si>
  <si>
    <t>24-5-55</t>
  </si>
  <si>
    <t>12*26 ซม.</t>
  </si>
  <si>
    <t>ซอง63</t>
  </si>
  <si>
    <t>22-3-56</t>
  </si>
  <si>
    <t>ถุงพลาสติกแก้ว  (OPP)</t>
  </si>
  <si>
    <t>2.5*10 ซม.</t>
  </si>
  <si>
    <t>1*25 กก.</t>
  </si>
  <si>
    <t>กก100</t>
  </si>
  <si>
    <t>3*8 ซม.</t>
  </si>
  <si>
    <t>7*11 ซม.</t>
  </si>
  <si>
    <t>41/2*7</t>
  </si>
  <si>
    <t>29-9-55</t>
  </si>
  <si>
    <t>9*14 ซม.</t>
  </si>
  <si>
    <t>ถุงหิ้วหนา A 3 หู</t>
  </si>
  <si>
    <t>15*22</t>
  </si>
  <si>
    <t>29-5-55</t>
  </si>
  <si>
    <t>กกง65</t>
  </si>
  <si>
    <t>กส.1890</t>
  </si>
  <si>
    <t>กก.63</t>
  </si>
  <si>
    <t>ถุงขยะดำ</t>
  </si>
  <si>
    <t>20*30ซม.</t>
  </si>
  <si>
    <t>22-9-55</t>
  </si>
  <si>
    <t>กก.  35</t>
  </si>
  <si>
    <t>22*30 ซม.</t>
  </si>
  <si>
    <t>24*28 ซม.</t>
  </si>
  <si>
    <t>30*40 ซม.</t>
  </si>
  <si>
    <t>17-3-55</t>
  </si>
  <si>
    <t>กก.  67</t>
  </si>
  <si>
    <t>ถุง  HD 100 ใบ</t>
  </si>
  <si>
    <t>กก. 34.50</t>
  </si>
  <si>
    <t>ถุงหิ้วหนา                HDT</t>
  </si>
  <si>
    <t>28-2-55</t>
  </si>
  <si>
    <t>กก.  59</t>
  </si>
  <si>
    <t>ถุงลูกไม้คละสี</t>
  </si>
  <si>
    <t>2-2-55</t>
  </si>
  <si>
    <t>กก.  77</t>
  </si>
  <si>
    <t>24-1-55</t>
  </si>
  <si>
    <t>22-2-55</t>
  </si>
  <si>
    <t>กก.  78</t>
  </si>
  <si>
    <t>ถุงหูหิ้ว 2 หู</t>
  </si>
  <si>
    <t>16-3-55</t>
  </si>
  <si>
    <t>กก. 72</t>
  </si>
  <si>
    <t>ถุงหิ้วแก้วเต็มใบ(2ขีด)</t>
  </si>
  <si>
    <t>4x14</t>
  </si>
  <si>
    <t>60กก</t>
  </si>
  <si>
    <t>กส  2309.92+35</t>
  </si>
  <si>
    <t>กส.2345</t>
  </si>
  <si>
    <t>ห่อ15.39</t>
  </si>
  <si>
    <t>ถุงซิปใส</t>
  </si>
  <si>
    <t>กก.90</t>
  </si>
  <si>
    <t>แผนก............  ...................</t>
  </si>
  <si>
    <t>บ.  K 1</t>
  </si>
  <si>
    <t>รัชชัย</t>
  </si>
  <si>
    <t>OPP ถุงแก้ว</t>
  </si>
  <si>
    <t>3.5*8</t>
  </si>
  <si>
    <t>7-11-60</t>
  </si>
  <si>
    <t>กก. 78</t>
  </si>
  <si>
    <t>กส.2340+30</t>
  </si>
  <si>
    <t>กส. 2430</t>
  </si>
  <si>
    <t>กก.  81</t>
  </si>
  <si>
    <t>3.5*10</t>
  </si>
  <si>
    <t>กส 2400</t>
  </si>
  <si>
    <t>กส. 2370</t>
  </si>
  <si>
    <t>กก.  79</t>
  </si>
  <si>
    <t>4.5*10</t>
  </si>
  <si>
    <t>ถุงหูหิ้วตราดาว (ใส)</t>
  </si>
  <si>
    <t>1กส*30กก.</t>
  </si>
  <si>
    <t>21-11-55</t>
  </si>
  <si>
    <t>กก.71.00</t>
  </si>
  <si>
    <t xml:space="preserve">ถุงหูหิ้วตราดาว </t>
  </si>
  <si>
    <t>ยางแฟนซี</t>
  </si>
  <si>
    <t>กส.2100</t>
  </si>
  <si>
    <t>ถาดใสรองปลาหมึกT812</t>
  </si>
  <si>
    <t>100*28แพค</t>
  </si>
  <si>
    <t>แพค 110</t>
  </si>
  <si>
    <t>แพค 94.82</t>
  </si>
  <si>
    <t>ถาดใสรองปลาหมึกT 711</t>
  </si>
  <si>
    <t>100*32แพค</t>
  </si>
  <si>
    <t>ลัง 2160</t>
  </si>
  <si>
    <t>แพค 64.22</t>
  </si>
  <si>
    <t>ถาดใสรองปลาหมึกT600</t>
  </si>
  <si>
    <t>100*แพค</t>
  </si>
  <si>
    <t xml:space="preserve">แพค </t>
  </si>
  <si>
    <t>ถาดใสรองปลาหมึกT508</t>
  </si>
  <si>
    <t>100*60แพค</t>
  </si>
  <si>
    <t>แพค 55</t>
  </si>
  <si>
    <t>เคเอ็นเอ็นพลาสแพค  จก</t>
  </si>
  <si>
    <t>วุฒิไกร</t>
  </si>
  <si>
    <t>ถุงซิปใส 4*6</t>
  </si>
  <si>
    <t>ถุงแก้ว</t>
  </si>
  <si>
    <t>2-10-62</t>
  </si>
  <si>
    <t>กก.80</t>
  </si>
  <si>
    <t>กส.2400+30</t>
  </si>
  <si>
    <t>กส.2430</t>
  </si>
  <si>
    <t xml:space="preserve">ธารทิพย์ </t>
  </si>
  <si>
    <t>ยางกระเช้าแดง  1"วงเล็ก</t>
  </si>
  <si>
    <t>มัด(10กก)1100</t>
  </si>
  <si>
    <t>กส 2550</t>
  </si>
  <si>
    <t>กส  2590</t>
  </si>
  <si>
    <t>กก. 86.33</t>
  </si>
  <si>
    <t>ยางกระเช้าคละสี1"วงใหญ่</t>
  </si>
  <si>
    <t>ขวด 220ซีซี+ฝา</t>
  </si>
  <si>
    <t>1*6แพค</t>
  </si>
  <si>
    <t>1350+ค่ารถ50</t>
  </si>
  <si>
    <t>ห่อ1400</t>
  </si>
  <si>
    <t>แพค233.33</t>
  </si>
  <si>
    <t>SCR</t>
  </si>
  <si>
    <t>ซองแซนวิช  ลาย #3สีชมพู</t>
  </si>
  <si>
    <t>กก. 320</t>
  </si>
  <si>
    <t>18-12-68</t>
  </si>
  <si>
    <t>กส.8100</t>
  </si>
  <si>
    <t>กล่อง 8135</t>
  </si>
  <si>
    <t>กก. 271.17</t>
  </si>
  <si>
    <t>ซองแซนวิช  ลาย #6สีเขียว+แดง</t>
  </si>
  <si>
    <t>ซองแซนวิช  สีใส</t>
  </si>
  <si>
    <t>กก. 290</t>
  </si>
  <si>
    <t>กส. 7200</t>
  </si>
  <si>
    <t>กล่อง 7235</t>
  </si>
  <si>
    <t>กก. 241.17</t>
  </si>
  <si>
    <t>แผนก............บ.  W T ถุงพลาสติกตรากระทิง ...................</t>
  </si>
  <si>
    <t>SP  ถุงตราบัวเขียว</t>
  </si>
  <si>
    <t>ศศิธร</t>
  </si>
  <si>
    <t>ถุงซิปPE 5X7 ซม.</t>
  </si>
  <si>
    <t>1*1.1ขีด</t>
  </si>
  <si>
    <t>1ลูก*25กก.</t>
  </si>
  <si>
    <t>ห่อ 15</t>
  </si>
  <si>
    <t>12-12-69</t>
  </si>
  <si>
    <t>รถ35   ลูก2010</t>
  </si>
  <si>
    <t>กก. 80.40</t>
  </si>
  <si>
    <t>ห่อ 8.04</t>
  </si>
  <si>
    <t>ถุงซิปPE 6X8 ซม.</t>
  </si>
  <si>
    <t>8-12-69</t>
  </si>
  <si>
    <t>รถ35  ลูก 1910</t>
  </si>
  <si>
    <t>ห่อ 7.64</t>
  </si>
  <si>
    <t>ถุงซิปPE 7X10 ซม.</t>
  </si>
  <si>
    <t>รถ35  ลูก 1760</t>
  </si>
  <si>
    <t>กก. 70.40</t>
  </si>
  <si>
    <t>ห่อ 7.04</t>
  </si>
  <si>
    <t>ถุงหิ้วHDบัวเขียว(บาง)</t>
  </si>
  <si>
    <t>500ก*10*6หิ้ว</t>
  </si>
  <si>
    <t>หิ้ว 330</t>
  </si>
  <si>
    <t>รถ 35 ลูก1475</t>
  </si>
  <si>
    <t>หิ้ว 245.83</t>
  </si>
  <si>
    <t>พี่ตุ้ม</t>
  </si>
  <si>
    <t>24*30</t>
  </si>
  <si>
    <t>8-8-68</t>
  </si>
  <si>
    <t>กก. 32/กส.960</t>
  </si>
  <si>
    <t>รถ 35  กส.995</t>
  </si>
  <si>
    <t>กส. 995</t>
  </si>
  <si>
    <t>บ.  เอ็ม พลาส แพ็ค จำกัด</t>
  </si>
  <si>
    <t>034-410-288</t>
  </si>
  <si>
    <t>ถุงขยะดำ (ไจแอนท์)</t>
  </si>
  <si>
    <t>30*40</t>
  </si>
  <si>
    <t>กก.26.17</t>
  </si>
  <si>
    <t>รถ 35(10ลูก)</t>
  </si>
  <si>
    <t>ลูก 840</t>
  </si>
  <si>
    <t>สงวน</t>
  </si>
  <si>
    <t>ยางรัดของเล็ก</t>
  </si>
  <si>
    <t>1*60กก.</t>
  </si>
  <si>
    <t>6-6-56</t>
  </si>
  <si>
    <t>กส.6900</t>
  </si>
  <si>
    <t>กก.  115</t>
  </si>
  <si>
    <t>ใบตอง12*12</t>
  </si>
  <si>
    <t>10-4-67</t>
  </si>
  <si>
    <t>กส.35</t>
  </si>
  <si>
    <t>กส.1685</t>
  </si>
  <si>
    <t>ปู(ธารทิพย์)</t>
  </si>
  <si>
    <t>ใบตองพระอาทิตย์</t>
  </si>
  <si>
    <t>กก 70</t>
  </si>
  <si>
    <t>22-11-67</t>
  </si>
  <si>
    <t>กก 59.50</t>
  </si>
  <si>
    <t>รถ35(6.5ลัง+.5ลัง)</t>
  </si>
  <si>
    <t>กส.1660</t>
  </si>
  <si>
    <t>กก 55.33</t>
  </si>
  <si>
    <t>รองซาลาเปา</t>
  </si>
  <si>
    <t>3*3</t>
  </si>
  <si>
    <t>29-11-67</t>
  </si>
  <si>
    <t>มัด1200</t>
  </si>
  <si>
    <t>มัด 1235</t>
  </si>
  <si>
    <t>กก. 41.17</t>
  </si>
  <si>
    <t>บ. เอ็มเอ็มพี คอร์ปอเรชั่น</t>
  </si>
  <si>
    <t>ฟิลม์ยืดเอ็มแรป 12นิ้ว</t>
  </si>
  <si>
    <t>30ซม*600ม</t>
  </si>
  <si>
    <t>1*6ม้วน</t>
  </si>
  <si>
    <t>2-7-64</t>
  </si>
  <si>
    <t>ลัง1320(11ลังแถม1ลัง)</t>
  </si>
  <si>
    <t>ลัง   1210</t>
  </si>
  <si>
    <t>ม้วน   202</t>
  </si>
  <si>
    <t>ฟิลม์ยืดเอ็มแรป 10นิ้ว*8ไมคอน</t>
  </si>
  <si>
    <t>25ซม*500ม</t>
  </si>
  <si>
    <t>ลัง1085.29(10ลังแถม1ลัง)</t>
  </si>
  <si>
    <t>ลัง  981.82</t>
  </si>
  <si>
    <t>ม้วน 163.64</t>
  </si>
  <si>
    <t>ฟิลม์ยืดเอ็มแรป 30ซม.*36ม.*9ไมคอน</t>
  </si>
  <si>
    <t>ม้วนเล็ก</t>
  </si>
  <si>
    <t>1*48ม้วน</t>
  </si>
  <si>
    <t>ลัง820(780)</t>
  </si>
  <si>
    <t>ม้วน15.89</t>
  </si>
  <si>
    <t>816(10ลังแถม1ลัง)</t>
  </si>
  <si>
    <t>ลัง 741.82</t>
  </si>
  <si>
    <t>ม้วน15.45</t>
  </si>
  <si>
    <t>ฟิลม์ยืดเอ็มแรป 45ซม.</t>
  </si>
  <si>
    <t>45ซม.*500ม</t>
  </si>
  <si>
    <t>1*4ม้วน</t>
  </si>
  <si>
    <t>8-9-62</t>
  </si>
  <si>
    <t>ม้วน32.71</t>
  </si>
  <si>
    <t>ลัง  2200</t>
  </si>
  <si>
    <r>
      <t>ถุงมือพลาสติกM</t>
    </r>
    <r>
      <rPr>
        <sz val="20"/>
        <rFont val="Angsana New"/>
        <family val="1"/>
      </rPr>
      <t xml:space="preserve"> GLOVES</t>
    </r>
  </si>
  <si>
    <t>1*200ใบ*20แพค</t>
  </si>
  <si>
    <t>แพค180</t>
  </si>
  <si>
    <t xml:space="preserve">ง </t>
  </si>
  <si>
    <t>ห่อ 14</t>
  </si>
  <si>
    <t>ถุงใส่แก้วกาแฟสายเดี่ยว16,22</t>
  </si>
  <si>
    <t>แก้ว16,22</t>
  </si>
  <si>
    <t>1*100ใบ*10แพค</t>
  </si>
  <si>
    <t>ถุงใส่แก้วกาแฟเต็มใบ</t>
  </si>
  <si>
    <t>1*100แพค</t>
  </si>
  <si>
    <t>ถุงใส่แก้วกาแฟคู่</t>
  </si>
  <si>
    <t>ฟิลม์ยืด FUJI</t>
  </si>
  <si>
    <t>โอนนส.กมลรัตน์ เลิศศิริโรจน์ ไทยพานิช311-407010-7</t>
  </si>
  <si>
    <t xml:space="preserve"> ฟิลม์ขนาด10นิ้ว Fuji    9ไมคอน</t>
  </si>
  <si>
    <t>1x6ม้วน</t>
  </si>
  <si>
    <t>ม้วน150</t>
  </si>
  <si>
    <t>ม้วน142</t>
  </si>
  <si>
    <t>รถ25ลัง852(30ลัง+6ลัง</t>
  </si>
  <si>
    <t>ลัง 709.53</t>
  </si>
  <si>
    <t>ม้วน118.26</t>
  </si>
  <si>
    <t xml:space="preserve"> ฟิลม์ขนาด12นิ้วเฟรสแร็ป</t>
  </si>
  <si>
    <t>ม้วน 200</t>
  </si>
  <si>
    <t>ม้วน171</t>
  </si>
  <si>
    <t>ลัง 1019.47</t>
  </si>
  <si>
    <t>ม้วน169.91</t>
  </si>
  <si>
    <t>บ. ซี เอฟ พี อินเตอร์เนชั่นแนล(อุบลราชธานี)</t>
  </si>
  <si>
    <t>087-8096373</t>
  </si>
  <si>
    <t>045-311653</t>
  </si>
  <si>
    <t>ฟิลม์ยืด บีแรป500ม.*9mic</t>
  </si>
  <si>
    <t>10" *500ม.</t>
  </si>
  <si>
    <t>19-2-56</t>
  </si>
  <si>
    <t>ฟิลม์ยืด บีแรป</t>
  </si>
  <si>
    <t>.</t>
  </si>
  <si>
    <t>ฟอยด์   (ม้วนเปลือย)</t>
  </si>
  <si>
    <t>Da พลัส อินดัสตี้ จก</t>
  </si>
  <si>
    <t>นวพร</t>
  </si>
  <si>
    <t>098-1058162</t>
  </si>
  <si>
    <t>ช้อนคาวเล็ก</t>
  </si>
  <si>
    <t>16*2500ชิ้น</t>
  </si>
  <si>
    <t>30-10-60</t>
  </si>
  <si>
    <t>ช้อนไอศครีมคละสี(รีไสเคอร์)</t>
  </si>
  <si>
    <t>8*5000ชิ้น</t>
  </si>
  <si>
    <t>ช้อนไอศครีมคละสี(สีโปร่ง)</t>
  </si>
  <si>
    <t>4*5000ชิ้น</t>
  </si>
  <si>
    <t>ส้อม(ส้มตำ)สีขาว</t>
  </si>
  <si>
    <t>บ.หลีเหลาอู่(LI)ประสิทธิ์</t>
  </si>
  <si>
    <t>เบอร์5(3มิล)</t>
  </si>
  <si>
    <t>ลัง 500(480)</t>
  </si>
  <si>
    <t>ห่อ 11.38</t>
  </si>
  <si>
    <t>เบอร์6(3มิล)</t>
  </si>
  <si>
    <t>ไม้เสียบลูกชิ้น(หมูสแตะ)</t>
  </si>
  <si>
    <r>
      <t>เบอร์6</t>
    </r>
    <r>
      <rPr>
        <sz val="16"/>
        <color indexed="10"/>
        <rFont val="Angsana New"/>
        <family val="1"/>
      </rPr>
      <t>(2.5มิล)</t>
    </r>
  </si>
  <si>
    <t>ลัง 320(300)</t>
  </si>
  <si>
    <t>ลัง 285</t>
  </si>
  <si>
    <t>ห่อ 14.25</t>
  </si>
  <si>
    <r>
      <t>เบอร์7</t>
    </r>
    <r>
      <rPr>
        <sz val="16"/>
        <color indexed="10"/>
        <rFont val="Angsana New"/>
        <family val="1"/>
      </rPr>
      <t>(2.5มิล</t>
    </r>
    <r>
      <rPr>
        <sz val="16"/>
        <rFont val="Angsana New"/>
        <family val="1"/>
      </rPr>
      <t>)</t>
    </r>
  </si>
  <si>
    <r>
      <t>เบอร์8</t>
    </r>
    <r>
      <rPr>
        <sz val="16"/>
        <color indexed="10"/>
        <rFont val="Angsana New"/>
        <family val="1"/>
      </rPr>
      <t>(2.5มิล</t>
    </r>
    <r>
      <rPr>
        <sz val="16"/>
        <rFont val="Angsana New"/>
        <family val="1"/>
      </rPr>
      <t>)</t>
    </r>
  </si>
  <si>
    <t>เบอร์7</t>
  </si>
  <si>
    <t>เบอร์8</t>
  </si>
  <si>
    <t>ห่อ 11.50</t>
  </si>
  <si>
    <t>เบอร์9</t>
  </si>
  <si>
    <t>ไม้เสียบลูกชิ้นไผ่วิเศษ3*10</t>
  </si>
  <si>
    <t>เบอร์10</t>
  </si>
  <si>
    <t>ไม้เสียบลูกชิ้นไผ่วิเศษ5*12</t>
  </si>
  <si>
    <t>เบอร์12</t>
  </si>
  <si>
    <t>ถ้วยบราวนี่ใหญ่6*6ซม</t>
  </si>
  <si>
    <t>ลัง 1961</t>
  </si>
  <si>
    <t>ถ้วยบราวนี่เล็ก4.5*4.5ซม</t>
  </si>
  <si>
    <t>14-5-69</t>
  </si>
  <si>
    <t>รถ40    7%</t>
  </si>
  <si>
    <t>ลัง 1599</t>
  </si>
  <si>
    <t>ถ้วยบราวนี่กลมเล็ก9.5ซม</t>
  </si>
  <si>
    <t>ลัง 2121.5</t>
  </si>
  <si>
    <t>ลัง 1452.4</t>
  </si>
  <si>
    <t>ลัง 1888.96</t>
  </si>
  <si>
    <t>กล่องขนมฝาใสฐานจัตุรัส(สีขาว)</t>
  </si>
  <si>
    <t>9.3*9.3*6.5ซม</t>
  </si>
  <si>
    <t>185-190</t>
  </si>
  <si>
    <t>รถ 40   @157</t>
  </si>
  <si>
    <t>แถว 169</t>
  </si>
  <si>
    <t>11*12*6.5ซม.</t>
  </si>
  <si>
    <t>ถุงคุ้กกี้มีลายปากกาวใส  S</t>
  </si>
  <si>
    <t>ถุงคุ้กกี้มีลายปากกาวลาย S</t>
  </si>
  <si>
    <t>แพค 20</t>
  </si>
  <si>
    <t>แพค 21.40</t>
  </si>
  <si>
    <t>ถุงคุ้กกี้มีลายปากกาวลาย M</t>
  </si>
  <si>
    <t>ถุงคุ้กกี้มีลายปากกาวลาย L</t>
  </si>
  <si>
    <t>แพค 26</t>
  </si>
  <si>
    <t>ซอง 27.82</t>
  </si>
  <si>
    <t>ถุงคุ้กกี้มีลายปากกาวลายHandmade</t>
  </si>
  <si>
    <t>9*11.5ซม.</t>
  </si>
  <si>
    <t>แพค 34</t>
  </si>
  <si>
    <t>แพค 36.38</t>
  </si>
  <si>
    <t>ถุงคุ้กกี้มีลายปากกาว-6ขุ่น,ลาย F</t>
  </si>
  <si>
    <t>แพค 33</t>
  </si>
  <si>
    <t>แพค 35.31</t>
  </si>
  <si>
    <t xml:space="preserve">ถุงคุ้กกี้มีลายปากกาวลาย </t>
  </si>
  <si>
    <t>13*16ซม.</t>
  </si>
  <si>
    <t>แพค 45</t>
  </si>
  <si>
    <t>แพค 48.15</t>
  </si>
  <si>
    <t>ถุงซีลสูญญากาศ</t>
  </si>
  <si>
    <t>17*25</t>
  </si>
  <si>
    <t>20*25</t>
  </si>
  <si>
    <t>22*32</t>
  </si>
  <si>
    <t xml:space="preserve"> กระดาษรองอบ5 เมตร(สีชมพู)</t>
  </si>
  <si>
    <t>5เมตร</t>
  </si>
  <si>
    <t>1*30ม้วน</t>
  </si>
  <si>
    <t>โปร100ม้วน</t>
  </si>
  <si>
    <t>ม้วน 21.40</t>
  </si>
  <si>
    <t>กระดาษรองอบเคลือบซิลิโคนสีน้ำตาล</t>
  </si>
  <si>
    <t>ม้วน 42.80</t>
  </si>
  <si>
    <t>สติ๊กเกอร์ติดฝาแก้ว</t>
  </si>
  <si>
    <t>1*50แผ่น</t>
  </si>
  <si>
    <r>
      <rPr>
        <sz val="14"/>
        <rFont val="Angsana New"/>
        <family val="1"/>
      </rPr>
      <t>(10แผ่น)</t>
    </r>
    <r>
      <rPr>
        <sz val="22"/>
        <rFont val="Angsana New"/>
        <family val="1"/>
      </rPr>
      <t>70</t>
    </r>
  </si>
  <si>
    <t>กระดา</t>
  </si>
  <si>
    <t>ผงใบเตย</t>
  </si>
  <si>
    <t>ซอง 160</t>
  </si>
  <si>
    <t>ซอง 144.45</t>
  </si>
  <si>
    <t>ผงมันม่วง</t>
  </si>
  <si>
    <t>ผงเผือก</t>
  </si>
  <si>
    <t>บ.ศรีไทยฟ้า จก.</t>
  </si>
  <si>
    <t>วันเพ็ญ   ศรีเพ็ชรตานนท์</t>
  </si>
  <si>
    <t>ตาชั่งยามาฮ่า</t>
  </si>
  <si>
    <t>1-4-68</t>
  </si>
  <si>
    <t>พิมพ์</t>
  </si>
  <si>
    <t>ถุงบีป</t>
  </si>
  <si>
    <t>ชุดหัวบีบ8หัว</t>
  </si>
  <si>
    <t>หัวบีป2D</t>
  </si>
  <si>
    <t>6ชิ้น/แพค</t>
  </si>
  <si>
    <t>หัวบีป1M</t>
  </si>
  <si>
    <t>หัวบีป856(1C)</t>
  </si>
  <si>
    <t>หัวบีป858(1G)</t>
  </si>
  <si>
    <t>หัวบีปD52</t>
  </si>
  <si>
    <t>ถ้วยตวง</t>
  </si>
  <si>
    <t>ช้อนตักพลาสติก</t>
  </si>
  <si>
    <t>ฐานรองสีเงิน</t>
  </si>
  <si>
    <t>กระดาษกบเพรช</t>
  </si>
  <si>
    <t>26-6-60</t>
  </si>
  <si>
    <t>เดิมลัง785</t>
  </si>
  <si>
    <t>ลัง795</t>
  </si>
  <si>
    <t>เดิมลัง795</t>
  </si>
  <si>
    <t>100ลังแถม10ลัง(10%)</t>
  </si>
  <si>
    <t>(ค่ารถ     30.-)</t>
  </si>
  <si>
    <t>เค วาย อาร์ เทรดดิ้ง</t>
  </si>
  <si>
    <t xml:space="preserve">ซองเครปลาย </t>
  </si>
  <si>
    <t>ร้อยละ 38</t>
  </si>
  <si>
    <t>(บลาย,แองงกี้เบริ์ด,กังฟูแพนด้า)</t>
  </si>
  <si>
    <t>ก้านกล้วย)</t>
  </si>
  <si>
    <t>3000ใบ/ลัง</t>
  </si>
  <si>
    <t>20-7-55</t>
  </si>
  <si>
    <t>ร้อยละ 25</t>
  </si>
  <si>
    <t>เพชรา</t>
  </si>
  <si>
    <t>กรวยกระดาษ</t>
  </si>
  <si>
    <t>5000 ใบ</t>
  </si>
  <si>
    <t>1*50*100</t>
  </si>
  <si>
    <t>W T</t>
  </si>
  <si>
    <t>บ.เอส แอนน์ เอส มัลติโปรดักส์จก</t>
  </si>
  <si>
    <t>นันทวัฒน์</t>
  </si>
  <si>
    <t>0002-1</t>
  </si>
  <si>
    <t>กระทงฟลอยล์  3220</t>
  </si>
  <si>
    <t>21-11-60</t>
  </si>
  <si>
    <t>1787+30</t>
  </si>
  <si>
    <t>0029-1</t>
  </si>
  <si>
    <t>F-3 ฟลอยล์แผ่นกลม</t>
  </si>
  <si>
    <t>ส่ง 43</t>
  </si>
  <si>
    <t>3852+30</t>
  </si>
  <si>
    <t>1057-1</t>
  </si>
  <si>
    <t>4009#10ฟลอยล์สี่เหลี่ยม+ฝา</t>
  </si>
  <si>
    <t>1152.4+30</t>
  </si>
  <si>
    <t>บ.เบนลี่จก.</t>
  </si>
  <si>
    <t>ถ้วยพลาสติกบรรจุขนม222</t>
  </si>
  <si>
    <t>1*20ชิ้น</t>
  </si>
  <si>
    <t>แถว80</t>
  </si>
  <si>
    <t>แถว66</t>
  </si>
  <si>
    <t>ถ้วยพลาสติกบรรจุขนม333</t>
  </si>
  <si>
    <t>ถ้วยพลาสติกบรรจุขนม444</t>
  </si>
  <si>
    <t>ซองเครป</t>
  </si>
  <si>
    <t>500ใบ/ถุง</t>
  </si>
  <si>
    <t>6ถุง/ลัง</t>
  </si>
  <si>
    <t>มัด 175</t>
  </si>
  <si>
    <t>ร้อย 35</t>
  </si>
  <si>
    <t>บ. เจ ที แพ็ค ออฟ ฟ้ดส์</t>
  </si>
  <si>
    <t>บ. แฟนตาซี</t>
  </si>
  <si>
    <t>แผนก........ทวีผล.................................</t>
  </si>
  <si>
    <t>กระทงพิมพ์เค้ก</t>
  </si>
  <si>
    <t>ลาย1612</t>
  </si>
  <si>
    <t>1x150</t>
  </si>
  <si>
    <t>รถ40 ดนัย     27</t>
  </si>
  <si>
    <t>ลาย2216</t>
  </si>
  <si>
    <t>1x100</t>
  </si>
  <si>
    <t>14-7-65</t>
  </si>
  <si>
    <t>รถ 40  ดนัย     31</t>
  </si>
  <si>
    <t>1x</t>
  </si>
  <si>
    <t>A 45</t>
  </si>
  <si>
    <t>ลาย2616</t>
  </si>
  <si>
    <t>1x75</t>
  </si>
  <si>
    <t>ลาย2816</t>
  </si>
  <si>
    <t>1x65</t>
  </si>
  <si>
    <t>รถ 40 ดนัย     45</t>
  </si>
  <si>
    <t>ลาย3217</t>
  </si>
  <si>
    <t>1x50</t>
  </si>
  <si>
    <t>บี    42.00</t>
  </si>
  <si>
    <r>
      <t xml:space="preserve">รถ40 </t>
    </r>
    <r>
      <rPr>
        <sz val="20"/>
        <rFont val="Angsana New"/>
        <family val="1"/>
      </rPr>
      <t>ดนัย 48,A 50</t>
    </r>
  </si>
  <si>
    <t>ลาย 3219</t>
  </si>
  <si>
    <t>บี   48.00</t>
  </si>
  <si>
    <r>
      <t>รถ 40</t>
    </r>
    <r>
      <rPr>
        <sz val="20"/>
        <rFont val="Angsana New"/>
        <family val="1"/>
      </rPr>
      <t>ดนัย54,A 57</t>
    </r>
  </si>
  <si>
    <t>ลายB3220</t>
  </si>
  <si>
    <t xml:space="preserve"> บี   47.00</t>
  </si>
  <si>
    <t>11-11-60</t>
  </si>
  <si>
    <t>17-7-55</t>
  </si>
  <si>
    <t>พิมพ์เค้กอลูมิเนียมกลม</t>
  </si>
  <si>
    <t>4-6-65</t>
  </si>
  <si>
    <t>1-6-63</t>
  </si>
  <si>
    <t>8-6-59</t>
  </si>
  <si>
    <t>พิมพ์เค้กอลูมิเนียมกลมถอดก้น</t>
  </si>
  <si>
    <t>80</t>
  </si>
  <si>
    <t>พิมพ์บัตเตอร์ เบอร์ 3</t>
  </si>
  <si>
    <t>พิมพ์บัตเตอร์ เบอร์ 5</t>
  </si>
  <si>
    <t>พิมพ์บัตเตอร์ เบอร์ 6</t>
  </si>
  <si>
    <t>พิมพ์ทำขนม</t>
  </si>
  <si>
    <t xml:space="preserve">เครื่องทำขนมไข่ 16 หลุม </t>
  </si>
  <si>
    <t>แก๊ส</t>
  </si>
  <si>
    <t xml:space="preserve">เครื่องทำเวเฟอร์  </t>
  </si>
  <si>
    <t>2-5-56</t>
  </si>
  <si>
    <t xml:space="preserve">เครื่องทำเวเฟอร์ไส้กรอก  </t>
  </si>
  <si>
    <t xml:space="preserve">เตาโตเกียวกลาง  </t>
  </si>
  <si>
    <t xml:space="preserve">เตาเครปสแตนเลท 12 "   </t>
  </si>
  <si>
    <t>4-10-60</t>
  </si>
  <si>
    <t xml:space="preserve">เครื่องทำเวเฟอร์   </t>
  </si>
  <si>
    <t>ไฟฟ้า</t>
  </si>
  <si>
    <t xml:space="preserve">เครื่องทำโดนัทจิ๋ว  </t>
  </si>
  <si>
    <t xml:space="preserve">เครื่องทำแซนวิช  </t>
  </si>
  <si>
    <t>เครื่องทำทองม้วน  2  หัว  แก๊ส</t>
  </si>
  <si>
    <t>เครื่องทำทองม้วน  2  หัว(มีตัวตัด)  แก๊ส</t>
  </si>
  <si>
    <t>เครื่องทำทองม้วน  3  หัว  แก๊ส</t>
  </si>
  <si>
    <t>เครื่องทำทองม้วน  4 หัว  แก๊ส</t>
  </si>
  <si>
    <t>ที่รีดปากถุง 12นิ้ว</t>
  </si>
  <si>
    <t>2-9-59</t>
  </si>
  <si>
    <t>ที่รีดปากถุง  8นิ้ว</t>
  </si>
  <si>
    <t>กล่องใสฟิลม์</t>
  </si>
  <si>
    <t>23-8-55</t>
  </si>
  <si>
    <t>ที่กดคุกกี้เหล็ก</t>
  </si>
  <si>
    <t>12-12-58</t>
  </si>
  <si>
    <t>ที่กดคุกกี้พลาสติก</t>
  </si>
  <si>
    <t>ที่กดสลิ่ม        5"</t>
  </si>
  <si>
    <t>ที่กดลอดช่อง  5"</t>
  </si>
  <si>
    <t>ที่โรยฝอยทองใหญ่ทองเหลือง</t>
  </si>
  <si>
    <t>10-2-55</t>
  </si>
  <si>
    <t>ที่โรยฝอยทองเล็กทองเหลือง</t>
  </si>
  <si>
    <t>ที่โรยฝอยทองใหญ่    SL</t>
  </si>
  <si>
    <t>13-11-64</t>
  </si>
  <si>
    <t>ที่โรยฝอยทองเล็ก     SL</t>
  </si>
  <si>
    <t>พิมพ์ทอดถั่ว</t>
  </si>
  <si>
    <t>พิมพ์ทอดขาหมู</t>
  </si>
  <si>
    <t>โหล600</t>
  </si>
  <si>
    <t>พิมพ์ขนมทองม้วนอลูมิเนียม</t>
  </si>
  <si>
    <t>กลม</t>
  </si>
  <si>
    <t>เครื่องทำขนม</t>
  </si>
  <si>
    <t>เตาปิ้ง</t>
  </si>
  <si>
    <t>8" x 12</t>
  </si>
  <si>
    <t>8" x 18</t>
  </si>
  <si>
    <t>8" x 20</t>
  </si>
  <si>
    <t>8" x 22</t>
  </si>
  <si>
    <t>ไส้กรอก</t>
  </si>
  <si>
    <t xml:space="preserve"> 5 ซี่</t>
  </si>
  <si>
    <t xml:space="preserve"> 7 ซี่</t>
  </si>
  <si>
    <t>9 ซี่</t>
  </si>
  <si>
    <t>เครื่องตัดพิมพ์</t>
  </si>
  <si>
    <t>5-6-55</t>
  </si>
  <si>
    <t>เครื่องตีไข่มือจับ</t>
  </si>
  <si>
    <t>เครื่องตีไข่</t>
  </si>
  <si>
    <t>5 ลิตร</t>
  </si>
  <si>
    <t>10 ลิตร</t>
  </si>
  <si>
    <t>ตีไข่สปริง                         ใหญ่</t>
  </si>
  <si>
    <t>1-2-55</t>
  </si>
  <si>
    <t xml:space="preserve">                                      กลาง</t>
  </si>
  <si>
    <t xml:space="preserve">                                     เล็ก</t>
  </si>
  <si>
    <t>โหล180</t>
  </si>
  <si>
    <t>ตีไข่ตะกร้อ                       เล็ก</t>
  </si>
  <si>
    <t>40 ซม.</t>
  </si>
  <si>
    <t>โหล1740</t>
  </si>
  <si>
    <t>35 ซม.</t>
  </si>
  <si>
    <t>30 ซม.</t>
  </si>
  <si>
    <t>โหล1500</t>
  </si>
  <si>
    <t>เกรียง</t>
  </si>
  <si>
    <t>2.5นิ้ว</t>
  </si>
  <si>
    <t>3นิ้ว</t>
  </si>
  <si>
    <t>ที่ตัดแป้งสแตนเลท</t>
  </si>
  <si>
    <t>โหล240</t>
  </si>
  <si>
    <t>ที่ตักขนมหวาน</t>
  </si>
  <si>
    <t>ที่ตัดวุ้นสแตนเลท</t>
  </si>
  <si>
    <t>6 "</t>
  </si>
  <si>
    <t>อัน   20</t>
  </si>
  <si>
    <t>4 "</t>
  </si>
  <si>
    <t>โหล210</t>
  </si>
  <si>
    <t>อัน  17.50</t>
  </si>
  <si>
    <t>มีดฟันเลื่อย</t>
  </si>
  <si>
    <t>10 "</t>
  </si>
  <si>
    <t>8 "</t>
  </si>
  <si>
    <t>5-9-59</t>
  </si>
  <si>
    <t>โหล 900</t>
  </si>
  <si>
    <t>อัน  75</t>
  </si>
  <si>
    <t>มีดฟันตัดเค้กพลาสติก</t>
  </si>
  <si>
    <t>โหล90</t>
  </si>
  <si>
    <t>ลัง2280</t>
  </si>
  <si>
    <t>ที่สไลด์เค้ก</t>
  </si>
  <si>
    <t>ที่แบ่งเค้ก12ชิ้น,10ชิ้น</t>
  </si>
  <si>
    <t>ทวีผล  ถ้วยตวง,ไม้นวด,พายไม้</t>
  </si>
  <si>
    <t>เครื่องทำวิปปิ้ง</t>
  </si>
  <si>
    <t>1/2 ลิตร</t>
  </si>
  <si>
    <t>เครื่องทำน้ำแข็งไฟฟ้ากลาง</t>
  </si>
  <si>
    <t>แป้นแต่งหน้าขนมเค้ก ใหญ่</t>
  </si>
  <si>
    <t>10-11-59</t>
  </si>
  <si>
    <t>แป้นแต่งหน้าขนมเค้ก</t>
  </si>
  <si>
    <t>ที่ร่อนแป้งอลูมิเนียม       กลาง</t>
  </si>
  <si>
    <t xml:space="preserve">                                     ใหญ่</t>
  </si>
  <si>
    <t>ช้อนตวงสแตนเลท</t>
  </si>
  <si>
    <t>โหล160</t>
  </si>
  <si>
    <t>ช้อนตวงพลาสติก</t>
  </si>
  <si>
    <t>โหล 80</t>
  </si>
  <si>
    <t>ถ้วยตวงแป้งพลาสติก</t>
  </si>
  <si>
    <t>5-2-61</t>
  </si>
  <si>
    <t>โหล150</t>
  </si>
  <si>
    <t>ถ้วยตวงแป้งอลูมิเนียม</t>
  </si>
  <si>
    <t>ถ้วยตวงน้ำพลาสติกขุ่น  (1 ถ้วย)</t>
  </si>
  <si>
    <t>โหล200</t>
  </si>
  <si>
    <t>ถ้วยตวงน้ำด้าม  (1 ถ้วย)</t>
  </si>
  <si>
    <t>โหล320</t>
  </si>
  <si>
    <t>ถ้วยตวงน้ำด้าม  (2 ถ้วย)</t>
  </si>
  <si>
    <t>โหล400</t>
  </si>
  <si>
    <t>พายพลาสติก                   ใหญ่</t>
  </si>
  <si>
    <t>โหล130</t>
  </si>
  <si>
    <t xml:space="preserve">                                         เล็ก</t>
  </si>
  <si>
    <t>โหล  85</t>
  </si>
  <si>
    <t xml:space="preserve">                                         สั้น</t>
  </si>
  <si>
    <t>โหล  80</t>
  </si>
  <si>
    <t>ไม้นวดแป้ง</t>
  </si>
  <si>
    <t>12 "</t>
  </si>
  <si>
    <t>9 "</t>
  </si>
  <si>
    <t xml:space="preserve">พายไม้    # 3                        </t>
  </si>
  <si>
    <t>24 "</t>
  </si>
  <si>
    <t xml:space="preserve">              # 4.5</t>
  </si>
  <si>
    <t>20 "</t>
  </si>
  <si>
    <t>7-9-59</t>
  </si>
  <si>
    <t xml:space="preserve">              # 6</t>
  </si>
  <si>
    <t>15 "</t>
  </si>
  <si>
    <t xml:space="preserve">              # 9</t>
  </si>
  <si>
    <t>9.5 "</t>
  </si>
  <si>
    <t>พายไม้เล็ก</t>
  </si>
  <si>
    <t>พายไม้จิ๋ว</t>
  </si>
  <si>
    <t>ตะเกียบยาว</t>
  </si>
  <si>
    <t>กระจ่าขนมเบื้อง</t>
  </si>
  <si>
    <t>ไม้เครป</t>
  </si>
  <si>
    <t>โหล480</t>
  </si>
  <si>
    <t>ถาดอบขนม</t>
  </si>
  <si>
    <t>พิมพ์ทองเอกใหญ่</t>
  </si>
  <si>
    <t>พิมพ์ทองเอกเล็ก</t>
  </si>
  <si>
    <t>พิมพ์ทอดดอกจอก  3.5"</t>
  </si>
  <si>
    <t># 3</t>
  </si>
  <si>
    <t>โหล 2340</t>
  </si>
  <si>
    <t>พิมพ์ทอดดอกจอก  3"</t>
  </si>
  <si>
    <t># 2</t>
  </si>
  <si>
    <t>โหล 2280</t>
  </si>
  <si>
    <t>ไม้ครองแครง</t>
  </si>
  <si>
    <t>พิมพ์ขนมทองม้วนหล็กใหญ่</t>
  </si>
  <si>
    <t>สี่เหลี่ยม</t>
  </si>
  <si>
    <t>16x21x2</t>
  </si>
  <si>
    <t>16x21x1</t>
  </si>
  <si>
    <t>12x17x1</t>
  </si>
  <si>
    <t>11x15x1</t>
  </si>
  <si>
    <t>17-12-58</t>
  </si>
  <si>
    <t>12x12x1</t>
  </si>
  <si>
    <t>ถาดขนมหม้อแกง</t>
  </si>
  <si>
    <t>1x50ใบ</t>
  </si>
  <si>
    <t>ห่อ195</t>
  </si>
  <si>
    <t>ใบ5</t>
  </si>
  <si>
    <t>2-8-54</t>
  </si>
  <si>
    <t>ห่อ159.5</t>
  </si>
  <si>
    <t>ตะแกรงพับขนม</t>
  </si>
  <si>
    <t>โหล500</t>
  </si>
  <si>
    <t>โหล560</t>
  </si>
  <si>
    <t>โหล660</t>
  </si>
  <si>
    <t>มีดตัดเค้กสี</t>
  </si>
  <si>
    <t>1*50โหล</t>
  </si>
  <si>
    <t>600อัน</t>
  </si>
  <si>
    <t>โหล 45.60</t>
  </si>
  <si>
    <t>อัน 3.80</t>
  </si>
  <si>
    <t>ป้ายแฮปปี้เบริทเดย์</t>
  </si>
  <si>
    <t>10ชิ้น70</t>
  </si>
  <si>
    <t>50ชิ้น240</t>
  </si>
  <si>
    <t>10-10-58</t>
  </si>
  <si>
    <t>อัน 3.81</t>
  </si>
  <si>
    <t>หัวล็อค</t>
  </si>
  <si>
    <t>ร่มกุหลาบ</t>
  </si>
  <si>
    <t>หัวบีบทองเหลือง</t>
  </si>
  <si>
    <t>หัวบีบต้นหญ้า</t>
  </si>
  <si>
    <t>หัวบีบ  217,136</t>
  </si>
  <si>
    <t>หัวบีป 508</t>
  </si>
  <si>
    <t>หัวบีปM1</t>
  </si>
  <si>
    <t xml:space="preserve">หัวบีบเค้กอะลูมิเนียม  </t>
  </si>
  <si>
    <t>พิมพ์ขนมไข่ทองเหลือง 12 หลุม</t>
  </si>
  <si>
    <t>ถุงบีบผ้า</t>
  </si>
  <si>
    <t>14นิ้ว</t>
  </si>
  <si>
    <t>วงบ้าบิ่น 3 วง</t>
  </si>
  <si>
    <t>1.5 "</t>
  </si>
  <si>
    <t xml:space="preserve">                3  วง</t>
  </si>
  <si>
    <t>2 "</t>
  </si>
  <si>
    <t xml:space="preserve">                2 วง</t>
  </si>
  <si>
    <t>3 "</t>
  </si>
  <si>
    <t>ที่ทอดไข่กลม,ดาว</t>
  </si>
  <si>
    <t>ที่กดคุ้กกี้กลม,หัวใจ</t>
  </si>
  <si>
    <t>1นิ้ว</t>
  </si>
  <si>
    <t>พิมพ์ปลาใหญ่</t>
  </si>
  <si>
    <t>10อัน35</t>
  </si>
  <si>
    <t>23-8-54</t>
  </si>
  <si>
    <t>พิมพ์ปลากลาง</t>
  </si>
  <si>
    <t>10อัน</t>
  </si>
  <si>
    <t>10อัน20</t>
  </si>
  <si>
    <t>พิมพ์วุ้นพลาสติกขาว</t>
  </si>
  <si>
    <t>พิมพ์วุ้นพลาสติกคละสี</t>
  </si>
  <si>
    <t>พิมพ์ขนมไข่อลูมิเนียมเล็ก</t>
  </si>
  <si>
    <t>พิมพ์ขนมไข่อลูมิเนียมใหญ่</t>
  </si>
  <si>
    <t>แปรงขนดำ</t>
  </si>
  <si>
    <t>1.5นิ้ว</t>
  </si>
  <si>
    <t>ลูกไม้</t>
  </si>
  <si>
    <t>4.5นิ้ว</t>
  </si>
  <si>
    <t>1*8ห่อ</t>
  </si>
  <si>
    <t>ห่อ   50</t>
  </si>
  <si>
    <t>5.5นิ้ว</t>
  </si>
  <si>
    <t>ห่อ   70</t>
  </si>
  <si>
    <t>9.5  นิ้ว</t>
  </si>
  <si>
    <t>ห่อ 150</t>
  </si>
  <si>
    <t>15.5นิ้ว</t>
  </si>
  <si>
    <t>ห่อ 180</t>
  </si>
  <si>
    <t xml:space="preserve">ที่กดโดนัท </t>
  </si>
  <si>
    <t>อัน 90</t>
  </si>
  <si>
    <t>โหล870</t>
  </si>
  <si>
    <t>ที่ไสกล้วย</t>
  </si>
  <si>
    <t>ที่ไสกล้วยใหญ่</t>
  </si>
  <si>
    <t>ที่กดโดนัท เล็ก</t>
  </si>
  <si>
    <t>ที่กดโดนัทกลาง</t>
  </si>
  <si>
    <t>โหล170</t>
  </si>
  <si>
    <t>ที่กดโดนัทใหญ่</t>
  </si>
  <si>
    <t>พิมพ์โดนัทพลาสติก</t>
  </si>
  <si>
    <t>โกดง</t>
  </si>
  <si>
    <t>มีนบุรี</t>
  </si>
  <si>
    <t>087-4828687</t>
  </si>
  <si>
    <t>(ทวีผล)</t>
  </si>
  <si>
    <t>พิมพ์ดอกจอก</t>
  </si>
  <si>
    <t>แถว170</t>
  </si>
  <si>
    <t>20-8-57</t>
  </si>
  <si>
    <t>แถว200</t>
  </si>
  <si>
    <t>แถว160</t>
  </si>
  <si>
    <t>พิมพ์มะยม</t>
  </si>
  <si>
    <t>ใบ15</t>
  </si>
  <si>
    <t>ใบ25</t>
  </si>
  <si>
    <t>พิมพ์ขันข้าว     8   ซม.</t>
  </si>
  <si>
    <t>แถว300</t>
  </si>
  <si>
    <t>10ใบ50</t>
  </si>
  <si>
    <t>พิมพ์ขันข้าว     8.5   ซม.</t>
  </si>
  <si>
    <t>แถว350</t>
  </si>
  <si>
    <t>10ใบ80</t>
  </si>
  <si>
    <t>พิมพ์ขันข้าว     9   ซม.</t>
  </si>
  <si>
    <t>แถว390</t>
  </si>
  <si>
    <t>10ใบ100</t>
  </si>
  <si>
    <t>พิมพ์ขันข้าว     9.5   ซม.</t>
  </si>
  <si>
    <t>แถว420</t>
  </si>
  <si>
    <t>10ใบ120</t>
  </si>
  <si>
    <t>ถาดหลุม      ไซต์S  (12หลุม)</t>
  </si>
  <si>
    <t>ใบ 170</t>
  </si>
  <si>
    <t>7-8-58</t>
  </si>
  <si>
    <t>โหล1400</t>
  </si>
  <si>
    <t>ถาดหลุม      ไซต์L(20หลุม)</t>
  </si>
  <si>
    <t>ใบ 260</t>
  </si>
  <si>
    <t>โหล2200</t>
  </si>
  <si>
    <t>มือแมว 2หัว</t>
  </si>
  <si>
    <t>อัน 25</t>
  </si>
  <si>
    <t>อัน 18</t>
  </si>
  <si>
    <t>เทียนอบ</t>
  </si>
  <si>
    <t>1*25อัน</t>
  </si>
  <si>
    <t>อัน  45</t>
  </si>
  <si>
    <t>ร้อย  330</t>
  </si>
  <si>
    <t>กล่อง825</t>
  </si>
  <si>
    <t>อัน 33</t>
  </si>
  <si>
    <t>ร้อย  580</t>
  </si>
  <si>
    <t>กล่อง290</t>
  </si>
  <si>
    <t>อัน 5.80</t>
  </si>
  <si>
    <t>ครีมออฟทาทา</t>
  </si>
  <si>
    <t>โหล1230</t>
  </si>
  <si>
    <t>โหล 340</t>
  </si>
  <si>
    <t>ผงอาริคกาโน่</t>
  </si>
  <si>
    <t>50ก  40</t>
  </si>
  <si>
    <t>ถุง  350</t>
  </si>
  <si>
    <t>ห่อ 290</t>
  </si>
  <si>
    <t>เจลาติน</t>
  </si>
  <si>
    <t>ขีด 70</t>
  </si>
  <si>
    <t xml:space="preserve"> ถุง 290</t>
  </si>
  <si>
    <t>ถุง 245</t>
  </si>
  <si>
    <t>มัด720</t>
  </si>
  <si>
    <t>ซอง28.80</t>
  </si>
  <si>
    <t>ผงชาโคล</t>
  </si>
  <si>
    <t>ขีด 80</t>
  </si>
  <si>
    <t>ถุง340</t>
  </si>
  <si>
    <t>กก.600</t>
  </si>
  <si>
    <t>ถุง300</t>
  </si>
  <si>
    <t>อัลมอนสไลต์</t>
  </si>
  <si>
    <t>11.30กก</t>
  </si>
  <si>
    <t>ขีด50</t>
  </si>
  <si>
    <t>กก 400</t>
  </si>
  <si>
    <t>12-6-64</t>
  </si>
  <si>
    <t>กก 316</t>
  </si>
  <si>
    <t>อัลมอนสไลต์ซีก</t>
  </si>
  <si>
    <t>แมคคาดาเมียซีก</t>
  </si>
  <si>
    <t>1กก*10ถุง</t>
  </si>
  <si>
    <t>ขีด 120</t>
  </si>
  <si>
    <t>กก. 990</t>
  </si>
  <si>
    <t>ลัง 7930</t>
  </si>
  <si>
    <t>กก. 793</t>
  </si>
  <si>
    <t>บ เบนลี่</t>
  </si>
  <si>
    <t>ถุงกาแฟ</t>
  </si>
  <si>
    <t>100ใบ/ห่อ</t>
  </si>
  <si>
    <t>7-3-62</t>
  </si>
  <si>
    <t>ห่อ89</t>
  </si>
  <si>
    <t>ใบ 8.9</t>
  </si>
  <si>
    <t>คอมเพคอัลมิเต็ท</t>
  </si>
  <si>
    <t>กระทงมัมพิน 4 สี  (P4)</t>
  </si>
  <si>
    <t>กระทงมัมพิน 4 สี  (P5)</t>
  </si>
  <si>
    <t>ถ้วยบราวนี่4.5*4.5</t>
  </si>
  <si>
    <t>6-4-62</t>
  </si>
  <si>
    <t>แผนก........................................</t>
  </si>
  <si>
    <t>บ.สยามริช</t>
  </si>
  <si>
    <t xml:space="preserve">ชาม SB 56      </t>
  </si>
  <si>
    <t>ห่อ 310</t>
  </si>
  <si>
    <t>250(220</t>
  </si>
  <si>
    <t>ชาม SB 57</t>
  </si>
  <si>
    <t>35(40</t>
  </si>
  <si>
    <t>310 (370</t>
  </si>
  <si>
    <t>250(300</t>
  </si>
  <si>
    <t>ห่อ 295</t>
  </si>
  <si>
    <t>29.5(34.5</t>
  </si>
  <si>
    <t>ชาม SB 52</t>
  </si>
  <si>
    <t>ห่อ 360</t>
  </si>
  <si>
    <t>300(270</t>
  </si>
  <si>
    <t>ห่อ 340</t>
  </si>
  <si>
    <t>ชาม SB 45</t>
  </si>
  <si>
    <t>ห่อ 470</t>
  </si>
  <si>
    <t>380(400)</t>
  </si>
  <si>
    <t>ห่อ 445</t>
  </si>
  <si>
    <t>จานโฟมSB 29</t>
  </si>
  <si>
    <t>ห่อ 540</t>
  </si>
  <si>
    <t>470(440)</t>
  </si>
  <si>
    <t>ห่อ  515</t>
  </si>
  <si>
    <t>จานโฟมรี SB 316</t>
  </si>
  <si>
    <t>ห่อ  510</t>
  </si>
  <si>
    <t xml:space="preserve">กล่องโฟม SB 99   </t>
  </si>
  <si>
    <t>1*7ห่อ</t>
  </si>
  <si>
    <r>
      <rPr>
        <sz val="16"/>
        <rFont val="Angsana New"/>
        <family val="1"/>
      </rPr>
      <t xml:space="preserve">ห่อ 300 </t>
    </r>
  </si>
  <si>
    <r>
      <rPr>
        <sz val="22"/>
        <rFont val="Angsana New"/>
        <family val="1"/>
      </rPr>
      <t>(259)</t>
    </r>
    <r>
      <rPr>
        <sz val="22"/>
        <rFont val="Angsana New"/>
        <family val="1"/>
        <charset val="222"/>
      </rPr>
      <t>238</t>
    </r>
  </si>
  <si>
    <t>ห่อ (299278</t>
  </si>
  <si>
    <t xml:space="preserve">กล่องโฟมSB 100  </t>
  </si>
  <si>
    <t>340(380</t>
  </si>
  <si>
    <t>280 (320</t>
  </si>
  <si>
    <t>320(360)</t>
  </si>
  <si>
    <t>32(36</t>
  </si>
  <si>
    <t xml:space="preserve">กล่องโฟมSB108  </t>
  </si>
  <si>
    <t>ห่อ 380</t>
  </si>
  <si>
    <t>320(290)</t>
  </si>
  <si>
    <t xml:space="preserve">กล่องโฟมSB 500  </t>
  </si>
  <si>
    <t>1*5ห่อ</t>
  </si>
  <si>
    <t>ห่อ 430</t>
  </si>
  <si>
    <t>360(345)</t>
  </si>
  <si>
    <t>ห่อ 405</t>
  </si>
  <si>
    <t>แถว 81</t>
  </si>
  <si>
    <t xml:space="preserve">กล่องโฟมJT 501 </t>
  </si>
  <si>
    <t>ห่อ 550</t>
  </si>
  <si>
    <t>420(405)</t>
  </si>
  <si>
    <t>ห่อ 520</t>
  </si>
  <si>
    <t>แถว 104</t>
  </si>
  <si>
    <t>กล่องโฟมSB 502</t>
  </si>
  <si>
    <t>ห่อ 560</t>
  </si>
  <si>
    <t>480(465</t>
  </si>
  <si>
    <t xml:space="preserve">กล่องโฟมJT 912  </t>
  </si>
  <si>
    <t xml:space="preserve">ถาด SB 20     </t>
  </si>
  <si>
    <t>ห่อ 570</t>
  </si>
  <si>
    <t>500(440)</t>
  </si>
  <si>
    <t xml:space="preserve">ถาดSB 22     </t>
  </si>
  <si>
    <t xml:space="preserve">ถาด SB 101      </t>
  </si>
  <si>
    <t>75(40)</t>
  </si>
  <si>
    <t>ห่อ 720</t>
  </si>
  <si>
    <t>640(580)</t>
  </si>
  <si>
    <t>ห่อ 680</t>
  </si>
  <si>
    <t xml:space="preserve">ถาด JT 102      </t>
  </si>
  <si>
    <t>ถาดSB 105</t>
  </si>
  <si>
    <t>ห่อ 610</t>
  </si>
  <si>
    <t>540(480)</t>
  </si>
  <si>
    <t>ห่อ 580</t>
  </si>
  <si>
    <t>ถาดโฟมSB 200</t>
  </si>
  <si>
    <t>75(80)</t>
  </si>
  <si>
    <t>680 (720)</t>
  </si>
  <si>
    <t>600(630)</t>
  </si>
  <si>
    <t>ถาดโฟมซาบะSB 202</t>
  </si>
  <si>
    <t>ห่อ 1120</t>
  </si>
  <si>
    <t>1040(980)</t>
  </si>
  <si>
    <t>ห่อ 1080</t>
  </si>
  <si>
    <t xml:space="preserve">ถาด SP 231     </t>
  </si>
  <si>
    <t>ห่อ 600</t>
  </si>
  <si>
    <t>520(490)</t>
  </si>
  <si>
    <t>ห่อ 565</t>
  </si>
  <si>
    <t>ถาดโฟมSB 30</t>
  </si>
  <si>
    <t>ห่อ 760</t>
  </si>
  <si>
    <t>680(620</t>
  </si>
  <si>
    <t>ถาดโฟมSB 303</t>
  </si>
  <si>
    <t>390(360)</t>
  </si>
  <si>
    <t>ห่อ  435</t>
  </si>
  <si>
    <t>ถาดโฟมSB 304</t>
  </si>
  <si>
    <t>290 ห่อ1130</t>
  </si>
  <si>
    <t>1000(720)</t>
  </si>
  <si>
    <t>รถ50ลูก1050</t>
  </si>
  <si>
    <t>ห่อ 262.50</t>
  </si>
  <si>
    <r>
      <t xml:space="preserve">     </t>
    </r>
    <r>
      <rPr>
        <b/>
        <sz val="20"/>
        <rFont val="Angsana New"/>
        <family val="1"/>
      </rPr>
      <t xml:space="preserve"> ชามโฟม</t>
    </r>
  </si>
  <si>
    <t>ถ้วยJT 22  (3000ใบ/ห่อ)</t>
  </si>
  <si>
    <t>ถ้วยJT 24 (2000ใบ/ห่อ)</t>
  </si>
  <si>
    <t xml:space="preserve">ชามยูมีSB 56 </t>
  </si>
  <si>
    <t>ห่อ 250</t>
  </si>
  <si>
    <t xml:space="preserve">ชามยูมีSB 57  </t>
  </si>
  <si>
    <t>ห่อ300</t>
  </si>
  <si>
    <t>24-4-67</t>
  </si>
  <si>
    <t>ถ้วยJT 52   (100ใบ/ห่อ)</t>
  </si>
  <si>
    <t>2-2-67</t>
  </si>
  <si>
    <t>ถ้วยSB 45   (100ใบ/ห่อ)</t>
  </si>
  <si>
    <t>ห่อ 440</t>
  </si>
  <si>
    <t>ถ้วยJT 54  (100ใบ/ห่อ)</t>
  </si>
  <si>
    <t xml:space="preserve">กล่องโฟม JT 88  </t>
  </si>
  <si>
    <r>
      <rPr>
        <sz val="24"/>
        <rFont val="Angsana New"/>
        <family val="1"/>
      </rPr>
      <t xml:space="preserve">ห่อ 300 </t>
    </r>
  </si>
  <si>
    <t>ห่อ 278</t>
  </si>
  <si>
    <t>ลูก 290</t>
  </si>
  <si>
    <t>ห่อ 330</t>
  </si>
  <si>
    <t>ห่อ 385</t>
  </si>
  <si>
    <t>แถว 77</t>
  </si>
  <si>
    <t>ห่อ 490</t>
  </si>
  <si>
    <t>แถว 89</t>
  </si>
  <si>
    <t>ห่อ 505</t>
  </si>
  <si>
    <r>
      <t xml:space="preserve">     </t>
    </r>
    <r>
      <rPr>
        <b/>
        <sz val="20"/>
        <rFont val="Angsana New"/>
        <family val="1"/>
      </rPr>
      <t xml:space="preserve"> ถ้วยโฟม</t>
    </r>
  </si>
  <si>
    <t>ห่อ700</t>
  </si>
  <si>
    <t>+40</t>
  </si>
  <si>
    <t>ถ้วยJT 56  (1000ใบ/ห่อ)</t>
  </si>
  <si>
    <t>ห่อ 410</t>
  </si>
  <si>
    <t>ถ้วยJT 57  (1000ใบ/ห่อ)</t>
  </si>
  <si>
    <t>ห่อ 420</t>
  </si>
  <si>
    <t>310+40</t>
  </si>
  <si>
    <t>ถ้วยJT 45   (100ใบ/ห่อ)</t>
  </si>
  <si>
    <t>ห่อ 530</t>
  </si>
  <si>
    <t>40</t>
  </si>
  <si>
    <t>460+40</t>
  </si>
  <si>
    <t>21-2-67</t>
  </si>
  <si>
    <t>ห่อ270</t>
  </si>
  <si>
    <t>13-6-66</t>
  </si>
  <si>
    <t>ห่อ 480</t>
  </si>
  <si>
    <t>ห่อ 260</t>
  </si>
  <si>
    <t>ห่อ 350</t>
  </si>
  <si>
    <r>
      <rPr>
        <sz val="22"/>
        <rFont val="Angsana New"/>
        <family val="1"/>
      </rPr>
      <t xml:space="preserve">ห่อ 300 </t>
    </r>
  </si>
  <si>
    <t>ห่อ 700</t>
  </si>
  <si>
    <t>ห่อ 620</t>
  </si>
  <si>
    <t>ห่อ 1020</t>
  </si>
  <si>
    <t>ห่อ  480</t>
  </si>
  <si>
    <t>จานโฟมSB 30</t>
  </si>
  <si>
    <t>ห่อ 730</t>
  </si>
  <si>
    <t>ห่อ 660</t>
  </si>
  <si>
    <t>ห่อ  440</t>
  </si>
  <si>
    <t>ห่อ 400</t>
  </si>
  <si>
    <t>290ห่อ1130</t>
  </si>
  <si>
    <t>ห่อ 750</t>
  </si>
  <si>
    <t>ห่อ18.75</t>
  </si>
  <si>
    <t>ถาด303</t>
  </si>
  <si>
    <t>1-6-66</t>
  </si>
  <si>
    <t>ถาด304</t>
  </si>
  <si>
    <t>35ห่อ340</t>
  </si>
  <si>
    <t>ห่อ 990</t>
  </si>
  <si>
    <t>รถ 50</t>
  </si>
  <si>
    <t>ลัง 1245</t>
  </si>
  <si>
    <t>5-6-64</t>
  </si>
  <si>
    <t>กล่องข้าวTR-C1000</t>
  </si>
  <si>
    <t>รถ 30(ด1520)</t>
  </si>
  <si>
    <t>กล่องข้าวTCL-A752(Tใส2ช่อง)</t>
  </si>
  <si>
    <t>กล่องข้าวTCL-A752(B-ดำ2ช่อง)</t>
  </si>
  <si>
    <t>กล่องข้าว Tcl001 (ฝาปะกบ1ช่อง)</t>
  </si>
  <si>
    <t>แพค      44</t>
  </si>
  <si>
    <t>กล่องข้าว Tcl 002(ฝาปะกบ2ช่อง)</t>
  </si>
  <si>
    <t>กล่องข้าวไมโคเวฟทรงกลมCY-300</t>
  </si>
  <si>
    <t>CY-300</t>
  </si>
  <si>
    <t>กล่องข้าวไมโคเวฟทรงกลมCY-450</t>
  </si>
  <si>
    <t>CY-450</t>
  </si>
  <si>
    <t>กล่องข้าวไมโคเวฟทรงกลมCY-750</t>
  </si>
  <si>
    <t>CY-750</t>
  </si>
  <si>
    <t>แพค 63.25</t>
  </si>
  <si>
    <t>กล่องข้าวไมโคเวฟทรงกลมCY-1000</t>
  </si>
  <si>
    <t>CY-1000</t>
  </si>
  <si>
    <t>ลัง 1470</t>
  </si>
  <si>
    <t>ลัง 1335</t>
  </si>
  <si>
    <t>แพค 66.75</t>
  </si>
  <si>
    <r>
      <rPr>
        <sz val="20"/>
        <rFont val="Angsana New"/>
        <family val="1"/>
      </rPr>
      <t>ลัง</t>
    </r>
    <r>
      <rPr>
        <sz val="22"/>
        <rFont val="Angsana New"/>
        <family val="1"/>
      </rPr>
      <t>900</t>
    </r>
    <r>
      <rPr>
        <sz val="16"/>
        <rFont val="Angsana New"/>
        <family val="1"/>
      </rPr>
      <t>(850)</t>
    </r>
  </si>
  <si>
    <t>ถ้วย  TC-1ออนน์+ฝา</t>
  </si>
  <si>
    <t>วีเอส</t>
  </si>
  <si>
    <t>ฝาเรียบTCL-75</t>
  </si>
  <si>
    <t>ฝาโดมTCD-75</t>
  </si>
  <si>
    <t>ลัง  750</t>
  </si>
  <si>
    <t>25-6-64</t>
  </si>
  <si>
    <t>ลัง  1080</t>
  </si>
  <si>
    <t>ลัง  1270</t>
  </si>
  <si>
    <t>แถว 12.25</t>
  </si>
  <si>
    <t>แถว  17.75</t>
  </si>
  <si>
    <t>ถ้วยไอศครีมใสGPPS 7ออนน์(85)</t>
  </si>
  <si>
    <t>ลัง 1130</t>
  </si>
  <si>
    <t>ลัง 1072</t>
  </si>
  <si>
    <t>ถ้วยไอศครีมใสGPPS100ก.(95)</t>
  </si>
  <si>
    <t>ลัง 1252</t>
  </si>
  <si>
    <t>ถ้วยไอศครีมใสGPPS200ก.(95)</t>
  </si>
  <si>
    <t>ลัง 1547</t>
  </si>
  <si>
    <t>แก้วGpps22ออนน์  EPP</t>
  </si>
  <si>
    <t>แถว 110</t>
  </si>
  <si>
    <t xml:space="preserve">ลัง 2070 </t>
  </si>
  <si>
    <t>ฝาเรียบยกดื่ม 95</t>
  </si>
  <si>
    <t>27-9-65</t>
  </si>
  <si>
    <t>ลัง 807</t>
  </si>
  <si>
    <t>ฝาโดม 95    ไม่เจาะ</t>
  </si>
  <si>
    <t>12,16,22oz</t>
  </si>
  <si>
    <t>1*50*40แถว</t>
  </si>
  <si>
    <t>9-11-65</t>
  </si>
  <si>
    <t>ฝาโดม 90 เจาะรู/yye</t>
  </si>
  <si>
    <t>แถว  50</t>
  </si>
  <si>
    <t>ลัง  800</t>
  </si>
  <si>
    <t>9-6-63</t>
  </si>
  <si>
    <t>ค่ารถ 25(20ลัง+1)</t>
  </si>
  <si>
    <t>ลัง   644</t>
  </si>
  <si>
    <t>แถว  32.20</t>
  </si>
  <si>
    <t>ฝาโดม 95 เจาะรู/yye</t>
  </si>
  <si>
    <t>ฝาฮาฟTCL    H 95(เจาะ)</t>
  </si>
  <si>
    <t>แถว 25</t>
  </si>
  <si>
    <t>แถว 17.75</t>
  </si>
  <si>
    <t>แผนก......แก้วพลาสติก - กวงเชียงล้ง</t>
  </si>
  <si>
    <t>คุณภุชงค์  อารีรักษ์    081-3737722</t>
  </si>
  <si>
    <t>กล่องข้าว  A652    (750ชิ้น)</t>
  </si>
  <si>
    <t>กล่องข้าวสี่เหลี่ยมสีดำ3หลุม</t>
  </si>
  <si>
    <t>PSL-31</t>
  </si>
  <si>
    <t>25ชุด*8ห่อ</t>
  </si>
  <si>
    <t>27-5-65</t>
  </si>
  <si>
    <t>กล่องใส500มล.epp</t>
  </si>
  <si>
    <t>แถว 85.41</t>
  </si>
  <si>
    <t>980มล.</t>
  </si>
  <si>
    <t>แผนก......แก้วพลาสติก -  บ. เจทีแพคออฟฟู้ด......</t>
  </si>
  <si>
    <t>แผนก........แก้ว........</t>
  </si>
  <si>
    <t>แก้ว</t>
  </si>
  <si>
    <t>SW(ปู)</t>
  </si>
  <si>
    <t>แผนก........เบเกอรี่เบ็ดเตล็ด........</t>
  </si>
  <si>
    <t>บ. สมบูรณ์ แพ็คเกจจิ้ง(888)จก</t>
  </si>
  <si>
    <t>034-434145-9</t>
  </si>
  <si>
    <t>สุประดิษฐ์              094-772-5533</t>
  </si>
  <si>
    <t>บอล</t>
  </si>
  <si>
    <t>+25</t>
  </si>
  <si>
    <t>ลัง  435</t>
  </si>
  <si>
    <t>ลัง  445</t>
  </si>
  <si>
    <t>ลัง  220</t>
  </si>
  <si>
    <t>ถ้วยน้ำ/ SB       12ออนน์</t>
  </si>
  <si>
    <t>ถ้วยน้ำลอนใส 12ออนน์</t>
  </si>
  <si>
    <t>100ลังลด10/ลังรถ25</t>
  </si>
  <si>
    <t>แก้ว  6ออนน์ TL</t>
  </si>
  <si>
    <t>แก้วใส 390ซีซีTl-390</t>
  </si>
  <si>
    <t>10-9-62</t>
  </si>
  <si>
    <t>แก้วใส 18ออนน์เรียบTL</t>
  </si>
  <si>
    <t>แก้วกระดาษ  22ออนน์-ขาว</t>
  </si>
  <si>
    <t>ส้อมขาว(ส้อมส้มตำ)SB</t>
  </si>
  <si>
    <t>5000/หิ้ว</t>
  </si>
  <si>
    <t>4แพค/ลูก</t>
  </si>
  <si>
    <t>ช้อนไอติมคละสี</t>
  </si>
  <si>
    <t>22-1-64</t>
  </si>
  <si>
    <t>หิ้ว1840+30 1870</t>
  </si>
  <si>
    <t>ช้อนใหญ่สีขาวSB</t>
  </si>
  <si>
    <t>2000คัน/หิ้ว</t>
  </si>
  <si>
    <t>ส้อมใหญ่ขาวSB</t>
  </si>
  <si>
    <t>ช้อนใสSB</t>
  </si>
  <si>
    <t>2500คัน/หิ้ว</t>
  </si>
  <si>
    <t>JP    จิตราภา</t>
  </si>
  <si>
    <t>ถ้วยกระดาษ       .</t>
  </si>
  <si>
    <t>สมศักดิ์</t>
  </si>
  <si>
    <t>บ๊วยเจริญ(เล็ก) 083-4609080</t>
  </si>
  <si>
    <t>ถ้วยกระดาษ       390ซซ.</t>
  </si>
  <si>
    <t>แก้วกาแฟกระดาษ  6.5ออนน์</t>
  </si>
  <si>
    <t>20-4-56</t>
  </si>
  <si>
    <t>แก้วกาแฟ(ลูกฟูก)  8 ออนน์</t>
  </si>
  <si>
    <t>1*25ใบ</t>
  </si>
  <si>
    <t>ค่ารถ20 @2.42</t>
  </si>
  <si>
    <t>แถว60.50</t>
  </si>
  <si>
    <t>ฝาแก้วกาแฟ          8ออนน์</t>
  </si>
  <si>
    <t>ค่ารถ20 @0.82</t>
  </si>
  <si>
    <t>แถว 41</t>
  </si>
  <si>
    <t>แก้ว8ออนน์+ฝา 50ชุด(แก้ว2แถว+ฝา1แถว)@162</t>
  </si>
  <si>
    <t>ชุด180</t>
  </si>
  <si>
    <t>ชุด162</t>
  </si>
  <si>
    <t>แก้ว+ฝา  PET 20ออนน์</t>
  </si>
  <si>
    <t>140/50ใบ</t>
  </si>
  <si>
    <t>ค่ารถ50</t>
  </si>
  <si>
    <t>แก้ว+ฝา  PET 16ออนน์</t>
  </si>
  <si>
    <t>130/50ใบ</t>
  </si>
  <si>
    <t>บ.ที ดับบลิว ไอ จก.</t>
  </si>
  <si>
    <t>อาทิตยา</t>
  </si>
  <si>
    <t>ถ้วยไอศครีมกระดาษ     160ซซ.</t>
  </si>
  <si>
    <t>ถ้วยไอศครีมกระดาษ     260ซซ.</t>
  </si>
  <si>
    <t>19-9-58</t>
  </si>
  <si>
    <t>ถ้วยไอศครีมกระดาษ     390ซซ.</t>
  </si>
  <si>
    <t>ถ้วยไอศครีมกระดาษ     520ซซ.</t>
  </si>
  <si>
    <t xml:space="preserve"> บ.ซี.แอลเอ็มแพคเกจจิ้งจก ,ลัดดา</t>
  </si>
  <si>
    <t>โจ</t>
  </si>
  <si>
    <t>ถ้วย 1ออนน์ จิ๋วPPชมพู</t>
  </si>
  <si>
    <t>ถ้วย 1ออนน์ จิ๋วPP ใส</t>
  </si>
  <si>
    <t>ถ้วยไอติมทานตะวันชมพู</t>
  </si>
  <si>
    <t>1161+30</t>
  </si>
  <si>
    <t>แก้วสลิมลาย 6ออนน์</t>
  </si>
  <si>
    <t>แถว  25</t>
  </si>
  <si>
    <t>25-9-62</t>
  </si>
  <si>
    <t>ลัง   800</t>
  </si>
  <si>
    <t>ลัง  825</t>
  </si>
  <si>
    <t>แถว  20.63</t>
  </si>
  <si>
    <t>ไอติม 820</t>
  </si>
  <si>
    <t>ลัง  786.91</t>
  </si>
  <si>
    <t>แถว  19.67</t>
  </si>
  <si>
    <t>แก้ว 6 ออนน์ใส TL</t>
  </si>
  <si>
    <t>แก้ว 10 ออนน์ใส คิงส์ฟู้ด</t>
  </si>
  <si>
    <t>แก้ว6ออนน์เต้าฮวย+ฝาฉีก</t>
  </si>
  <si>
    <t>sp6</t>
  </si>
  <si>
    <t>sp13</t>
  </si>
  <si>
    <t>sp7</t>
  </si>
  <si>
    <t>sp8</t>
  </si>
  <si>
    <t xml:space="preserve">  ธารทิพย์      เจ้ปู</t>
  </si>
  <si>
    <t>แก้วดิสแพค(DP)ใส</t>
  </si>
  <si>
    <t>6ออนน์</t>
  </si>
  <si>
    <t>10-11-56</t>
  </si>
  <si>
    <t>(30ลัง)</t>
  </si>
  <si>
    <t>7ออนน์</t>
  </si>
  <si>
    <t>10-1-56</t>
  </si>
  <si>
    <t>37แถม1กล่อง</t>
  </si>
  <si>
    <t>แก้วลอนPP     T WI</t>
  </si>
  <si>
    <t>10ออนน์</t>
  </si>
  <si>
    <t>20-10-58</t>
  </si>
  <si>
    <t>12ออนน์</t>
  </si>
  <si>
    <t>แก้วเรียบใส</t>
  </si>
  <si>
    <t>ฝาเรียบไม่เจาะ TCL</t>
  </si>
  <si>
    <t>แก้วถังTcl 16 ออนปาก116</t>
  </si>
  <si>
    <t>แถว 66</t>
  </si>
  <si>
    <t>แก้วถังTcL24 ออนปาก116</t>
  </si>
  <si>
    <t>แถว62.50</t>
  </si>
  <si>
    <t>กล่องข้าว</t>
  </si>
  <si>
    <t>80(70)</t>
  </si>
  <si>
    <t>ลัง 1520(1340)</t>
  </si>
  <si>
    <t>85(75)</t>
  </si>
  <si>
    <t>ลัง 1520(1360)</t>
  </si>
  <si>
    <t>หลอดงอ6มิล 250เส้น</t>
  </si>
  <si>
    <t>6-10-58</t>
  </si>
  <si>
    <t>แก้วแคปซูน 12ออนปาก95</t>
  </si>
  <si>
    <t>แถว 34</t>
  </si>
  <si>
    <t>แก้วแคปซูน 16ออนปาก95</t>
  </si>
  <si>
    <t>แก้วแคปซูน 18ออนปาก95</t>
  </si>
  <si>
    <r>
      <rPr>
        <sz val="24"/>
        <color indexed="8"/>
        <rFont val="Angsana New"/>
        <family val="1"/>
      </rPr>
      <t>แถว 35.50</t>
    </r>
  </si>
  <si>
    <t>แก้วแคปซูน 20ออนปาก95</t>
  </si>
  <si>
    <t>8-5-64</t>
  </si>
  <si>
    <t>แก้วแคปซูน 22ออนปาก95</t>
  </si>
  <si>
    <t>แถว37.50</t>
  </si>
  <si>
    <t>แก้วถัง 24 ออนน์(116)</t>
  </si>
  <si>
    <t>ลัง   1230</t>
  </si>
  <si>
    <t>แถว 59</t>
  </si>
  <si>
    <t>แก้วน้ำเพชร 30 ออนน์(116)</t>
  </si>
  <si>
    <t>ลัง   1460</t>
  </si>
  <si>
    <t>20-4-64</t>
  </si>
  <si>
    <t>ลัง   1340</t>
  </si>
  <si>
    <t>ชุด 67</t>
  </si>
  <si>
    <t>ฝาเรียบ 75</t>
  </si>
  <si>
    <t>9-9-62</t>
  </si>
  <si>
    <t>ลัง470</t>
  </si>
  <si>
    <t>ฝาโดม95LเจาะYYE</t>
  </si>
  <si>
    <t>แถว 29.50</t>
  </si>
  <si>
    <t>จานกระดาษ(1*4000)</t>
  </si>
  <si>
    <t>6นิ้ว</t>
  </si>
  <si>
    <t>50*80ห่อ</t>
  </si>
  <si>
    <t>4-12-55</t>
  </si>
  <si>
    <t>ลัง1040</t>
  </si>
  <si>
    <t>ห่อ13.</t>
  </si>
  <si>
    <t>จานกระดาษ(1*3000)</t>
  </si>
  <si>
    <t>7นิ้ว</t>
  </si>
  <si>
    <t>ห่อ17.50</t>
  </si>
  <si>
    <t>จาน6นิ้ว</t>
  </si>
  <si>
    <t>20ลังแถม3</t>
  </si>
  <si>
    <t>จาน7นิ้ว</t>
  </si>
  <si>
    <t>10ลังแถม1</t>
  </si>
  <si>
    <t>ยางวงเล็กสีแดง</t>
  </si>
  <si>
    <t>กส.30กก</t>
  </si>
  <si>
    <t>ห่อ 50</t>
  </si>
  <si>
    <t>23-11-59</t>
  </si>
  <si>
    <t>ปืนจุดไฟ</t>
  </si>
  <si>
    <t>ลัง 2016</t>
  </si>
  <si>
    <t>โหล 168</t>
  </si>
  <si>
    <t>กาวแมลงวัน</t>
  </si>
  <si>
    <t>1*2000</t>
  </si>
  <si>
    <t>11-5-64</t>
  </si>
  <si>
    <t>รถ 30  ลัง2530</t>
  </si>
  <si>
    <t>ร้อย 126.50</t>
  </si>
  <si>
    <t>แผ่น1.25</t>
  </si>
  <si>
    <t>กระดาษห่อทุเรียน10*10</t>
  </si>
  <si>
    <t>1*10รีม</t>
  </si>
  <si>
    <t>4-5-64</t>
  </si>
  <si>
    <t>(รถ 30)รีม 4800+30</t>
  </si>
  <si>
    <t>ห่อ 483</t>
  </si>
  <si>
    <t>ถุงคู่ใส</t>
  </si>
  <si>
    <t>1*10*10</t>
  </si>
  <si>
    <t>ลูก3030</t>
  </si>
  <si>
    <t>ห่อ303</t>
  </si>
  <si>
    <t>มุกกวาง</t>
  </si>
  <si>
    <t>กระดาษ 8*8 ตราพระอาทิตย์</t>
  </si>
  <si>
    <t>ลัง 795+40</t>
  </si>
  <si>
    <t>กระดาษ 9*9 ตราพระอาทิตย์</t>
  </si>
  <si>
    <t>ฟอยยาว</t>
  </si>
  <si>
    <t>1*20ม้วน</t>
  </si>
  <si>
    <t>23-12-58</t>
  </si>
  <si>
    <t>ลูกเกด</t>
  </si>
  <si>
    <t>กก.85</t>
  </si>
  <si>
    <t>ขวด250ซีซี+ฝา</t>
  </si>
  <si>
    <t>150ใบ</t>
  </si>
  <si>
    <t>แพค  241.67</t>
  </si>
  <si>
    <t>ขวด220ซีซี+ฝา</t>
  </si>
  <si>
    <t>ลด20.-ค่ารถ 40</t>
  </si>
  <si>
    <t>แพค 228.33</t>
  </si>
  <si>
    <t>ขวด160ซีซี+ฝา</t>
  </si>
  <si>
    <t>แพค 216.67</t>
  </si>
  <si>
    <t>ช้อนขาวใหญ่</t>
  </si>
  <si>
    <t>4*2000</t>
  </si>
  <si>
    <t>22-7-59</t>
  </si>
  <si>
    <t>ส้อมขาวใหญ่</t>
  </si>
  <si>
    <t>ช้อนคาวขาว</t>
  </si>
  <si>
    <t>5*2500</t>
  </si>
  <si>
    <t>ส้อมส้มตำขาว</t>
  </si>
  <si>
    <t>4*5000</t>
  </si>
  <si>
    <t>แผนก.......ดนัย  ,  เบสท์.......</t>
  </si>
  <si>
    <t>พิมพ์เวเฟอร์</t>
  </si>
  <si>
    <t>19-9-62</t>
  </si>
  <si>
    <t>พิมพิ์โดนัท</t>
  </si>
  <si>
    <t>กระบอกวิปปิ้ง</t>
  </si>
  <si>
    <t>0.5ลิตร</t>
  </si>
  <si>
    <t>17-5-53</t>
  </si>
  <si>
    <t>1ลิตร</t>
  </si>
  <si>
    <t>กระบอกวิปปิ้งขาว</t>
  </si>
  <si>
    <t>4-10-55</t>
  </si>
  <si>
    <t>วิปปิ้งครีมยูวิฟ</t>
  </si>
  <si>
    <t>แก๊สยูวิฟ</t>
  </si>
  <si>
    <t>แพ็คโก้ 3</t>
  </si>
  <si>
    <t>26-4-56</t>
  </si>
  <si>
    <t>สารเสริม  U-99</t>
  </si>
  <si>
    <t>18-2-56</t>
  </si>
  <si>
    <t>ยีสต์นก   อีเกิล</t>
  </si>
  <si>
    <t>10-12-60</t>
  </si>
  <si>
    <t>ยีสต์เฟอร์มิฟัน</t>
  </si>
  <si>
    <t>16-5-54</t>
  </si>
  <si>
    <t>14-11-60</t>
  </si>
  <si>
    <t>เอสพี ยู  เอฟ เอ็ม</t>
  </si>
  <si>
    <t>ถัง 590</t>
  </si>
  <si>
    <t>โอวาเลต็ต</t>
  </si>
  <si>
    <t>21กก.</t>
  </si>
  <si>
    <t>20-3-56</t>
  </si>
  <si>
    <t>กก.115</t>
  </si>
  <si>
    <t>ลัง  2000</t>
  </si>
  <si>
    <t>ลัง560</t>
  </si>
  <si>
    <t>15-9-60</t>
  </si>
  <si>
    <t>โหล 170</t>
  </si>
  <si>
    <t>30-11-60</t>
  </si>
  <si>
    <t>ผลไม้สับเขียว,แดง</t>
  </si>
  <si>
    <t>14-2-55</t>
  </si>
  <si>
    <t>ลูกเกตดำ</t>
  </si>
  <si>
    <t>26-1-55</t>
  </si>
  <si>
    <t>หมูหยองโอชา</t>
  </si>
  <si>
    <t>16-1-56</t>
  </si>
  <si>
    <t>กก115</t>
  </si>
  <si>
    <t>(สุชาติ)</t>
  </si>
  <si>
    <t>ยางวงเล็ก</t>
  </si>
  <si>
    <t>กส.2550</t>
  </si>
  <si>
    <t>ยางวงใหญ่</t>
  </si>
  <si>
    <t>บ้านกระต่าย</t>
  </si>
  <si>
    <t>กส.500</t>
  </si>
  <si>
    <t>กก 20</t>
  </si>
  <si>
    <t>แผนก.........ดนัย................................</t>
  </si>
  <si>
    <t>19-11-56</t>
  </si>
  <si>
    <t>ด.3/56 @ 43</t>
  </si>
  <si>
    <t>ด.3/56 @ 54</t>
  </si>
  <si>
    <t>ด.2/56@ 55</t>
  </si>
  <si>
    <t>ลัง2160</t>
  </si>
  <si>
    <t xml:space="preserve">                      @2.5</t>
  </si>
  <si>
    <t>19-11-55</t>
  </si>
  <si>
    <t xml:space="preserve">                     @0.62</t>
  </si>
  <si>
    <t>31-10-56</t>
  </si>
  <si>
    <t>ด.10/55 @ 112</t>
  </si>
  <si>
    <t>ด.9/55 @ 86</t>
  </si>
  <si>
    <t>ด.18/1/56 @ 120</t>
  </si>
  <si>
    <t>ลัง2070</t>
  </si>
  <si>
    <t>ด2/56 ร้อย80</t>
  </si>
  <si>
    <t>ลัง2310</t>
  </si>
  <si>
    <t>20-11-56</t>
  </si>
  <si>
    <t xml:space="preserve"> ด11/55 @0.82</t>
  </si>
  <si>
    <t>12-1-53</t>
  </si>
  <si>
    <t>11-2-55</t>
  </si>
  <si>
    <t>ด3/561*18ห่อลัง1242</t>
  </si>
  <si>
    <t>19-12-55</t>
  </si>
  <si>
    <t xml:space="preserve">                      @3.3</t>
  </si>
  <si>
    <t xml:space="preserve">                     @4</t>
  </si>
  <si>
    <t>กล่องแซนวิช</t>
  </si>
  <si>
    <t>7-4-56</t>
  </si>
  <si>
    <t>กล่องเปียะ 4 ช่อง</t>
  </si>
  <si>
    <t>100 ใบx30</t>
  </si>
  <si>
    <t>15-2-56</t>
  </si>
  <si>
    <t xml:space="preserve">                     @1.17</t>
  </si>
  <si>
    <t>ลัง1404</t>
  </si>
  <si>
    <t>กล่องปุยฝ้าย4หลุม</t>
  </si>
  <si>
    <t>1*2000ใบ</t>
  </si>
  <si>
    <t>กล่องฝาสูง</t>
  </si>
  <si>
    <t>431</t>
  </si>
  <si>
    <t>1*1000ใบ</t>
  </si>
  <si>
    <t xml:space="preserve">                     @2.30</t>
  </si>
  <si>
    <t>กล่องใส   Y25</t>
  </si>
  <si>
    <t>@2.60</t>
  </si>
  <si>
    <t>กระเช้าสี่เหลี่ยมมีหู   เล็ก</t>
  </si>
  <si>
    <t>115</t>
  </si>
  <si>
    <t>50ใบ*6ห่อ</t>
  </si>
  <si>
    <t xml:space="preserve">                     @2.9</t>
  </si>
  <si>
    <t>แพค145</t>
  </si>
  <si>
    <t>กระทงขนมเค้กถ้วยเล็ก</t>
  </si>
  <si>
    <t>P4</t>
  </si>
  <si>
    <t>5-11-56</t>
  </si>
  <si>
    <t>96แถว/ลัง</t>
  </si>
  <si>
    <t>กระทงขนมเค้กถ้วยใหญ่</t>
  </si>
  <si>
    <t>P3</t>
  </si>
  <si>
    <t>5-9-56</t>
  </si>
  <si>
    <t>กระทงขนมเค้ก</t>
  </si>
  <si>
    <t>เคลือบ</t>
  </si>
  <si>
    <t>กล่องคุ้กกี้นิ่ม</t>
  </si>
  <si>
    <t>หัวใจแดงทอง ,น้ำตาลครีม,แฮปปี้ไทม์</t>
  </si>
  <si>
    <t>5.5*2.5</t>
  </si>
  <si>
    <t>120ใบ/ลัง</t>
  </si>
  <si>
    <t>ลายหัวใจแดงทอง ,แฮปปี้ไทม์</t>
  </si>
  <si>
    <t>6.5*2.5</t>
  </si>
  <si>
    <t>88ใบ/ลัง</t>
  </si>
  <si>
    <t>ลายหัวใจแดงทอง ,น้ำตาลครีม</t>
  </si>
  <si>
    <t>7*2.5</t>
  </si>
  <si>
    <t>72ใบ/ลัง</t>
  </si>
  <si>
    <t>7.5*2.5</t>
  </si>
  <si>
    <t>64ใบ/ลัง</t>
  </si>
  <si>
    <t>9*2.5</t>
  </si>
  <si>
    <t>40ใบ/ลัง</t>
  </si>
  <si>
    <t>ซองเครปก้านกล้วย เบนเทน</t>
  </si>
  <si>
    <t>28-2-56</t>
  </si>
  <si>
    <t>ขวดบีบ</t>
  </si>
  <si>
    <t>1x12</t>
  </si>
  <si>
    <t>8-4-54</t>
  </si>
  <si>
    <t>2-10-58</t>
  </si>
  <si>
    <t xml:space="preserve">ใหญ่ </t>
  </si>
  <si>
    <t>17-1-56</t>
  </si>
  <si>
    <t>ขวดบีบสามรู</t>
  </si>
  <si>
    <t>หลอดงอคละสี</t>
  </si>
  <si>
    <t>8 มิล</t>
  </si>
  <si>
    <t>11-9-55</t>
  </si>
  <si>
    <t>2-7-55</t>
  </si>
  <si>
    <t>หลอดจัมโบ้17ซม</t>
  </si>
  <si>
    <t>23-3-56</t>
  </si>
  <si>
    <t>หลอดจัมโบ้21ซม</t>
  </si>
  <si>
    <t>หลอดช้อนคละสี</t>
  </si>
  <si>
    <t>ขวดน้ำหวาน</t>
  </si>
  <si>
    <t>200ซซ.</t>
  </si>
  <si>
    <t>220ซซ</t>
  </si>
  <si>
    <t>ขวดน้ำหวานปากเกลียวฝาส้ม</t>
  </si>
  <si>
    <t>(บ.  SW )</t>
  </si>
  <si>
    <t>6.5ออนน์</t>
  </si>
  <si>
    <t>15-11-56</t>
  </si>
  <si>
    <t>(คุณ วิโรจน์)</t>
  </si>
  <si>
    <t>ศรีเจริญภัณฑ์</t>
  </si>
  <si>
    <t>กระดาษขาวบางอย่างดีตัด(กระดาษชิฟฟ่อน)</t>
  </si>
  <si>
    <t>1*10ริม</t>
  </si>
  <si>
    <t>1ลัง*60พับ</t>
  </si>
  <si>
    <t>พับ75</t>
  </si>
  <si>
    <t>ริม380(ตัด6)</t>
  </si>
  <si>
    <t>ลัง3800</t>
  </si>
  <si>
    <t>พับ64</t>
  </si>
  <si>
    <t>กก.45</t>
  </si>
  <si>
    <t>13-11-56</t>
  </si>
  <si>
    <t>9-5-56ลัง1050@35</t>
  </si>
  <si>
    <t>กก.38</t>
  </si>
  <si>
    <t>กระดาษแก้วขุ่น (กระดาษทุเรียน)</t>
  </si>
  <si>
    <t>ริม480</t>
  </si>
  <si>
    <t>ลัง4800</t>
  </si>
  <si>
    <t>พับ     80</t>
  </si>
  <si>
    <t>กระดาษ MG บาง(กระดาษทุเรียน)นิยมใช้</t>
  </si>
  <si>
    <t>ริม350</t>
  </si>
  <si>
    <t>ลัง3500</t>
  </si>
  <si>
    <t>พับ58.33</t>
  </si>
  <si>
    <t>กระดาษขาวบางถูก (กระดาษทุเรียน)</t>
  </si>
  <si>
    <t>ลัง1800</t>
  </si>
  <si>
    <t>พับ    30</t>
  </si>
  <si>
    <t>กล่องซูชิ เล็ก ไม่เจาะ</t>
  </si>
  <si>
    <t>หีบ1600</t>
  </si>
  <si>
    <t>ห่อ160</t>
  </si>
  <si>
    <t>กล่องซูชิใหญ่ ไม่เจาะ</t>
  </si>
  <si>
    <t>หีบ2600</t>
  </si>
  <si>
    <t>ห่อ260</t>
  </si>
  <si>
    <t>ถาดขาว     3.5*3.5*1.4</t>
  </si>
  <si>
    <t>ร้อย85</t>
  </si>
  <si>
    <t>21-11-56</t>
  </si>
  <si>
    <t>ร้อย73</t>
  </si>
  <si>
    <t>ถาดขาว      4*6</t>
  </si>
  <si>
    <t>ขนมปัง</t>
  </si>
  <si>
    <t>ร้อย100</t>
  </si>
  <si>
    <t>14-11-56</t>
  </si>
  <si>
    <t>ร้อย70</t>
  </si>
  <si>
    <t>กล่องแซนวิชเล็ก</t>
  </si>
  <si>
    <t>ร้อย140</t>
  </si>
  <si>
    <t>ร้อย105</t>
  </si>
  <si>
    <t>PE กล่องแซนวิชใหญ่</t>
  </si>
  <si>
    <t>15-10-56</t>
  </si>
  <si>
    <t>ร้อย  290</t>
  </si>
  <si>
    <t>กล่องขาวหนา    1ชิ้น</t>
  </si>
  <si>
    <t>ร้อย  54</t>
  </si>
  <si>
    <t>กล่องขาวหนา    2ชิ้น</t>
  </si>
  <si>
    <t>4*4*3</t>
  </si>
  <si>
    <t>ร้อย  62</t>
  </si>
  <si>
    <t>กล่องเบรค</t>
  </si>
  <si>
    <t>ร้อย   90</t>
  </si>
  <si>
    <t>กล่องอาหาหารว่างใหญ่</t>
  </si>
  <si>
    <t>5*6.5*2.5</t>
  </si>
  <si>
    <t>พิมพ์ลายไม่เจาะ</t>
  </si>
  <si>
    <t>ร้อย220</t>
  </si>
  <si>
    <t>กล่องลายเจาะ</t>
  </si>
  <si>
    <t>ขาวหนาเจาะร้อย160</t>
  </si>
  <si>
    <t>ร้อย130</t>
  </si>
  <si>
    <t>ร้อย  75</t>
  </si>
  <si>
    <t>ขาวหนาเจาะร้อย290</t>
  </si>
  <si>
    <t>ขาวหนาเจาะร้อย350</t>
  </si>
  <si>
    <t>ร้อย165</t>
  </si>
  <si>
    <t>ร้อย490</t>
  </si>
  <si>
    <t>ร้อย1525</t>
  </si>
  <si>
    <t>ร้อย2475</t>
  </si>
  <si>
    <t>(แก้วSPN)</t>
  </si>
  <si>
    <t>24-12-62</t>
  </si>
  <si>
    <t>ลัง   810</t>
  </si>
  <si>
    <t>21-1-60</t>
  </si>
  <si>
    <t>1050+40</t>
  </si>
  <si>
    <t>13-11-60</t>
  </si>
  <si>
    <t>แก้วพลาสติคเรียบใส 16ออน</t>
  </si>
  <si>
    <t>580+40</t>
  </si>
  <si>
    <t>แก้วพลาสติคเรียบใส 20ออน</t>
  </si>
  <si>
    <t>แก้วSNPเรียบใส 22ออน</t>
  </si>
  <si>
    <t>7-7-64</t>
  </si>
  <si>
    <t>หลอดงอ 8มิลคละสี</t>
  </si>
  <si>
    <t>หลอดงอ 8มิลสีห่อฟิลม์</t>
  </si>
  <si>
    <t>8-7-64</t>
  </si>
  <si>
    <t>02-8337900-9</t>
  </si>
  <si>
    <r>
      <t xml:space="preserve">    </t>
    </r>
    <r>
      <rPr>
        <b/>
        <sz val="20"/>
        <rFont val="Angsana New"/>
        <family val="1"/>
      </rPr>
      <t>กล่องโฟม</t>
    </r>
  </si>
  <si>
    <t xml:space="preserve">กล่องโฟม JT 99   </t>
  </si>
  <si>
    <t>9-1-66</t>
  </si>
  <si>
    <t>ห่อ 329</t>
  </si>
  <si>
    <t xml:space="preserve">กล่องโฟมJT 100  </t>
  </si>
  <si>
    <t>9-9-60</t>
  </si>
  <si>
    <t>ห่อ360</t>
  </si>
  <si>
    <t xml:space="preserve">กล่องโฟมJT 108  </t>
  </si>
  <si>
    <t xml:space="preserve">กล่องโฟมJT 500 </t>
  </si>
  <si>
    <t>26-9-65</t>
  </si>
  <si>
    <t>ห่อ 500</t>
  </si>
  <si>
    <t>กล่องโฟมJT 502 (แดง)</t>
  </si>
  <si>
    <t>24-9-65</t>
  </si>
  <si>
    <t>ห่อ565</t>
  </si>
  <si>
    <r>
      <t xml:space="preserve">    </t>
    </r>
    <r>
      <rPr>
        <b/>
        <sz val="20"/>
        <rFont val="Angsana New"/>
        <family val="1"/>
      </rPr>
      <t>ถาดโฟม</t>
    </r>
  </si>
  <si>
    <t xml:space="preserve">ถาด JT 22     </t>
  </si>
  <si>
    <t>ห่อ660</t>
  </si>
  <si>
    <t>7-1-66</t>
  </si>
  <si>
    <t xml:space="preserve">ถาด JT 30      </t>
  </si>
  <si>
    <t xml:space="preserve">ถาด JT 33      </t>
  </si>
  <si>
    <t xml:space="preserve">ถาด JT 36      </t>
  </si>
  <si>
    <t xml:space="preserve">ถาด JT 53      </t>
  </si>
  <si>
    <t xml:space="preserve">ถาด JT 101      </t>
  </si>
  <si>
    <t>40(ด9 480)</t>
  </si>
  <si>
    <t>25-2-56</t>
  </si>
  <si>
    <t xml:space="preserve">ถาด JT 103      </t>
  </si>
  <si>
    <t xml:space="preserve">ถาด JT 105     </t>
  </si>
  <si>
    <t>14-1-66</t>
  </si>
  <si>
    <t xml:space="preserve">ถาด JT 108      </t>
  </si>
  <si>
    <t>14-1-56</t>
  </si>
  <si>
    <t xml:space="preserve">ถาด JT 109      </t>
  </si>
  <si>
    <t xml:space="preserve">ถาด JT 200     </t>
  </si>
  <si>
    <t>600+40</t>
  </si>
  <si>
    <t xml:space="preserve">ถาด JT 231     </t>
  </si>
  <si>
    <t>14-7-63</t>
  </si>
  <si>
    <t>480+30</t>
  </si>
  <si>
    <t xml:space="preserve">จานJT 29      </t>
  </si>
  <si>
    <t>33ห่อ320</t>
  </si>
  <si>
    <t>ห่อ 920</t>
  </si>
  <si>
    <t>ห่อ 485</t>
  </si>
  <si>
    <t>สินค้าประเภทแก้วน้ำ</t>
  </si>
  <si>
    <t>ถ้วยสีขมพู  1 OZ</t>
  </si>
  <si>
    <t>1*100*60ห่อ</t>
  </si>
  <si>
    <t>ถ้วยสีใส  1 OZ</t>
  </si>
  <si>
    <t>1*100ชิ้น</t>
  </si>
  <si>
    <t>ถ้วยไอศครีมทานตะวัน</t>
  </si>
  <si>
    <t>ถ้วยไอศครีมซุปเปอร์จิ๋ว</t>
  </si>
  <si>
    <t>1*50*100แถว</t>
  </si>
  <si>
    <t>ถ้วยวุ้น (กลม/หัวใจ/ดอกไม้)</t>
  </si>
  <si>
    <t>ถาดสี่เหลี่ยมใสใหญ่P-19</t>
  </si>
  <si>
    <t>360ชิ้น/ลัง</t>
  </si>
  <si>
    <t>15-5-56</t>
  </si>
  <si>
    <t>แก้วใส</t>
  </si>
  <si>
    <t>6 ออนน์</t>
  </si>
  <si>
    <t>แก้วใส/ช้าง</t>
  </si>
  <si>
    <t>7 ออนน์</t>
  </si>
  <si>
    <t>22-5-55</t>
  </si>
  <si>
    <t>แก้วใส/ทานตะวัน</t>
  </si>
  <si>
    <t>]y'520</t>
  </si>
  <si>
    <t>แก้วขาว</t>
  </si>
  <si>
    <t>แก้วใส   PP</t>
  </si>
  <si>
    <t>10 ออนน์</t>
  </si>
  <si>
    <t>23-7-55</t>
  </si>
  <si>
    <t>ด.1/55 @ 10</t>
  </si>
  <si>
    <t>12 ออนน์</t>
  </si>
  <si>
    <t>ด.3/55 @ 14.50</t>
  </si>
  <si>
    <t>ไต้หวันใส</t>
  </si>
  <si>
    <t>8-3-55</t>
  </si>
  <si>
    <t>ไต้หวันลาย</t>
  </si>
  <si>
    <t>ด.6/54 @ 12.50</t>
  </si>
  <si>
    <t>14 ออนน์</t>
  </si>
  <si>
    <t>แถว50</t>
  </si>
  <si>
    <t>29-5-56</t>
  </si>
  <si>
    <t>16 ออนน์</t>
  </si>
  <si>
    <t>ตราผึ้ง</t>
  </si>
  <si>
    <t>20 ออนน์</t>
  </si>
  <si>
    <t>ด.4/55 @ 40.50</t>
  </si>
  <si>
    <t>แก้วใส   PP เรียบพิมพ์ลาย</t>
  </si>
  <si>
    <t>26-5-56</t>
  </si>
  <si>
    <t>แก้วใส   PP เรียบใส</t>
  </si>
  <si>
    <t>5-1-56</t>
  </si>
  <si>
    <t>แก้วใส   PP ลอนใส</t>
  </si>
  <si>
    <t>แก้วใส   PP ลอนลาย</t>
  </si>
  <si>
    <t>16-11--55</t>
  </si>
  <si>
    <t>แก้วใส PP    เรียบใส</t>
  </si>
  <si>
    <t>22 ออนน์</t>
  </si>
  <si>
    <t>ลัง1120</t>
  </si>
  <si>
    <t>แก้วใส PP   เรียบใสพิมพ์</t>
  </si>
  <si>
    <t>แก้วใส PP    ลอนใส</t>
  </si>
  <si>
    <t>แก้วใส PP   พิมพ์ ลาย</t>
  </si>
  <si>
    <t>6-7-55</t>
  </si>
  <si>
    <t>ด5/55ลัง990</t>
  </si>
  <si>
    <t>ไต้หวัน      พิมพ์ลาย(700cc)</t>
  </si>
  <si>
    <t>ด.1/55 @ 34.50</t>
  </si>
  <si>
    <r>
      <t xml:space="preserve"> </t>
    </r>
    <r>
      <rPr>
        <b/>
        <sz val="20"/>
        <rFont val="Angsana New"/>
        <family val="1"/>
      </rPr>
      <t xml:space="preserve">     ประเภทถ้วยกระดาษ</t>
    </r>
  </si>
  <si>
    <t>แก้วกาแฟกระดาษลาย</t>
  </si>
  <si>
    <t>6.5 ออนน์</t>
  </si>
  <si>
    <t>23-3-54</t>
  </si>
  <si>
    <r>
      <t xml:space="preserve">    </t>
    </r>
    <r>
      <rPr>
        <b/>
        <sz val="20"/>
        <rFont val="Angsana New"/>
        <family val="1"/>
      </rPr>
      <t>ประเภทแก้วน้ำ(EPP)</t>
    </r>
  </si>
  <si>
    <t>ถ้วย 6 OZ เกล็ดเพรชลาย(EPP)</t>
  </si>
  <si>
    <t>EPP 6ออนน์</t>
  </si>
  <si>
    <t>แถว 22</t>
  </si>
  <si>
    <t xml:space="preserve">ถ้วยไอศครีม 7OZ </t>
  </si>
  <si>
    <t>GPPS 7ออนน์</t>
  </si>
  <si>
    <t>แถว 52.10</t>
  </si>
  <si>
    <t>ถ้วย  100กรัม        (EPP)</t>
  </si>
  <si>
    <t>19-1-66</t>
  </si>
  <si>
    <t>แถว62.10</t>
  </si>
  <si>
    <t>ถ้วย  200กรัม        (EPP)</t>
  </si>
  <si>
    <t>ลัง1640</t>
  </si>
  <si>
    <t>แถว 77.35</t>
  </si>
  <si>
    <t>ถ้วย 12OZ   เรียบ ใส   (EPP)</t>
  </si>
  <si>
    <t>ถ้วย16OZ   เรียบ ใส    (EPP)</t>
  </si>
  <si>
    <t>ถ้วย20 OZ   เรียบ ใส   (EPP)</t>
  </si>
  <si>
    <t>ถ้วย22OZ   เรียบ ใส      (EPP)</t>
  </si>
  <si>
    <t>ถ้วย22OZ   เรียบ ลาย    (EPP)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</si>
  <si>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</t>
  </si>
  <si>
    <t>ฝาเรียบเคเรซิ่น 7.5ซม.</t>
  </si>
  <si>
    <t>7-6-56</t>
  </si>
  <si>
    <t>ลัง525</t>
  </si>
  <si>
    <t>ห่อ14.12</t>
  </si>
  <si>
    <t>แก้วเคเรซิ่น   3ออนน์</t>
  </si>
  <si>
    <t>31-10-58</t>
  </si>
  <si>
    <t>ลัง 942</t>
  </si>
  <si>
    <t>ห่อ 23.54</t>
  </si>
  <si>
    <t>แก้วเคเรซิ่น   6ออนน์</t>
  </si>
  <si>
    <t>ด.6/54 @ 38.62</t>
  </si>
  <si>
    <t>ห่อ36.88</t>
  </si>
  <si>
    <t>ถ้วย  6OZ เต้าหู้นมสด+ฝาฉีก</t>
  </si>
  <si>
    <t>ถาดสี่เหลี่ยมใส P-19</t>
  </si>
  <si>
    <t>แพค42.60</t>
  </si>
  <si>
    <t>ถาดสี่เหลี่ยมใส P-099</t>
  </si>
  <si>
    <t>26-11-55</t>
  </si>
  <si>
    <t>แพค30</t>
  </si>
  <si>
    <t>ถ้วยสังขยาปากหยัก</t>
  </si>
  <si>
    <t>ตุ๊กตาน้ำหวานเย็น(5000ใบ)</t>
  </si>
  <si>
    <t xml:space="preserve"> ขวดรังนก 140cc(ติดฉลาก)</t>
  </si>
  <si>
    <t xml:space="preserve"> ขวดน้ำเหลี่ยม 200cc</t>
  </si>
  <si>
    <t>1*150ขวด</t>
  </si>
  <si>
    <t xml:space="preserve"> ขวดน้ำเหลี่ยม 220cc</t>
  </si>
  <si>
    <t xml:space="preserve"> ขวดน้ำเหลี่ยม 250cc</t>
  </si>
  <si>
    <t xml:space="preserve">          ประเภทฝาแก้ว</t>
  </si>
  <si>
    <t>ฝาโดม 85    ไม่เจาะ</t>
  </si>
  <si>
    <t>GPPS 6,7 oz</t>
  </si>
  <si>
    <t xml:space="preserve">ฝาโดม  80 </t>
  </si>
  <si>
    <t xml:space="preserve">ฝาโดม  85 </t>
  </si>
  <si>
    <t>แก้วกระดาษ16,22oz</t>
  </si>
  <si>
    <t>1*100*20แถว</t>
  </si>
  <si>
    <t>(แก้ว12,16,22oz)</t>
  </si>
  <si>
    <t>1*100*20ห่อ</t>
  </si>
  <si>
    <t>45-50</t>
  </si>
  <si>
    <t>700+30</t>
  </si>
  <si>
    <t xml:space="preserve">ฝาโดม  95 </t>
  </si>
  <si>
    <t>28-5-56</t>
  </si>
  <si>
    <t>ฝาโดม  95 (ไม่เจาะรู)</t>
  </si>
  <si>
    <t>ฝาเรียบ  8.5(10,12,20oz)/JSTใสเจาะ+</t>
  </si>
  <si>
    <t>ฝาเรียบ85(ปิดแก้วกระดาษ)สีน้ำตาล</t>
  </si>
  <si>
    <t>22-5-56</t>
  </si>
  <si>
    <t>ด12/55ลัง990@25</t>
  </si>
  <si>
    <t>ฝาเรียบ  95 T.P</t>
  </si>
  <si>
    <t>14-6-54</t>
  </si>
  <si>
    <r>
      <t xml:space="preserve">   </t>
    </r>
    <r>
      <rPr>
        <b/>
        <sz val="20"/>
        <rFont val="Angsana New"/>
        <family val="1"/>
      </rPr>
      <t xml:space="preserve"> ประเภทหลอดดูดน้ำ</t>
    </r>
  </si>
  <si>
    <t>หลอดชาไข่มุกสั้น</t>
  </si>
  <si>
    <t>หลอดชาไข่มุกยาว17ซม</t>
  </si>
  <si>
    <t>2500เส้น/มัด</t>
  </si>
  <si>
    <t>6มัด/ลูก</t>
  </si>
  <si>
    <t>ลูก1380</t>
  </si>
  <si>
    <t>มัด230</t>
  </si>
  <si>
    <t>ห่อ46</t>
  </si>
  <si>
    <t>หลอดช้อน</t>
  </si>
  <si>
    <t>100ห่อ/ลัง</t>
  </si>
  <si>
    <t>9-1-56</t>
  </si>
  <si>
    <t>หลอดงอเล็ก(5 mm.)</t>
  </si>
  <si>
    <t>หลอดงอกลาง(6 mm.)</t>
  </si>
  <si>
    <t>หลอดงอจัมโบ้(8 mm.)</t>
  </si>
  <si>
    <t>28-1-56</t>
  </si>
  <si>
    <t>หลอดตรงพื้นขาว</t>
  </si>
  <si>
    <t>10-12-58</t>
  </si>
  <si>
    <r>
      <t xml:space="preserve">    </t>
    </r>
    <r>
      <rPr>
        <b/>
        <sz val="20"/>
        <rFont val="Angsana New"/>
        <family val="1"/>
      </rPr>
      <t xml:space="preserve"> ประเภทช้อน  ส้อม</t>
    </r>
  </si>
  <si>
    <t>ช้อนข้าว ใส</t>
  </si>
  <si>
    <t>ช้อนข้าว สีขาว</t>
  </si>
  <si>
    <t>ช้อนยาว(สีขาว)</t>
  </si>
  <si>
    <t>100คัน*5แพค</t>
  </si>
  <si>
    <t>1กส*4ห่อ</t>
  </si>
  <si>
    <t>กส.2040</t>
  </si>
  <si>
    <t>กส.2040 ห่อ510</t>
  </si>
  <si>
    <t>ส้อมยาว(สีขาว)</t>
  </si>
  <si>
    <t>ห่อ34</t>
  </si>
  <si>
    <t>ช้อนไอศครีมรีน่า  (สีขาว)</t>
  </si>
  <si>
    <t>ช้อนไอศครีมรีน่า  (คละสี)</t>
  </si>
  <si>
    <t>ช้อนไอศครีมหางจิ้งจก(คละสี)</t>
  </si>
  <si>
    <t>ช้อนคนกาแฟ</t>
  </si>
  <si>
    <t>100เส้น*100ห่อ</t>
  </si>
  <si>
    <t>4ห่อ*1กส.</t>
  </si>
  <si>
    <t>กส.3860</t>
  </si>
  <si>
    <t>ห่อ965</t>
  </si>
  <si>
    <t>ส้อม(สีขาว)</t>
  </si>
  <si>
    <t>ส้อมจิ้มผลไม้(คละสี)</t>
  </si>
  <si>
    <r>
      <t xml:space="preserve">     </t>
    </r>
    <r>
      <rPr>
        <b/>
        <sz val="20"/>
        <rFont val="Angsana New"/>
        <family val="1"/>
      </rPr>
      <t>ประเภทฟิลม์,ฟอยล์</t>
    </r>
  </si>
  <si>
    <t xml:space="preserve"> ฟิลม์เปลือยม้วนเล็กเฟรสแรป</t>
  </si>
  <si>
    <t xml:space="preserve"> ฟิลม์เปลือยม้วนเล็กแอลแรป</t>
  </si>
  <si>
    <t xml:space="preserve"> ฟิลม์ขนาด10นิ้ว เฟรสแร็ป</t>
  </si>
  <si>
    <t>11-12-55</t>
  </si>
  <si>
    <t>5ลัง-1ลัง</t>
  </si>
  <si>
    <t xml:space="preserve"> ฟอยล์ยาววาเลนไทน์         18นิ้ว</t>
  </si>
  <si>
    <t>ลวดฟอยล์ตัด 8ซม.</t>
  </si>
  <si>
    <t>24*36</t>
  </si>
  <si>
    <t>28*36</t>
  </si>
  <si>
    <t xml:space="preserve">ลัง 2380 </t>
  </si>
  <si>
    <t>ห่อ 93.83</t>
  </si>
  <si>
    <t xml:space="preserve">ลัง 1880 </t>
  </si>
  <si>
    <t>10-6-66</t>
  </si>
  <si>
    <t>ลัง 1787</t>
  </si>
  <si>
    <t>ห่อ 59.50</t>
  </si>
  <si>
    <t>กล่องสี่ช่อง ops  TP-38</t>
  </si>
  <si>
    <t>18-9-63</t>
  </si>
  <si>
    <t>ห่อ 95.83</t>
  </si>
  <si>
    <t>ลัง 2450</t>
  </si>
  <si>
    <t>6-1-66</t>
  </si>
  <si>
    <t>ลัง 2327</t>
  </si>
  <si>
    <t>ห่อ 193.92</t>
  </si>
  <si>
    <t>ลัง 2242</t>
  </si>
  <si>
    <t>ห่อ 140.12</t>
  </si>
  <si>
    <t>ห่อ 81.96</t>
  </si>
  <si>
    <t>กล่องใสล๊อคops  TP-31A</t>
  </si>
  <si>
    <t>,,,,,</t>
  </si>
  <si>
    <t>แผนก.......วีเอสเทรด......</t>
  </si>
  <si>
    <t>วิรักษ์</t>
  </si>
  <si>
    <t>ช้อนข้าวขาวใหญ่ตราม้า</t>
  </si>
  <si>
    <t>1*100คัน</t>
  </si>
  <si>
    <t>20พ/ห่อ</t>
  </si>
  <si>
    <t>28-10-60</t>
  </si>
  <si>
    <t>ห่อ560</t>
  </si>
  <si>
    <t>ห่อ590</t>
  </si>
  <si>
    <t>ช้อนข้าวใส</t>
  </si>
  <si>
    <t>2500/4ห่อ</t>
  </si>
  <si>
    <t>13-2-56</t>
  </si>
  <si>
    <t>ห่อ325</t>
  </si>
  <si>
    <t>ช้อนข้าวขาวขุ่น</t>
  </si>
  <si>
    <t>1x25</t>
  </si>
  <si>
    <t>10000/4ห่อ</t>
  </si>
  <si>
    <t>21-5-55</t>
  </si>
  <si>
    <t>ถุงสวมแก้วสีเข้ม</t>
  </si>
  <si>
    <t>13-5-56</t>
  </si>
  <si>
    <t>กส.7000</t>
  </si>
  <si>
    <t>ถ้วยวุ้น กลม ดอกไม้ epp</t>
  </si>
  <si>
    <t>แพค*25ห่อ</t>
  </si>
  <si>
    <t>1*10พ</t>
  </si>
  <si>
    <t>แพค183</t>
  </si>
  <si>
    <t>100 เส้น</t>
  </si>
  <si>
    <t>7-5-55</t>
  </si>
  <si>
    <t>ถ้วยกาแฟมีหูลาย</t>
  </si>
  <si>
    <t>6.5 ออนซ์</t>
  </si>
  <si>
    <t>1x50x40</t>
  </si>
  <si>
    <t>ถ้วยเต้าหู้นมสด</t>
  </si>
  <si>
    <t>1x50x25</t>
  </si>
  <si>
    <t>ถ้วยซุปร้อน / เย็น</t>
  </si>
  <si>
    <t>390 CC</t>
  </si>
  <si>
    <t>1x50x20</t>
  </si>
  <si>
    <t>ถ้วยซุปร้อน / เย็น ทรงสูง</t>
  </si>
  <si>
    <t>520 CC</t>
  </si>
  <si>
    <t>ถ้วยพิมพ์ลายช้าง</t>
  </si>
  <si>
    <t>20 ออนซ์</t>
  </si>
  <si>
    <t>ถ้วยพิมพ์ลาย                        500 cc.</t>
  </si>
  <si>
    <t>ถ้วยไอศรีมสีชมพู</t>
  </si>
  <si>
    <t>5000ชิ้น</t>
  </si>
  <si>
    <t>1*100*50</t>
  </si>
  <si>
    <t>ถ้วย 1ออนนขาว/pp</t>
  </si>
  <si>
    <t>1*60ถ.</t>
  </si>
  <si>
    <t>6-11-60</t>
  </si>
  <si>
    <t>แผนก........วีเอสเทรด.- กล่อง..............</t>
  </si>
  <si>
    <t>ช้อนพายขุ่นคละสีคละสี</t>
  </si>
  <si>
    <t>ช้อนไอศครีมรีน่าคละสี</t>
  </si>
  <si>
    <t>5000/4ห่อ</t>
  </si>
  <si>
    <t>ห่อ600</t>
  </si>
  <si>
    <t>ช้อนไอศครีมขาว</t>
  </si>
  <si>
    <t>8-12-58</t>
  </si>
  <si>
    <t>กส.2800</t>
  </si>
  <si>
    <t>มัด70  @7</t>
  </si>
  <si>
    <t>ช้อนส้อมขาวเล็ก</t>
  </si>
  <si>
    <t>ห่อ580</t>
  </si>
  <si>
    <t>ช้อนส้อมขาวใหญ่ /ตราม้า</t>
  </si>
  <si>
    <t>กล่องใส                      BP</t>
  </si>
  <si>
    <t>15-12-55</t>
  </si>
  <si>
    <t>8-6-56</t>
  </si>
  <si>
    <r>
      <t xml:space="preserve">     </t>
    </r>
    <r>
      <rPr>
        <b/>
        <sz val="24"/>
        <rFont val="Angsana New"/>
        <family val="1"/>
      </rPr>
      <t>ประเภทฟิลม์,ฟอยล์</t>
    </r>
  </si>
  <si>
    <t>ฟิล์มเอสเคแร็ป</t>
  </si>
  <si>
    <t>9mic/12"</t>
  </si>
  <si>
    <t>12-3-55</t>
  </si>
  <si>
    <t xml:space="preserve"> ฟอยล์สั้น</t>
  </si>
  <si>
    <t xml:space="preserve"> ฟอยล์ยาว</t>
  </si>
  <si>
    <t>แก้ว 6 OZ เซฟ ใส (ช้าง)</t>
  </si>
  <si>
    <t>แก้ว 6 OZ  เซฟ  สี</t>
  </si>
  <si>
    <t>แก้ว 7 OZ ใส</t>
  </si>
  <si>
    <t>แก้ว 7 OZ สี</t>
  </si>
  <si>
    <t>แก้ว 10 OZ ใส</t>
  </si>
  <si>
    <t>แก้ว 10 OZ สี</t>
  </si>
  <si>
    <t>แก้ว 12 OZ ใส</t>
  </si>
  <si>
    <t>แก้ว 12 OZ สี</t>
  </si>
  <si>
    <t>แก้ว 12 OZ   ลอน ใส     (ช้าง)</t>
  </si>
  <si>
    <t xml:space="preserve">แก้ว 12 OZ   ลอน ลาย </t>
  </si>
  <si>
    <t>แก้ว 14 OZ   ลอนใส</t>
  </si>
  <si>
    <t>แก้ว 14 OZ   ลอน ลาย    (มุก)</t>
  </si>
  <si>
    <t>แก้ว 16 OZ   ลอน ใส</t>
  </si>
  <si>
    <t>แก้ว 16 OZ   ลอน ลาย    (มุก)</t>
  </si>
  <si>
    <t>แก้ว 20 OZ   ลอนใส</t>
  </si>
  <si>
    <t>แก้ว 20 OZ   ลอน ลาย    (มุก)</t>
  </si>
  <si>
    <t>แก้ว 22 OZ   ลอน ใส</t>
  </si>
  <si>
    <t>แก้ว 22 OZ   ลอน ลาย    (มุก)</t>
  </si>
  <si>
    <t>แก้ว 20 OZ   เรียบใส</t>
  </si>
  <si>
    <t>แก้ว 20 OZ   เรียบ ลาย    (มุก)</t>
  </si>
  <si>
    <t>แก้ว 22 OZ   เรียบใส</t>
  </si>
  <si>
    <t>ฝาเรียบ 95,85  (ช้าง)</t>
  </si>
  <si>
    <t>ฝาเรียบ 90      (สีน้ำตาล,สีขาว)</t>
  </si>
  <si>
    <t>ฝาโดม    95,85           "</t>
  </si>
  <si>
    <t>ฝาเรียบ  75                "</t>
  </si>
  <si>
    <t>ฝาเรียบ 95,85         (TP)</t>
  </si>
  <si>
    <t>ฝาเรียบ 90              (EPP)</t>
  </si>
  <si>
    <t>ฝาเรียบ 95              (EPP)</t>
  </si>
  <si>
    <t xml:space="preserve">ฝาโดม    95,85       (EPP)     </t>
  </si>
  <si>
    <r>
      <t xml:space="preserve">    </t>
    </r>
    <r>
      <rPr>
        <b/>
        <sz val="24"/>
        <rFont val="Angsana New"/>
        <family val="1"/>
      </rPr>
      <t>ประเภทแก้วน้ำ(EPP)</t>
    </r>
  </si>
  <si>
    <t>ถ้วย 7OZ เกล็ดเพรชลาย(EPP)</t>
  </si>
  <si>
    <t>ถ้วย12OZ   ใส              (EPP)</t>
  </si>
  <si>
    <t>ถ้วย16OZ   เรียบ ใส      (EPP)</t>
  </si>
  <si>
    <t>ถ้วย16OZ   เรียบ ลาย   (EPP)</t>
  </si>
  <si>
    <t>ถ้วย20OZ   เรียบ ใส      (EPP)</t>
  </si>
  <si>
    <t>ถ้วย20OZ   เรียบ ลาย   (EPP)</t>
  </si>
  <si>
    <t>สินค้าประเภทแก้วน้ำ(ชนิดอื่น)</t>
  </si>
  <si>
    <t>แก้ว 16 OZ   เรียบใส  (YODO)</t>
  </si>
  <si>
    <t>แก้ว 16 OZ   เรียบ ลาย     "</t>
  </si>
  <si>
    <t>แก้ว 22 OZ   เรียบใส  (YODO)</t>
  </si>
  <si>
    <t>แก้ว 22 OZ   เรียบ ลาย     "</t>
  </si>
  <si>
    <t xml:space="preserve">แก้ว 10 OZ   ทรงสูงลาย(sitex)     </t>
  </si>
  <si>
    <t xml:space="preserve">แก้ว 12 OZ   ทรงสูงลาย(sitex)     </t>
  </si>
  <si>
    <t>แก้ว220cc ซีนปาก</t>
  </si>
  <si>
    <t>ถ้วย  1 OZ</t>
  </si>
  <si>
    <t>ถ้วย  3OZ เคเรซิ่น</t>
  </si>
  <si>
    <t>ถ้วย  6OZ เคเรซิ่น</t>
  </si>
  <si>
    <t>ฝาเคเรซิ่น</t>
  </si>
  <si>
    <t>ช้อนไอศครีมขุ่น</t>
  </si>
  <si>
    <t>30-7-55</t>
  </si>
  <si>
    <t>ด.5/54 @ 375</t>
  </si>
  <si>
    <t>ช้อนคาวขาวขุ่น</t>
  </si>
  <si>
    <t>หลอดจัมโบ้</t>
  </si>
  <si>
    <t>19-9-55</t>
  </si>
  <si>
    <t>หลอดงอสีขาว 6มิน/EPP</t>
  </si>
  <si>
    <t>20-9-55</t>
  </si>
  <si>
    <t xml:space="preserve">ฟิล์มเฟรสแรป  </t>
  </si>
  <si>
    <t>10 นิ้ว</t>
  </si>
  <si>
    <t>18-7-54</t>
  </si>
  <si>
    <t>12 นิ้ว</t>
  </si>
  <si>
    <t>9-2-54</t>
  </si>
  <si>
    <t>ถุงสายเดี่ยว ใหญ่คละสี</t>
  </si>
  <si>
    <t>400ห่อ/กส.</t>
  </si>
  <si>
    <t>กล่องPE+B8:C20T  TR-00 S</t>
  </si>
  <si>
    <t>2-10-63</t>
  </si>
  <si>
    <t>ลัง  1540</t>
  </si>
  <si>
    <t>13-5-63</t>
  </si>
  <si>
    <t>13-8-63</t>
  </si>
  <si>
    <t xml:space="preserve">ลัง  1920  </t>
  </si>
  <si>
    <t>15-9-63</t>
  </si>
  <si>
    <t>ลัง    1920</t>
  </si>
  <si>
    <t>ลัง  2400</t>
  </si>
  <si>
    <t>ลัง  1730</t>
  </si>
  <si>
    <t>22-10-63</t>
  </si>
  <si>
    <t>ลัง  1610</t>
  </si>
  <si>
    <t>ลัง  1640</t>
  </si>
  <si>
    <t>กล่องPET  TR-R8</t>
  </si>
  <si>
    <t>กล่องใส TR-24</t>
  </si>
  <si>
    <t>21-8-63</t>
  </si>
  <si>
    <t>กล่องPETPG-20(แพนกวิน)</t>
  </si>
  <si>
    <t>ห่อ 92.50</t>
  </si>
  <si>
    <t>กล่องops  TP-31A</t>
  </si>
  <si>
    <t>50.-</t>
  </si>
  <si>
    <t xml:space="preserve">ลัง 870 </t>
  </si>
  <si>
    <t>ห่อ 45.83</t>
  </si>
  <si>
    <t>กล่องops  TP-38</t>
  </si>
  <si>
    <t>ลัง1940</t>
  </si>
  <si>
    <t>22-2-62</t>
  </si>
  <si>
    <t>21-8-62</t>
  </si>
  <si>
    <t>ห่อ91.5</t>
  </si>
  <si>
    <t>ลัง  1390</t>
  </si>
  <si>
    <t>ลัง1690</t>
  </si>
  <si>
    <t>รถ 30(1720)ลด9%</t>
  </si>
  <si>
    <t>6-8-62</t>
  </si>
  <si>
    <t>ลัง880</t>
  </si>
  <si>
    <t>ค่ารถ 30ลด9%</t>
  </si>
  <si>
    <t>ลัง 828</t>
  </si>
  <si>
    <t>18-12-62</t>
  </si>
  <si>
    <t>ลัง 1630</t>
  </si>
  <si>
    <t>ห่อ  54.34</t>
  </si>
  <si>
    <t>ห่อ  78.50</t>
  </si>
  <si>
    <t>ห่อ 102.50</t>
  </si>
  <si>
    <t>ลัง  2700</t>
  </si>
  <si>
    <t>ห่อ  126.50</t>
  </si>
  <si>
    <t>เบน</t>
  </si>
  <si>
    <t>ลัง 2420</t>
  </si>
  <si>
    <t>ห่อ 122.50</t>
  </si>
  <si>
    <t>ตราชั่ง ยามาว่า</t>
  </si>
  <si>
    <t>1*12เครื่อง</t>
  </si>
  <si>
    <t>11-11-58</t>
  </si>
  <si>
    <t>3สั่งราคา@180</t>
  </si>
  <si>
    <t xml:space="preserve"> หมูหยองลิ้ม</t>
  </si>
  <si>
    <t>หมูหยองหมูทิพ</t>
  </si>
  <si>
    <t>27-1-56</t>
  </si>
  <si>
    <t>ลัง2875</t>
  </si>
  <si>
    <t>เต็กเส็ง</t>
  </si>
  <si>
    <t>สารส้มเบอร์2</t>
  </si>
  <si>
    <t>กก. 18</t>
  </si>
  <si>
    <t>กส.255</t>
  </si>
  <si>
    <t>กก 8.5</t>
  </si>
  <si>
    <t>กล่อง640</t>
  </si>
  <si>
    <t>กก32</t>
  </si>
  <si>
    <t>กล่อง800</t>
  </si>
  <si>
    <t>กก.40</t>
  </si>
  <si>
    <t>NS</t>
  </si>
  <si>
    <t>สุชีพ</t>
  </si>
  <si>
    <t>โซดาเย็น(ซองแดง)</t>
  </si>
  <si>
    <t>22-4-56</t>
  </si>
  <si>
    <t>เฟริส-วัน  (FIRST - ONE)</t>
  </si>
  <si>
    <t>083-2401133</t>
  </si>
  <si>
    <t>ถ้วยกระดาษไอศครีม</t>
  </si>
  <si>
    <t>8 ออนซ์</t>
  </si>
  <si>
    <t>12 ออนซ์</t>
  </si>
  <si>
    <t>บ.  JP</t>
  </si>
  <si>
    <t>02-6473029</t>
  </si>
  <si>
    <t>ถ้วยกระดาษไอศรีม 95 มม.</t>
  </si>
  <si>
    <t>8 ออน</t>
  </si>
  <si>
    <t>5-7-55</t>
  </si>
  <si>
    <t>ไข่มุกสีดำ</t>
  </si>
  <si>
    <t>บ. เจ .บี.ยู(ประเทศไทย)</t>
  </si>
  <si>
    <t>สวรี</t>
  </si>
  <si>
    <t>02-721558-9</t>
  </si>
  <si>
    <t>หลอดแก๊สโมซ่า</t>
  </si>
  <si>
    <t>5-3-56</t>
  </si>
  <si>
    <t>5ลังแถม180หลอด</t>
  </si>
  <si>
    <t>บ. เบนลี</t>
  </si>
  <si>
    <t>แอลกอฮอก้อน-ไฟโต</t>
  </si>
  <si>
    <t>1*10*50</t>
  </si>
  <si>
    <t>ลัง790</t>
  </si>
  <si>
    <t>31-3-61</t>
  </si>
  <si>
    <t>บ. โฟรสตาร์(ไทยแลนด์)</t>
  </si>
  <si>
    <t>สถิต บุญชอบ(02)  3317477-8</t>
  </si>
  <si>
    <t>ตะเกียบไผ่สีสุข</t>
  </si>
  <si>
    <t>แอลกอฮอล์-อินเตอร์</t>
  </si>
  <si>
    <t>19-4-56</t>
  </si>
  <si>
    <t>แอลกอฮอล์-ไฟโต(ชนิดก้อน)</t>
  </si>
  <si>
    <t>ห่อ85</t>
  </si>
  <si>
    <t>ลัง780</t>
  </si>
  <si>
    <t>23-5-56</t>
  </si>
  <si>
    <t>ห่อ70</t>
  </si>
  <si>
    <t>ผ้าเย็นเซอร์วิส</t>
  </si>
  <si>
    <t>1*100 พ.</t>
  </si>
  <si>
    <t>18-5-55</t>
  </si>
  <si>
    <t>ลด 2%</t>
  </si>
  <si>
    <t>ผ้าเย็นสบายคละสี</t>
  </si>
  <si>
    <t>8-5-55</t>
  </si>
  <si>
    <t>ลด 3%</t>
  </si>
  <si>
    <t>บ.แอลเอฟเอเชีย(ประเทศไทย) จำกัด</t>
  </si>
  <si>
    <t>ชัยณรงค์</t>
  </si>
  <si>
    <t>เหลี่ยมบาง</t>
  </si>
  <si>
    <t>ตะเกียบไม้ไผ่</t>
  </si>
  <si>
    <t>1*80คู่</t>
  </si>
  <si>
    <t>7-8-60</t>
  </si>
  <si>
    <t>บ. ซี .แอล.เอ็ม เพจจิ้ง จก</t>
  </si>
  <si>
    <t>โจ้</t>
  </si>
  <si>
    <t>02  9316140-5</t>
  </si>
  <si>
    <t>แถว     110</t>
  </si>
  <si>
    <t>10-9-64</t>
  </si>
  <si>
    <t>ลัง 767</t>
  </si>
  <si>
    <t>ลัง 797</t>
  </si>
  <si>
    <t>แถว 99.63</t>
  </si>
  <si>
    <t>ลัง 632</t>
  </si>
  <si>
    <t>ลัง 662</t>
  </si>
  <si>
    <t>แถว165.50</t>
  </si>
  <si>
    <t>ลัง 1344</t>
  </si>
  <si>
    <t>กล่องเค้กฐานน้ำตาลTC-321</t>
  </si>
  <si>
    <t>แถว   230</t>
  </si>
  <si>
    <t>ลัง    1780</t>
  </si>
  <si>
    <t>4-7-62</t>
  </si>
  <si>
    <t>ลัง 1688</t>
  </si>
  <si>
    <t>แถว       211</t>
  </si>
  <si>
    <t>1-7-64</t>
  </si>
  <si>
    <t>ลัง 1774</t>
  </si>
  <si>
    <t>แถว       451</t>
  </si>
  <si>
    <t>10ใบ  160</t>
  </si>
  <si>
    <t>ลัง     1540</t>
  </si>
  <si>
    <t>8-3-64</t>
  </si>
  <si>
    <t>ลัง 1428</t>
  </si>
  <si>
    <t>ลัง 1458</t>
  </si>
  <si>
    <t>แถว121.50</t>
  </si>
  <si>
    <t>แถว     740</t>
  </si>
  <si>
    <t>ลัง     2930</t>
  </si>
  <si>
    <t>13-5-64</t>
  </si>
  <si>
    <t>ลัง  2820</t>
  </si>
  <si>
    <t>แถว     705</t>
  </si>
  <si>
    <t>10ใบ  170</t>
  </si>
  <si>
    <t>ลัง     1760</t>
  </si>
  <si>
    <t>ลัง1536</t>
  </si>
  <si>
    <t>ลัง1675.62</t>
  </si>
  <si>
    <t>แถว  139.64</t>
  </si>
  <si>
    <t>ลัง      3100</t>
  </si>
  <si>
    <t>ค่ารถ30(746.86ขาย780)</t>
  </si>
  <si>
    <t>แถว  698</t>
  </si>
  <si>
    <t>แถว     120</t>
  </si>
  <si>
    <t>ลัง 1525</t>
  </si>
  <si>
    <t>ลัง 1555</t>
  </si>
  <si>
    <t>แถว   111.07</t>
  </si>
  <si>
    <t>แถว     170</t>
  </si>
  <si>
    <t>ลัง 1045</t>
  </si>
  <si>
    <t>ลัง 1075</t>
  </si>
  <si>
    <t>แถว 153.57</t>
  </si>
  <si>
    <t>1*50*15แพค</t>
  </si>
  <si>
    <t>ลัง    1560</t>
  </si>
  <si>
    <t>5-7-64</t>
  </si>
  <si>
    <t>ลัง1456</t>
  </si>
  <si>
    <t>ลัง 1486</t>
  </si>
  <si>
    <t>แถว       99</t>
  </si>
  <si>
    <t>1*40*15แพค</t>
  </si>
  <si>
    <t>9-7-64</t>
  </si>
  <si>
    <t>ลัง 1455</t>
  </si>
  <si>
    <t>แถว   97</t>
  </si>
  <si>
    <t>กล่องเค้กสามเหลี่ยม+ใหญ่</t>
  </si>
  <si>
    <t>1*50*8แพค</t>
  </si>
  <si>
    <t>20-7-62</t>
  </si>
  <si>
    <t>แถว     106.25</t>
  </si>
  <si>
    <t>ลัง      1660</t>
  </si>
  <si>
    <t>11-8-64</t>
  </si>
  <si>
    <t>ลัง 1553</t>
  </si>
  <si>
    <t>ลัง 1583</t>
  </si>
  <si>
    <t>ห่อ     65.96</t>
  </si>
  <si>
    <t>ฐานน้ำตาลลูกส้ม</t>
  </si>
  <si>
    <t>17-11-63</t>
  </si>
  <si>
    <t>ค่ารถ30(55.91ขาย65)</t>
  </si>
  <si>
    <t>แถว 52.25</t>
  </si>
  <si>
    <t>E44</t>
  </si>
  <si>
    <t>1*100*16พ</t>
  </si>
  <si>
    <t>ลัง 3230</t>
  </si>
  <si>
    <t>ลัง 3048</t>
  </si>
  <si>
    <t>ลัง 3078</t>
  </si>
  <si>
    <t>แถว 192.38</t>
  </si>
  <si>
    <t>แถว 96.19</t>
  </si>
  <si>
    <t>ฐานน้ำตาลหกช่อง</t>
  </si>
  <si>
    <t>ลัง 1768</t>
  </si>
  <si>
    <t>ค่ารถ30(147.99ขาย160)</t>
  </si>
  <si>
    <t>ลัง 1798</t>
  </si>
  <si>
    <t>แถว 138.31</t>
  </si>
  <si>
    <t>ฐานน้ำตาล-อเวเตี้ยสั้น</t>
  </si>
  <si>
    <t>ลัง  760</t>
  </si>
  <si>
    <t>4-9-64</t>
  </si>
  <si>
    <t>ลัง 694</t>
  </si>
  <si>
    <t>ลัง 724</t>
  </si>
  <si>
    <t>แถว 120.66</t>
  </si>
  <si>
    <t>ฐานน้ำตาล-อเวตื้น</t>
  </si>
  <si>
    <t>1-9-61</t>
  </si>
  <si>
    <t>ลัง 732</t>
  </si>
  <si>
    <t>ลัง 762</t>
  </si>
  <si>
    <t>แถว 127</t>
  </si>
  <si>
    <t>18-3-64</t>
  </si>
  <si>
    <t>แถว 83.88</t>
  </si>
  <si>
    <t>ลัง 2290</t>
  </si>
  <si>
    <t>ลัง  2211</t>
  </si>
  <si>
    <t>ลัง 2241</t>
  </si>
  <si>
    <t>แถว 101.86</t>
  </si>
  <si>
    <t>5-8-63</t>
  </si>
  <si>
    <t>ลัง  888</t>
  </si>
  <si>
    <t>รถ30(123ขาย135)</t>
  </si>
  <si>
    <t>ลัง 918</t>
  </si>
  <si>
    <t>แถว 114.75</t>
  </si>
  <si>
    <t>ลัง    970</t>
  </si>
  <si>
    <t>ลัง  892</t>
  </si>
  <si>
    <t>ลัง 922</t>
  </si>
  <si>
    <t>แถว 153.67</t>
  </si>
  <si>
    <t xml:space="preserve">ลัง  1460 </t>
  </si>
  <si>
    <t>ลัง  1361</t>
  </si>
  <si>
    <t>ลัง 1391</t>
  </si>
  <si>
    <t>แถว 173.88</t>
  </si>
  <si>
    <t>ลัง  1523</t>
  </si>
  <si>
    <t>รถ30(182ขาย200)</t>
  </si>
  <si>
    <t>ลัง 1533</t>
  </si>
  <si>
    <t>แถว 170.33</t>
  </si>
  <si>
    <t>ลัง    850</t>
  </si>
  <si>
    <t>6-7-64</t>
  </si>
  <si>
    <t>ลัง  777</t>
  </si>
  <si>
    <t>แถว 100.88</t>
  </si>
  <si>
    <t>ลัง  1045</t>
  </si>
  <si>
    <t>ลัง  1129</t>
  </si>
  <si>
    <t>ลัง 1159</t>
  </si>
  <si>
    <t>แถว 115.90</t>
  </si>
  <si>
    <t>ลัง 4100</t>
  </si>
  <si>
    <t>ลัง 3873</t>
  </si>
  <si>
    <t>ลัง 3903</t>
  </si>
  <si>
    <t>แถว 195.15</t>
  </si>
  <si>
    <t>ลัง 1584</t>
  </si>
  <si>
    <t>แถว 132</t>
  </si>
  <si>
    <t>บ. ซี. แอล. เอ็ม.แพคเกจจิ้ง จก   (ลัดดา)</t>
  </si>
  <si>
    <t>12-3-64</t>
  </si>
  <si>
    <t>ลัง   1287</t>
  </si>
  <si>
    <t>ลัง 1317</t>
  </si>
  <si>
    <t xml:space="preserve">แถว146.33 </t>
  </si>
  <si>
    <t>กล่องแซนวิชเรียบ TC-51</t>
  </si>
  <si>
    <t>ลัง   2200</t>
  </si>
  <si>
    <t>ค่ารถ 30(ราคาเดิม)</t>
  </si>
  <si>
    <t>ลัง   2005</t>
  </si>
  <si>
    <t>ถาดหม้อแกงติดหู   #2</t>
  </si>
  <si>
    <t>แถว270</t>
  </si>
  <si>
    <t>ใบ  6</t>
  </si>
  <si>
    <t>24-8-59</t>
  </si>
  <si>
    <t>ลัง1910</t>
  </si>
  <si>
    <t>ถาดหม้อแกงหู</t>
  </si>
  <si>
    <t>12-11-58</t>
  </si>
  <si>
    <t>ถาดหม้อแกง   #1</t>
  </si>
  <si>
    <t>ถาดหม้อแกง   #2</t>
  </si>
  <si>
    <t>ใบละ 5</t>
  </si>
  <si>
    <t>แถว 183</t>
  </si>
  <si>
    <t xml:space="preserve">จานกระดาษ </t>
  </si>
  <si>
    <t>50ใบ*20พ</t>
  </si>
  <si>
    <t>4-11-58</t>
  </si>
  <si>
    <t>ลัง 510</t>
  </si>
  <si>
    <t>2188.15+30</t>
  </si>
  <si>
    <t>ลัง 2218.15</t>
  </si>
  <si>
    <r>
      <t xml:space="preserve">    </t>
    </r>
    <r>
      <rPr>
        <b/>
        <sz val="24"/>
        <rFont val="Angsana New"/>
        <family val="1"/>
      </rPr>
      <t xml:space="preserve"> ประเภทช้อน  ส้อม</t>
    </r>
  </si>
  <si>
    <t>ช้อนยาว(สีขาว/ใส) ก้านตอง</t>
  </si>
  <si>
    <t>ช้อนคนกาแฟ(สีขาว)</t>
  </si>
  <si>
    <t>แผนก......สมยศ........</t>
  </si>
  <si>
    <t>สมยศ</t>
  </si>
  <si>
    <t>หมูหยองตรานิวสตาร์</t>
  </si>
  <si>
    <t>15-6-55</t>
  </si>
  <si>
    <t>17-5-55</t>
  </si>
  <si>
    <t>น้ำตาลโดนัท</t>
  </si>
  <si>
    <t>กส.850</t>
  </si>
  <si>
    <t>30-5-56</t>
  </si>
  <si>
    <t>15 แถม 1</t>
  </si>
  <si>
    <t>กส 731.25</t>
  </si>
  <si>
    <t>กก45.71</t>
  </si>
  <si>
    <t>สับปะรดกวนตราธง</t>
  </si>
  <si>
    <t>ลัง 866</t>
  </si>
  <si>
    <t>กก34.64</t>
  </si>
  <si>
    <t>ลูกเกด(ตราช้าง)</t>
  </si>
  <si>
    <t>18-11-56</t>
  </si>
  <si>
    <t>เชอรีก้านเล็ก</t>
  </si>
  <si>
    <t>9-8-60</t>
  </si>
  <si>
    <t>ขวด 150</t>
  </si>
  <si>
    <t>ไฮเดอร์บลูเบอรี่</t>
  </si>
  <si>
    <t xml:space="preserve"> โหล1440</t>
  </si>
  <si>
    <t xml:space="preserve"> กป108.33</t>
  </si>
  <si>
    <t>ไฮเดอร์สตรอเบอรี</t>
  </si>
  <si>
    <t>กป113.33</t>
  </si>
  <si>
    <t>ยีสต์นก</t>
  </si>
  <si>
    <t>ฟาสเทม</t>
  </si>
  <si>
    <t>เอส-พี</t>
  </si>
  <si>
    <t>27-2-55</t>
  </si>
  <si>
    <t>ถัง</t>
  </si>
  <si>
    <t>ถัง2000</t>
  </si>
  <si>
    <t>24-10-56</t>
  </si>
  <si>
    <t>ครีมเทียม</t>
  </si>
  <si>
    <t>10-12-54</t>
  </si>
  <si>
    <t>ผงผโกโก้</t>
  </si>
  <si>
    <t>14-9-54</t>
  </si>
  <si>
    <t>1*12กล่อง</t>
  </si>
  <si>
    <t>กระทงกระดาษ</t>
  </si>
  <si>
    <t>B1612</t>
  </si>
  <si>
    <t>6-2-56</t>
  </si>
  <si>
    <t>B2216</t>
  </si>
  <si>
    <t>18-10-56</t>
  </si>
  <si>
    <t>B2416</t>
  </si>
  <si>
    <t>B2616</t>
  </si>
  <si>
    <t>B2816</t>
  </si>
  <si>
    <t>B3219</t>
  </si>
  <si>
    <t xml:space="preserve">กระทงคัพเค้ก </t>
  </si>
  <si>
    <t>แถว 120</t>
  </si>
  <si>
    <t>26-10-58</t>
  </si>
  <si>
    <t>แผนก.......สมยศ  -  กล่อง...............</t>
  </si>
  <si>
    <t>14-2-52</t>
  </si>
  <si>
    <t>สับปะรด  ตราธง</t>
  </si>
  <si>
    <t>13-9-55</t>
  </si>
  <si>
    <t>หมูหยองอาทิตย์</t>
  </si>
  <si>
    <t>10-12-53</t>
  </si>
  <si>
    <t>วุ้นฟรุตสลัดตราเรือ</t>
  </si>
  <si>
    <t>ครีมพรีเซริพ</t>
  </si>
  <si>
    <t>13-1-53</t>
  </si>
  <si>
    <t>หจก สแตนดาร์ฟู้ดส์</t>
  </si>
  <si>
    <t>(เฮียซ้ง)</t>
  </si>
  <si>
    <t>=</t>
  </si>
  <si>
    <t>เอส - พี อเมริกัน(ขาว)</t>
  </si>
  <si>
    <t>12*12*55</t>
  </si>
  <si>
    <t>โหล1440</t>
  </si>
  <si>
    <t>1*2กป.</t>
  </si>
  <si>
    <t>12-12-55</t>
  </si>
  <si>
    <t>รัชชัย       (K  1)</t>
  </si>
  <si>
    <t>14-9-55</t>
  </si>
  <si>
    <t>2-12-58</t>
  </si>
  <si>
    <t>กก.130</t>
  </si>
  <si>
    <t>19-11-58</t>
  </si>
  <si>
    <t>กก.95</t>
  </si>
  <si>
    <t>พูทราเชื่อม</t>
  </si>
  <si>
    <t>16-10-55</t>
  </si>
  <si>
    <t>กก.65</t>
  </si>
  <si>
    <t>1ปี้บ*25กก.</t>
  </si>
  <si>
    <t xml:space="preserve"> ปี้บ 825</t>
  </si>
  <si>
    <t>กก.33</t>
  </si>
  <si>
    <t>1*20ห่อ.</t>
  </si>
  <si>
    <t>12-2-56</t>
  </si>
  <si>
    <t>ห่อ21.50</t>
  </si>
  <si>
    <t>มะละกออิ่มแดง เขียว</t>
  </si>
  <si>
    <t>ลัง650</t>
  </si>
  <si>
    <t>20-10-60</t>
  </si>
  <si>
    <t>ลัง 570</t>
  </si>
  <si>
    <t>กก. 57</t>
  </si>
  <si>
    <t>31-10-60</t>
  </si>
  <si>
    <t>กป.120.83</t>
  </si>
  <si>
    <t>ผงโรยมันฝรั่ง</t>
  </si>
  <si>
    <t>ปาบิคิว</t>
  </si>
  <si>
    <t>40ถุง/กล่อง(20กก.)</t>
  </si>
  <si>
    <t>ถุง85</t>
  </si>
  <si>
    <t>ปาบิก้า</t>
  </si>
  <si>
    <t>ฟิซซ่า</t>
  </si>
  <si>
    <t>ซาวตรีม</t>
  </si>
  <si>
    <t>ชีส</t>
  </si>
  <si>
    <t>ฮอตสไบซี่</t>
  </si>
  <si>
    <t>แซบซีดส์</t>
  </si>
  <si>
    <t>ข้าวโพด</t>
  </si>
  <si>
    <t>6-5-56</t>
  </si>
  <si>
    <t>เบคอนชีส</t>
  </si>
  <si>
    <t>สาหร่าย</t>
  </si>
  <si>
    <t>กส.3250</t>
  </si>
  <si>
    <t>กส. 840</t>
  </si>
  <si>
    <t>กส.1000</t>
  </si>
  <si>
    <t>กส.  840</t>
  </si>
  <si>
    <t>กส.2280</t>
  </si>
  <si>
    <t>กส.2220</t>
  </si>
  <si>
    <t>15-5-61</t>
  </si>
  <si>
    <t>11..75</t>
  </si>
  <si>
    <t>แผนก...................</t>
  </si>
  <si>
    <t>ลัง  2270</t>
  </si>
  <si>
    <t>11-3-64</t>
  </si>
  <si>
    <t>แถว 21.50</t>
  </si>
  <si>
    <t>20-1-64</t>
  </si>
  <si>
    <t>3-9-62</t>
  </si>
  <si>
    <t>7-4-64</t>
  </si>
  <si>
    <t>1704.13ค่ารถ 30</t>
  </si>
  <si>
    <t>10*36ห่อ</t>
  </si>
  <si>
    <t>1404ค่ารถ 30</t>
  </si>
  <si>
    <t>1540ค่ารถ 30</t>
  </si>
  <si>
    <t>1077ค่ารถ 30</t>
  </si>
  <si>
    <t>1537ค่ารถ 30</t>
  </si>
  <si>
    <t>ลัง 1567</t>
  </si>
  <si>
    <t>1579.42ค่ารถ 30</t>
  </si>
  <si>
    <t>ลัง 1609.42</t>
  </si>
  <si>
    <t>5*48ห่อ</t>
  </si>
  <si>
    <t>1391.86ค่ารถ 30</t>
  </si>
  <si>
    <t>ลัง 1421.86</t>
  </si>
  <si>
    <t>1118รถ30</t>
  </si>
  <si>
    <t>ลัง 1148</t>
  </si>
  <si>
    <t>1722.17ค่ารถ 30</t>
  </si>
  <si>
    <t>ลัง 1752.17</t>
  </si>
  <si>
    <t>3220ลึก</t>
  </si>
  <si>
    <t>13-9-62</t>
  </si>
  <si>
    <t>1672ค่ารถ 30</t>
  </si>
  <si>
    <t>แถว     100</t>
  </si>
  <si>
    <t>ลัง 682</t>
  </si>
  <si>
    <t>ลัง 712</t>
  </si>
  <si>
    <t>แถว      89</t>
  </si>
  <si>
    <t>แถว     190</t>
  </si>
  <si>
    <t>10ใบ    95</t>
  </si>
  <si>
    <t>แถว   450</t>
  </si>
  <si>
    <t>ลัง    1770</t>
  </si>
  <si>
    <t>แถว       422</t>
  </si>
  <si>
    <t>10ใบ  140</t>
  </si>
  <si>
    <t>แถว     650</t>
  </si>
  <si>
    <t>ลัง     2500</t>
  </si>
  <si>
    <t>ลัง       2380</t>
  </si>
  <si>
    <t>แถว     595</t>
  </si>
  <si>
    <t>แถว    740</t>
  </si>
  <si>
    <t>ลัง     2940</t>
  </si>
  <si>
    <t>ลัง1400</t>
  </si>
  <si>
    <t>แถว   102.14</t>
  </si>
  <si>
    <t>แถว     150</t>
  </si>
  <si>
    <t>ลัง972</t>
  </si>
  <si>
    <t>แถว139</t>
  </si>
  <si>
    <t>แถว     105</t>
  </si>
  <si>
    <t>แถว   92</t>
  </si>
  <si>
    <t>กระเช้ากลาง TR-115</t>
  </si>
  <si>
    <t>แถว     130</t>
  </si>
  <si>
    <t>15-7-62</t>
  </si>
  <si>
    <t>ลัง      1520</t>
  </si>
  <si>
    <t>ลัง 3080</t>
  </si>
  <si>
    <t>ลัง 2896</t>
  </si>
  <si>
    <t>ลัง 2926</t>
  </si>
  <si>
    <t>แถว 182.88</t>
  </si>
  <si>
    <t>ลัง 636</t>
  </si>
  <si>
    <t>ลัง 666</t>
  </si>
  <si>
    <t>แถว 111</t>
  </si>
  <si>
    <t>1*100*6ถ</t>
  </si>
  <si>
    <t>17-9-62</t>
  </si>
  <si>
    <t>ลัง 1602</t>
  </si>
  <si>
    <t>ลัง 1632</t>
  </si>
  <si>
    <t>แถว 181.33</t>
  </si>
  <si>
    <t>9-8-63</t>
  </si>
  <si>
    <t>ลัง  728</t>
  </si>
  <si>
    <t>ลัง 758</t>
  </si>
  <si>
    <t>แถว 94.75</t>
  </si>
  <si>
    <t>ลัง 3750</t>
  </si>
  <si>
    <t>13-2-60</t>
  </si>
  <si>
    <t>ลัง 3570</t>
  </si>
  <si>
    <t>แถว 178.50</t>
  </si>
  <si>
    <t>ลัง1428</t>
  </si>
  <si>
    <t>แถว 121.50</t>
  </si>
  <si>
    <t>ลัง   2100</t>
  </si>
  <si>
    <t>23-4-62</t>
  </si>
  <si>
    <t>ลัง3380</t>
  </si>
  <si>
    <t>18*7.5ม.</t>
  </si>
  <si>
    <t>ม้วน 50</t>
  </si>
  <si>
    <t>ค่ารถ 15</t>
  </si>
  <si>
    <t>12"*7.5ม</t>
  </si>
  <si>
    <t>ม้วน 35</t>
  </si>
  <si>
    <t>HBชามใสpp-56</t>
  </si>
  <si>
    <t>ห่อ 20.87</t>
  </si>
  <si>
    <t>บ.เจที</t>
  </si>
  <si>
    <t>กล่องใส TP39</t>
  </si>
  <si>
    <t>11-12-60</t>
  </si>
  <si>
    <t>25=bho*20ห่อ</t>
  </si>
  <si>
    <t>ลัง   2000</t>
  </si>
  <si>
    <t>27-7-62</t>
  </si>
  <si>
    <t>ลัง  2150</t>
  </si>
  <si>
    <t xml:space="preserve">ลัง  1690  </t>
  </si>
  <si>
    <t>ลัง    1940</t>
  </si>
  <si>
    <t>ลัง    1960</t>
  </si>
  <si>
    <t xml:space="preserve"> บ.ซี แอล เอ็ม </t>
  </si>
  <si>
    <t>กล่องTC   OPS 2-H</t>
  </si>
  <si>
    <t>ลัง  1685</t>
  </si>
  <si>
    <t>ลัง 1715</t>
  </si>
  <si>
    <t>ห่อ   85.75</t>
  </si>
  <si>
    <t>ลัง   2180</t>
  </si>
  <si>
    <t>ห่อ       109</t>
  </si>
  <si>
    <t>กล่อง OPS         104</t>
  </si>
  <si>
    <t>ลัง 2630</t>
  </si>
  <si>
    <t>ลัง  2660</t>
  </si>
  <si>
    <t>ห่อ       133</t>
  </si>
  <si>
    <t>กล่องTC   OPS 104</t>
  </si>
  <si>
    <t>ห่อ   128.50</t>
  </si>
  <si>
    <t>กล่องTC   OPS 19</t>
  </si>
  <si>
    <t>ลัง  2040</t>
  </si>
  <si>
    <t>ลัง  1915</t>
  </si>
  <si>
    <t>ห่อ   81.04</t>
  </si>
  <si>
    <t>กล่องTC   OPS 15</t>
  </si>
  <si>
    <t>ห่อ    175</t>
  </si>
  <si>
    <t>กล่องTC   OPS 39</t>
  </si>
  <si>
    <t>ลัง  2790</t>
  </si>
  <si>
    <t>ห่อ   133</t>
  </si>
  <si>
    <t>ห่อ    109</t>
  </si>
  <si>
    <t>SW   ปู</t>
  </si>
  <si>
    <t>.ประเภทกล่องพลาสติก</t>
  </si>
  <si>
    <t xml:space="preserve">ลัง  1640  </t>
  </si>
  <si>
    <t>ลัง 1512</t>
  </si>
  <si>
    <t>ลัง 1542</t>
  </si>
  <si>
    <t>ลัง  1722</t>
  </si>
  <si>
    <t>7-12-63</t>
  </si>
  <si>
    <t>23-12-63</t>
  </si>
  <si>
    <t>18-12-63</t>
  </si>
  <si>
    <t>ถ้วย TR500 ปาก116</t>
  </si>
  <si>
    <t>27-6-63</t>
  </si>
  <si>
    <t>ลัง  1280</t>
  </si>
  <si>
    <t>แถว 64</t>
  </si>
  <si>
    <t>ถ้วย TR700 ปาก116</t>
  </si>
  <si>
    <t xml:space="preserve">ลัง 1400 </t>
  </si>
  <si>
    <t>แก้วโอ่ง 16ออนน์(116)</t>
  </si>
  <si>
    <t>ลัง  1240</t>
  </si>
  <si>
    <t>แถว   62</t>
  </si>
  <si>
    <t>ฝานูนสลิมEY116ไม่เจาะ</t>
  </si>
  <si>
    <t>7-5-63</t>
  </si>
  <si>
    <t>22-12-60</t>
  </si>
  <si>
    <t>แถว  89</t>
  </si>
  <si>
    <t>10ใบ  120</t>
  </si>
  <si>
    <t>แถว   245</t>
  </si>
  <si>
    <t>19-4-61</t>
  </si>
  <si>
    <t>แถว   490</t>
  </si>
  <si>
    <t>28-9-61</t>
  </si>
  <si>
    <t>10ใบ  150</t>
  </si>
  <si>
    <t>16-9-61</t>
  </si>
  <si>
    <t>แถว     690</t>
  </si>
  <si>
    <t>10ใบ  180</t>
  </si>
  <si>
    <t>2-8-61</t>
  </si>
  <si>
    <t>ลัง1535</t>
  </si>
  <si>
    <t>แถว  130.42</t>
  </si>
  <si>
    <t>แถว    770</t>
  </si>
  <si>
    <t>ลัง 3000</t>
  </si>
  <si>
    <t>แถว  121.50</t>
  </si>
  <si>
    <t>ลัง1407+30</t>
  </si>
  <si>
    <t>ลัง 1437</t>
  </si>
  <si>
    <t>แถว   102.64</t>
  </si>
  <si>
    <t>7-5-61</t>
  </si>
  <si>
    <t>ลัง975</t>
  </si>
  <si>
    <t>แถว139.29</t>
  </si>
  <si>
    <t>กล่องเค้กสามเหลี่ยม(EX)</t>
  </si>
  <si>
    <t>แถว    107.5</t>
  </si>
  <si>
    <t>1*15แพค</t>
  </si>
  <si>
    <t>ลัง1358</t>
  </si>
  <si>
    <t>ลัง1388</t>
  </si>
  <si>
    <t>แถว   92.53</t>
  </si>
  <si>
    <t>ลัง1398</t>
  </si>
  <si>
    <t>แถว     95.2</t>
  </si>
  <si>
    <t>ลัง 3040</t>
  </si>
  <si>
    <t>9-9-61</t>
  </si>
  <si>
    <t>ลัง 2866</t>
  </si>
  <si>
    <t>แถว 181</t>
  </si>
  <si>
    <t>ลัง 679</t>
  </si>
  <si>
    <t>ลัง 709</t>
  </si>
  <si>
    <t>แถว 125.54</t>
  </si>
  <si>
    <t>ลัง724.50</t>
  </si>
  <si>
    <t>ลัง 734.50</t>
  </si>
  <si>
    <t>แถว 83.83</t>
  </si>
  <si>
    <t>แถว94.75</t>
  </si>
  <si>
    <t>กล่อง02(S)</t>
  </si>
  <si>
    <t>1*50แพค</t>
  </si>
  <si>
    <t>ลัง 1909</t>
  </si>
  <si>
    <t>คลีน-กล่องบรรจุอาหาร</t>
  </si>
  <si>
    <t>15-3-62</t>
  </si>
  <si>
    <t>ลด10%ค่ารถ30</t>
  </si>
  <si>
    <t>แพค   69.38</t>
  </si>
  <si>
    <t>725มล.</t>
  </si>
  <si>
    <t>3-8-61</t>
  </si>
  <si>
    <t>ลด10%+รถ40</t>
  </si>
  <si>
    <t xml:space="preserve">ถ้วยกระดาษ </t>
  </si>
  <si>
    <t>ถ้วยกระดาษ ปาก95</t>
  </si>
  <si>
    <t>260 มล.</t>
  </si>
  <si>
    <t>10-5-62</t>
  </si>
  <si>
    <t>ถ้วยกระดาษ ทรงสูง</t>
  </si>
  <si>
    <t>390 มล.</t>
  </si>
  <si>
    <t>ลัง1030</t>
  </si>
  <si>
    <t>ถ้วยกระดาษ ทรงเตี้ย</t>
  </si>
  <si>
    <t>วับ</t>
  </si>
  <si>
    <t>ซับภูริ</t>
  </si>
  <si>
    <t xml:space="preserve">เอกณัฐ์ จุ๊ยหมื่นไว  </t>
  </si>
  <si>
    <t>26-10-59</t>
  </si>
  <si>
    <t>10ลัง+1</t>
  </si>
  <si>
    <t>21-10-59</t>
  </si>
  <si>
    <t>ลัง  699</t>
  </si>
  <si>
    <t>10ลัง+1ลัง</t>
  </si>
  <si>
    <t>ลัง635.45</t>
  </si>
  <si>
    <t>50ใบ*20ห่อ</t>
  </si>
  <si>
    <t>25-10-59</t>
  </si>
  <si>
    <t>1มัด/3ลัง</t>
  </si>
  <si>
    <t>ลัง 318.33</t>
  </si>
  <si>
    <t>เกรซซิมเปิลกล่องอาหาร</t>
  </si>
  <si>
    <t>B004(6.5)</t>
  </si>
  <si>
    <t>แก้ว 7ออนน์</t>
  </si>
  <si>
    <t>ลัง   1055</t>
  </si>
  <si>
    <t>แถว52.75</t>
  </si>
  <si>
    <t>ถ้วยJT 52        (100ใบ/ห่อ)</t>
  </si>
  <si>
    <t>ถ้วยJT 54        (100ใบ/ห่อ)</t>
  </si>
  <si>
    <t>ลัง1000</t>
  </si>
  <si>
    <t>ด3/56 ลัง910</t>
  </si>
  <si>
    <t>อ</t>
  </si>
  <si>
    <t>24-4-56</t>
  </si>
  <si>
    <t>แถว 54</t>
  </si>
  <si>
    <t>แถว65</t>
  </si>
  <si>
    <t>ลัง1720</t>
  </si>
  <si>
    <t>แถว79</t>
  </si>
  <si>
    <t>ลัง2050</t>
  </si>
  <si>
    <t>แก้ว 16 OZ   เรียบใส (YODO)</t>
  </si>
  <si>
    <t>แก้ว 22 OZ   เรียบใส (YODO)</t>
  </si>
  <si>
    <t xml:space="preserve">แก้ว 10 OZ ทรงสูงลาย(sitex)     </t>
  </si>
  <si>
    <t xml:space="preserve">แก้ว 12 OZ ทรงสูงลาย(sitex)     </t>
  </si>
  <si>
    <t>ร้อย44.5</t>
  </si>
  <si>
    <r>
      <t xml:space="preserve"> </t>
    </r>
    <r>
      <rPr>
        <b/>
        <sz val="24"/>
        <rFont val="Angsana New"/>
        <family val="1"/>
      </rPr>
      <t xml:space="preserve">     ประเภทถ้วยกระดาษ</t>
    </r>
  </si>
  <si>
    <t>แก้ว6.5 oz . กาแฟกระดาษลาย</t>
  </si>
  <si>
    <t>แก้ว16oz  . กาแฟกระดาษลาย</t>
  </si>
  <si>
    <t>แก้ว22 oz . กาแฟกระดาษลาย</t>
  </si>
  <si>
    <r>
      <t xml:space="preserve">   </t>
    </r>
    <r>
      <rPr>
        <b/>
        <sz val="24"/>
        <rFont val="Angsana New"/>
        <family val="1"/>
      </rPr>
      <t xml:space="preserve"> ประเภทถ้วยกระดาษทรงสูง</t>
    </r>
  </si>
  <si>
    <t>ถ้วยกระดาษ160cc</t>
  </si>
  <si>
    <t>ถ้วยกระดาษ260cc</t>
  </si>
  <si>
    <t>ถ้วยกระดาษ320cc</t>
  </si>
  <si>
    <t>ถ้วยกระดาษ390ccทรงสูง</t>
  </si>
  <si>
    <t>ถ้วยกระดาษ520ccทรงสูง</t>
  </si>
  <si>
    <t>แผนก.....กวงเชียงล้ง....................................</t>
  </si>
  <si>
    <t>แก้ว 22 OZ   เรียบ ลาย    (มุก)</t>
  </si>
  <si>
    <t>ราคาปลีก</t>
  </si>
  <si>
    <t>ราคาส่ง</t>
  </si>
  <si>
    <t>ร้อย260</t>
  </si>
  <si>
    <t>แถว 90</t>
  </si>
  <si>
    <t>ฐานสีทอง</t>
  </si>
  <si>
    <t>ร้อย</t>
  </si>
  <si>
    <t xml:space="preserve">กล่องเค้กชมพูจุด            </t>
  </si>
  <si>
    <t>ฐานสีเงิน</t>
  </si>
  <si>
    <t>แพค    30</t>
  </si>
  <si>
    <t>กล่องเค้ก      (ขาว)</t>
  </si>
  <si>
    <t>ร้อย500</t>
  </si>
  <si>
    <t>กล่องเค้ก      (ลาย)</t>
  </si>
  <si>
    <t>กล่องเค้ก      (ลายชมพูจุด)</t>
  </si>
  <si>
    <t>ฐาน              (สีเงิน)</t>
  </si>
  <si>
    <t xml:space="preserve">ฐาน   </t>
  </si>
  <si>
    <t>แพค 150</t>
  </si>
  <si>
    <t>แผนก.....แก้วพลาสติก.....................................</t>
  </si>
  <si>
    <t>VS . เทรด</t>
  </si>
  <si>
    <t>ภูทิพย์</t>
  </si>
  <si>
    <t>VS. -วิรักษ์</t>
  </si>
  <si>
    <t>ทุนหีบ</t>
  </si>
  <si>
    <t>ทุน/หีบ</t>
  </si>
  <si>
    <r>
      <t xml:space="preserve">   </t>
    </r>
    <r>
      <rPr>
        <b/>
        <sz val="24"/>
        <rFont val="Angsana New"/>
        <family val="1"/>
      </rPr>
      <t>ประเภทกล่องพลาสติกใส</t>
    </r>
  </si>
  <si>
    <t>กล่องพลาสติกใส  BP 00</t>
  </si>
  <si>
    <t>กล่องพลาสติกใส  BP 01</t>
  </si>
  <si>
    <t>กล่องพลาสติกใส  BP 02</t>
  </si>
  <si>
    <t>กล่องพลาสติกใส  BP05</t>
  </si>
  <si>
    <t>กล่องพลาสติกใส  BP6(ฝาโค้ง)</t>
  </si>
  <si>
    <t>กล่องพลาสติกใส  00</t>
  </si>
  <si>
    <t>1*50พ</t>
  </si>
  <si>
    <t>กล่องพลาสติกใส  01</t>
  </si>
  <si>
    <t>1*40พ</t>
  </si>
  <si>
    <t>กล่องพลาสติกใส  02</t>
  </si>
  <si>
    <t>กล่องพลาสติกใส  02(S)</t>
  </si>
  <si>
    <t>กล่องพลาสติกใส  03</t>
  </si>
  <si>
    <t>กล่องพลาสติกใส  05</t>
  </si>
  <si>
    <t>กล่องพลาสติกใส  06</t>
  </si>
  <si>
    <t>กล่องพลาสติกใส BP02</t>
  </si>
  <si>
    <t>7-3-</t>
  </si>
  <si>
    <t>กล่องพลาสติกใส BP03</t>
  </si>
  <si>
    <t>1*3000</t>
  </si>
  <si>
    <t>กล่องพลาสติกใส BP16</t>
  </si>
  <si>
    <t>กล่องพลาสติกใส BP17</t>
  </si>
  <si>
    <t>กล่องพลาสติกใส BP25</t>
  </si>
  <si>
    <t>กล่องพลาสติกใส BP05</t>
  </si>
  <si>
    <t>1*20000</t>
  </si>
  <si>
    <t>กล่องพลาสติกใส B 3</t>
  </si>
  <si>
    <t>1*1600</t>
  </si>
  <si>
    <t>เดี่ยว</t>
  </si>
  <si>
    <t>สี่แหลี่ยมฝาโดม               31</t>
  </si>
  <si>
    <t>สี่แหลี่ยมฝาโดม               61</t>
  </si>
  <si>
    <t>1*30P</t>
  </si>
  <si>
    <t>สี่แหลี่ยมฝาโดม               K3</t>
  </si>
  <si>
    <t>กล่องพลาสติกใสทรงกลม R2</t>
  </si>
  <si>
    <t>กล่องพลาสติกใสทรงกลม R3</t>
  </si>
  <si>
    <t>16.3-56</t>
  </si>
  <si>
    <t>กล่องพลาสติกใสทรงกลม R4</t>
  </si>
  <si>
    <t>กล่องพลาสติกใสทรงกลม R5</t>
  </si>
  <si>
    <t>กล่องพลาสติกใสทรงกลมรี</t>
  </si>
  <si>
    <t>ตระกร้าสี่เหลี่ยมมีหู</t>
  </si>
  <si>
    <t>กล่องแซนวิชสามเหลี่ยม</t>
  </si>
  <si>
    <t>กล่องเค้กฐานน้ำตาลสามเหลี่ยม</t>
  </si>
  <si>
    <t>F3</t>
  </si>
  <si>
    <t>กล่องเป๊ยะใส (สี่ช่องสี่เหลี่ยม)</t>
  </si>
  <si>
    <t>ด11/117</t>
  </si>
  <si>
    <t xml:space="preserve">กล่อง ปุยฝ้ายใส (สี่ช่อง) </t>
  </si>
  <si>
    <t>Y 25</t>
  </si>
  <si>
    <t>กล่องใสฝาสูง@2.30</t>
  </si>
  <si>
    <t>ถ้วยวุ้น</t>
  </si>
  <si>
    <t>เจ.ที.แพค</t>
  </si>
  <si>
    <t>กวงเชียงล้ง</t>
  </si>
  <si>
    <r>
      <t xml:space="preserve">    </t>
    </r>
    <r>
      <rPr>
        <b/>
        <sz val="24"/>
        <rFont val="Angsana New"/>
        <family val="1"/>
      </rPr>
      <t>ประเภท ภาชนะกระดาษ</t>
    </r>
  </si>
  <si>
    <t>กล่องเค้กชิ้น2ชิ้น  (ลาย)   4x4x3</t>
  </si>
  <si>
    <t>กล่องเค้กชิ้นเบรค(ขาว)   5x5x3</t>
  </si>
  <si>
    <t>กล่องเค้กชิ้นเบรค(ลาย)   5x5x3</t>
  </si>
  <si>
    <t>กล่องเค้ก       1/2 ปอนด์</t>
  </si>
  <si>
    <t>ฐานเค้ก         1/2ปอนด์</t>
  </si>
  <si>
    <t>กล่องเค้ก       1 ปอนด์</t>
  </si>
  <si>
    <t>กล่องเค้กสี    1 ปอนด์</t>
  </si>
  <si>
    <t>ฐานเค้ก         1ปอนด์</t>
  </si>
  <si>
    <t>กล่องเค้ก      2ปอนด์</t>
  </si>
  <si>
    <t>กล่องเค้กสี   2ปอนด์</t>
  </si>
  <si>
    <t>ฐานเค้ก        2ปอนด์</t>
  </si>
  <si>
    <t>กล่องเค้ก       3ปอนด์</t>
  </si>
  <si>
    <t>กล่องเค้กสี    3ปอนด์</t>
  </si>
  <si>
    <t>ฐานเค้ก         3ปอนด์</t>
  </si>
  <si>
    <t>กล่องเค้ก       5ปอนด์</t>
  </si>
  <si>
    <t>ฐานเค้ก         5ปอนด์</t>
  </si>
  <si>
    <t>กล่องเค้กชิ้น1ชิ้น (ขาว)   3x4x3</t>
  </si>
  <si>
    <t>กล่องเค้กชิ้น1ชิ้น (ลาย)   3x4x3</t>
  </si>
  <si>
    <t>กล่องเค้กชิ้น2ชิ้น (ขาว)    4x4x3</t>
  </si>
  <si>
    <t>จานกระดาษ 6นิ้ว</t>
  </si>
  <si>
    <t>จานกระดาษ 7นิ้ว</t>
  </si>
  <si>
    <t>จานกระดาษ 9นิ้ว</t>
  </si>
  <si>
    <t>VSเทรด</t>
  </si>
  <si>
    <t>แผนก..........................................</t>
  </si>
  <si>
    <t>GPPS 7 oz</t>
  </si>
  <si>
    <t>ฝาเรียบ  80</t>
  </si>
  <si>
    <t>คงเหลือ</t>
  </si>
  <si>
    <t>เบิก</t>
  </si>
  <si>
    <t>แป้งพัดโบก</t>
  </si>
  <si>
    <t>ทองหยอด</t>
  </si>
  <si>
    <t>ถั่วเหลืองซีก(กส)</t>
  </si>
  <si>
    <t>แป้งบัวแดง</t>
  </si>
  <si>
    <t>สลิ่ม</t>
  </si>
  <si>
    <t>นางลัก</t>
  </si>
  <si>
    <t>มงกุฎม่วง</t>
  </si>
  <si>
    <t>ขนมชั้น</t>
  </si>
  <si>
    <t>ดอกจอก</t>
  </si>
  <si>
    <t>ถั่วเหลืองซีก(1/2)</t>
  </si>
  <si>
    <t>หมึกม่วง</t>
  </si>
  <si>
    <t>ขนมนึ่ง</t>
  </si>
  <si>
    <t>ถั่วลิสง  ( 1/2)</t>
  </si>
  <si>
    <t>กิเลนแดง</t>
  </si>
  <si>
    <t>ขนมครก</t>
  </si>
  <si>
    <t>ถั่วเขียวซีก(1/2)</t>
  </si>
  <si>
    <t>กิเลนเหลือง</t>
  </si>
  <si>
    <t>ขนมถ้วย</t>
  </si>
  <si>
    <t>แป้งห่าน</t>
  </si>
  <si>
    <t>บัวลอย(เอนกประสงค)</t>
  </si>
  <si>
    <t>งาขาว</t>
  </si>
  <si>
    <t>ปังเบเกอร (กก)</t>
  </si>
  <si>
    <t>หอยทอด</t>
  </si>
  <si>
    <t>ถั่วเขียวเม็ด</t>
  </si>
  <si>
    <t>แป้งว่าว</t>
  </si>
  <si>
    <t>กรอบเอราวัน</t>
  </si>
  <si>
    <t>แป้ง555</t>
  </si>
  <si>
    <t>กรอบวังทิพย์</t>
  </si>
  <si>
    <t>ถั่วแดง</t>
  </si>
  <si>
    <t>กรอบวังทิพย์เล็ก</t>
  </si>
  <si>
    <t>เดือย</t>
  </si>
  <si>
    <t>แป้งเพรช</t>
  </si>
  <si>
    <t>กรอบเหรียญ</t>
  </si>
  <si>
    <t>บาเล่</t>
  </si>
  <si>
    <t>แป้งหมึก</t>
  </si>
  <si>
    <t>กล้วยเหรียญ</t>
  </si>
  <si>
    <t>วุ้นเส้นสน500</t>
  </si>
  <si>
    <t>แป้งดาว</t>
  </si>
  <si>
    <t>กรอบอังเคอร์</t>
  </si>
  <si>
    <t>วุ้นเส้นสน 80</t>
  </si>
  <si>
    <t>แป้งผักกาด</t>
  </si>
  <si>
    <t>กรอบUFM`</t>
  </si>
  <si>
    <t>วุ้นเส้นสน 40</t>
  </si>
  <si>
    <t>เชอร์รีฟ้า</t>
  </si>
  <si>
    <t>จ้าวหยก</t>
  </si>
  <si>
    <t>วุ้นเส้นไผ่ 500</t>
  </si>
  <si>
    <t>เชอร์รีแดง</t>
  </si>
  <si>
    <t>เหนียวหยก</t>
  </si>
  <si>
    <t>วุ้นเส้นไผ่ 200</t>
  </si>
  <si>
    <t>พัดโบก   (กส)</t>
  </si>
  <si>
    <t>จ้าวเหรียญก้าว</t>
  </si>
  <si>
    <t>วุ้นเส้นไผ่ 100</t>
  </si>
  <si>
    <t>บัวแดง    (กส)</t>
  </si>
  <si>
    <t>เหนียวเหรียญก้าว</t>
  </si>
  <si>
    <t>น้ำมันเพชรขวด</t>
  </si>
  <si>
    <t>จิงโจ้       (กส)</t>
  </si>
  <si>
    <t>จ้าวเหรียญคู่</t>
  </si>
  <si>
    <t>น้ำมันเพรช(ถุง</t>
  </si>
  <si>
    <t>ห่าน   (กส)</t>
  </si>
  <si>
    <t>เหนียวเหรียญคู่</t>
  </si>
  <si>
    <t>น้ำมันมะลิ</t>
  </si>
  <si>
    <t>ว่าว    (กส)</t>
  </si>
  <si>
    <t>จ้าวช้างสามเศรียร</t>
  </si>
  <si>
    <t>น้ำมันกุ๊ก</t>
  </si>
  <si>
    <t>ปังเบเกอร (กส)</t>
  </si>
  <si>
    <t>เหนียวช้างสามเศรียร</t>
  </si>
  <si>
    <t>บัตเตอร์เค้ก</t>
  </si>
  <si>
    <t>จ้าวเอรวัญ</t>
  </si>
  <si>
    <t>สาคูเล็กขาว</t>
  </si>
  <si>
    <t>สปันเค้ก</t>
  </si>
  <si>
    <t>ข้าวเหนียวดำ</t>
  </si>
  <si>
    <t>สาคูเล็กเขียว</t>
  </si>
  <si>
    <t>ปุยฝ้าย</t>
  </si>
  <si>
    <t>เกล็ดขนมปัง</t>
  </si>
  <si>
    <t>แป้งมันแมว</t>
  </si>
  <si>
    <t>แพนเค้ก</t>
  </si>
  <si>
    <t>เกล็ดขนมปังเล็ก</t>
  </si>
  <si>
    <t>มันแมว(กส)</t>
  </si>
  <si>
    <t>เวเฟอร์</t>
  </si>
  <si>
    <t>ข้าวโพดเหรียญ</t>
  </si>
  <si>
    <t>มันกวาง</t>
  </si>
  <si>
    <t>บราวนี่</t>
  </si>
  <si>
    <t>ข้าวโพดหยก</t>
  </si>
  <si>
    <t>มันกวาง(กส)</t>
  </si>
  <si>
    <t>ข้าวโพดครัววังทิพย์</t>
  </si>
  <si>
    <t>แป้งท้าวละเอียด</t>
  </si>
  <si>
    <t>ขาว3220</t>
  </si>
  <si>
    <t>กล่องเค้ก     (ขาว)</t>
  </si>
  <si>
    <t>54ปอนด์</t>
  </si>
  <si>
    <t>กล่องเค้ก   (ขาว)</t>
  </si>
  <si>
    <t>กล่องเค้กโบราณ</t>
  </si>
  <si>
    <t>กล่องคราฟ(เตี้ย)</t>
  </si>
  <si>
    <t>กล่อง(เตี้ย)</t>
  </si>
  <si>
    <t>1*8*500</t>
  </si>
  <si>
    <t>ซองโตเกียว</t>
  </si>
  <si>
    <t>ซองโตเกียว(ขาว)</t>
  </si>
  <si>
    <t>ถุงกาแฟกระดาษลาย</t>
  </si>
  <si>
    <r>
      <t>ถุงกระดาษ(</t>
    </r>
    <r>
      <rPr>
        <sz val="18"/>
        <rFont val="Angsana New"/>
        <family val="1"/>
      </rPr>
      <t>น้ำตาลKl  125</t>
    </r>
    <r>
      <rPr>
        <sz val="22"/>
        <rFont val="Angsana New"/>
        <family val="1"/>
      </rPr>
      <t>)</t>
    </r>
  </si>
  <si>
    <t>ซองขนมปังเล็ก</t>
  </si>
  <si>
    <t>ซองเฟรชฟาย</t>
  </si>
  <si>
    <t>ถุงหิ้วกระดาษ</t>
  </si>
  <si>
    <t>กระดาษหน้ากว้าง</t>
  </si>
  <si>
    <t>1กก.*30</t>
  </si>
  <si>
    <t>กระดาษโรตี</t>
  </si>
  <si>
    <t>8*8</t>
  </si>
  <si>
    <t>9*9</t>
  </si>
  <si>
    <t>ใบตองพลาสติก</t>
  </si>
  <si>
    <t>ใบตองเคลือบ</t>
  </si>
  <si>
    <t>แก้วพลาสติค 10ออนน์</t>
  </si>
  <si>
    <t>แก้วพลาสติคเรียบใส TL14ออน</t>
  </si>
  <si>
    <t>แก้วพลาสติคเรียบลาย14ออน</t>
  </si>
  <si>
    <t>แก้วลอนลายสิง16ออน(95)</t>
  </si>
  <si>
    <t>PP 18 ออนน์ ลอนใส</t>
  </si>
  <si>
    <t>PP 18 ออนน์ เรียบใส-90</t>
  </si>
  <si>
    <t>PP 20ออนน์ เรียบใส-90</t>
  </si>
  <si>
    <t>แก้วน้ำ 24 ออนน์(116)</t>
  </si>
  <si>
    <t>แก้วน้ำ 30 ออนน์(116)</t>
  </si>
  <si>
    <t>ความดัน</t>
  </si>
  <si>
    <t>ค่าน้ำตาล</t>
  </si>
  <si>
    <t>sys(mmhfg)</t>
  </si>
  <si>
    <t>DIY(mmhfg)</t>
  </si>
  <si>
    <t>PuKse</t>
  </si>
  <si>
    <t>mg/dL</t>
  </si>
  <si>
    <t>พิมพ์ฟลอย์3220</t>
  </si>
  <si>
    <t>พิมพ์เค้กAL1/2ป</t>
  </si>
  <si>
    <t>กระทงขนมลาย1612</t>
  </si>
  <si>
    <t>พิมพ์เค้กAL1ป</t>
  </si>
  <si>
    <t>กระทงขนมลาย2216</t>
  </si>
  <si>
    <t>พิมพ์เค้กAL2ป</t>
  </si>
  <si>
    <t>กระทงขนมขาว2216</t>
  </si>
  <si>
    <t>พิมพ์เค้กAL3ป</t>
  </si>
  <si>
    <t>กระทงขนมลาย2416</t>
  </si>
  <si>
    <t>พิมพ์เค้กAL4ป</t>
  </si>
  <si>
    <t>กระทงขนมขาว2416</t>
  </si>
  <si>
    <t>พิมพ์เค้กAL5ป</t>
  </si>
  <si>
    <t>กระทงขนมลาย2616</t>
  </si>
  <si>
    <t>พิมพ์บัตเตอร์*3</t>
  </si>
  <si>
    <t>พิมพ์ขนมทองม้วนAL</t>
  </si>
  <si>
    <t>กระทงขนมขาว2616</t>
  </si>
  <si>
    <t>พิมพ์บัตเตอร์*5</t>
  </si>
  <si>
    <t>กระทงขนมลาย2816</t>
  </si>
  <si>
    <t>พิมพ์บัตเตอร์*6</t>
  </si>
  <si>
    <t>ตีไข่สปริงญ</t>
  </si>
  <si>
    <t>กระทงขนมขาว2816</t>
  </si>
  <si>
    <t>ถาดอบ16*21*2</t>
  </si>
  <si>
    <t>ตีไข่สปริงก</t>
  </si>
  <si>
    <t>กระทงขนมขาว3219</t>
  </si>
  <si>
    <t>ถาดอบ16*21*1</t>
  </si>
  <si>
    <t>ตีไข่สปริงล</t>
  </si>
  <si>
    <t>กระทงขนมลาย3219</t>
  </si>
  <si>
    <t>ถาดอบ12*17*1</t>
  </si>
  <si>
    <t>ที่ตีไข่40ซม</t>
  </si>
  <si>
    <t>กระทงขนมลาย3220</t>
  </si>
  <si>
    <t>ถาดอบ11*15*1</t>
  </si>
  <si>
    <t>ที่ตีไข่35ซม</t>
  </si>
  <si>
    <t>พิมพ์AL1612</t>
  </si>
  <si>
    <t>ถาดอบ12*12*1</t>
  </si>
  <si>
    <t>ที่ตีไข่30ซม</t>
  </si>
  <si>
    <t>พิมพ์AL2216</t>
  </si>
  <si>
    <t>ถาดอบ10*10*1</t>
  </si>
  <si>
    <t>ที่ตีไข่เล็ก</t>
  </si>
  <si>
    <t>พิมพ์AL2416</t>
  </si>
  <si>
    <t>ถาดอบหม้อแกง</t>
  </si>
  <si>
    <t>เกรียง  3"</t>
  </si>
  <si>
    <t>พิมพ์AL2616</t>
  </si>
  <si>
    <t>ตะแกรงพับขนมญ</t>
  </si>
  <si>
    <t>ที่ตัดแป้งSL</t>
  </si>
  <si>
    <t>พิมพ์AL2816</t>
  </si>
  <si>
    <t>พิมพ์AL3219</t>
  </si>
  <si>
    <t>มีดฟันตัดเค้กPT</t>
  </si>
  <si>
    <t>ที่ตัดวุ้นSL6"</t>
  </si>
  <si>
    <t>พิมพ์AL3220</t>
  </si>
  <si>
    <t>ที่ตัดวุ้นSL4"</t>
  </si>
  <si>
    <t>มีดฟันเลื่อย10"</t>
  </si>
  <si>
    <t>PTพันเค้ก</t>
  </si>
  <si>
    <t>มีดฟันเลื่อย8"</t>
  </si>
  <si>
    <t>ข้าวโพดใหญ่</t>
  </si>
  <si>
    <t>ข้าวโพดเล็ก</t>
  </si>
  <si>
    <t>สต๊อกการ์ด</t>
  </si>
  <si>
    <t>ประจำเดือน..........................................</t>
  </si>
  <si>
    <t>dkifg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</si>
</sst>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฿&quot;* #,##0.00_-;\-&quot;฿&quot;* #,##0.00_-;_-&quot;฿&quot;* &quot;-&quot;??_-;_-@_-"/>
    <numFmt numFmtId="165" formatCode="[$-1070000]d/m/yy;@"/>
    <numFmt numFmtId="166" formatCode="[$-1010000]d/m/yy;@"/>
    <numFmt numFmtId="167" formatCode="0.00;[Red]0.00"/>
    <numFmt numFmtId="168" formatCode="[$-101041E]d\ mmm\ yy;@"/>
  </numFmts>
  <fonts count="206">
    <font>
      <sz val="10"/>
      <name val="Arial"/>
      <charset val="222"/>
    </font>
    <font>
      <sz val="10"/>
      <name val="Arial"/>
      <charset val="222"/>
    </font>
    <font>
      <b/>
      <sz val="24"/>
      <name val="Angsana New"/>
      <family val="1"/>
    </font>
    <font>
      <sz val="24"/>
      <name val="Angsana New"/>
      <family val="1"/>
    </font>
    <font>
      <sz val="8"/>
      <name val="Arial"/>
      <family val="2"/>
    </font>
    <font>
      <b/>
      <sz val="20"/>
      <name val="Angsana New"/>
      <family val="1"/>
    </font>
    <font>
      <sz val="20"/>
      <name val="Angsana New"/>
      <family val="1"/>
    </font>
    <font>
      <sz val="22"/>
      <name val="Angsana New"/>
      <family val="1"/>
    </font>
    <font>
      <b/>
      <sz val="24"/>
      <color indexed="10"/>
      <name val="Angsana New"/>
      <family val="1"/>
    </font>
    <font>
      <sz val="20"/>
      <color indexed="12"/>
      <name val="Angsana New"/>
      <family val="1"/>
    </font>
    <font>
      <b/>
      <sz val="24"/>
      <color indexed="8"/>
      <name val="Angsana New"/>
      <family val="1"/>
    </font>
    <font>
      <b/>
      <sz val="20"/>
      <color indexed="12"/>
      <name val="Angsana New"/>
      <family val="1"/>
    </font>
    <font>
      <b/>
      <sz val="14"/>
      <name val="Angsana New"/>
      <family val="1"/>
    </font>
    <font>
      <b/>
      <sz val="22"/>
      <name val="Angsana New"/>
      <family val="1"/>
    </font>
    <font>
      <b/>
      <sz val="22"/>
      <color indexed="10"/>
      <name val="Angsana New"/>
      <family val="1"/>
    </font>
    <font>
      <b/>
      <sz val="24"/>
      <color indexed="12"/>
      <name val="Angsana New"/>
      <family val="1"/>
    </font>
    <font>
      <sz val="28"/>
      <name val="Angsana New"/>
      <family val="1"/>
    </font>
    <font>
      <u/>
      <sz val="10"/>
      <color indexed="12"/>
      <name val="Arial"/>
      <family val="2"/>
    </font>
    <font>
      <sz val="24"/>
      <color indexed="10"/>
      <name val="Angsana New"/>
      <family val="1"/>
    </font>
    <font>
      <sz val="18"/>
      <name val="Angsana New"/>
      <family val="1"/>
    </font>
    <font>
      <b/>
      <sz val="18"/>
      <color indexed="10"/>
      <name val="Angsana New"/>
      <family val="1"/>
    </font>
    <font>
      <sz val="24"/>
      <color indexed="12"/>
      <name val="Angsana New"/>
      <family val="1"/>
    </font>
    <font>
      <sz val="22"/>
      <name val="Arial"/>
      <family val="2"/>
    </font>
    <font>
      <b/>
      <sz val="20"/>
      <color indexed="10"/>
      <name val="Angsana New"/>
      <family val="1"/>
    </font>
    <font>
      <sz val="10"/>
      <name val="Arial"/>
      <family val="2"/>
    </font>
    <font>
      <sz val="24"/>
      <color indexed="8"/>
      <name val="Angsana New"/>
      <family val="1"/>
    </font>
    <font>
      <sz val="18"/>
      <color indexed="12"/>
      <name val="Angsana New"/>
      <family val="1"/>
    </font>
    <font>
      <sz val="14"/>
      <name val="Angsana New"/>
      <family val="1"/>
    </font>
    <font>
      <sz val="16"/>
      <name val="Angsana New"/>
      <family val="1"/>
    </font>
    <font>
      <b/>
      <sz val="18"/>
      <name val="Angsana New"/>
      <family val="1"/>
    </font>
    <font>
      <b/>
      <sz val="18"/>
      <color indexed="12"/>
      <name val="Angsana New"/>
      <family val="1"/>
    </font>
    <font>
      <b/>
      <sz val="20"/>
      <color indexed="8"/>
      <name val="Angsana New"/>
      <family val="1"/>
    </font>
    <font>
      <b/>
      <sz val="26"/>
      <name val="Angsana New"/>
      <family val="1"/>
    </font>
    <font>
      <b/>
      <sz val="28"/>
      <color indexed="10"/>
      <name val="Angsana New"/>
      <family val="1"/>
    </font>
    <font>
      <sz val="26"/>
      <name val="Angsana New"/>
      <family val="1"/>
    </font>
    <font>
      <b/>
      <sz val="28"/>
      <name val="Angsana New"/>
      <family val="1"/>
    </font>
    <font>
      <b/>
      <sz val="26"/>
      <color indexed="10"/>
      <name val="Angsana New"/>
      <family val="1"/>
    </font>
    <font>
      <b/>
      <sz val="26"/>
      <color indexed="8"/>
      <name val="Angsana New"/>
      <family val="1"/>
    </font>
    <font>
      <sz val="26"/>
      <color indexed="12"/>
      <name val="Angsana New"/>
      <family val="1"/>
    </font>
    <font>
      <sz val="26"/>
      <color indexed="8"/>
      <name val="Angsana New"/>
      <family val="1"/>
    </font>
    <font>
      <b/>
      <sz val="26"/>
      <color indexed="12"/>
      <name val="Angsana New"/>
      <family val="1"/>
    </font>
    <font>
      <b/>
      <sz val="28"/>
      <color indexed="8"/>
      <name val="Angsana New"/>
      <family val="1"/>
    </font>
    <font>
      <sz val="28"/>
      <color indexed="12"/>
      <name val="Angsana New"/>
      <family val="1"/>
    </font>
    <font>
      <b/>
      <sz val="28"/>
      <color indexed="12"/>
      <name val="Angsana New"/>
      <family val="1"/>
    </font>
    <font>
      <sz val="26"/>
      <color indexed="10"/>
      <name val="Angsana New"/>
      <family val="1"/>
    </font>
    <font>
      <b/>
      <sz val="22"/>
      <color indexed="8"/>
      <name val="Angsana New"/>
      <family val="1"/>
    </font>
    <font>
      <sz val="22"/>
      <color indexed="12"/>
      <name val="Angsana New"/>
      <family val="1"/>
    </font>
    <font>
      <b/>
      <sz val="16"/>
      <name val="Angsana New"/>
      <family val="1"/>
    </font>
    <font>
      <u/>
      <sz val="11"/>
      <color indexed="12"/>
      <name val="Arial"/>
      <family val="2"/>
    </font>
    <font>
      <sz val="22"/>
      <color indexed="10"/>
      <name val="Angsana New"/>
      <family val="1"/>
    </font>
    <font>
      <i/>
      <sz val="16"/>
      <name val="Angsana New"/>
      <family val="1"/>
    </font>
    <font>
      <u/>
      <sz val="14"/>
      <color indexed="12"/>
      <name val="Arial"/>
      <family val="2"/>
    </font>
    <font>
      <sz val="20"/>
      <color indexed="10"/>
      <name val="Angsana New"/>
      <family val="1"/>
    </font>
    <font>
      <u/>
      <sz val="24"/>
      <color indexed="12"/>
      <name val="Arial"/>
      <family val="2"/>
    </font>
    <font>
      <b/>
      <sz val="17"/>
      <color indexed="10"/>
      <name val="Angsana New"/>
      <family val="1"/>
    </font>
    <font>
      <b/>
      <sz val="22"/>
      <color indexed="12"/>
      <name val="Angsana New"/>
      <family val="1"/>
    </font>
    <font>
      <sz val="12"/>
      <name val="Angsana New"/>
      <family val="1"/>
    </font>
    <font>
      <b/>
      <sz val="16"/>
      <color indexed="10"/>
      <name val="Angsana New"/>
      <family val="1"/>
    </font>
    <font>
      <b/>
      <sz val="16"/>
      <color indexed="8"/>
      <name val="Angsana New"/>
      <family val="1"/>
    </font>
    <font>
      <sz val="11"/>
      <name val="Angsana New"/>
      <family val="1"/>
    </font>
    <font>
      <i/>
      <sz val="20"/>
      <name val="Angsana New"/>
      <family val="1"/>
    </font>
    <font>
      <sz val="28"/>
      <color indexed="8"/>
      <name val="Angsana New"/>
      <family val="1"/>
    </font>
    <font>
      <sz val="28"/>
      <color indexed="10"/>
      <name val="Angsana New"/>
      <family val="1"/>
    </font>
    <font>
      <b/>
      <sz val="19"/>
      <name val="Angsana New"/>
      <family val="1"/>
    </font>
    <font>
      <sz val="14"/>
      <name val="Arial"/>
      <family val="2"/>
    </font>
    <font>
      <sz val="16"/>
      <name val="Arial"/>
      <family val="2"/>
    </font>
    <font>
      <sz val="12"/>
      <name val="Arial"/>
      <family val="2"/>
    </font>
    <font>
      <sz val="18"/>
      <name val="Arial"/>
      <family val="2"/>
    </font>
    <font>
      <sz val="19"/>
      <name val="Angsana New"/>
      <family val="1"/>
    </font>
    <font>
      <sz val="13"/>
      <name val="Angsana New"/>
      <family val="1"/>
    </font>
    <font>
      <b/>
      <sz val="11"/>
      <name val="Angsana New"/>
      <family val="1"/>
    </font>
    <font>
      <u/>
      <sz val="10"/>
      <name val="Arial"/>
      <family val="2"/>
    </font>
    <font>
      <b/>
      <sz val="12"/>
      <name val="Angsana New"/>
      <family val="1"/>
    </font>
    <font>
      <sz val="18"/>
      <color indexed="8"/>
      <name val="Angsana New"/>
      <family val="1"/>
    </font>
    <font>
      <sz val="20"/>
      <color indexed="8"/>
      <name val="Angsana New"/>
      <family val="1"/>
    </font>
    <font>
      <b/>
      <sz val="16"/>
      <name val="Angsana New"/>
      <family val="1"/>
      <charset val="222"/>
    </font>
    <font>
      <sz val="16"/>
      <name val="Angsana New"/>
      <family val="1"/>
      <charset val="222"/>
    </font>
    <font>
      <b/>
      <sz val="20"/>
      <name val="Angsana New"/>
      <family val="1"/>
      <charset val="222"/>
    </font>
    <font>
      <sz val="20"/>
      <name val="Angsana New"/>
      <family val="1"/>
      <charset val="222"/>
    </font>
    <font>
      <b/>
      <sz val="20"/>
      <color indexed="10"/>
      <name val="Angsana New"/>
      <family val="1"/>
      <charset val="222"/>
    </font>
    <font>
      <sz val="20"/>
      <color indexed="12"/>
      <name val="Angsana New"/>
      <family val="1"/>
      <charset val="222"/>
    </font>
    <font>
      <sz val="20"/>
      <name val="Arial"/>
      <family val="2"/>
      <charset val="222"/>
    </font>
    <font>
      <b/>
      <sz val="20"/>
      <color indexed="12"/>
      <name val="Angsana New"/>
      <family val="1"/>
      <charset val="222"/>
    </font>
    <font>
      <sz val="20"/>
      <color indexed="8"/>
      <name val="Angsana New"/>
      <family val="1"/>
      <charset val="222"/>
    </font>
    <font>
      <b/>
      <sz val="18"/>
      <name val="Angsana New"/>
      <family val="1"/>
      <charset val="222"/>
    </font>
    <font>
      <sz val="18"/>
      <name val="Angsana New"/>
      <family val="1"/>
      <charset val="222"/>
    </font>
    <font>
      <b/>
      <i/>
      <sz val="20"/>
      <name val="Angsana New"/>
      <family val="1"/>
    </font>
    <font>
      <sz val="15"/>
      <name val="Angsana New"/>
      <family val="1"/>
    </font>
    <font>
      <sz val="8"/>
      <name val="Arial"/>
      <family val="2"/>
    </font>
    <font>
      <u/>
      <sz val="14"/>
      <name val="Arial"/>
      <family val="2"/>
    </font>
    <font>
      <b/>
      <sz val="18"/>
      <color indexed="17"/>
      <name val="Angsana New"/>
      <family val="1"/>
    </font>
    <font>
      <b/>
      <sz val="16"/>
      <color indexed="40"/>
      <name val="Angsana New"/>
      <family val="1"/>
    </font>
    <font>
      <sz val="22"/>
      <color indexed="8"/>
      <name val="Angsana New"/>
      <family val="1"/>
    </font>
    <font>
      <sz val="10"/>
      <name val="Angsana New"/>
      <family val="1"/>
    </font>
    <font>
      <b/>
      <sz val="15"/>
      <name val="Angsana New"/>
      <family val="1"/>
    </font>
    <font>
      <sz val="26"/>
      <name val="Angsana New"/>
      <family val="1"/>
      <charset val="222"/>
    </font>
    <font>
      <sz val="22"/>
      <name val="Angsana New"/>
      <family val="1"/>
      <charset val="222"/>
    </font>
    <font>
      <sz val="22"/>
      <color indexed="36"/>
      <name val="Angsana New"/>
      <family val="1"/>
    </font>
    <font>
      <sz val="18"/>
      <color indexed="17"/>
      <name val="Angsana New"/>
      <family val="1"/>
    </font>
    <font>
      <sz val="24"/>
      <color indexed="10"/>
      <name val="Angsana New"/>
      <family val="1"/>
    </font>
    <font>
      <sz val="24"/>
      <color indexed="12"/>
      <name val="Angsana New"/>
      <family val="1"/>
    </font>
    <font>
      <b/>
      <sz val="24"/>
      <color indexed="63"/>
      <name val="Angsana New"/>
      <family val="1"/>
    </font>
    <font>
      <sz val="24"/>
      <color indexed="56"/>
      <name val="Angsana New"/>
      <family val="1"/>
    </font>
    <font>
      <sz val="26"/>
      <color indexed="19"/>
      <name val="Angsana New"/>
      <family val="1"/>
    </font>
    <font>
      <b/>
      <sz val="22"/>
      <color indexed="19"/>
      <name val="Angsana New"/>
      <family val="1"/>
    </font>
    <font>
      <sz val="22"/>
      <color indexed="17"/>
      <name val="Angsana New"/>
      <family val="1"/>
    </font>
    <font>
      <b/>
      <sz val="18"/>
      <color indexed="8"/>
      <name val="Angsana New"/>
      <family val="1"/>
    </font>
    <font>
      <sz val="11"/>
      <color indexed="56"/>
      <name val="Angsana New"/>
      <family val="1"/>
    </font>
    <font>
      <sz val="24"/>
      <color indexed="53"/>
      <name val="Angsana New"/>
      <family val="1"/>
    </font>
    <font>
      <b/>
      <sz val="22"/>
      <color indexed="53"/>
      <name val="Angsana New"/>
      <family val="1"/>
    </font>
    <font>
      <b/>
      <sz val="24"/>
      <color indexed="53"/>
      <name val="Angsana New"/>
      <family val="1"/>
    </font>
    <font>
      <b/>
      <sz val="22"/>
      <color indexed="23"/>
      <name val="Angsana New"/>
      <family val="1"/>
    </font>
    <font>
      <sz val="22"/>
      <color indexed="53"/>
      <name val="Angsana New"/>
      <family val="1"/>
    </font>
    <font>
      <sz val="20"/>
      <color indexed="53"/>
      <name val="Angsana New"/>
      <family val="1"/>
    </font>
    <font>
      <sz val="18"/>
      <color indexed="53"/>
      <name val="Angsana New"/>
      <family val="1"/>
    </font>
    <font>
      <b/>
      <sz val="18"/>
      <color indexed="53"/>
      <name val="Angsana New"/>
      <family val="1"/>
    </font>
    <font>
      <b/>
      <sz val="20"/>
      <color indexed="8"/>
      <name val="Angsana New"/>
      <family val="1"/>
      <charset val="222"/>
    </font>
    <font>
      <sz val="24"/>
      <color indexed="9"/>
      <name val="Angsana New"/>
      <family val="1"/>
    </font>
    <font>
      <b/>
      <sz val="24"/>
      <color indexed="9"/>
      <name val="Angsana New"/>
      <family val="1"/>
    </font>
    <font>
      <b/>
      <sz val="14"/>
      <color indexed="8"/>
      <name val="Angsana New"/>
      <family val="1"/>
    </font>
    <font>
      <sz val="15"/>
      <color indexed="53"/>
      <name val="Angsana New"/>
      <family val="1"/>
    </font>
    <font>
      <sz val="26"/>
      <color indexed="53"/>
      <name val="Angsana New"/>
      <family val="1"/>
    </font>
    <font>
      <sz val="14"/>
      <color indexed="53"/>
      <name val="Angsana New"/>
      <family val="1"/>
    </font>
    <font>
      <sz val="22"/>
      <color indexed="23"/>
      <name val="Angsana New"/>
      <family val="1"/>
    </font>
    <font>
      <sz val="22"/>
      <color indexed="60"/>
      <name val="Angsana New"/>
      <family val="1"/>
    </font>
    <font>
      <sz val="24"/>
      <color indexed="60"/>
      <name val="Angsana New"/>
      <family val="1"/>
    </font>
    <font>
      <u/>
      <sz val="12"/>
      <name val="Arial"/>
      <family val="2"/>
    </font>
    <font>
      <sz val="24"/>
      <name val="Angsana New"/>
      <family val="1"/>
      <charset val="222"/>
    </font>
    <font>
      <sz val="18"/>
      <name val="Arial"/>
      <family val="2"/>
      <charset val="222"/>
    </font>
    <font>
      <sz val="20"/>
      <name val="Arial"/>
      <family val="2"/>
    </font>
    <font>
      <sz val="14"/>
      <color indexed="40"/>
      <name val="Angsana New"/>
      <family val="1"/>
    </font>
    <font>
      <sz val="18"/>
      <color indexed="40"/>
      <name val="Angsana New"/>
      <family val="1"/>
    </font>
    <font>
      <sz val="16"/>
      <color indexed="40"/>
      <name val="Angsana New"/>
      <family val="1"/>
    </font>
    <font>
      <sz val="20"/>
      <color indexed="52"/>
      <name val="Angsana New"/>
      <family val="1"/>
    </font>
    <font>
      <sz val="14"/>
      <color indexed="10"/>
      <name val="Angsana New"/>
      <family val="1"/>
    </font>
    <font>
      <sz val="12"/>
      <color indexed="10"/>
      <name val="Angsana New"/>
      <family val="1"/>
    </font>
    <font>
      <sz val="13"/>
      <color indexed="10"/>
      <name val="Angsana New"/>
      <family val="1"/>
    </font>
    <font>
      <sz val="24"/>
      <color indexed="20"/>
      <name val="Angsana New"/>
      <family val="1"/>
    </font>
    <font>
      <sz val="24"/>
      <color indexed="23"/>
      <name val="Angsana New"/>
      <family val="1"/>
    </font>
    <font>
      <sz val="8"/>
      <name val="Arial"/>
      <family val="2"/>
    </font>
    <font>
      <b/>
      <sz val="14"/>
      <name val="Arial"/>
      <family val="2"/>
    </font>
    <font>
      <sz val="26"/>
      <color indexed="49"/>
      <name val="Angsana New"/>
      <family val="1"/>
    </font>
    <font>
      <sz val="9"/>
      <name val="Arial"/>
      <family val="2"/>
    </font>
    <font>
      <sz val="24"/>
      <color indexed="30"/>
      <name val="Angsana New"/>
      <family val="1"/>
      <charset val="222"/>
    </font>
    <font>
      <sz val="11"/>
      <name val="Arial"/>
      <family val="2"/>
    </font>
    <font>
      <b/>
      <sz val="14"/>
      <color indexed="36"/>
      <name val="Arial"/>
      <family val="2"/>
    </font>
    <font>
      <b/>
      <sz val="14"/>
      <color indexed="60"/>
      <name val="Arial"/>
      <family val="2"/>
    </font>
    <font>
      <b/>
      <sz val="12"/>
      <color indexed="60"/>
      <name val="Arial"/>
      <family val="2"/>
    </font>
    <font>
      <b/>
      <sz val="12"/>
      <name val="Arial"/>
      <family val="2"/>
    </font>
    <font>
      <sz val="14"/>
      <name val="Arial"/>
      <family val="2"/>
      <charset val="222"/>
    </font>
    <font>
      <sz val="12"/>
      <name val="Arial"/>
      <family val="2"/>
      <charset val="222"/>
    </font>
    <font>
      <sz val="14"/>
      <color indexed="60"/>
      <name val="Angsana New"/>
      <family val="1"/>
    </font>
    <font>
      <sz val="16"/>
      <color indexed="10"/>
      <name val="Angsana New"/>
      <family val="1"/>
    </font>
    <font>
      <b/>
      <sz val="20"/>
      <color indexed="60"/>
      <name val="Angsana New"/>
      <family val="1"/>
    </font>
    <font>
      <sz val="14"/>
      <color indexed="60"/>
      <name val="Arial"/>
      <family val="2"/>
    </font>
    <font>
      <sz val="16"/>
      <color indexed="60"/>
      <name val="Arial"/>
      <family val="2"/>
    </font>
    <font>
      <b/>
      <sz val="18"/>
      <color indexed="60"/>
      <name val="Angsana New"/>
      <family val="1"/>
    </font>
    <font>
      <b/>
      <sz val="20"/>
      <color indexed="56"/>
      <name val="Angsana New"/>
      <family val="1"/>
    </font>
    <font>
      <b/>
      <sz val="18"/>
      <name val="Arial"/>
      <family val="2"/>
    </font>
    <font>
      <sz val="20"/>
      <color indexed="30"/>
      <name val="Angsana New"/>
      <family val="1"/>
    </font>
    <font>
      <sz val="14"/>
      <color indexed="16"/>
      <name val="Arial"/>
      <family val="2"/>
    </font>
    <font>
      <sz val="24"/>
      <color indexed="16"/>
      <name val="Angsana New"/>
      <family val="1"/>
    </font>
    <font>
      <sz val="11"/>
      <color indexed="16"/>
      <name val="Arial"/>
      <family val="2"/>
    </font>
    <font>
      <b/>
      <sz val="16"/>
      <name val="Arial"/>
      <family val="2"/>
    </font>
    <font>
      <sz val="24"/>
      <color indexed="30"/>
      <name val="Angsana New"/>
      <family val="1"/>
    </font>
    <font>
      <sz val="16"/>
      <name val="Arial"/>
      <family val="2"/>
      <charset val="222"/>
    </font>
    <font>
      <sz val="11"/>
      <color indexed="8"/>
      <name val="Angsana New"/>
      <family val="1"/>
    </font>
    <font>
      <sz val="12"/>
      <color indexed="8"/>
      <name val="Angsana New"/>
      <family val="1"/>
    </font>
    <font>
      <sz val="10"/>
      <color indexed="8"/>
      <name val="Angsana New"/>
      <family val="1"/>
    </font>
    <font>
      <sz val="20"/>
      <color indexed="17"/>
      <name val="Angsana New"/>
      <family val="1"/>
    </font>
    <font>
      <i/>
      <sz val="14"/>
      <name val="Arial"/>
      <family val="2"/>
    </font>
    <font>
      <sz val="13"/>
      <name val="Arial"/>
      <family val="2"/>
    </font>
    <font>
      <b/>
      <sz val="20"/>
      <name val="Arial"/>
      <family val="2"/>
    </font>
    <font>
      <sz val="16"/>
      <color indexed="30"/>
      <name val="Arial"/>
      <family val="2"/>
    </font>
    <font>
      <sz val="9"/>
      <name val="Angsana New"/>
      <family val="1"/>
    </font>
    <font>
      <sz val="15"/>
      <name val="Arial"/>
      <family val="2"/>
    </font>
    <font>
      <b/>
      <sz val="9"/>
      <name val="Arial"/>
      <family val="2"/>
    </font>
    <font>
      <sz val="11"/>
      <color indexed="60"/>
      <name val="Arial"/>
      <family val="2"/>
    </font>
    <font>
      <b/>
      <sz val="13"/>
      <color indexed="60"/>
      <name val="Arial"/>
      <family val="2"/>
    </font>
    <font>
      <b/>
      <sz val="13"/>
      <name val="Arial"/>
      <family val="2"/>
    </font>
    <font>
      <sz val="16"/>
      <color indexed="8"/>
      <name val="Angsana New"/>
      <family val="1"/>
    </font>
    <font>
      <sz val="14"/>
      <color indexed="8"/>
      <name val="Angsana New"/>
      <family val="1"/>
    </font>
    <font>
      <sz val="15"/>
      <color indexed="8"/>
      <name val="Angsana New"/>
      <family val="1"/>
    </font>
    <font>
      <sz val="15"/>
      <color indexed="10"/>
      <name val="Angsana New"/>
      <family val="1"/>
    </font>
    <font>
      <sz val="20"/>
      <color indexed="60"/>
      <name val="Angsana New"/>
      <family val="1"/>
    </font>
    <font>
      <sz val="16"/>
      <color indexed="10"/>
      <name val="Arial"/>
      <family val="2"/>
    </font>
    <font>
      <b/>
      <sz val="22"/>
      <name val="Arial"/>
      <family val="2"/>
    </font>
    <font>
      <u/>
      <sz val="10"/>
      <color indexed="8"/>
      <name val="Arial"/>
      <family val="2"/>
    </font>
    <font>
      <sz val="12"/>
      <color indexed="60"/>
      <name val="Angsana New"/>
      <family val="1"/>
    </font>
    <font>
      <sz val="12"/>
      <color indexed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sz val="16"/>
      <color indexed="60"/>
      <name val="Angsana New"/>
      <family val="1"/>
    </font>
    <font>
      <sz val="8"/>
      <color indexed="60"/>
      <name val="Arial"/>
      <family val="2"/>
    </font>
    <font>
      <sz val="18"/>
      <color indexed="60"/>
      <name val="Angsana New"/>
      <family val="1"/>
    </font>
    <font>
      <sz val="16"/>
      <color indexed="53"/>
      <name val="Angsana New"/>
      <family val="1"/>
    </font>
    <font>
      <sz val="18"/>
      <color indexed="10"/>
      <name val="Angsana New"/>
      <family val="1"/>
    </font>
    <font>
      <sz val="14"/>
      <color indexed="36"/>
      <name val="Arial"/>
      <family val="2"/>
    </font>
    <font>
      <sz val="20"/>
      <color indexed="23"/>
      <name val="Angsana New"/>
      <family val="1"/>
    </font>
    <font>
      <b/>
      <sz val="14"/>
      <color indexed="60"/>
      <name val="Angsana New"/>
      <family val="1"/>
    </font>
    <font>
      <sz val="10"/>
      <name val="Arial"/>
      <family val="2"/>
      <charset val="222"/>
    </font>
    <font>
      <sz val="14"/>
      <name val="Angsana New"/>
      <family val="1"/>
      <charset val="222"/>
    </font>
    <font>
      <sz val="22"/>
      <color indexed="16"/>
      <name val="Angsana New"/>
      <family val="1"/>
    </font>
    <font>
      <sz val="14"/>
      <color indexed="17"/>
      <name val="Angsana New"/>
      <family val="1"/>
    </font>
    <font>
      <sz val="14"/>
      <color indexed="10"/>
      <name val="Arial"/>
      <family val="2"/>
    </font>
    <font>
      <b/>
      <sz val="14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27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924">
    <xf numFmtId="0" fontId="0" fillId="0" borderId="0" xfId="0"/>
    <xf numFmtId="0" fontId="2" fillId="0" borderId="0" xfId="0" applyFont="1"/>
    <xf numFmtId="0" fontId="2" fillId="0" borderId="0" xfId="0" applyFont="1" applyBorder="1"/>
    <xf numFmtId="0" fontId="3" fillId="0" borderId="0" xfId="0" applyFont="1"/>
    <xf numFmtId="0" fontId="3" fillId="0" borderId="0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3" fillId="0" borderId="15" xfId="0" applyFont="1" applyBorder="1"/>
    <xf numFmtId="0" fontId="3" fillId="0" borderId="16" xfId="0" applyFont="1" applyBorder="1"/>
    <xf numFmtId="0" fontId="3" fillId="2" borderId="17" xfId="0" applyFont="1" applyFill="1" applyBorder="1"/>
    <xf numFmtId="0" fontId="3" fillId="2" borderId="18" xfId="0" applyFont="1" applyFill="1" applyBorder="1"/>
    <xf numFmtId="0" fontId="3" fillId="0" borderId="19" xfId="0" applyFont="1" applyBorder="1"/>
    <xf numFmtId="0" fontId="2" fillId="0" borderId="15" xfId="0" applyFont="1" applyBorder="1" applyAlignment="1"/>
    <xf numFmtId="0" fontId="3" fillId="0" borderId="20" xfId="0" applyFont="1" applyBorder="1"/>
    <xf numFmtId="0" fontId="3" fillId="0" borderId="18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3" fillId="2" borderId="19" xfId="0" applyFont="1" applyFill="1" applyBorder="1"/>
    <xf numFmtId="0" fontId="3" fillId="0" borderId="24" xfId="0" applyFont="1" applyBorder="1"/>
    <xf numFmtId="0" fontId="3" fillId="2" borderId="25" xfId="0" applyFont="1" applyFill="1" applyBorder="1"/>
    <xf numFmtId="0" fontId="3" fillId="2" borderId="23" xfId="0" applyFont="1" applyFill="1" applyBorder="1"/>
    <xf numFmtId="0" fontId="3" fillId="0" borderId="26" xfId="0" applyFont="1" applyBorder="1"/>
    <xf numFmtId="0" fontId="3" fillId="0" borderId="27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23" xfId="0" applyFont="1" applyBorder="1" applyAlignment="1">
      <alignment horizontal="left"/>
    </xf>
    <xf numFmtId="0" fontId="3" fillId="2" borderId="24" xfId="0" applyFont="1" applyFill="1" applyBorder="1"/>
    <xf numFmtId="0" fontId="2" fillId="3" borderId="21" xfId="0" applyFont="1" applyFill="1" applyBorder="1"/>
    <xf numFmtId="0" fontId="2" fillId="0" borderId="22" xfId="0" applyFont="1" applyBorder="1"/>
    <xf numFmtId="0" fontId="2" fillId="0" borderId="23" xfId="0" applyFont="1" applyBorder="1"/>
    <xf numFmtId="0" fontId="2" fillId="2" borderId="24" xfId="0" applyFont="1" applyFill="1" applyBorder="1"/>
    <xf numFmtId="0" fontId="2" fillId="2" borderId="23" xfId="0" applyFont="1" applyFill="1" applyBorder="1"/>
    <xf numFmtId="0" fontId="2" fillId="0" borderId="24" xfId="0" applyFont="1" applyBorder="1"/>
    <xf numFmtId="0" fontId="3" fillId="0" borderId="21" xfId="0" applyFont="1" applyBorder="1" applyAlignment="1">
      <alignment horizontal="left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3" fillId="2" borderId="22" xfId="0" applyFont="1" applyFill="1" applyBorder="1"/>
    <xf numFmtId="0" fontId="3" fillId="0" borderId="28" xfId="0" applyFont="1" applyBorder="1"/>
    <xf numFmtId="0" fontId="3" fillId="0" borderId="29" xfId="0" applyFont="1" applyBorder="1"/>
    <xf numFmtId="0" fontId="3" fillId="0" borderId="30" xfId="0" applyFont="1" applyBorder="1"/>
    <xf numFmtId="0" fontId="3" fillId="2" borderId="0" xfId="0" applyFont="1" applyFill="1" applyBorder="1"/>
    <xf numFmtId="0" fontId="3" fillId="2" borderId="30" xfId="0" applyFont="1" applyFill="1" applyBorder="1"/>
    <xf numFmtId="0" fontId="3" fillId="0" borderId="31" xfId="0" applyFont="1" applyBorder="1"/>
    <xf numFmtId="0" fontId="3" fillId="3" borderId="14" xfId="0" applyFont="1" applyFill="1" applyBorder="1"/>
    <xf numFmtId="0" fontId="3" fillId="0" borderId="14" xfId="0" applyFont="1" applyBorder="1"/>
    <xf numFmtId="0" fontId="3" fillId="3" borderId="21" xfId="0" applyFont="1" applyFill="1" applyBorder="1"/>
    <xf numFmtId="0" fontId="3" fillId="0" borderId="7" xfId="0" applyFont="1" applyBorder="1"/>
    <xf numFmtId="0" fontId="3" fillId="0" borderId="10" xfId="0" applyFont="1" applyBorder="1"/>
    <xf numFmtId="0" fontId="3" fillId="2" borderId="32" xfId="0" applyFont="1" applyFill="1" applyBorder="1"/>
    <xf numFmtId="0" fontId="3" fillId="2" borderId="10" xfId="0" applyFont="1" applyFill="1" applyBorder="1"/>
    <xf numFmtId="0" fontId="3" fillId="0" borderId="11" xfId="0" applyFont="1" applyBorder="1"/>
    <xf numFmtId="0" fontId="3" fillId="4" borderId="22" xfId="0" applyFont="1" applyFill="1" applyBorder="1"/>
    <xf numFmtId="0" fontId="3" fillId="4" borderId="21" xfId="0" applyFont="1" applyFill="1" applyBorder="1"/>
    <xf numFmtId="0" fontId="2" fillId="0" borderId="0" xfId="0" applyFont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3" fillId="0" borderId="33" xfId="0" applyFont="1" applyBorder="1"/>
    <xf numFmtId="0" fontId="2" fillId="0" borderId="21" xfId="0" applyFont="1" applyBorder="1"/>
    <xf numFmtId="0" fontId="2" fillId="0" borderId="21" xfId="0" applyFont="1" applyBorder="1" applyAlignment="1">
      <alignment horizontal="center"/>
    </xf>
    <xf numFmtId="0" fontId="3" fillId="0" borderId="6" xfId="0" applyFont="1" applyBorder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2" fillId="0" borderId="15" xfId="0" applyFont="1" applyBorder="1"/>
    <xf numFmtId="0" fontId="3" fillId="0" borderId="1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0" borderId="34" xfId="0" applyFont="1" applyBorder="1"/>
    <xf numFmtId="0" fontId="3" fillId="0" borderId="34" xfId="0" applyFont="1" applyBorder="1"/>
    <xf numFmtId="0" fontId="3" fillId="0" borderId="0" xfId="0" applyFont="1" applyBorder="1" applyAlignment="1">
      <alignment horizontal="left"/>
    </xf>
    <xf numFmtId="0" fontId="2" fillId="0" borderId="20" xfId="0" applyFont="1" applyBorder="1"/>
    <xf numFmtId="0" fontId="6" fillId="0" borderId="22" xfId="0" applyFont="1" applyBorder="1" applyAlignment="1">
      <alignment horizontal="center"/>
    </xf>
    <xf numFmtId="0" fontId="3" fillId="0" borderId="35" xfId="0" applyFont="1" applyBorder="1"/>
    <xf numFmtId="0" fontId="2" fillId="2" borderId="21" xfId="0" applyFont="1" applyFill="1" applyBorder="1"/>
    <xf numFmtId="0" fontId="2" fillId="2" borderId="21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0" xfId="0" applyFont="1" applyAlignment="1">
      <alignment horizontal="left"/>
    </xf>
    <xf numFmtId="49" fontId="7" fillId="0" borderId="0" xfId="0" applyNumberFormat="1" applyFont="1"/>
    <xf numFmtId="49" fontId="3" fillId="0" borderId="0" xfId="0" applyNumberFormat="1" applyFont="1"/>
    <xf numFmtId="2" fontId="8" fillId="0" borderId="0" xfId="0" applyNumberFormat="1" applyFont="1"/>
    <xf numFmtId="2" fontId="3" fillId="0" borderId="0" xfId="0" applyNumberFormat="1" applyFont="1" applyAlignment="1">
      <alignment horizontal="center"/>
    </xf>
    <xf numFmtId="4" fontId="9" fillId="0" borderId="0" xfId="0" applyNumberFormat="1" applyFont="1" applyBorder="1" applyAlignment="1">
      <alignment horizontal="center"/>
    </xf>
    <xf numFmtId="2" fontId="10" fillId="0" borderId="0" xfId="0" applyNumberFormat="1" applyFont="1"/>
    <xf numFmtId="0" fontId="10" fillId="0" borderId="0" xfId="0" applyFont="1"/>
    <xf numFmtId="0" fontId="2" fillId="0" borderId="0" xfId="0" applyFont="1" applyAlignment="1">
      <alignment horizontal="left"/>
    </xf>
    <xf numFmtId="49" fontId="2" fillId="0" borderId="0" xfId="0" applyNumberFormat="1" applyFont="1"/>
    <xf numFmtId="2" fontId="2" fillId="0" borderId="0" xfId="0" applyNumberFormat="1" applyFont="1" applyAlignment="1">
      <alignment horizontal="center"/>
    </xf>
    <xf numFmtId="4" fontId="11" fillId="0" borderId="0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49" fontId="7" fillId="0" borderId="36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4" fontId="11" fillId="0" borderId="4" xfId="0" applyNumberFormat="1" applyFont="1" applyBorder="1" applyAlignment="1">
      <alignment horizontal="center"/>
    </xf>
    <xf numFmtId="2" fontId="10" fillId="0" borderId="0" xfId="0" applyNumberFormat="1" applyFont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49" fontId="7" fillId="0" borderId="11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2" fontId="8" fillId="0" borderId="7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4" fontId="11" fillId="0" borderId="9" xfId="0" applyNumberFormat="1" applyFont="1" applyBorder="1" applyAlignment="1">
      <alignment horizontal="center"/>
    </xf>
    <xf numFmtId="0" fontId="3" fillId="0" borderId="37" xfId="0" applyFont="1" applyBorder="1"/>
    <xf numFmtId="0" fontId="2" fillId="0" borderId="24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2" fillId="2" borderId="19" xfId="0" applyFont="1" applyFill="1" applyBorder="1"/>
    <xf numFmtId="49" fontId="7" fillId="0" borderId="24" xfId="0" applyNumberFormat="1" applyFont="1" applyBorder="1"/>
    <xf numFmtId="49" fontId="2" fillId="0" borderId="22" xfId="0" applyNumberFormat="1" applyFont="1" applyBorder="1"/>
    <xf numFmtId="2" fontId="8" fillId="0" borderId="22" xfId="0" applyNumberFormat="1" applyFont="1" applyBorder="1"/>
    <xf numFmtId="2" fontId="2" fillId="0" borderId="35" xfId="0" applyNumberFormat="1" applyFont="1" applyBorder="1" applyAlignment="1">
      <alignment horizontal="center"/>
    </xf>
    <xf numFmtId="4" fontId="11" fillId="0" borderId="35" xfId="0" applyNumberFormat="1" applyFont="1" applyBorder="1" applyAlignment="1">
      <alignment horizontal="center"/>
    </xf>
    <xf numFmtId="0" fontId="2" fillId="0" borderId="37" xfId="0" applyFont="1" applyBorder="1"/>
    <xf numFmtId="0" fontId="2" fillId="2" borderId="25" xfId="0" applyFont="1" applyFill="1" applyBorder="1"/>
    <xf numFmtId="0" fontId="2" fillId="0" borderId="24" xfId="0" applyFont="1" applyBorder="1" applyAlignment="1">
      <alignment horizontal="right"/>
    </xf>
    <xf numFmtId="0" fontId="2" fillId="0" borderId="27" xfId="0" applyFont="1" applyBorder="1" applyAlignment="1">
      <alignment horizontal="left"/>
    </xf>
    <xf numFmtId="0" fontId="2" fillId="4" borderId="22" xfId="0" applyFont="1" applyFill="1" applyBorder="1" applyAlignment="1">
      <alignment horizontal="center"/>
    </xf>
    <xf numFmtId="0" fontId="2" fillId="4" borderId="38" xfId="0" applyFont="1" applyFill="1" applyBorder="1" applyAlignment="1">
      <alignment horizontal="left"/>
    </xf>
    <xf numFmtId="0" fontId="10" fillId="2" borderId="25" xfId="0" applyFont="1" applyFill="1" applyBorder="1"/>
    <xf numFmtId="0" fontId="10" fillId="2" borderId="23" xfId="0" applyFont="1" applyFill="1" applyBorder="1" applyAlignment="1">
      <alignment horizontal="center"/>
    </xf>
    <xf numFmtId="49" fontId="2" fillId="4" borderId="22" xfId="0" applyNumberFormat="1" applyFont="1" applyFill="1" applyBorder="1"/>
    <xf numFmtId="2" fontId="8" fillId="4" borderId="22" xfId="0" applyNumberFormat="1" applyFont="1" applyFill="1" applyBorder="1"/>
    <xf numFmtId="2" fontId="2" fillId="4" borderId="35" xfId="0" applyNumberFormat="1" applyFont="1" applyFill="1" applyBorder="1" applyAlignment="1">
      <alignment horizontal="center"/>
    </xf>
    <xf numFmtId="4" fontId="11" fillId="4" borderId="35" xfId="0" applyNumberFormat="1" applyFont="1" applyFill="1" applyBorder="1" applyAlignment="1">
      <alignment horizontal="center"/>
    </xf>
    <xf numFmtId="0" fontId="2" fillId="4" borderId="37" xfId="0" applyFont="1" applyFill="1" applyBorder="1"/>
    <xf numFmtId="0" fontId="2" fillId="4" borderId="24" xfId="0" applyFont="1" applyFill="1" applyBorder="1" applyAlignment="1">
      <alignment horizontal="right"/>
    </xf>
    <xf numFmtId="49" fontId="12" fillId="0" borderId="22" xfId="0" applyNumberFormat="1" applyFont="1" applyBorder="1"/>
    <xf numFmtId="0" fontId="2" fillId="0" borderId="37" xfId="0" applyFont="1" applyBorder="1" applyAlignment="1">
      <alignment horizontal="center"/>
    </xf>
    <xf numFmtId="0" fontId="2" fillId="0" borderId="39" xfId="0" applyFont="1" applyBorder="1"/>
    <xf numFmtId="0" fontId="2" fillId="2" borderId="40" xfId="0" applyFont="1" applyFill="1" applyBorder="1"/>
    <xf numFmtId="49" fontId="2" fillId="0" borderId="26" xfId="0" applyNumberFormat="1" applyFont="1" applyBorder="1"/>
    <xf numFmtId="2" fontId="8" fillId="0" borderId="26" xfId="0" applyNumberFormat="1" applyFont="1" applyBorder="1"/>
    <xf numFmtId="2" fontId="2" fillId="0" borderId="41" xfId="0" applyNumberFormat="1" applyFont="1" applyBorder="1" applyAlignment="1">
      <alignment horizontal="center"/>
    </xf>
    <xf numFmtId="0" fontId="2" fillId="2" borderId="39" xfId="0" applyFont="1" applyFill="1" applyBorder="1"/>
    <xf numFmtId="0" fontId="2" fillId="2" borderId="37" xfId="0" applyFont="1" applyFill="1" applyBorder="1"/>
    <xf numFmtId="0" fontId="2" fillId="0" borderId="35" xfId="0" applyFont="1" applyBorder="1" applyAlignment="1">
      <alignment horizontal="left"/>
    </xf>
    <xf numFmtId="0" fontId="13" fillId="2" borderId="21" xfId="0" applyFont="1" applyFill="1" applyBorder="1"/>
    <xf numFmtId="0" fontId="13" fillId="2" borderId="23" xfId="0" applyFont="1" applyFill="1" applyBorder="1" applyAlignment="1">
      <alignment horizontal="center"/>
    </xf>
    <xf numFmtId="0" fontId="7" fillId="0" borderId="22" xfId="0" applyFont="1" applyBorder="1"/>
    <xf numFmtId="49" fontId="13" fillId="0" borderId="22" xfId="0" applyNumberFormat="1" applyFont="1" applyBorder="1"/>
    <xf numFmtId="0" fontId="13" fillId="0" borderId="24" xfId="0" applyFont="1" applyBorder="1" applyAlignment="1">
      <alignment horizontal="left"/>
    </xf>
    <xf numFmtId="0" fontId="13" fillId="0" borderId="37" xfId="0" applyFont="1" applyBorder="1"/>
    <xf numFmtId="2" fontId="14" fillId="0" borderId="22" xfId="0" applyNumberFormat="1" applyFont="1" applyBorder="1"/>
    <xf numFmtId="2" fontId="13" fillId="0" borderId="35" xfId="0" applyNumberFormat="1" applyFont="1" applyBorder="1" applyAlignment="1">
      <alignment horizontal="center"/>
    </xf>
    <xf numFmtId="0" fontId="13" fillId="0" borderId="0" xfId="0" applyFont="1" applyBorder="1"/>
    <xf numFmtId="49" fontId="3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15" fillId="0" borderId="0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16" fillId="0" borderId="22" xfId="0" applyFont="1" applyBorder="1" applyAlignment="1">
      <alignment horizontal="center"/>
    </xf>
    <xf numFmtId="0" fontId="2" fillId="0" borderId="22" xfId="0" applyFont="1" applyBorder="1" applyAlignment="1">
      <alignment horizontal="left"/>
    </xf>
    <xf numFmtId="2" fontId="8" fillId="0" borderId="0" xfId="0" applyNumberFormat="1" applyFont="1" applyBorder="1"/>
    <xf numFmtId="2" fontId="8" fillId="0" borderId="22" xfId="0" applyNumberFormat="1" applyFont="1" applyBorder="1" applyAlignment="1">
      <alignment horizontal="center"/>
    </xf>
    <xf numFmtId="0" fontId="13" fillId="0" borderId="22" xfId="0" applyFont="1" applyBorder="1" applyAlignment="1">
      <alignment horizontal="left"/>
    </xf>
    <xf numFmtId="0" fontId="2" fillId="0" borderId="33" xfId="0" applyFont="1" applyBorder="1" applyAlignment="1">
      <alignment horizontal="center"/>
    </xf>
    <xf numFmtId="2" fontId="2" fillId="0" borderId="22" xfId="0" applyNumberFormat="1" applyFont="1" applyBorder="1" applyAlignment="1">
      <alignment horizontal="center"/>
    </xf>
    <xf numFmtId="49" fontId="7" fillId="4" borderId="24" xfId="0" applyNumberFormat="1" applyFont="1" applyFill="1" applyBorder="1"/>
    <xf numFmtId="2" fontId="2" fillId="4" borderId="22" xfId="0" applyNumberFormat="1" applyFont="1" applyFill="1" applyBorder="1" applyAlignment="1">
      <alignment horizontal="center"/>
    </xf>
    <xf numFmtId="0" fontId="13" fillId="2" borderId="37" xfId="0" applyFont="1" applyFill="1" applyBorder="1"/>
    <xf numFmtId="49" fontId="7" fillId="0" borderId="0" xfId="0" applyNumberFormat="1" applyFont="1" applyBorder="1"/>
    <xf numFmtId="0" fontId="7" fillId="0" borderId="0" xfId="0" applyFont="1" applyBorder="1"/>
    <xf numFmtId="0" fontId="2" fillId="4" borderId="14" xfId="0" applyFont="1" applyFill="1" applyBorder="1" applyAlignment="1">
      <alignment horizontal="center"/>
    </xf>
    <xf numFmtId="0" fontId="2" fillId="2" borderId="42" xfId="0" applyFont="1" applyFill="1" applyBorder="1"/>
    <xf numFmtId="0" fontId="2" fillId="2" borderId="43" xfId="0" applyFont="1" applyFill="1" applyBorder="1" applyAlignment="1">
      <alignment horizontal="center"/>
    </xf>
    <xf numFmtId="0" fontId="2" fillId="4" borderId="35" xfId="0" applyFont="1" applyFill="1" applyBorder="1" applyAlignment="1">
      <alignment horizontal="left"/>
    </xf>
    <xf numFmtId="0" fontId="10" fillId="2" borderId="37" xfId="0" applyFont="1" applyFill="1" applyBorder="1"/>
    <xf numFmtId="0" fontId="2" fillId="4" borderId="22" xfId="0" applyFont="1" applyFill="1" applyBorder="1"/>
    <xf numFmtId="0" fontId="2" fillId="4" borderId="21" xfId="0" applyFont="1" applyFill="1" applyBorder="1"/>
    <xf numFmtId="0" fontId="2" fillId="0" borderId="26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3" fillId="0" borderId="17" xfId="0" applyFont="1" applyBorder="1"/>
    <xf numFmtId="0" fontId="2" fillId="0" borderId="16" xfId="0" applyFont="1" applyBorder="1" applyAlignment="1">
      <alignment horizontal="left"/>
    </xf>
    <xf numFmtId="0" fontId="2" fillId="0" borderId="35" xfId="0" applyFont="1" applyBorder="1" applyAlignment="1">
      <alignment horizontal="center"/>
    </xf>
    <xf numFmtId="0" fontId="5" fillId="4" borderId="35" xfId="0" applyFont="1" applyFill="1" applyBorder="1" applyAlignment="1">
      <alignment horizontal="left"/>
    </xf>
    <xf numFmtId="0" fontId="13" fillId="2" borderId="44" xfId="0" applyFont="1" applyFill="1" applyBorder="1"/>
    <xf numFmtId="0" fontId="13" fillId="2" borderId="13" xfId="0" applyFont="1" applyFill="1" applyBorder="1" applyAlignment="1">
      <alignment horizontal="center"/>
    </xf>
    <xf numFmtId="0" fontId="13" fillId="0" borderId="22" xfId="0" applyFont="1" applyBorder="1"/>
    <xf numFmtId="49" fontId="5" fillId="0" borderId="36" xfId="0" applyNumberFormat="1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0" fontId="3" fillId="0" borderId="22" xfId="0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0" fontId="2" fillId="0" borderId="45" xfId="0" applyFont="1" applyBorder="1" applyAlignment="1">
      <alignment horizontal="left"/>
    </xf>
    <xf numFmtId="0" fontId="3" fillId="0" borderId="46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40" xfId="0" applyFont="1" applyBorder="1"/>
    <xf numFmtId="0" fontId="3" fillId="0" borderId="33" xfId="0" applyFont="1" applyBorder="1" applyAlignment="1">
      <alignment horizontal="center"/>
    </xf>
    <xf numFmtId="0" fontId="2" fillId="0" borderId="35" xfId="0" applyFont="1" applyBorder="1"/>
    <xf numFmtId="0" fontId="13" fillId="0" borderId="22" xfId="0" applyFont="1" applyBorder="1" applyAlignment="1">
      <alignment horizontal="center"/>
    </xf>
    <xf numFmtId="0" fontId="13" fillId="0" borderId="0" xfId="0" applyFont="1"/>
    <xf numFmtId="0" fontId="2" fillId="0" borderId="15" xfId="0" applyFont="1" applyBorder="1" applyAlignment="1">
      <alignment horizontal="left"/>
    </xf>
    <xf numFmtId="0" fontId="2" fillId="2" borderId="21" xfId="0" applyFont="1" applyFill="1" applyBorder="1" applyAlignment="1">
      <alignment horizontal="right"/>
    </xf>
    <xf numFmtId="0" fontId="3" fillId="2" borderId="42" xfId="0" applyFont="1" applyFill="1" applyBorder="1"/>
    <xf numFmtId="0" fontId="3" fillId="4" borderId="22" xfId="0" applyFont="1" applyFill="1" applyBorder="1" applyAlignment="1">
      <alignment horizontal="center"/>
    </xf>
    <xf numFmtId="2" fontId="8" fillId="0" borderId="3" xfId="0" applyNumberFormat="1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5" borderId="42" xfId="0" applyFont="1" applyFill="1" applyBorder="1"/>
    <xf numFmtId="0" fontId="2" fillId="0" borderId="17" xfId="0" applyFont="1" applyBorder="1"/>
    <xf numFmtId="0" fontId="2" fillId="0" borderId="17" xfId="0" applyFont="1" applyBorder="1" applyAlignment="1">
      <alignment horizontal="left"/>
    </xf>
    <xf numFmtId="0" fontId="2" fillId="5" borderId="48" xfId="0" applyFont="1" applyFill="1" applyBorder="1" applyAlignment="1">
      <alignment horizontal="center"/>
    </xf>
    <xf numFmtId="0" fontId="3" fillId="0" borderId="24" xfId="0" applyFont="1" applyBorder="1" applyAlignment="1">
      <alignment horizontal="left"/>
    </xf>
    <xf numFmtId="0" fontId="2" fillId="0" borderId="20" xfId="0" applyFont="1" applyBorder="1" applyAlignment="1">
      <alignment horizontal="center"/>
    </xf>
    <xf numFmtId="0" fontId="7" fillId="0" borderId="20" xfId="0" applyFont="1" applyBorder="1"/>
    <xf numFmtId="0" fontId="3" fillId="0" borderId="39" xfId="0" applyFont="1" applyBorder="1"/>
    <xf numFmtId="0" fontId="2" fillId="0" borderId="40" xfId="0" applyFont="1" applyBorder="1" applyAlignment="1">
      <alignment horizontal="center"/>
    </xf>
    <xf numFmtId="0" fontId="7" fillId="0" borderId="40" xfId="0" applyFont="1" applyBorder="1" applyAlignment="1">
      <alignment horizontal="left"/>
    </xf>
    <xf numFmtId="0" fontId="3" fillId="0" borderId="40" xfId="0" applyFont="1" applyBorder="1" applyAlignment="1">
      <alignment horizontal="center"/>
    </xf>
    <xf numFmtId="0" fontId="8" fillId="0" borderId="0" xfId="0" applyFont="1"/>
    <xf numFmtId="0" fontId="8" fillId="0" borderId="0" xfId="0" applyFont="1" applyBorder="1"/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42" xfId="0" applyFont="1" applyFill="1" applyBorder="1" applyAlignment="1">
      <alignment horizontal="center"/>
    </xf>
    <xf numFmtId="0" fontId="8" fillId="2" borderId="43" xfId="0" applyFont="1" applyFill="1" applyBorder="1" applyAlignment="1">
      <alignment horizontal="center"/>
    </xf>
    <xf numFmtId="0" fontId="8" fillId="2" borderId="24" xfId="0" applyFont="1" applyFill="1" applyBorder="1"/>
    <xf numFmtId="0" fontId="8" fillId="2" borderId="23" xfId="0" applyFont="1" applyFill="1" applyBorder="1"/>
    <xf numFmtId="0" fontId="8" fillId="2" borderId="24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8" fillId="2" borderId="21" xfId="0" applyFont="1" applyFill="1" applyBorder="1"/>
    <xf numFmtId="0" fontId="8" fillId="2" borderId="21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19" xfId="0" applyFont="1" applyFill="1" applyBorder="1"/>
    <xf numFmtId="0" fontId="8" fillId="2" borderId="18" xfId="0" applyFont="1" applyFill="1" applyBorder="1"/>
    <xf numFmtId="0" fontId="8" fillId="2" borderId="25" xfId="0" applyFont="1" applyFill="1" applyBorder="1"/>
    <xf numFmtId="0" fontId="8" fillId="2" borderId="40" xfId="0" applyFont="1" applyFill="1" applyBorder="1"/>
    <xf numFmtId="0" fontId="8" fillId="2" borderId="47" xfId="0" applyFont="1" applyFill="1" applyBorder="1"/>
    <xf numFmtId="0" fontId="8" fillId="0" borderId="40" xfId="0" applyFont="1" applyBorder="1" applyAlignment="1">
      <alignment horizontal="center"/>
    </xf>
    <xf numFmtId="0" fontId="8" fillId="2" borderId="37" xfId="0" applyFont="1" applyFill="1" applyBorder="1"/>
    <xf numFmtId="0" fontId="8" fillId="2" borderId="49" xfId="0" applyFont="1" applyFill="1" applyBorder="1"/>
    <xf numFmtId="0" fontId="8" fillId="0" borderId="33" xfId="0" applyFont="1" applyBorder="1"/>
    <xf numFmtId="0" fontId="3" fillId="0" borderId="20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2" fillId="0" borderId="16" xfId="0" applyFont="1" applyBorder="1" applyAlignment="1">
      <alignment horizontal="center"/>
    </xf>
    <xf numFmtId="0" fontId="2" fillId="0" borderId="46" xfId="0" applyFont="1" applyBorder="1" applyAlignment="1">
      <alignment horizontal="left"/>
    </xf>
    <xf numFmtId="0" fontId="2" fillId="0" borderId="16" xfId="0" applyFont="1" applyBorder="1"/>
    <xf numFmtId="0" fontId="3" fillId="5" borderId="20" xfId="0" applyFont="1" applyFill="1" applyBorder="1"/>
    <xf numFmtId="49" fontId="6" fillId="0" borderId="15" xfId="0" applyNumberFormat="1" applyFont="1" applyBorder="1"/>
    <xf numFmtId="0" fontId="2" fillId="5" borderId="24" xfId="0" applyFont="1" applyFill="1" applyBorder="1"/>
    <xf numFmtId="0" fontId="2" fillId="5" borderId="16" xfId="0" applyFont="1" applyFill="1" applyBorder="1" applyAlignment="1">
      <alignment horizontal="left"/>
    </xf>
    <xf numFmtId="0" fontId="8" fillId="2" borderId="17" xfId="0" applyFont="1" applyFill="1" applyBorder="1"/>
    <xf numFmtId="0" fontId="2" fillId="5" borderId="16" xfId="0" applyFont="1" applyFill="1" applyBorder="1"/>
    <xf numFmtId="49" fontId="6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49" fontId="5" fillId="0" borderId="36" xfId="0" applyNumberFormat="1" applyFont="1" applyBorder="1" applyAlignment="1">
      <alignment horizontal="left"/>
    </xf>
    <xf numFmtId="49" fontId="5" fillId="0" borderId="11" xfId="0" applyNumberFormat="1" applyFont="1" applyBorder="1" applyAlignment="1">
      <alignment horizontal="left"/>
    </xf>
    <xf numFmtId="49" fontId="5" fillId="0" borderId="48" xfId="0" applyNumberFormat="1" applyFont="1" applyBorder="1" applyAlignment="1">
      <alignment horizontal="left"/>
    </xf>
    <xf numFmtId="49" fontId="6" fillId="0" borderId="20" xfId="0" applyNumberFormat="1" applyFont="1" applyBorder="1" applyAlignment="1">
      <alignment horizontal="left"/>
    </xf>
    <xf numFmtId="49" fontId="6" fillId="0" borderId="24" xfId="0" applyNumberFormat="1" applyFont="1" applyBorder="1" applyAlignment="1">
      <alignment horizontal="left"/>
    </xf>
    <xf numFmtId="49" fontId="6" fillId="0" borderId="22" xfId="0" applyNumberFormat="1" applyFont="1" applyBorder="1" applyAlignment="1">
      <alignment horizontal="left"/>
    </xf>
    <xf numFmtId="49" fontId="5" fillId="0" borderId="20" xfId="0" applyNumberFormat="1" applyFont="1" applyBorder="1" applyAlignment="1">
      <alignment horizontal="left"/>
    </xf>
    <xf numFmtId="0" fontId="3" fillId="0" borderId="4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49" fontId="6" fillId="0" borderId="27" xfId="0" applyNumberFormat="1" applyFont="1" applyBorder="1" applyAlignment="1">
      <alignment horizontal="left"/>
    </xf>
    <xf numFmtId="49" fontId="5" fillId="0" borderId="24" xfId="0" applyNumberFormat="1" applyFont="1" applyBorder="1" applyAlignment="1">
      <alignment horizontal="left"/>
    </xf>
    <xf numFmtId="0" fontId="3" fillId="4" borderId="20" xfId="0" applyFont="1" applyFill="1" applyBorder="1" applyAlignment="1">
      <alignment horizontal="left"/>
    </xf>
    <xf numFmtId="0" fontId="3" fillId="0" borderId="16" xfId="0" applyFont="1" applyBorder="1" applyAlignment="1">
      <alignment horizontal="left"/>
    </xf>
    <xf numFmtId="49" fontId="6" fillId="0" borderId="31" xfId="0" applyNumberFormat="1" applyFont="1" applyBorder="1" applyAlignment="1">
      <alignment horizontal="left"/>
    </xf>
    <xf numFmtId="0" fontId="2" fillId="5" borderId="20" xfId="0" applyFont="1" applyFill="1" applyBorder="1"/>
    <xf numFmtId="49" fontId="6" fillId="0" borderId="21" xfId="0" applyNumberFormat="1" applyFont="1" applyBorder="1" applyAlignment="1">
      <alignment horizontal="left"/>
    </xf>
    <xf numFmtId="0" fontId="2" fillId="5" borderId="35" xfId="0" applyFont="1" applyFill="1" applyBorder="1"/>
    <xf numFmtId="0" fontId="8" fillId="2" borderId="42" xfId="0" applyFont="1" applyFill="1" applyBorder="1" applyAlignment="1">
      <alignment horizontal="left"/>
    </xf>
    <xf numFmtId="0" fontId="8" fillId="2" borderId="43" xfId="0" applyFont="1" applyFill="1" applyBorder="1" applyAlignment="1">
      <alignment horizontal="left"/>
    </xf>
    <xf numFmtId="49" fontId="7" fillId="0" borderId="0" xfId="0" applyNumberFormat="1" applyFont="1" applyAlignment="1">
      <alignment horizontal="left"/>
    </xf>
    <xf numFmtId="0" fontId="2" fillId="0" borderId="0" xfId="0" applyFont="1" applyBorder="1" applyAlignment="1">
      <alignment horizontal="right"/>
    </xf>
    <xf numFmtId="2" fontId="10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49" fontId="6" fillId="0" borderId="48" xfId="0" applyNumberFormat="1" applyFont="1" applyBorder="1" applyAlignment="1">
      <alignment horizontal="left"/>
    </xf>
    <xf numFmtId="49" fontId="6" fillId="0" borderId="36" xfId="0" applyNumberFormat="1" applyFont="1" applyBorder="1" applyAlignment="1">
      <alignment horizontal="left"/>
    </xf>
    <xf numFmtId="49" fontId="6" fillId="0" borderId="11" xfId="0" applyNumberFormat="1" applyFont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45" xfId="0" applyFont="1" applyBorder="1" applyAlignment="1">
      <alignment horizontal="right"/>
    </xf>
    <xf numFmtId="2" fontId="18" fillId="0" borderId="0" xfId="0" applyNumberFormat="1" applyFont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19" fillId="0" borderId="22" xfId="0" applyFont="1" applyBorder="1" applyAlignment="1">
      <alignment horizontal="left"/>
    </xf>
    <xf numFmtId="2" fontId="3" fillId="0" borderId="22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2" fontId="8" fillId="0" borderId="8" xfId="0" applyNumberFormat="1" applyFont="1" applyBorder="1" applyAlignment="1">
      <alignment horizontal="center"/>
    </xf>
    <xf numFmtId="2" fontId="18" fillId="0" borderId="16" xfId="0" applyNumberFormat="1" applyFont="1" applyBorder="1" applyAlignment="1">
      <alignment horizontal="right"/>
    </xf>
    <xf numFmtId="2" fontId="8" fillId="0" borderId="0" xfId="0" applyNumberFormat="1" applyFont="1" applyBorder="1" applyAlignment="1">
      <alignment horizontal="right"/>
    </xf>
    <xf numFmtId="2" fontId="8" fillId="0" borderId="16" xfId="0" applyNumberFormat="1" applyFont="1" applyBorder="1" applyAlignment="1">
      <alignment horizontal="right"/>
    </xf>
    <xf numFmtId="2" fontId="8" fillId="0" borderId="35" xfId="0" applyNumberFormat="1" applyFont="1" applyBorder="1" applyAlignment="1">
      <alignment horizontal="right"/>
    </xf>
    <xf numFmtId="2" fontId="7" fillId="0" borderId="0" xfId="0" applyNumberFormat="1" applyFont="1" applyBorder="1"/>
    <xf numFmtId="2" fontId="8" fillId="0" borderId="3" xfId="0" applyNumberFormat="1" applyFont="1" applyBorder="1" applyAlignment="1">
      <alignment horizontal="right"/>
    </xf>
    <xf numFmtId="2" fontId="8" fillId="0" borderId="8" xfId="0" applyNumberFormat="1" applyFont="1" applyBorder="1" applyAlignment="1">
      <alignment horizontal="right"/>
    </xf>
    <xf numFmtId="2" fontId="8" fillId="0" borderId="46" xfId="0" applyNumberFormat="1" applyFont="1" applyBorder="1" applyAlignment="1">
      <alignment horizontal="right"/>
    </xf>
    <xf numFmtId="2" fontId="2" fillId="0" borderId="0" xfId="0" applyNumberFormat="1" applyFont="1" applyBorder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0" xfId="0" applyFont="1" applyAlignment="1">
      <alignment horizontal="left"/>
    </xf>
    <xf numFmtId="2" fontId="20" fillId="0" borderId="16" xfId="0" applyNumberFormat="1" applyFont="1" applyBorder="1" applyAlignment="1">
      <alignment horizontal="left"/>
    </xf>
    <xf numFmtId="1" fontId="8" fillId="0" borderId="16" xfId="0" applyNumberFormat="1" applyFont="1" applyBorder="1" applyAlignment="1">
      <alignment horizontal="right"/>
    </xf>
    <xf numFmtId="1" fontId="8" fillId="0" borderId="0" xfId="0" applyNumberFormat="1" applyFont="1" applyBorder="1" applyAlignment="1">
      <alignment horizontal="right"/>
    </xf>
    <xf numFmtId="1" fontId="8" fillId="0" borderId="3" xfId="0" applyNumberFormat="1" applyFont="1" applyBorder="1" applyAlignment="1">
      <alignment horizontal="right"/>
    </xf>
    <xf numFmtId="1" fontId="8" fillId="0" borderId="8" xfId="0" applyNumberFormat="1" applyFont="1" applyBorder="1" applyAlignment="1">
      <alignment horizontal="right"/>
    </xf>
    <xf numFmtId="1" fontId="8" fillId="0" borderId="46" xfId="0" applyNumberFormat="1" applyFont="1" applyBorder="1" applyAlignment="1">
      <alignment horizontal="right"/>
    </xf>
    <xf numFmtId="1" fontId="8" fillId="0" borderId="35" xfId="0" applyNumberFormat="1" applyFont="1" applyBorder="1" applyAlignment="1">
      <alignment horizontal="right"/>
    </xf>
    <xf numFmtId="1" fontId="10" fillId="0" borderId="0" xfId="0" applyNumberFormat="1" applyFont="1" applyAlignment="1">
      <alignment horizontal="right"/>
    </xf>
    <xf numFmtId="1" fontId="3" fillId="0" borderId="0" xfId="0" applyNumberFormat="1" applyFont="1" applyBorder="1" applyAlignment="1">
      <alignment horizontal="right"/>
    </xf>
    <xf numFmtId="0" fontId="8" fillId="2" borderId="27" xfId="0" applyFont="1" applyFill="1" applyBorder="1"/>
    <xf numFmtId="2" fontId="8" fillId="0" borderId="41" xfId="0" applyNumberFormat="1" applyFont="1" applyBorder="1" applyAlignment="1">
      <alignment horizontal="right"/>
    </xf>
    <xf numFmtId="2" fontId="8" fillId="2" borderId="23" xfId="0" applyNumberFormat="1" applyFont="1" applyFill="1" applyBorder="1"/>
    <xf numFmtId="0" fontId="2" fillId="4" borderId="42" xfId="0" applyFont="1" applyFill="1" applyBorder="1" applyAlignment="1"/>
    <xf numFmtId="0" fontId="2" fillId="4" borderId="37" xfId="0" applyFont="1" applyFill="1" applyBorder="1" applyAlignment="1"/>
    <xf numFmtId="0" fontId="2" fillId="4" borderId="37" xfId="0" applyFont="1" applyFill="1" applyBorder="1" applyAlignment="1">
      <alignment horizontal="left"/>
    </xf>
    <xf numFmtId="0" fontId="21" fillId="0" borderId="0" xfId="0" applyFont="1" applyAlignment="1">
      <alignment horizontal="right"/>
    </xf>
    <xf numFmtId="0" fontId="21" fillId="0" borderId="2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0" borderId="15" xfId="0" applyFont="1" applyBorder="1" applyAlignment="1">
      <alignment horizontal="right"/>
    </xf>
    <xf numFmtId="0" fontId="21" fillId="0" borderId="22" xfId="0" applyFont="1" applyBorder="1" applyAlignment="1">
      <alignment horizontal="right"/>
    </xf>
    <xf numFmtId="0" fontId="21" fillId="0" borderId="26" xfId="0" applyFont="1" applyBorder="1" applyAlignment="1">
      <alignment horizontal="right"/>
    </xf>
    <xf numFmtId="2" fontId="21" fillId="0" borderId="0" xfId="0" applyNumberFormat="1" applyFont="1" applyAlignment="1">
      <alignment horizontal="right"/>
    </xf>
    <xf numFmtId="0" fontId="21" fillId="0" borderId="2" xfId="0" applyFont="1" applyBorder="1" applyAlignment="1">
      <alignment horizontal="right"/>
    </xf>
    <xf numFmtId="0" fontId="21" fillId="0" borderId="7" xfId="0" applyFont="1" applyBorder="1" applyAlignment="1">
      <alignment horizontal="right"/>
    </xf>
    <xf numFmtId="0" fontId="21" fillId="0" borderId="45" xfId="0" applyFont="1" applyBorder="1" applyAlignment="1">
      <alignment horizontal="right"/>
    </xf>
    <xf numFmtId="0" fontId="7" fillId="0" borderId="16" xfId="0" applyFont="1" applyBorder="1" applyAlignment="1">
      <alignment horizontal="center"/>
    </xf>
    <xf numFmtId="1" fontId="21" fillId="0" borderId="15" xfId="0" applyNumberFormat="1" applyFont="1" applyBorder="1" applyAlignment="1">
      <alignment horizontal="right"/>
    </xf>
    <xf numFmtId="1" fontId="21" fillId="0" borderId="22" xfId="0" applyNumberFormat="1" applyFont="1" applyBorder="1" applyAlignment="1">
      <alignment horizontal="right"/>
    </xf>
    <xf numFmtId="49" fontId="3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1" fontId="3" fillId="0" borderId="0" xfId="0" applyNumberFormat="1" applyFont="1"/>
    <xf numFmtId="49" fontId="3" fillId="0" borderId="22" xfId="0" applyNumberFormat="1" applyFont="1" applyBorder="1" applyAlignment="1">
      <alignment horizontal="center"/>
    </xf>
    <xf numFmtId="0" fontId="3" fillId="0" borderId="25" xfId="0" applyFont="1" applyBorder="1" applyAlignment="1">
      <alignment horizontal="left"/>
    </xf>
    <xf numFmtId="0" fontId="2" fillId="2" borderId="43" xfId="0" applyFont="1" applyFill="1" applyBorder="1" applyAlignment="1">
      <alignment horizontal="right"/>
    </xf>
    <xf numFmtId="1" fontId="18" fillId="0" borderId="22" xfId="0" applyNumberFormat="1" applyFont="1" applyBorder="1"/>
    <xf numFmtId="0" fontId="2" fillId="2" borderId="23" xfId="0" applyFont="1" applyFill="1" applyBorder="1" applyAlignment="1">
      <alignment horizontal="right"/>
    </xf>
    <xf numFmtId="49" fontId="3" fillId="4" borderId="22" xfId="0" applyNumberFormat="1" applyFont="1" applyFill="1" applyBorder="1" applyAlignment="1">
      <alignment horizontal="center"/>
    </xf>
    <xf numFmtId="1" fontId="18" fillId="4" borderId="22" xfId="0" applyNumberFormat="1" applyFont="1" applyFill="1" applyBorder="1"/>
    <xf numFmtId="2" fontId="8" fillId="4" borderId="35" xfId="0" applyNumberFormat="1" applyFont="1" applyFill="1" applyBorder="1" applyAlignment="1">
      <alignment horizontal="right"/>
    </xf>
    <xf numFmtId="0" fontId="10" fillId="2" borderId="23" xfId="0" applyFont="1" applyFill="1" applyBorder="1" applyAlignment="1">
      <alignment horizontal="right"/>
    </xf>
    <xf numFmtId="0" fontId="3" fillId="0" borderId="35" xfId="0" applyFont="1" applyBorder="1" applyAlignment="1">
      <alignment horizontal="left"/>
    </xf>
    <xf numFmtId="1" fontId="18" fillId="0" borderId="26" xfId="0" applyNumberFormat="1" applyFont="1" applyBorder="1"/>
    <xf numFmtId="0" fontId="13" fillId="2" borderId="23" xfId="0" applyFont="1" applyFill="1" applyBorder="1" applyAlignment="1">
      <alignment horizontal="right"/>
    </xf>
    <xf numFmtId="0" fontId="7" fillId="0" borderId="25" xfId="0" applyFont="1" applyBorder="1" applyAlignment="1">
      <alignment horizontal="left"/>
    </xf>
    <xf numFmtId="0" fontId="7" fillId="0" borderId="35" xfId="0" applyFont="1" applyBorder="1" applyAlignment="1">
      <alignment horizontal="left"/>
    </xf>
    <xf numFmtId="0" fontId="22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Border="1"/>
    <xf numFmtId="0" fontId="6" fillId="0" borderId="25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1" fontId="8" fillId="0" borderId="2" xfId="0" applyNumberFormat="1" applyFont="1" applyBorder="1" applyAlignment="1">
      <alignment horizontal="center"/>
    </xf>
    <xf numFmtId="1" fontId="8" fillId="0" borderId="7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49" fontId="13" fillId="0" borderId="36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49" fontId="13" fillId="0" borderId="11" xfId="0" applyNumberFormat="1" applyFont="1" applyBorder="1" applyAlignment="1">
      <alignment horizontal="center"/>
    </xf>
    <xf numFmtId="49" fontId="2" fillId="0" borderId="2" xfId="0" applyNumberFormat="1" applyFont="1" applyBorder="1" applyAlignment="1"/>
    <xf numFmtId="49" fontId="2" fillId="0" borderId="7" xfId="0" applyNumberFormat="1" applyFont="1" applyBorder="1" applyAlignment="1"/>
    <xf numFmtId="0" fontId="2" fillId="4" borderId="17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left"/>
    </xf>
    <xf numFmtId="0" fontId="2" fillId="4" borderId="24" xfId="0" applyFont="1" applyFill="1" applyBorder="1" applyAlignment="1">
      <alignment horizontal="left"/>
    </xf>
    <xf numFmtId="0" fontId="2" fillId="4" borderId="16" xfId="0" applyFont="1" applyFill="1" applyBorder="1" applyAlignment="1">
      <alignment horizontal="center"/>
    </xf>
    <xf numFmtId="0" fontId="2" fillId="4" borderId="35" xfId="0" applyFont="1" applyFill="1" applyBorder="1"/>
    <xf numFmtId="0" fontId="3" fillId="4" borderId="35" xfId="0" applyFont="1" applyFill="1" applyBorder="1" applyAlignment="1">
      <alignment horizontal="left"/>
    </xf>
    <xf numFmtId="0" fontId="7" fillId="4" borderId="35" xfId="0" applyFont="1" applyFill="1" applyBorder="1" applyAlignment="1">
      <alignment horizontal="left"/>
    </xf>
    <xf numFmtId="49" fontId="7" fillId="0" borderId="22" xfId="0" applyNumberFormat="1" applyFont="1" applyBorder="1" applyAlignment="1">
      <alignment horizontal="center"/>
    </xf>
    <xf numFmtId="0" fontId="3" fillId="4" borderId="24" xfId="0" applyFont="1" applyFill="1" applyBorder="1" applyAlignment="1">
      <alignment horizontal="left"/>
    </xf>
    <xf numFmtId="49" fontId="13" fillId="0" borderId="0" xfId="0" applyNumberFormat="1" applyFont="1"/>
    <xf numFmtId="1" fontId="2" fillId="0" borderId="0" xfId="0" applyNumberFormat="1" applyFont="1"/>
    <xf numFmtId="0" fontId="2" fillId="2" borderId="17" xfId="0" applyFont="1" applyFill="1" applyBorder="1"/>
    <xf numFmtId="0" fontId="2" fillId="2" borderId="18" xfId="0" applyFont="1" applyFill="1" applyBorder="1" applyAlignment="1">
      <alignment horizontal="right"/>
    </xf>
    <xf numFmtId="0" fontId="2" fillId="0" borderId="9" xfId="0" applyFont="1" applyBorder="1" applyAlignment="1">
      <alignment horizontal="left"/>
    </xf>
    <xf numFmtId="0" fontId="13" fillId="0" borderId="0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49" fontId="6" fillId="0" borderId="22" xfId="0" applyNumberFormat="1" applyFont="1" applyBorder="1" applyAlignment="1"/>
    <xf numFmtId="49" fontId="7" fillId="0" borderId="20" xfId="0" applyNumberFormat="1" applyFont="1" applyBorder="1"/>
    <xf numFmtId="49" fontId="2" fillId="0" borderId="15" xfId="0" applyNumberFormat="1" applyFont="1" applyBorder="1"/>
    <xf numFmtId="1" fontId="18" fillId="0" borderId="15" xfId="0" applyNumberFormat="1" applyFont="1" applyBorder="1"/>
    <xf numFmtId="0" fontId="13" fillId="2" borderId="42" xfId="0" applyFont="1" applyFill="1" applyBorder="1"/>
    <xf numFmtId="0" fontId="13" fillId="2" borderId="43" xfId="0" applyFont="1" applyFill="1" applyBorder="1" applyAlignment="1">
      <alignment horizontal="right"/>
    </xf>
    <xf numFmtId="49" fontId="7" fillId="0" borderId="48" xfId="0" applyNumberFormat="1" applyFont="1" applyBorder="1"/>
    <xf numFmtId="0" fontId="7" fillId="0" borderId="45" xfId="0" applyFont="1" applyBorder="1"/>
    <xf numFmtId="49" fontId="13" fillId="0" borderId="45" xfId="0" applyNumberFormat="1" applyFont="1" applyBorder="1"/>
    <xf numFmtId="1" fontId="18" fillId="0" borderId="45" xfId="0" applyNumberFormat="1" applyFont="1" applyBorder="1"/>
    <xf numFmtId="0" fontId="6" fillId="0" borderId="0" xfId="0" applyFont="1"/>
    <xf numFmtId="0" fontId="5" fillId="0" borderId="0" xfId="0" applyFont="1"/>
    <xf numFmtId="0" fontId="5" fillId="0" borderId="7" xfId="0" applyFont="1" applyBorder="1" applyAlignment="1">
      <alignment horizontal="center"/>
    </xf>
    <xf numFmtId="0" fontId="6" fillId="0" borderId="15" xfId="0" applyFont="1" applyBorder="1"/>
    <xf numFmtId="0" fontId="6" fillId="0" borderId="22" xfId="0" applyFont="1" applyBorder="1"/>
    <xf numFmtId="0" fontId="6" fillId="0" borderId="22" xfId="0" applyFont="1" applyBorder="1" applyAlignment="1">
      <alignment horizontal="left"/>
    </xf>
    <xf numFmtId="0" fontId="5" fillId="0" borderId="15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49" fontId="6" fillId="0" borderId="0" xfId="0" applyNumberFormat="1" applyFont="1"/>
    <xf numFmtId="2" fontId="23" fillId="0" borderId="0" xfId="0" applyNumberFormat="1" applyFont="1"/>
    <xf numFmtId="0" fontId="7" fillId="0" borderId="29" xfId="0" applyFont="1" applyBorder="1"/>
    <xf numFmtId="2" fontId="8" fillId="0" borderId="16" xfId="0" applyNumberFormat="1" applyFont="1" applyBorder="1"/>
    <xf numFmtId="2" fontId="8" fillId="0" borderId="35" xfId="0" applyNumberFormat="1" applyFont="1" applyBorder="1"/>
    <xf numFmtId="0" fontId="8" fillId="2" borderId="19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7" fillId="0" borderId="0" xfId="0" applyFont="1"/>
    <xf numFmtId="0" fontId="13" fillId="0" borderId="45" xfId="0" applyFont="1" applyBorder="1" applyAlignment="1">
      <alignment horizontal="center"/>
    </xf>
    <xf numFmtId="0" fontId="7" fillId="0" borderId="15" xfId="0" applyFont="1" applyBorder="1"/>
    <xf numFmtId="0" fontId="13" fillId="0" borderId="40" xfId="0" applyFont="1" applyBorder="1" applyAlignment="1">
      <alignment horizontal="center"/>
    </xf>
    <xf numFmtId="0" fontId="7" fillId="0" borderId="26" xfId="0" applyFont="1" applyBorder="1"/>
    <xf numFmtId="0" fontId="13" fillId="0" borderId="15" xfId="0" applyFont="1" applyBorder="1"/>
    <xf numFmtId="2" fontId="14" fillId="0" borderId="0" xfId="0" applyNumberFormat="1" applyFont="1"/>
    <xf numFmtId="0" fontId="8" fillId="0" borderId="0" xfId="0" applyFont="1" applyBorder="1" applyAlignment="1">
      <alignment horizontal="center"/>
    </xf>
    <xf numFmtId="0" fontId="18" fillId="0" borderId="0" xfId="0" applyFont="1"/>
    <xf numFmtId="0" fontId="0" fillId="0" borderId="0" xfId="0" applyBorder="1"/>
    <xf numFmtId="0" fontId="7" fillId="0" borderId="15" xfId="0" applyFont="1" applyBorder="1" applyAlignment="1">
      <alignment horizontal="left"/>
    </xf>
    <xf numFmtId="2" fontId="21" fillId="0" borderId="22" xfId="0" applyNumberFormat="1" applyFont="1" applyBorder="1" applyAlignment="1">
      <alignment horizontal="right"/>
    </xf>
    <xf numFmtId="1" fontId="21" fillId="0" borderId="22" xfId="0" applyNumberFormat="1" applyFont="1" applyBorder="1"/>
    <xf numFmtId="49" fontId="7" fillId="4" borderId="22" xfId="0" applyNumberFormat="1" applyFont="1" applyFill="1" applyBorder="1" applyAlignment="1">
      <alignment horizontal="center"/>
    </xf>
    <xf numFmtId="0" fontId="7" fillId="4" borderId="35" xfId="0" applyFont="1" applyFill="1" applyBorder="1" applyAlignment="1">
      <alignment horizontal="center"/>
    </xf>
    <xf numFmtId="49" fontId="13" fillId="0" borderId="2" xfId="0" applyNumberFormat="1" applyFont="1" applyBorder="1" applyAlignment="1">
      <alignment horizontal="center"/>
    </xf>
    <xf numFmtId="49" fontId="13" fillId="0" borderId="7" xfId="0" applyNumberFormat="1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1" fontId="8" fillId="4" borderId="35" xfId="0" applyNumberFormat="1" applyFont="1" applyFill="1" applyBorder="1" applyAlignment="1">
      <alignment horizontal="right"/>
    </xf>
    <xf numFmtId="1" fontId="8" fillId="0" borderId="41" xfId="0" applyNumberFormat="1" applyFont="1" applyBorder="1" applyAlignment="1">
      <alignment horizontal="right"/>
    </xf>
    <xf numFmtId="0" fontId="3" fillId="0" borderId="29" xfId="0" applyFont="1" applyBorder="1" applyAlignment="1">
      <alignment horizontal="right"/>
    </xf>
    <xf numFmtId="0" fontId="7" fillId="0" borderId="22" xfId="0" applyFont="1" applyBorder="1" applyAlignment="1">
      <alignment horizontal="left"/>
    </xf>
    <xf numFmtId="49" fontId="3" fillId="0" borderId="22" xfId="0" applyNumberFormat="1" applyFont="1" applyBorder="1"/>
    <xf numFmtId="0" fontId="2" fillId="0" borderId="25" xfId="0" applyFont="1" applyBorder="1" applyAlignment="1">
      <alignment horizontal="center"/>
    </xf>
    <xf numFmtId="0" fontId="2" fillId="4" borderId="35" xfId="0" applyFont="1" applyFill="1" applyBorder="1" applyAlignment="1">
      <alignment horizontal="center"/>
    </xf>
    <xf numFmtId="0" fontId="3" fillId="4" borderId="35" xfId="0" applyFont="1" applyFill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49" fontId="13" fillId="0" borderId="0" xfId="0" applyNumberFormat="1" applyFont="1" applyBorder="1"/>
    <xf numFmtId="0" fontId="3" fillId="0" borderId="45" xfId="0" applyFont="1" applyBorder="1"/>
    <xf numFmtId="0" fontId="2" fillId="0" borderId="7" xfId="0" applyFont="1" applyBorder="1" applyAlignment="1">
      <alignment horizontal="left"/>
    </xf>
    <xf numFmtId="0" fontId="3" fillId="4" borderId="15" xfId="0" applyFont="1" applyFill="1" applyBorder="1" applyAlignment="1">
      <alignment horizontal="left"/>
    </xf>
    <xf numFmtId="49" fontId="7" fillId="0" borderId="22" xfId="0" applyNumberFormat="1" applyFont="1" applyBorder="1"/>
    <xf numFmtId="49" fontId="3" fillId="0" borderId="26" xfId="0" applyNumberFormat="1" applyFont="1" applyBorder="1"/>
    <xf numFmtId="0" fontId="7" fillId="0" borderId="0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8" fillId="0" borderId="40" xfId="0" applyFont="1" applyBorder="1"/>
    <xf numFmtId="0" fontId="21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21" fillId="0" borderId="40" xfId="0" applyFont="1" applyBorder="1"/>
    <xf numFmtId="2" fontId="3" fillId="0" borderId="22" xfId="0" applyNumberFormat="1" applyFont="1" applyBorder="1"/>
    <xf numFmtId="2" fontId="3" fillId="0" borderId="26" xfId="0" applyNumberFormat="1" applyFont="1" applyBorder="1"/>
    <xf numFmtId="2" fontId="3" fillId="0" borderId="22" xfId="0" applyNumberFormat="1" applyFont="1" applyBorder="1" applyAlignment="1">
      <alignment horizontal="left" indent="1"/>
    </xf>
    <xf numFmtId="2" fontId="8" fillId="0" borderId="33" xfId="0" applyNumberFormat="1" applyFont="1" applyBorder="1" applyAlignment="1">
      <alignment horizontal="right"/>
    </xf>
    <xf numFmtId="49" fontId="3" fillId="0" borderId="15" xfId="0" applyNumberFormat="1" applyFont="1" applyBorder="1" applyAlignment="1">
      <alignment horizontal="center"/>
    </xf>
    <xf numFmtId="0" fontId="7" fillId="0" borderId="19" xfId="0" applyFont="1" applyBorder="1" applyAlignment="1">
      <alignment horizontal="left"/>
    </xf>
    <xf numFmtId="0" fontId="3" fillId="4" borderId="48" xfId="0" applyFont="1" applyFill="1" applyBorder="1" applyAlignment="1">
      <alignment horizontal="left"/>
    </xf>
    <xf numFmtId="49" fontId="3" fillId="0" borderId="45" xfId="0" applyNumberFormat="1" applyFont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49" fontId="2" fillId="0" borderId="45" xfId="0" applyNumberFormat="1" applyFont="1" applyBorder="1" applyAlignment="1">
      <alignment horizontal="center"/>
    </xf>
    <xf numFmtId="1" fontId="18" fillId="0" borderId="45" xfId="0" applyNumberFormat="1" applyFont="1" applyBorder="1" applyAlignment="1">
      <alignment horizontal="right"/>
    </xf>
    <xf numFmtId="49" fontId="3" fillId="4" borderId="22" xfId="0" applyNumberFormat="1" applyFont="1" applyFill="1" applyBorder="1"/>
    <xf numFmtId="0" fontId="0" fillId="0" borderId="22" xfId="0" applyBorder="1"/>
    <xf numFmtId="49" fontId="3" fillId="0" borderId="22" xfId="0" applyNumberFormat="1" applyFont="1" applyFill="1" applyBorder="1" applyAlignment="1">
      <alignment horizontal="center"/>
    </xf>
    <xf numFmtId="0" fontId="22" fillId="0" borderId="22" xfId="0" applyFont="1" applyBorder="1"/>
    <xf numFmtId="0" fontId="0" fillId="0" borderId="35" xfId="0" applyBorder="1"/>
    <xf numFmtId="0" fontId="21" fillId="0" borderId="41" xfId="0" applyFont="1" applyBorder="1" applyAlignment="1">
      <alignment horizontal="right"/>
    </xf>
    <xf numFmtId="1" fontId="18" fillId="0" borderId="35" xfId="0" applyNumberFormat="1" applyFont="1" applyBorder="1"/>
    <xf numFmtId="49" fontId="6" fillId="0" borderId="22" xfId="0" applyNumberFormat="1" applyFont="1" applyBorder="1"/>
    <xf numFmtId="0" fontId="2" fillId="2" borderId="0" xfId="0" applyFont="1" applyFill="1" applyBorder="1"/>
    <xf numFmtId="49" fontId="2" fillId="0" borderId="0" xfId="0" applyNumberFormat="1" applyFont="1" applyBorder="1"/>
    <xf numFmtId="1" fontId="18" fillId="0" borderId="0" xfId="0" applyNumberFormat="1" applyFont="1" applyBorder="1"/>
    <xf numFmtId="49" fontId="7" fillId="4" borderId="22" xfId="0" applyNumberFormat="1" applyFont="1" applyFill="1" applyBorder="1"/>
    <xf numFmtId="2" fontId="8" fillId="0" borderId="46" xfId="0" applyNumberFormat="1" applyFont="1" applyBorder="1" applyAlignment="1">
      <alignment horizontal="center"/>
    </xf>
    <xf numFmtId="2" fontId="8" fillId="0" borderId="35" xfId="0" applyNumberFormat="1" applyFont="1" applyBorder="1" applyAlignment="1"/>
    <xf numFmtId="2" fontId="8" fillId="0" borderId="16" xfId="0" applyNumberFormat="1" applyFont="1" applyBorder="1" applyAlignment="1"/>
    <xf numFmtId="2" fontId="8" fillId="0" borderId="40" xfId="0" applyNumberFormat="1" applyFont="1" applyBorder="1" applyAlignment="1"/>
    <xf numFmtId="2" fontId="8" fillId="0" borderId="3" xfId="0" applyNumberFormat="1" applyFont="1" applyBorder="1" applyAlignment="1"/>
    <xf numFmtId="2" fontId="8" fillId="0" borderId="8" xfId="0" applyNumberFormat="1" applyFont="1" applyBorder="1" applyAlignment="1"/>
    <xf numFmtId="2" fontId="8" fillId="0" borderId="41" xfId="0" applyNumberFormat="1" applyFont="1" applyBorder="1"/>
    <xf numFmtId="2" fontId="8" fillId="0" borderId="0" xfId="0" applyNumberFormat="1" applyFont="1" applyBorder="1" applyAlignment="1"/>
    <xf numFmtId="2" fontId="8" fillId="0" borderId="33" xfId="0" applyNumberFormat="1" applyFont="1" applyBorder="1"/>
    <xf numFmtId="2" fontId="2" fillId="0" borderId="16" xfId="0" applyNumberFormat="1" applyFont="1" applyBorder="1" applyAlignment="1">
      <alignment horizontal="center"/>
    </xf>
    <xf numFmtId="0" fontId="3" fillId="6" borderId="37" xfId="0" applyFont="1" applyFill="1" applyBorder="1"/>
    <xf numFmtId="0" fontId="3" fillId="2" borderId="43" xfId="0" applyFont="1" applyFill="1" applyBorder="1" applyAlignment="1">
      <alignment horizontal="center"/>
    </xf>
    <xf numFmtId="2" fontId="18" fillId="0" borderId="3" xfId="0" applyNumberFormat="1" applyFont="1" applyBorder="1" applyAlignment="1">
      <alignment horizontal="center"/>
    </xf>
    <xf numFmtId="2" fontId="25" fillId="0" borderId="0" xfId="0" applyNumberFormat="1" applyFont="1"/>
    <xf numFmtId="0" fontId="25" fillId="0" borderId="0" xfId="0" applyFont="1"/>
    <xf numFmtId="2" fontId="18" fillId="0" borderId="0" xfId="0" applyNumberFormat="1" applyFont="1"/>
    <xf numFmtId="2" fontId="18" fillId="0" borderId="3" xfId="0" applyNumberFormat="1" applyFont="1" applyBorder="1" applyAlignment="1">
      <alignment horizontal="right"/>
    </xf>
    <xf numFmtId="2" fontId="99" fillId="0" borderId="0" xfId="0" applyNumberFormat="1" applyFont="1" applyBorder="1" applyAlignment="1">
      <alignment horizontal="right"/>
    </xf>
    <xf numFmtId="2" fontId="100" fillId="0" borderId="0" xfId="0" applyNumberFormat="1" applyFont="1"/>
    <xf numFmtId="0" fontId="18" fillId="0" borderId="0" xfId="0" applyFont="1" applyBorder="1" applyAlignment="1">
      <alignment horizontal="right"/>
    </xf>
    <xf numFmtId="0" fontId="18" fillId="0" borderId="3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46" xfId="0" applyFont="1" applyBorder="1" applyAlignment="1">
      <alignment horizontal="right"/>
    </xf>
    <xf numFmtId="0" fontId="18" fillId="0" borderId="16" xfId="0" applyFont="1" applyBorder="1" applyAlignment="1">
      <alignment horizontal="right"/>
    </xf>
    <xf numFmtId="0" fontId="18" fillId="0" borderId="35" xfId="0" applyFont="1" applyBorder="1" applyAlignment="1">
      <alignment horizontal="right"/>
    </xf>
    <xf numFmtId="2" fontId="25" fillId="0" borderId="0" xfId="0" applyNumberFormat="1" applyFont="1" applyAlignment="1">
      <alignment horizontal="right"/>
    </xf>
    <xf numFmtId="0" fontId="18" fillId="0" borderId="3" xfId="0" applyFont="1" applyBorder="1" applyAlignment="1">
      <alignment horizontal="right"/>
    </xf>
    <xf numFmtId="0" fontId="18" fillId="0" borderId="8" xfId="0" applyFont="1" applyBorder="1" applyAlignment="1">
      <alignment horizontal="right"/>
    </xf>
    <xf numFmtId="1" fontId="18" fillId="0" borderId="0" xfId="0" applyNumberFormat="1" applyFont="1" applyBorder="1" applyAlignment="1">
      <alignment horizontal="right"/>
    </xf>
    <xf numFmtId="2" fontId="18" fillId="0" borderId="0" xfId="0" applyNumberFormat="1" applyFont="1" applyBorder="1" applyAlignment="1">
      <alignment horizontal="right"/>
    </xf>
    <xf numFmtId="2" fontId="18" fillId="0" borderId="8" xfId="0" applyNumberFormat="1" applyFont="1" applyBorder="1" applyAlignment="1">
      <alignment horizontal="center"/>
    </xf>
    <xf numFmtId="2" fontId="18" fillId="0" borderId="35" xfId="0" applyNumberFormat="1" applyFont="1" applyBorder="1" applyAlignment="1">
      <alignment horizontal="right"/>
    </xf>
    <xf numFmtId="2" fontId="18" fillId="0" borderId="46" xfId="0" applyNumberFormat="1" applyFont="1" applyBorder="1" applyAlignment="1">
      <alignment horizontal="right"/>
    </xf>
    <xf numFmtId="2" fontId="18" fillId="0" borderId="8" xfId="0" applyNumberFormat="1" applyFont="1" applyBorder="1" applyAlignment="1">
      <alignment horizontal="right"/>
    </xf>
    <xf numFmtId="1" fontId="8" fillId="0" borderId="0" xfId="0" applyNumberFormat="1" applyFont="1" applyBorder="1" applyAlignment="1">
      <alignment horizontal="center"/>
    </xf>
    <xf numFmtId="1" fontId="8" fillId="0" borderId="0" xfId="0" applyNumberFormat="1" applyFont="1" applyBorder="1"/>
    <xf numFmtId="2" fontId="18" fillId="0" borderId="22" xfId="0" applyNumberFormat="1" applyFont="1" applyBorder="1"/>
    <xf numFmtId="0" fontId="2" fillId="7" borderId="35" xfId="0" applyFont="1" applyFill="1" applyBorder="1"/>
    <xf numFmtId="0" fontId="17" fillId="0" borderId="22" xfId="1" applyBorder="1" applyAlignment="1" applyProtection="1"/>
    <xf numFmtId="0" fontId="8" fillId="8" borderId="23" xfId="0" applyFont="1" applyFill="1" applyBorder="1"/>
    <xf numFmtId="49" fontId="6" fillId="8" borderId="24" xfId="0" applyNumberFormat="1" applyFont="1" applyFill="1" applyBorder="1" applyAlignment="1">
      <alignment horizontal="left"/>
    </xf>
    <xf numFmtId="0" fontId="3" fillId="8" borderId="22" xfId="0" applyFont="1" applyFill="1" applyBorder="1"/>
    <xf numFmtId="0" fontId="3" fillId="8" borderId="15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3" fillId="8" borderId="22" xfId="0" applyFont="1" applyFill="1" applyBorder="1" applyAlignment="1">
      <alignment horizontal="right"/>
    </xf>
    <xf numFmtId="49" fontId="6" fillId="8" borderId="22" xfId="0" applyNumberFormat="1" applyFont="1" applyFill="1" applyBorder="1" applyAlignment="1">
      <alignment horizontal="left"/>
    </xf>
    <xf numFmtId="0" fontId="3" fillId="4" borderId="20" xfId="0" applyFont="1" applyFill="1" applyBorder="1"/>
    <xf numFmtId="0" fontId="2" fillId="4" borderId="33" xfId="0" applyFont="1" applyFill="1" applyBorder="1"/>
    <xf numFmtId="0" fontId="2" fillId="4" borderId="16" xfId="0" applyFont="1" applyFill="1" applyBorder="1" applyAlignment="1">
      <alignment horizontal="left"/>
    </xf>
    <xf numFmtId="0" fontId="3" fillId="0" borderId="27" xfId="0" applyFont="1" applyBorder="1" applyAlignment="1">
      <alignment horizontal="left"/>
    </xf>
    <xf numFmtId="49" fontId="7" fillId="0" borderId="26" xfId="0" applyNumberFormat="1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2" fillId="2" borderId="47" xfId="0" applyFont="1" applyFill="1" applyBorder="1" applyAlignment="1">
      <alignment horizontal="right"/>
    </xf>
    <xf numFmtId="49" fontId="7" fillId="0" borderId="27" xfId="0" applyNumberFormat="1" applyFont="1" applyBorder="1"/>
    <xf numFmtId="49" fontId="7" fillId="0" borderId="0" xfId="0" applyNumberFormat="1" applyFont="1" applyBorder="1" applyAlignment="1">
      <alignment horizontal="center"/>
    </xf>
    <xf numFmtId="0" fontId="2" fillId="4" borderId="0" xfId="0" applyFont="1" applyFill="1" applyBorder="1"/>
    <xf numFmtId="0" fontId="2" fillId="4" borderId="0" xfId="0" applyFont="1" applyFill="1" applyBorder="1" applyAlignment="1">
      <alignment horizontal="right"/>
    </xf>
    <xf numFmtId="0" fontId="7" fillId="9" borderId="22" xfId="0" applyFont="1" applyFill="1" applyBorder="1"/>
    <xf numFmtId="49" fontId="6" fillId="10" borderId="24" xfId="0" applyNumberFormat="1" applyFont="1" applyFill="1" applyBorder="1" applyAlignment="1">
      <alignment horizontal="left"/>
    </xf>
    <xf numFmtId="0" fontId="2" fillId="11" borderId="24" xfId="0" applyFont="1" applyFill="1" applyBorder="1"/>
    <xf numFmtId="0" fontId="3" fillId="11" borderId="15" xfId="0" applyFont="1" applyFill="1" applyBorder="1" applyAlignment="1">
      <alignment horizontal="center"/>
    </xf>
    <xf numFmtId="0" fontId="3" fillId="11" borderId="16" xfId="0" applyFont="1" applyFill="1" applyBorder="1" applyAlignment="1">
      <alignment horizontal="center"/>
    </xf>
    <xf numFmtId="0" fontId="6" fillId="0" borderId="20" xfId="0" applyFont="1" applyBorder="1"/>
    <xf numFmtId="0" fontId="19" fillId="0" borderId="22" xfId="0" applyFont="1" applyBorder="1"/>
    <xf numFmtId="0" fontId="2" fillId="12" borderId="0" xfId="0" applyFont="1" applyFill="1" applyBorder="1"/>
    <xf numFmtId="0" fontId="2" fillId="12" borderId="0" xfId="0" applyFont="1" applyFill="1" applyBorder="1" applyAlignment="1">
      <alignment horizontal="left"/>
    </xf>
    <xf numFmtId="0" fontId="2" fillId="12" borderId="0" xfId="0" applyFont="1" applyFill="1" applyBorder="1" applyAlignment="1">
      <alignment horizontal="right"/>
    </xf>
    <xf numFmtId="0" fontId="13" fillId="12" borderId="0" xfId="0" applyFont="1" applyFill="1" applyBorder="1" applyAlignment="1">
      <alignment horizontal="center"/>
    </xf>
    <xf numFmtId="49" fontId="13" fillId="12" borderId="0" xfId="0" applyNumberFormat="1" applyFont="1" applyFill="1"/>
    <xf numFmtId="0" fontId="2" fillId="12" borderId="0" xfId="0" applyFont="1" applyFill="1" applyBorder="1" applyAlignment="1"/>
    <xf numFmtId="0" fontId="2" fillId="0" borderId="17" xfId="0" applyFont="1" applyBorder="1" applyAlignment="1">
      <alignment horizontal="center"/>
    </xf>
    <xf numFmtId="0" fontId="2" fillId="4" borderId="17" xfId="0" applyFont="1" applyFill="1" applyBorder="1"/>
    <xf numFmtId="0" fontId="2" fillId="4" borderId="20" xfId="0" applyFont="1" applyFill="1" applyBorder="1"/>
    <xf numFmtId="49" fontId="19" fillId="0" borderId="24" xfId="0" applyNumberFormat="1" applyFont="1" applyBorder="1" applyAlignment="1">
      <alignment horizontal="left"/>
    </xf>
    <xf numFmtId="0" fontId="29" fillId="0" borderId="0" xfId="0" applyFont="1"/>
    <xf numFmtId="0" fontId="29" fillId="0" borderId="0" xfId="0" applyFont="1" applyBorder="1" applyAlignment="1">
      <alignment horizontal="center"/>
    </xf>
    <xf numFmtId="2" fontId="20" fillId="0" borderId="0" xfId="0" applyNumberFormat="1" applyFont="1" applyBorder="1" applyAlignment="1">
      <alignment horizontal="right"/>
    </xf>
    <xf numFmtId="0" fontId="19" fillId="0" borderId="0" xfId="0" applyFont="1" applyBorder="1" applyAlignment="1">
      <alignment horizontal="center"/>
    </xf>
    <xf numFmtId="2" fontId="20" fillId="0" borderId="0" xfId="0" applyNumberFormat="1" applyFont="1" applyBorder="1" applyAlignment="1">
      <alignment horizontal="center"/>
    </xf>
    <xf numFmtId="2" fontId="20" fillId="0" borderId="46" xfId="0" applyNumberFormat="1" applyFont="1" applyBorder="1" applyAlignment="1">
      <alignment horizontal="right"/>
    </xf>
    <xf numFmtId="0" fontId="19" fillId="0" borderId="20" xfId="0" applyFont="1" applyBorder="1"/>
    <xf numFmtId="0" fontId="19" fillId="0" borderId="15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2" fontId="20" fillId="0" borderId="16" xfId="0" applyNumberFormat="1" applyFont="1" applyBorder="1" applyAlignment="1">
      <alignment horizontal="right"/>
    </xf>
    <xf numFmtId="0" fontId="19" fillId="0" borderId="0" xfId="0" applyFont="1"/>
    <xf numFmtId="0" fontId="19" fillId="0" borderId="22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22" xfId="0" applyFont="1" applyBorder="1" applyAlignment="1">
      <alignment horizontal="right"/>
    </xf>
    <xf numFmtId="0" fontId="20" fillId="2" borderId="25" xfId="0" applyFont="1" applyFill="1" applyBorder="1"/>
    <xf numFmtId="0" fontId="20" fillId="2" borderId="23" xfId="0" applyFont="1" applyFill="1" applyBorder="1"/>
    <xf numFmtId="0" fontId="19" fillId="0" borderId="24" xfId="0" applyFont="1" applyBorder="1"/>
    <xf numFmtId="0" fontId="19" fillId="0" borderId="0" xfId="0" applyFont="1" applyBorder="1" applyAlignment="1">
      <alignment horizontal="left"/>
    </xf>
    <xf numFmtId="0" fontId="19" fillId="0" borderId="24" xfId="0" applyFont="1" applyBorder="1" applyAlignment="1">
      <alignment horizontal="left"/>
    </xf>
    <xf numFmtId="0" fontId="19" fillId="0" borderId="15" xfId="0" applyFont="1" applyBorder="1"/>
    <xf numFmtId="2" fontId="20" fillId="0" borderId="35" xfId="0" applyNumberFormat="1" applyFont="1" applyBorder="1" applyAlignment="1">
      <alignment horizontal="right"/>
    </xf>
    <xf numFmtId="0" fontId="19" fillId="8" borderId="22" xfId="0" applyFont="1" applyFill="1" applyBorder="1"/>
    <xf numFmtId="49" fontId="19" fillId="0" borderId="22" xfId="0" applyNumberFormat="1" applyFont="1" applyBorder="1" applyAlignment="1">
      <alignment horizontal="left"/>
    </xf>
    <xf numFmtId="0" fontId="19" fillId="0" borderId="0" xfId="0" applyFont="1" applyAlignment="1">
      <alignment horizontal="left"/>
    </xf>
    <xf numFmtId="49" fontId="19" fillId="0" borderId="0" xfId="0" applyNumberFormat="1" applyFont="1"/>
    <xf numFmtId="0" fontId="5" fillId="0" borderId="45" xfId="0" applyFont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31" fillId="2" borderId="17" xfId="0" applyFont="1" applyFill="1" applyBorder="1"/>
    <xf numFmtId="0" fontId="31" fillId="2" borderId="18" xfId="0" applyFont="1" applyFill="1" applyBorder="1"/>
    <xf numFmtId="0" fontId="6" fillId="0" borderId="15" xfId="0" applyFont="1" applyBorder="1" applyAlignment="1">
      <alignment horizontal="right"/>
    </xf>
    <xf numFmtId="1" fontId="9" fillId="0" borderId="15" xfId="0" applyNumberFormat="1" applyFont="1" applyBorder="1" applyAlignment="1">
      <alignment horizontal="right"/>
    </xf>
    <xf numFmtId="2" fontId="23" fillId="0" borderId="16" xfId="0" applyNumberFormat="1" applyFont="1" applyBorder="1" applyAlignment="1">
      <alignment horizontal="right"/>
    </xf>
    <xf numFmtId="0" fontId="6" fillId="0" borderId="23" xfId="0" applyFont="1" applyBorder="1" applyAlignment="1">
      <alignment horizontal="center"/>
    </xf>
    <xf numFmtId="0" fontId="6" fillId="0" borderId="22" xfId="0" applyFont="1" applyBorder="1" applyAlignment="1">
      <alignment horizontal="right"/>
    </xf>
    <xf numFmtId="0" fontId="6" fillId="0" borderId="24" xfId="0" applyFont="1" applyBorder="1"/>
    <xf numFmtId="0" fontId="6" fillId="0" borderId="24" xfId="0" applyFont="1" applyBorder="1" applyAlignment="1">
      <alignment horizontal="left"/>
    </xf>
    <xf numFmtId="0" fontId="23" fillId="2" borderId="19" xfId="0" applyFont="1" applyFill="1" applyBorder="1"/>
    <xf numFmtId="0" fontId="23" fillId="2" borderId="18" xfId="0" applyFont="1" applyFill="1" applyBorder="1"/>
    <xf numFmtId="0" fontId="23" fillId="2" borderId="25" xfId="0" applyFont="1" applyFill="1" applyBorder="1"/>
    <xf numFmtId="0" fontId="23" fillId="2" borderId="23" xfId="0" applyFont="1" applyFill="1" applyBorder="1"/>
    <xf numFmtId="0" fontId="2" fillId="0" borderId="34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3" fillId="4" borderId="14" xfId="0" applyFont="1" applyFill="1" applyBorder="1"/>
    <xf numFmtId="0" fontId="3" fillId="4" borderId="24" xfId="0" applyFont="1" applyFill="1" applyBorder="1"/>
    <xf numFmtId="0" fontId="2" fillId="12" borderId="0" xfId="0" applyFont="1" applyFill="1" applyAlignment="1">
      <alignment horizontal="left"/>
    </xf>
    <xf numFmtId="0" fontId="13" fillId="0" borderId="0" xfId="0" applyFont="1" applyBorder="1" applyAlignment="1">
      <alignment horizontal="left"/>
    </xf>
    <xf numFmtId="0" fontId="2" fillId="2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3" fillId="11" borderId="35" xfId="0" applyFont="1" applyFill="1" applyBorder="1"/>
    <xf numFmtId="0" fontId="2" fillId="11" borderId="16" xfId="0" applyFont="1" applyFill="1" applyBorder="1"/>
    <xf numFmtId="0" fontId="5" fillId="0" borderId="46" xfId="0" applyFont="1" applyBorder="1" applyAlignment="1">
      <alignment horizontal="left"/>
    </xf>
    <xf numFmtId="0" fontId="23" fillId="4" borderId="42" xfId="0" applyFont="1" applyFill="1" applyBorder="1" applyAlignment="1">
      <alignment horizontal="left"/>
    </xf>
    <xf numFmtId="0" fontId="3" fillId="4" borderId="15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8" fillId="4" borderId="23" xfId="0" applyFont="1" applyFill="1" applyBorder="1"/>
    <xf numFmtId="0" fontId="3" fillId="4" borderId="15" xfId="0" applyFont="1" applyFill="1" applyBorder="1"/>
    <xf numFmtId="2" fontId="18" fillId="4" borderId="16" xfId="0" applyNumberFormat="1" applyFont="1" applyFill="1" applyBorder="1" applyAlignment="1">
      <alignment horizontal="right"/>
    </xf>
    <xf numFmtId="49" fontId="6" fillId="4" borderId="20" xfId="0" applyNumberFormat="1" applyFont="1" applyFill="1" applyBorder="1" applyAlignment="1">
      <alignment horizontal="left"/>
    </xf>
    <xf numFmtId="0" fontId="21" fillId="4" borderId="15" xfId="0" applyFont="1" applyFill="1" applyBorder="1" applyAlignment="1">
      <alignment horizontal="right"/>
    </xf>
    <xf numFmtId="0" fontId="28" fillId="0" borderId="25" xfId="0" applyFont="1" applyBorder="1" applyAlignment="1">
      <alignment horizontal="left"/>
    </xf>
    <xf numFmtId="0" fontId="2" fillId="13" borderId="20" xfId="0" applyFont="1" applyFill="1" applyBorder="1" applyAlignment="1">
      <alignment horizontal="left"/>
    </xf>
    <xf numFmtId="0" fontId="19" fillId="4" borderId="22" xfId="0" applyFont="1" applyFill="1" applyBorder="1" applyAlignment="1">
      <alignment horizontal="center"/>
    </xf>
    <xf numFmtId="2" fontId="26" fillId="4" borderId="22" xfId="0" applyNumberFormat="1" applyFont="1" applyFill="1" applyBorder="1" applyAlignment="1">
      <alignment horizontal="right"/>
    </xf>
    <xf numFmtId="0" fontId="19" fillId="4" borderId="22" xfId="0" applyFont="1" applyFill="1" applyBorder="1" applyAlignment="1">
      <alignment horizontal="left"/>
    </xf>
    <xf numFmtId="2" fontId="20" fillId="4" borderId="16" xfId="0" applyNumberFormat="1" applyFont="1" applyFill="1" applyBorder="1" applyAlignment="1">
      <alignment horizontal="right"/>
    </xf>
    <xf numFmtId="0" fontId="19" fillId="4" borderId="24" xfId="0" applyFont="1" applyFill="1" applyBorder="1"/>
    <xf numFmtId="0" fontId="19" fillId="4" borderId="15" xfId="0" applyFont="1" applyFill="1" applyBorder="1" applyAlignment="1">
      <alignment horizontal="center"/>
    </xf>
    <xf numFmtId="0" fontId="2" fillId="13" borderId="20" xfId="0" applyFont="1" applyFill="1" applyBorder="1"/>
    <xf numFmtId="0" fontId="16" fillId="0" borderId="24" xfId="0" applyFont="1" applyBorder="1" applyAlignment="1">
      <alignment horizontal="left"/>
    </xf>
    <xf numFmtId="0" fontId="16" fillId="0" borderId="22" xfId="0" applyFont="1" applyBorder="1"/>
    <xf numFmtId="0" fontId="16" fillId="0" borderId="24" xfId="0" applyFont="1" applyBorder="1"/>
    <xf numFmtId="49" fontId="3" fillId="0" borderId="24" xfId="0" applyNumberFormat="1" applyFont="1" applyBorder="1" applyAlignment="1">
      <alignment horizontal="left"/>
    </xf>
    <xf numFmtId="0" fontId="7" fillId="0" borderId="24" xfId="0" applyFont="1" applyBorder="1" applyAlignment="1">
      <alignment horizontal="left"/>
    </xf>
    <xf numFmtId="0" fontId="7" fillId="0" borderId="35" xfId="0" applyFont="1" applyBorder="1"/>
    <xf numFmtId="0" fontId="14" fillId="2" borderId="21" xfId="0" applyFont="1" applyFill="1" applyBorder="1"/>
    <xf numFmtId="0" fontId="14" fillId="2" borderId="23" xfId="0" applyFont="1" applyFill="1" applyBorder="1"/>
    <xf numFmtId="49" fontId="7" fillId="0" borderId="24" xfId="0" applyNumberFormat="1" applyFont="1" applyBorder="1" applyAlignment="1">
      <alignment horizontal="left"/>
    </xf>
    <xf numFmtId="2" fontId="14" fillId="0" borderId="35" xfId="0" applyNumberFormat="1" applyFont="1" applyBorder="1"/>
    <xf numFmtId="0" fontId="7" fillId="0" borderId="24" xfId="0" applyFont="1" applyBorder="1"/>
    <xf numFmtId="49" fontId="3" fillId="0" borderId="20" xfId="0" applyNumberFormat="1" applyFont="1" applyBorder="1" applyAlignment="1">
      <alignment horizontal="left"/>
    </xf>
    <xf numFmtId="49" fontId="3" fillId="0" borderId="22" xfId="0" applyNumberFormat="1" applyFont="1" applyBorder="1" applyAlignment="1">
      <alignment horizontal="left"/>
    </xf>
    <xf numFmtId="0" fontId="34" fillId="0" borderId="20" xfId="0" applyFont="1" applyBorder="1"/>
    <xf numFmtId="0" fontId="34" fillId="0" borderId="15" xfId="0" applyFont="1" applyBorder="1" applyAlignment="1">
      <alignment horizontal="right"/>
    </xf>
    <xf numFmtId="0" fontId="34" fillId="0" borderId="15" xfId="0" applyFont="1" applyBorder="1"/>
    <xf numFmtId="2" fontId="36" fillId="0" borderId="16" xfId="0" applyNumberFormat="1" applyFont="1" applyBorder="1" applyAlignment="1">
      <alignment horizontal="right"/>
    </xf>
    <xf numFmtId="0" fontId="34" fillId="0" borderId="22" xfId="0" applyFont="1" applyBorder="1" applyAlignment="1">
      <alignment horizontal="right"/>
    </xf>
    <xf numFmtId="0" fontId="34" fillId="0" borderId="22" xfId="0" applyFont="1" applyBorder="1"/>
    <xf numFmtId="0" fontId="34" fillId="0" borderId="31" xfId="0" applyFont="1" applyBorder="1"/>
    <xf numFmtId="0" fontId="34" fillId="0" borderId="22" xfId="0" applyFont="1" applyBorder="1" applyAlignment="1">
      <alignment horizontal="left"/>
    </xf>
    <xf numFmtId="0" fontId="34" fillId="0" borderId="24" xfId="0" applyFont="1" applyBorder="1" applyAlignment="1">
      <alignment horizontal="lef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23" xfId="0" applyFont="1" applyFill="1" applyBorder="1"/>
    <xf numFmtId="0" fontId="2" fillId="8" borderId="24" xfId="0" applyFont="1" applyFill="1" applyBorder="1"/>
    <xf numFmtId="2" fontId="14" fillId="0" borderId="0" xfId="0" applyNumberFormat="1" applyFont="1" applyBorder="1"/>
    <xf numFmtId="2" fontId="13" fillId="0" borderId="0" xfId="0" applyNumberFormat="1" applyFont="1" applyBorder="1" applyAlignment="1">
      <alignment horizontal="center"/>
    </xf>
    <xf numFmtId="0" fontId="37" fillId="2" borderId="17" xfId="0" applyFont="1" applyFill="1" applyBorder="1"/>
    <xf numFmtId="0" fontId="37" fillId="2" borderId="23" xfId="0" applyFont="1" applyFill="1" applyBorder="1"/>
    <xf numFmtId="1" fontId="38" fillId="0" borderId="22" xfId="0" applyNumberFormat="1" applyFont="1" applyBorder="1" applyAlignment="1">
      <alignment horizontal="right"/>
    </xf>
    <xf numFmtId="0" fontId="37" fillId="2" borderId="37" xfId="0" applyFont="1" applyFill="1" applyBorder="1"/>
    <xf numFmtId="0" fontId="39" fillId="2" borderId="37" xfId="0" applyFont="1" applyFill="1" applyBorder="1"/>
    <xf numFmtId="2" fontId="36" fillId="0" borderId="16" xfId="0" applyNumberFormat="1" applyFont="1" applyBorder="1" applyAlignment="1">
      <alignment horizontal="left"/>
    </xf>
    <xf numFmtId="0" fontId="2" fillId="4" borderId="22" xfId="0" applyFont="1" applyFill="1" applyBorder="1" applyAlignment="1"/>
    <xf numFmtId="0" fontId="35" fillId="3" borderId="24" xfId="0" applyFont="1" applyFill="1" applyBorder="1"/>
    <xf numFmtId="0" fontId="37" fillId="2" borderId="18" xfId="0" applyFont="1" applyFill="1" applyBorder="1"/>
    <xf numFmtId="0" fontId="16" fillId="0" borderId="20" xfId="0" applyFont="1" applyBorder="1"/>
    <xf numFmtId="0" fontId="35" fillId="8" borderId="20" xfId="0" applyFont="1" applyFill="1" applyBorder="1"/>
    <xf numFmtId="4" fontId="40" fillId="0" borderId="35" xfId="0" applyNumberFormat="1" applyFont="1" applyBorder="1" applyAlignment="1">
      <alignment horizontal="center"/>
    </xf>
    <xf numFmtId="4" fontId="38" fillId="0" borderId="0" xfId="0" applyNumberFormat="1" applyFont="1" applyBorder="1" applyAlignment="1">
      <alignment horizontal="center"/>
    </xf>
    <xf numFmtId="4" fontId="40" fillId="4" borderId="35" xfId="0" applyNumberFormat="1" applyFont="1" applyFill="1" applyBorder="1" applyAlignment="1">
      <alignment horizontal="center"/>
    </xf>
    <xf numFmtId="1" fontId="38" fillId="0" borderId="15" xfId="0" applyNumberFormat="1" applyFont="1" applyBorder="1" applyAlignment="1">
      <alignment horizontal="right"/>
    </xf>
    <xf numFmtId="1" fontId="36" fillId="0" borderId="16" xfId="0" applyNumberFormat="1" applyFont="1" applyBorder="1" applyAlignment="1">
      <alignment horizontal="right"/>
    </xf>
    <xf numFmtId="0" fontId="2" fillId="8" borderId="24" xfId="0" applyFont="1" applyFill="1" applyBorder="1" applyAlignment="1">
      <alignment horizontal="left"/>
    </xf>
    <xf numFmtId="0" fontId="34" fillId="0" borderId="35" xfId="0" applyFont="1" applyBorder="1" applyAlignment="1">
      <alignment horizontal="left"/>
    </xf>
    <xf numFmtId="0" fontId="32" fillId="2" borderId="37" xfId="0" applyFont="1" applyFill="1" applyBorder="1"/>
    <xf numFmtId="0" fontId="32" fillId="2" borderId="23" xfId="0" applyFont="1" applyFill="1" applyBorder="1" applyAlignment="1">
      <alignment horizontal="right"/>
    </xf>
    <xf numFmtId="49" fontId="34" fillId="0" borderId="24" xfId="0" applyNumberFormat="1" applyFont="1" applyBorder="1"/>
    <xf numFmtId="49" fontId="34" fillId="0" borderId="22" xfId="0" applyNumberFormat="1" applyFont="1" applyBorder="1"/>
    <xf numFmtId="1" fontId="38" fillId="0" borderId="22" xfId="0" applyNumberFormat="1" applyFont="1" applyBorder="1"/>
    <xf numFmtId="2" fontId="36" fillId="0" borderId="35" xfId="0" applyNumberFormat="1" applyFont="1" applyBorder="1" applyAlignment="1">
      <alignment horizontal="right"/>
    </xf>
    <xf numFmtId="49" fontId="34" fillId="4" borderId="22" xfId="0" applyNumberFormat="1" applyFont="1" applyFill="1" applyBorder="1" applyAlignment="1">
      <alignment horizontal="center"/>
    </xf>
    <xf numFmtId="0" fontId="34" fillId="4" borderId="22" xfId="0" applyFont="1" applyFill="1" applyBorder="1"/>
    <xf numFmtId="49" fontId="34" fillId="4" borderId="22" xfId="0" applyNumberFormat="1" applyFont="1" applyFill="1" applyBorder="1"/>
    <xf numFmtId="1" fontId="38" fillId="4" borderId="22" xfId="0" applyNumberFormat="1" applyFont="1" applyFill="1" applyBorder="1"/>
    <xf numFmtId="2" fontId="36" fillId="4" borderId="35" xfId="0" applyNumberFormat="1" applyFont="1" applyFill="1" applyBorder="1" applyAlignment="1">
      <alignment horizontal="right"/>
    </xf>
    <xf numFmtId="0" fontId="34" fillId="0" borderId="20" xfId="0" applyFont="1" applyBorder="1" applyAlignment="1">
      <alignment horizontal="left"/>
    </xf>
    <xf numFmtId="49" fontId="34" fillId="0" borderId="22" xfId="0" applyNumberFormat="1" applyFont="1" applyBorder="1" applyAlignment="1">
      <alignment horizontal="center"/>
    </xf>
    <xf numFmtId="0" fontId="32" fillId="2" borderId="21" xfId="0" applyFont="1" applyFill="1" applyBorder="1"/>
    <xf numFmtId="0" fontId="32" fillId="2" borderId="21" xfId="0" applyFont="1" applyFill="1" applyBorder="1" applyAlignment="1">
      <alignment horizontal="center"/>
    </xf>
    <xf numFmtId="0" fontId="32" fillId="2" borderId="39" xfId="0" applyFont="1" applyFill="1" applyBorder="1"/>
    <xf numFmtId="0" fontId="34" fillId="0" borderId="26" xfId="0" applyFont="1" applyBorder="1"/>
    <xf numFmtId="49" fontId="34" fillId="0" borderId="26" xfId="0" applyNumberFormat="1" applyFont="1" applyBorder="1"/>
    <xf numFmtId="1" fontId="38" fillId="0" borderId="26" xfId="0" applyNumberFormat="1" applyFont="1" applyBorder="1"/>
    <xf numFmtId="2" fontId="36" fillId="0" borderId="41" xfId="0" applyNumberFormat="1" applyFont="1" applyBorder="1" applyAlignment="1">
      <alignment horizontal="right"/>
    </xf>
    <xf numFmtId="0" fontId="34" fillId="4" borderId="24" xfId="0" applyFont="1" applyFill="1" applyBorder="1" applyAlignment="1">
      <alignment horizontal="left"/>
    </xf>
    <xf numFmtId="0" fontId="32" fillId="8" borderId="24" xfId="0" applyFont="1" applyFill="1" applyBorder="1" applyAlignment="1">
      <alignment horizontal="left"/>
    </xf>
    <xf numFmtId="0" fontId="16" fillId="8" borderId="24" xfId="0" applyFont="1" applyFill="1" applyBorder="1" applyAlignment="1">
      <alignment horizontal="left"/>
    </xf>
    <xf numFmtId="0" fontId="16" fillId="0" borderId="23" xfId="0" applyFont="1" applyBorder="1" applyAlignment="1">
      <alignment horizontal="left"/>
    </xf>
    <xf numFmtId="0" fontId="41" fillId="2" borderId="23" xfId="0" applyFont="1" applyFill="1" applyBorder="1"/>
    <xf numFmtId="1" fontId="42" fillId="0" borderId="22" xfId="0" applyNumberFormat="1" applyFont="1" applyBorder="1" applyAlignment="1">
      <alignment horizontal="right"/>
    </xf>
    <xf numFmtId="2" fontId="33" fillId="0" borderId="35" xfId="0" applyNumberFormat="1" applyFont="1" applyBorder="1" applyAlignment="1">
      <alignment horizontal="right"/>
    </xf>
    <xf numFmtId="4" fontId="43" fillId="0" borderId="35" xfId="0" applyNumberFormat="1" applyFont="1" applyBorder="1" applyAlignment="1">
      <alignment horizontal="center"/>
    </xf>
    <xf numFmtId="0" fontId="16" fillId="0" borderId="22" xfId="0" applyFont="1" applyBorder="1" applyAlignment="1">
      <alignment horizontal="right"/>
    </xf>
    <xf numFmtId="2" fontId="42" fillId="0" borderId="22" xfId="0" applyNumberFormat="1" applyFont="1" applyBorder="1" applyAlignment="1">
      <alignment horizontal="right"/>
    </xf>
    <xf numFmtId="0" fontId="41" fillId="2" borderId="23" xfId="0" applyFont="1" applyFill="1" applyBorder="1" applyAlignment="1">
      <alignment horizontal="center"/>
    </xf>
    <xf numFmtId="0" fontId="35" fillId="0" borderId="20" xfId="0" applyFont="1" applyBorder="1" applyAlignment="1">
      <alignment horizontal="center"/>
    </xf>
    <xf numFmtId="0" fontId="41" fillId="2" borderId="18" xfId="0" applyFont="1" applyFill="1" applyBorder="1" applyAlignment="1">
      <alignment horizontal="center"/>
    </xf>
    <xf numFmtId="0" fontId="16" fillId="0" borderId="15" xfId="0" applyFont="1" applyBorder="1" applyAlignment="1">
      <alignment horizontal="right"/>
    </xf>
    <xf numFmtId="2" fontId="42" fillId="0" borderId="15" xfId="0" applyNumberFormat="1" applyFont="1" applyBorder="1" applyAlignment="1">
      <alignment horizontal="right"/>
    </xf>
    <xf numFmtId="2" fontId="33" fillId="0" borderId="16" xfId="0" applyNumberFormat="1" applyFont="1" applyBorder="1" applyAlignment="1">
      <alignment horizontal="right"/>
    </xf>
    <xf numFmtId="0" fontId="35" fillId="2" borderId="23" xfId="0" applyFont="1" applyFill="1" applyBorder="1" applyAlignment="1">
      <alignment horizontal="center"/>
    </xf>
    <xf numFmtId="2" fontId="33" fillId="4" borderId="22" xfId="0" applyNumberFormat="1" applyFont="1" applyFill="1" applyBorder="1"/>
    <xf numFmtId="4" fontId="42" fillId="0" borderId="0" xfId="0" applyNumberFormat="1" applyFont="1" applyBorder="1" applyAlignment="1">
      <alignment horizontal="center"/>
    </xf>
    <xf numFmtId="4" fontId="43" fillId="4" borderId="35" xfId="0" applyNumberFormat="1" applyFont="1" applyFill="1" applyBorder="1" applyAlignment="1">
      <alignment horizontal="center"/>
    </xf>
    <xf numFmtId="0" fontId="35" fillId="0" borderId="24" xfId="0" applyFont="1" applyBorder="1" applyAlignment="1">
      <alignment horizontal="left"/>
    </xf>
    <xf numFmtId="49" fontId="35" fillId="0" borderId="22" xfId="0" applyNumberFormat="1" applyFont="1" applyBorder="1"/>
    <xf numFmtId="2" fontId="35" fillId="0" borderId="35" xfId="0" applyNumberFormat="1" applyFont="1" applyBorder="1" applyAlignment="1">
      <alignment horizontal="center"/>
    </xf>
    <xf numFmtId="2" fontId="33" fillId="0" borderId="22" xfId="0" applyNumberFormat="1" applyFont="1" applyBorder="1"/>
    <xf numFmtId="0" fontId="35" fillId="2" borderId="24" xfId="0" applyFont="1" applyFill="1" applyBorder="1"/>
    <xf numFmtId="0" fontId="16" fillId="8" borderId="20" xfId="0" applyFont="1" applyFill="1" applyBorder="1"/>
    <xf numFmtId="0" fontId="41" fillId="2" borderId="17" xfId="0" applyFont="1" applyFill="1" applyBorder="1"/>
    <xf numFmtId="0" fontId="41" fillId="2" borderId="18" xfId="0" applyFont="1" applyFill="1" applyBorder="1"/>
    <xf numFmtId="0" fontId="16" fillId="0" borderId="15" xfId="0" applyFont="1" applyBorder="1"/>
    <xf numFmtId="1" fontId="42" fillId="0" borderId="15" xfId="0" applyNumberFormat="1" applyFont="1" applyBorder="1" applyAlignment="1">
      <alignment horizontal="right"/>
    </xf>
    <xf numFmtId="0" fontId="33" fillId="2" borderId="19" xfId="0" applyFont="1" applyFill="1" applyBorder="1"/>
    <xf numFmtId="0" fontId="33" fillId="2" borderId="18" xfId="0" applyFont="1" applyFill="1" applyBorder="1"/>
    <xf numFmtId="0" fontId="13" fillId="4" borderId="0" xfId="0" applyFont="1" applyFill="1" applyBorder="1"/>
    <xf numFmtId="0" fontId="13" fillId="4" borderId="0" xfId="0" applyFont="1" applyFill="1" applyBorder="1" applyAlignment="1">
      <alignment horizontal="center"/>
    </xf>
    <xf numFmtId="1" fontId="44" fillId="0" borderId="22" xfId="0" applyNumberFormat="1" applyFont="1" applyBorder="1"/>
    <xf numFmtId="0" fontId="34" fillId="0" borderId="25" xfId="0" applyFont="1" applyBorder="1" applyAlignment="1">
      <alignment horizontal="left"/>
    </xf>
    <xf numFmtId="1" fontId="44" fillId="4" borderId="22" xfId="0" applyNumberFormat="1" applyFont="1" applyFill="1" applyBorder="1"/>
    <xf numFmtId="0" fontId="37" fillId="2" borderId="23" xfId="0" applyFont="1" applyFill="1" applyBorder="1" applyAlignment="1">
      <alignment horizontal="right"/>
    </xf>
    <xf numFmtId="0" fontId="2" fillId="2" borderId="47" xfId="0" applyFont="1" applyFill="1" applyBorder="1" applyAlignment="1">
      <alignment horizontal="center"/>
    </xf>
    <xf numFmtId="0" fontId="2" fillId="4" borderId="24" xfId="0" applyFont="1" applyFill="1" applyBorder="1"/>
    <xf numFmtId="0" fontId="7" fillId="0" borderId="15" xfId="0" applyFont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7" fillId="8" borderId="22" xfId="0" applyFont="1" applyFill="1" applyBorder="1" applyAlignment="1">
      <alignment horizontal="left"/>
    </xf>
    <xf numFmtId="0" fontId="7" fillId="4" borderId="15" xfId="0" applyFont="1" applyFill="1" applyBorder="1" applyAlignment="1">
      <alignment horizontal="center"/>
    </xf>
    <xf numFmtId="49" fontId="13" fillId="8" borderId="22" xfId="0" applyNumberFormat="1" applyFont="1" applyFill="1" applyBorder="1" applyAlignment="1">
      <alignment horizontal="left"/>
    </xf>
    <xf numFmtId="0" fontId="7" fillId="4" borderId="22" xfId="0" applyFont="1" applyFill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3" fillId="0" borderId="38" xfId="0" applyFont="1" applyBorder="1" applyAlignment="1">
      <alignment horizontal="left"/>
    </xf>
    <xf numFmtId="0" fontId="13" fillId="0" borderId="35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16" fontId="7" fillId="0" borderId="23" xfId="0" applyNumberFormat="1" applyFont="1" applyBorder="1" applyAlignment="1">
      <alignment horizontal="center"/>
    </xf>
    <xf numFmtId="0" fontId="13" fillId="4" borderId="38" xfId="0" applyFont="1" applyFill="1" applyBorder="1" applyAlignment="1">
      <alignment horizontal="left"/>
    </xf>
    <xf numFmtId="0" fontId="13" fillId="0" borderId="47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49" fontId="6" fillId="0" borderId="36" xfId="0" applyNumberFormat="1" applyFont="1" applyBorder="1" applyAlignment="1">
      <alignment horizontal="center"/>
    </xf>
    <xf numFmtId="49" fontId="6" fillId="0" borderId="11" xfId="0" applyNumberFormat="1" applyFont="1" applyBorder="1" applyAlignment="1">
      <alignment horizontal="center"/>
    </xf>
    <xf numFmtId="49" fontId="6" fillId="4" borderId="24" xfId="0" applyNumberFormat="1" applyFont="1" applyFill="1" applyBorder="1"/>
    <xf numFmtId="49" fontId="6" fillId="0" borderId="24" xfId="0" applyNumberFormat="1" applyFont="1" applyBorder="1"/>
    <xf numFmtId="49" fontId="6" fillId="0" borderId="0" xfId="0" applyNumberFormat="1" applyFont="1" applyBorder="1"/>
    <xf numFmtId="49" fontId="5" fillId="0" borderId="22" xfId="0" applyNumberFormat="1" applyFont="1" applyBorder="1" applyAlignment="1">
      <alignment horizontal="left"/>
    </xf>
    <xf numFmtId="0" fontId="19" fillId="14" borderId="23" xfId="0" applyFont="1" applyFill="1" applyBorder="1" applyAlignment="1">
      <alignment horizontal="center"/>
    </xf>
    <xf numFmtId="49" fontId="19" fillId="14" borderId="24" xfId="0" applyNumberFormat="1" applyFont="1" applyFill="1" applyBorder="1" applyAlignment="1">
      <alignment horizontal="left"/>
    </xf>
    <xf numFmtId="0" fontId="19" fillId="4" borderId="23" xfId="0" applyFont="1" applyFill="1" applyBorder="1" applyAlignment="1">
      <alignment horizontal="center"/>
    </xf>
    <xf numFmtId="49" fontId="19" fillId="4" borderId="24" xfId="0" applyNumberFormat="1" applyFont="1" applyFill="1" applyBorder="1" applyAlignment="1">
      <alignment horizontal="left"/>
    </xf>
    <xf numFmtId="0" fontId="28" fillId="4" borderId="35" xfId="0" applyFont="1" applyFill="1" applyBorder="1"/>
    <xf numFmtId="0" fontId="28" fillId="4" borderId="25" xfId="0" applyFont="1" applyFill="1" applyBorder="1" applyAlignment="1">
      <alignment horizontal="left"/>
    </xf>
    <xf numFmtId="0" fontId="27" fillId="4" borderId="0" xfId="0" applyFont="1" applyFill="1" applyBorder="1" applyAlignment="1">
      <alignment horizontal="center"/>
    </xf>
    <xf numFmtId="0" fontId="3" fillId="8" borderId="22" xfId="0" applyFont="1" applyFill="1" applyBorder="1" applyAlignment="1">
      <alignment horizontal="center"/>
    </xf>
    <xf numFmtId="0" fontId="8" fillId="8" borderId="25" xfId="0" applyFont="1" applyFill="1" applyBorder="1"/>
    <xf numFmtId="1" fontId="8" fillId="8" borderId="16" xfId="0" applyNumberFormat="1" applyFont="1" applyFill="1" applyBorder="1" applyAlignment="1">
      <alignment horizontal="right"/>
    </xf>
    <xf numFmtId="0" fontId="8" fillId="8" borderId="37" xfId="0" applyFont="1" applyFill="1" applyBorder="1"/>
    <xf numFmtId="0" fontId="3" fillId="12" borderId="0" xfId="0" applyFont="1" applyFill="1" applyBorder="1" applyAlignment="1">
      <alignment horizontal="left"/>
    </xf>
    <xf numFmtId="0" fontId="13" fillId="4" borderId="37" xfId="0" applyFont="1" applyFill="1" applyBorder="1"/>
    <xf numFmtId="0" fontId="19" fillId="0" borderId="18" xfId="0" applyFont="1" applyBorder="1" applyAlignment="1"/>
    <xf numFmtId="0" fontId="29" fillId="0" borderId="0" xfId="0" applyFont="1" applyBorder="1" applyAlignment="1">
      <alignment horizontal="left"/>
    </xf>
    <xf numFmtId="0" fontId="7" fillId="0" borderId="21" xfId="0" applyFont="1" applyBorder="1"/>
    <xf numFmtId="0" fontId="6" fillId="0" borderId="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left"/>
    </xf>
    <xf numFmtId="0" fontId="5" fillId="0" borderId="26" xfId="0" applyFont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 applyAlignment="1">
      <alignment horizontal="left"/>
    </xf>
    <xf numFmtId="0" fontId="5" fillId="0" borderId="11" xfId="0" applyFont="1" applyBorder="1" applyAlignment="1">
      <alignment horizontal="left"/>
    </xf>
    <xf numFmtId="0" fontId="6" fillId="3" borderId="21" xfId="0" applyFont="1" applyFill="1" applyBorder="1"/>
    <xf numFmtId="0" fontId="6" fillId="0" borderId="21" xfId="0" applyFont="1" applyBorder="1"/>
    <xf numFmtId="0" fontId="6" fillId="4" borderId="21" xfId="0" applyFont="1" applyFill="1" applyBorder="1"/>
    <xf numFmtId="0" fontId="5" fillId="3" borderId="14" xfId="0" applyFont="1" applyFill="1" applyBorder="1" applyAlignment="1">
      <alignment horizontal="center"/>
    </xf>
    <xf numFmtId="0" fontId="5" fillId="3" borderId="21" xfId="0" applyFont="1" applyFill="1" applyBorder="1"/>
    <xf numFmtId="0" fontId="6" fillId="3" borderId="14" xfId="0" applyFont="1" applyFill="1" applyBorder="1"/>
    <xf numFmtId="0" fontId="6" fillId="0" borderId="28" xfId="0" applyFont="1" applyBorder="1"/>
    <xf numFmtId="0" fontId="6" fillId="0" borderId="14" xfId="0" applyFont="1" applyBorder="1"/>
    <xf numFmtId="0" fontId="5" fillId="0" borderId="22" xfId="0" applyFont="1" applyBorder="1" applyAlignment="1">
      <alignment horizontal="left"/>
    </xf>
    <xf numFmtId="0" fontId="5" fillId="0" borderId="27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4" borderId="24" xfId="0" applyFont="1" applyFill="1" applyBorder="1" applyAlignment="1">
      <alignment horizontal="right"/>
    </xf>
    <xf numFmtId="0" fontId="5" fillId="0" borderId="24" xfId="0" applyFont="1" applyBorder="1" applyAlignment="1">
      <alignment horizontal="right"/>
    </xf>
    <xf numFmtId="0" fontId="29" fillId="0" borderId="3" xfId="0" applyFont="1" applyBorder="1" applyAlignment="1">
      <alignment horizontal="left"/>
    </xf>
    <xf numFmtId="0" fontId="29" fillId="0" borderId="8" xfId="0" applyFont="1" applyBorder="1" applyAlignment="1">
      <alignment horizontal="left"/>
    </xf>
    <xf numFmtId="0" fontId="29" fillId="4" borderId="38" xfId="0" applyFont="1" applyFill="1" applyBorder="1" applyAlignment="1">
      <alignment horizontal="left"/>
    </xf>
    <xf numFmtId="0" fontId="29" fillId="0" borderId="38" xfId="0" applyFont="1" applyBorder="1" applyAlignment="1">
      <alignment horizontal="left"/>
    </xf>
    <xf numFmtId="0" fontId="29" fillId="0" borderId="35" xfId="0" applyFont="1" applyBorder="1" applyAlignment="1">
      <alignment horizontal="left"/>
    </xf>
    <xf numFmtId="0" fontId="29" fillId="0" borderId="25" xfId="0" applyFont="1" applyBorder="1" applyAlignment="1">
      <alignment horizontal="left"/>
    </xf>
    <xf numFmtId="0" fontId="19" fillId="0" borderId="47" xfId="0" applyFont="1" applyBorder="1" applyAlignment="1">
      <alignment horizontal="center"/>
    </xf>
    <xf numFmtId="0" fontId="29" fillId="0" borderId="47" xfId="0" applyFont="1" applyBorder="1" applyAlignment="1">
      <alignment horizontal="left"/>
    </xf>
    <xf numFmtId="0" fontId="29" fillId="0" borderId="10" xfId="0" applyFont="1" applyBorder="1" applyAlignment="1">
      <alignment horizontal="left"/>
    </xf>
    <xf numFmtId="0" fontId="29" fillId="0" borderId="16" xfId="0" applyFont="1" applyBorder="1" applyAlignment="1">
      <alignment horizontal="left"/>
    </xf>
    <xf numFmtId="0" fontId="29" fillId="4" borderId="35" xfId="0" applyFont="1" applyFill="1" applyBorder="1" applyAlignment="1">
      <alignment horizontal="left"/>
    </xf>
    <xf numFmtId="0" fontId="29" fillId="0" borderId="35" xfId="0" applyFont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2" borderId="25" xfId="0" applyFont="1" applyFill="1" applyBorder="1"/>
    <xf numFmtId="0" fontId="13" fillId="2" borderId="24" xfId="0" applyFont="1" applyFill="1" applyBorder="1"/>
    <xf numFmtId="0" fontId="13" fillId="2" borderId="24" xfId="0" applyFont="1" applyFill="1" applyBorder="1" applyAlignment="1">
      <alignment horizontal="center"/>
    </xf>
    <xf numFmtId="0" fontId="13" fillId="2" borderId="40" xfId="0" applyFont="1" applyFill="1" applyBorder="1"/>
    <xf numFmtId="0" fontId="13" fillId="2" borderId="39" xfId="0" applyFont="1" applyFill="1" applyBorder="1"/>
    <xf numFmtId="0" fontId="14" fillId="2" borderId="25" xfId="0" applyFont="1" applyFill="1" applyBorder="1"/>
    <xf numFmtId="0" fontId="14" fillId="2" borderId="27" xfId="0" applyFont="1" applyFill="1" applyBorder="1"/>
    <xf numFmtId="0" fontId="45" fillId="2" borderId="37" xfId="0" applyFont="1" applyFill="1" applyBorder="1"/>
    <xf numFmtId="0" fontId="13" fillId="2" borderId="19" xfId="0" applyFont="1" applyFill="1" applyBorder="1"/>
    <xf numFmtId="0" fontId="45" fillId="2" borderId="25" xfId="0" applyFont="1" applyFill="1" applyBorder="1"/>
    <xf numFmtId="0" fontId="13" fillId="2" borderId="0" xfId="0" applyFont="1" applyFill="1" applyBorder="1"/>
    <xf numFmtId="0" fontId="13" fillId="2" borderId="5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3" fillId="2" borderId="18" xfId="0" applyFont="1" applyFill="1" applyBorder="1" applyAlignment="1">
      <alignment horizontal="center"/>
    </xf>
    <xf numFmtId="0" fontId="45" fillId="2" borderId="23" xfId="0" applyFont="1" applyFill="1" applyBorder="1" applyAlignment="1">
      <alignment horizontal="center"/>
    </xf>
    <xf numFmtId="0" fontId="13" fillId="2" borderId="43" xfId="0" applyFont="1" applyFill="1" applyBorder="1" applyAlignment="1">
      <alignment horizontal="center"/>
    </xf>
    <xf numFmtId="0" fontId="14" fillId="2" borderId="47" xfId="0" applyFont="1" applyFill="1" applyBorder="1"/>
    <xf numFmtId="0" fontId="13" fillId="2" borderId="0" xfId="0" applyFont="1" applyFill="1" applyBorder="1" applyAlignment="1">
      <alignment horizontal="center"/>
    </xf>
    <xf numFmtId="0" fontId="13" fillId="0" borderId="33" xfId="0" applyFont="1" applyBorder="1" applyAlignment="1">
      <alignment horizontal="center"/>
    </xf>
    <xf numFmtId="49" fontId="19" fillId="0" borderId="36" xfId="0" applyNumberFormat="1" applyFont="1" applyBorder="1" applyAlignment="1">
      <alignment horizontal="center"/>
    </xf>
    <xf numFmtId="49" fontId="19" fillId="0" borderId="11" xfId="0" applyNumberFormat="1" applyFont="1" applyBorder="1" applyAlignment="1">
      <alignment horizontal="center"/>
    </xf>
    <xf numFmtId="49" fontId="19" fillId="0" borderId="24" xfId="0" applyNumberFormat="1" applyFont="1" applyBorder="1"/>
    <xf numFmtId="49" fontId="19" fillId="4" borderId="24" xfId="0" applyNumberFormat="1" applyFont="1" applyFill="1" applyBorder="1"/>
    <xf numFmtId="49" fontId="19" fillId="0" borderId="27" xfId="0" applyNumberFormat="1" applyFont="1" applyBorder="1" applyAlignment="1">
      <alignment horizontal="left"/>
    </xf>
    <xf numFmtId="0" fontId="29" fillId="0" borderId="14" xfId="0" applyFont="1" applyBorder="1"/>
    <xf numFmtId="0" fontId="29" fillId="0" borderId="21" xfId="0" applyFont="1" applyBorder="1"/>
    <xf numFmtId="49" fontId="19" fillId="0" borderId="0" xfId="0" applyNumberFormat="1" applyFont="1" applyBorder="1" applyAlignment="1">
      <alignment horizontal="left"/>
    </xf>
    <xf numFmtId="49" fontId="19" fillId="0" borderId="0" xfId="0" applyNumberFormat="1" applyFont="1" applyBorder="1"/>
    <xf numFmtId="0" fontId="7" fillId="0" borderId="2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4" borderId="22" xfId="0" applyFont="1" applyFill="1" applyBorder="1"/>
    <xf numFmtId="49" fontId="29" fillId="0" borderId="0" xfId="0" applyNumberFormat="1" applyFont="1"/>
    <xf numFmtId="49" fontId="29" fillId="0" borderId="2" xfId="0" applyNumberFormat="1" applyFont="1" applyBorder="1" applyAlignment="1">
      <alignment horizontal="center"/>
    </xf>
    <xf numFmtId="49" fontId="29" fillId="0" borderId="7" xfId="0" applyNumberFormat="1" applyFont="1" applyBorder="1" applyAlignment="1">
      <alignment horizontal="center"/>
    </xf>
    <xf numFmtId="49" fontId="29" fillId="0" borderId="22" xfId="0" applyNumberFormat="1" applyFont="1" applyBorder="1"/>
    <xf numFmtId="49" fontId="29" fillId="4" borderId="22" xfId="0" applyNumberFormat="1" applyFont="1" applyFill="1" applyBorder="1"/>
    <xf numFmtId="49" fontId="29" fillId="0" borderId="26" xfId="0" applyNumberFormat="1" applyFont="1" applyBorder="1"/>
    <xf numFmtId="49" fontId="29" fillId="0" borderId="0" xfId="0" applyNumberFormat="1" applyFont="1" applyBorder="1"/>
    <xf numFmtId="2" fontId="14" fillId="0" borderId="2" xfId="0" applyNumberFormat="1" applyFont="1" applyBorder="1" applyAlignment="1">
      <alignment horizontal="center"/>
    </xf>
    <xf numFmtId="2" fontId="14" fillId="0" borderId="7" xfId="0" applyNumberFormat="1" applyFont="1" applyBorder="1" applyAlignment="1">
      <alignment horizontal="center"/>
    </xf>
    <xf numFmtId="2" fontId="14" fillId="4" borderId="22" xfId="0" applyNumberFormat="1" applyFont="1" applyFill="1" applyBorder="1"/>
    <xf numFmtId="2" fontId="14" fillId="0" borderId="26" xfId="0" applyNumberFormat="1" applyFont="1" applyBorder="1"/>
    <xf numFmtId="1" fontId="46" fillId="0" borderId="22" xfId="0" applyNumberFormat="1" applyFont="1" applyBorder="1" applyAlignment="1">
      <alignment horizontal="right"/>
    </xf>
    <xf numFmtId="0" fontId="14" fillId="0" borderId="0" xfId="0" applyFont="1" applyBorder="1" applyAlignment="1">
      <alignment horizontal="left"/>
    </xf>
    <xf numFmtId="2" fontId="7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2" fontId="13" fillId="0" borderId="5" xfId="0" applyNumberFormat="1" applyFont="1" applyBorder="1" applyAlignment="1">
      <alignment horizontal="center"/>
    </xf>
    <xf numFmtId="2" fontId="13" fillId="0" borderId="10" xfId="0" applyNumberFormat="1" applyFont="1" applyBorder="1" applyAlignment="1">
      <alignment horizontal="center"/>
    </xf>
    <xf numFmtId="2" fontId="14" fillId="0" borderId="22" xfId="0" applyNumberFormat="1" applyFont="1" applyBorder="1" applyAlignment="1">
      <alignment horizontal="center"/>
    </xf>
    <xf numFmtId="2" fontId="13" fillId="0" borderId="22" xfId="0" applyNumberFormat="1" applyFont="1" applyBorder="1" applyAlignment="1">
      <alignment horizontal="center"/>
    </xf>
    <xf numFmtId="2" fontId="13" fillId="4" borderId="22" xfId="0" applyNumberFormat="1" applyFont="1" applyFill="1" applyBorder="1" applyAlignment="1">
      <alignment horizontal="center"/>
    </xf>
    <xf numFmtId="2" fontId="13" fillId="4" borderId="35" xfId="0" applyNumberFormat="1" applyFont="1" applyFill="1" applyBorder="1" applyAlignment="1">
      <alignment horizontal="center"/>
    </xf>
    <xf numFmtId="2" fontId="13" fillId="0" borderId="41" xfId="0" applyNumberFormat="1" applyFont="1" applyBorder="1" applyAlignment="1">
      <alignment horizontal="center"/>
    </xf>
    <xf numFmtId="2" fontId="14" fillId="0" borderId="35" xfId="0" applyNumberFormat="1" applyFont="1" applyBorder="1" applyAlignment="1">
      <alignment horizontal="right"/>
    </xf>
    <xf numFmtId="2" fontId="14" fillId="0" borderId="41" xfId="0" applyNumberFormat="1" applyFont="1" applyBorder="1" applyAlignment="1">
      <alignment horizontal="right"/>
    </xf>
    <xf numFmtId="4" fontId="26" fillId="0" borderId="0" xfId="0" applyNumberFormat="1" applyFont="1" applyBorder="1" applyAlignment="1">
      <alignment horizontal="center"/>
    </xf>
    <xf numFmtId="4" fontId="30" fillId="0" borderId="0" xfId="0" applyNumberFormat="1" applyFont="1" applyBorder="1" applyAlignment="1">
      <alignment horizontal="center"/>
    </xf>
    <xf numFmtId="4" fontId="30" fillId="0" borderId="4" xfId="0" applyNumberFormat="1" applyFont="1" applyBorder="1" applyAlignment="1">
      <alignment horizontal="center"/>
    </xf>
    <xf numFmtId="4" fontId="30" fillId="0" borderId="9" xfId="0" applyNumberFormat="1" applyFont="1" applyBorder="1" applyAlignment="1">
      <alignment horizontal="center"/>
    </xf>
    <xf numFmtId="4" fontId="30" fillId="0" borderId="35" xfId="0" applyNumberFormat="1" applyFont="1" applyBorder="1" applyAlignment="1">
      <alignment horizontal="center"/>
    </xf>
    <xf numFmtId="4" fontId="30" fillId="4" borderId="35" xfId="0" applyNumberFormat="1" applyFont="1" applyFill="1" applyBorder="1" applyAlignment="1">
      <alignment horizontal="center"/>
    </xf>
    <xf numFmtId="0" fontId="30" fillId="0" borderId="0" xfId="0" applyFont="1" applyBorder="1" applyAlignment="1">
      <alignment horizontal="left"/>
    </xf>
    <xf numFmtId="0" fontId="7" fillId="0" borderId="22" xfId="0" applyFont="1" applyBorder="1" applyAlignment="1">
      <alignment horizontal="right"/>
    </xf>
    <xf numFmtId="0" fontId="14" fillId="2" borderId="37" xfId="0" applyFont="1" applyFill="1" applyBorder="1"/>
    <xf numFmtId="49" fontId="7" fillId="0" borderId="22" xfId="0" applyNumberFormat="1" applyFont="1" applyBorder="1" applyAlignment="1">
      <alignment horizontal="left"/>
    </xf>
    <xf numFmtId="0" fontId="7" fillId="12" borderId="0" xfId="0" applyFont="1" applyFill="1" applyBorder="1" applyAlignment="1">
      <alignment horizontal="center"/>
    </xf>
    <xf numFmtId="0" fontId="8" fillId="12" borderId="0" xfId="0" applyFont="1" applyFill="1"/>
    <xf numFmtId="0" fontId="13" fillId="2" borderId="47" xfId="0" applyFont="1" applyFill="1" applyBorder="1" applyAlignment="1">
      <alignment horizontal="center"/>
    </xf>
    <xf numFmtId="0" fontId="2" fillId="12" borderId="17" xfId="0" applyFont="1" applyFill="1" applyBorder="1" applyAlignment="1">
      <alignment horizontal="center"/>
    </xf>
    <xf numFmtId="0" fontId="35" fillId="12" borderId="20" xfId="0" applyFont="1" applyFill="1" applyBorder="1" applyAlignment="1">
      <alignment horizontal="left"/>
    </xf>
    <xf numFmtId="2" fontId="14" fillId="4" borderId="35" xfId="0" applyNumberFormat="1" applyFont="1" applyFill="1" applyBorder="1" applyAlignment="1">
      <alignment horizontal="right"/>
    </xf>
    <xf numFmtId="2" fontId="23" fillId="0" borderId="35" xfId="0" applyNumberFormat="1" applyFont="1" applyBorder="1" applyAlignment="1">
      <alignment horizontal="right"/>
    </xf>
    <xf numFmtId="0" fontId="34" fillId="0" borderId="24" xfId="0" applyFont="1" applyBorder="1"/>
    <xf numFmtId="0" fontId="2" fillId="4" borderId="23" xfId="0" applyFont="1" applyFill="1" applyBorder="1" applyAlignment="1">
      <alignment horizontal="center"/>
    </xf>
    <xf numFmtId="0" fontId="2" fillId="4" borderId="37" xfId="0" applyFont="1" applyFill="1" applyBorder="1" applyAlignment="1">
      <alignment horizontal="center"/>
    </xf>
    <xf numFmtId="0" fontId="2" fillId="4" borderId="39" xfId="0" applyFont="1" applyFill="1" applyBorder="1"/>
    <xf numFmtId="0" fontId="34" fillId="4" borderId="20" xfId="0" applyFont="1" applyFill="1" applyBorder="1"/>
    <xf numFmtId="0" fontId="7" fillId="4" borderId="23" xfId="0" applyFont="1" applyFill="1" applyBorder="1" applyAlignment="1">
      <alignment horizontal="center"/>
    </xf>
    <xf numFmtId="0" fontId="34" fillId="4" borderId="22" xfId="0" applyFont="1" applyFill="1" applyBorder="1" applyAlignment="1">
      <alignment horizontal="right"/>
    </xf>
    <xf numFmtId="0" fontId="34" fillId="4" borderId="15" xfId="0" applyFont="1" applyFill="1" applyBorder="1"/>
    <xf numFmtId="1" fontId="38" fillId="4" borderId="22" xfId="0" applyNumberFormat="1" applyFont="1" applyFill="1" applyBorder="1" applyAlignment="1">
      <alignment horizontal="right"/>
    </xf>
    <xf numFmtId="2" fontId="36" fillId="4" borderId="16" xfId="0" applyNumberFormat="1" applyFont="1" applyFill="1" applyBorder="1" applyAlignment="1">
      <alignment horizontal="right"/>
    </xf>
    <xf numFmtId="49" fontId="6" fillId="4" borderId="24" xfId="0" applyNumberFormat="1" applyFont="1" applyFill="1" applyBorder="1" applyAlignment="1">
      <alignment horizontal="left"/>
    </xf>
    <xf numFmtId="0" fontId="13" fillId="4" borderId="23" xfId="0" applyFont="1" applyFill="1" applyBorder="1" applyAlignment="1">
      <alignment horizontal="center"/>
    </xf>
    <xf numFmtId="49" fontId="13" fillId="4" borderId="22" xfId="0" applyNumberFormat="1" applyFont="1" applyFill="1" applyBorder="1"/>
    <xf numFmtId="0" fontId="3" fillId="4" borderId="15" xfId="0" applyFont="1" applyFill="1" applyBorder="1" applyAlignment="1">
      <alignment horizontal="right"/>
    </xf>
    <xf numFmtId="0" fontId="3" fillId="4" borderId="22" xfId="0" applyFont="1" applyFill="1" applyBorder="1" applyAlignment="1">
      <alignment horizontal="right"/>
    </xf>
    <xf numFmtId="1" fontId="8" fillId="4" borderId="16" xfId="0" applyNumberFormat="1" applyFont="1" applyFill="1" applyBorder="1" applyAlignment="1">
      <alignment horizontal="right"/>
    </xf>
    <xf numFmtId="0" fontId="3" fillId="4" borderId="22" xfId="0" applyFont="1" applyFill="1" applyBorder="1" applyAlignment="1">
      <alignment horizontal="left"/>
    </xf>
    <xf numFmtId="0" fontId="16" fillId="4" borderId="23" xfId="0" applyFont="1" applyFill="1" applyBorder="1" applyAlignment="1">
      <alignment horizontal="left"/>
    </xf>
    <xf numFmtId="0" fontId="16" fillId="4" borderId="22" xfId="0" applyFont="1" applyFill="1" applyBorder="1"/>
    <xf numFmtId="2" fontId="33" fillId="4" borderId="35" xfId="0" applyNumberFormat="1" applyFont="1" applyFill="1" applyBorder="1" applyAlignment="1">
      <alignment horizontal="right"/>
    </xf>
    <xf numFmtId="1" fontId="42" fillId="4" borderId="22" xfId="0" applyNumberFormat="1" applyFont="1" applyFill="1" applyBorder="1" applyAlignment="1">
      <alignment horizontal="right"/>
    </xf>
    <xf numFmtId="0" fontId="16" fillId="4" borderId="15" xfId="0" applyFont="1" applyFill="1" applyBorder="1" applyAlignment="1">
      <alignment horizontal="right"/>
    </xf>
    <xf numFmtId="2" fontId="33" fillId="4" borderId="16" xfId="0" applyNumberFormat="1" applyFont="1" applyFill="1" applyBorder="1" applyAlignment="1">
      <alignment horizontal="right"/>
    </xf>
    <xf numFmtId="2" fontId="42" fillId="4" borderId="15" xfId="0" applyNumberFormat="1" applyFont="1" applyFill="1" applyBorder="1" applyAlignment="1">
      <alignment horizontal="right"/>
    </xf>
    <xf numFmtId="49" fontId="35" fillId="4" borderId="22" xfId="0" applyNumberFormat="1" applyFont="1" applyFill="1" applyBorder="1"/>
    <xf numFmtId="2" fontId="35" fillId="4" borderId="35" xfId="0" applyNumberFormat="1" applyFont="1" applyFill="1" applyBorder="1" applyAlignment="1">
      <alignment horizontal="center"/>
    </xf>
    <xf numFmtId="0" fontId="16" fillId="4" borderId="15" xfId="0" applyFont="1" applyFill="1" applyBorder="1"/>
    <xf numFmtId="1" fontId="42" fillId="4" borderId="15" xfId="0" applyNumberFormat="1" applyFont="1" applyFill="1" applyBorder="1" applyAlignment="1">
      <alignment horizontal="right"/>
    </xf>
    <xf numFmtId="0" fontId="7" fillId="2" borderId="37" xfId="0" applyFont="1" applyFill="1" applyBorder="1"/>
    <xf numFmtId="0" fontId="7" fillId="2" borderId="23" xfId="0" applyFont="1" applyFill="1" applyBorder="1" applyAlignment="1">
      <alignment horizontal="center"/>
    </xf>
    <xf numFmtId="2" fontId="3" fillId="0" borderId="35" xfId="0" applyNumberFormat="1" applyFont="1" applyBorder="1" applyAlignment="1">
      <alignment horizontal="center"/>
    </xf>
    <xf numFmtId="0" fontId="6" fillId="14" borderId="21" xfId="0" applyFont="1" applyFill="1" applyBorder="1"/>
    <xf numFmtId="0" fontId="5" fillId="14" borderId="22" xfId="0" applyFont="1" applyFill="1" applyBorder="1" applyAlignment="1">
      <alignment horizontal="center"/>
    </xf>
    <xf numFmtId="0" fontId="19" fillId="14" borderId="35" xfId="0" applyFont="1" applyFill="1" applyBorder="1" applyAlignment="1">
      <alignment horizontal="left"/>
    </xf>
    <xf numFmtId="0" fontId="13" fillId="14" borderId="37" xfId="0" applyFont="1" applyFill="1" applyBorder="1"/>
    <xf numFmtId="0" fontId="13" fillId="14" borderId="23" xfId="0" applyFont="1" applyFill="1" applyBorder="1" applyAlignment="1">
      <alignment horizontal="center"/>
    </xf>
    <xf numFmtId="49" fontId="19" fillId="14" borderId="24" xfId="0" applyNumberFormat="1" applyFont="1" applyFill="1" applyBorder="1"/>
    <xf numFmtId="0" fontId="7" fillId="14" borderId="22" xfId="0" applyFont="1" applyFill="1" applyBorder="1"/>
    <xf numFmtId="49" fontId="29" fillId="14" borderId="22" xfId="0" applyNumberFormat="1" applyFont="1" applyFill="1" applyBorder="1"/>
    <xf numFmtId="2" fontId="14" fillId="14" borderId="22" xfId="0" applyNumberFormat="1" applyFont="1" applyFill="1" applyBorder="1"/>
    <xf numFmtId="2" fontId="13" fillId="14" borderId="35" xfId="0" applyNumberFormat="1" applyFont="1" applyFill="1" applyBorder="1" applyAlignment="1">
      <alignment horizontal="center"/>
    </xf>
    <xf numFmtId="0" fontId="6" fillId="0" borderId="35" xfId="0" applyFont="1" applyBorder="1" applyAlignment="1">
      <alignment horizontal="center"/>
    </xf>
    <xf numFmtId="166" fontId="6" fillId="0" borderId="21" xfId="0" applyNumberFormat="1" applyFont="1" applyBorder="1" applyAlignment="1">
      <alignment horizontal="center"/>
    </xf>
    <xf numFmtId="0" fontId="3" fillId="12" borderId="37" xfId="0" applyFont="1" applyFill="1" applyBorder="1"/>
    <xf numFmtId="0" fontId="2" fillId="12" borderId="35" xfId="0" applyFont="1" applyFill="1" applyBorder="1"/>
    <xf numFmtId="0" fontId="3" fillId="4" borderId="35" xfId="0" applyFont="1" applyFill="1" applyBorder="1"/>
    <xf numFmtId="0" fontId="8" fillId="4" borderId="21" xfId="0" applyFont="1" applyFill="1" applyBorder="1"/>
    <xf numFmtId="0" fontId="3" fillId="6" borderId="24" xfId="0" applyFont="1" applyFill="1" applyBorder="1"/>
    <xf numFmtId="0" fontId="3" fillId="6" borderId="22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/>
    </xf>
    <xf numFmtId="0" fontId="8" fillId="6" borderId="21" xfId="0" applyFont="1" applyFill="1" applyBorder="1"/>
    <xf numFmtId="0" fontId="8" fillId="6" borderId="23" xfId="0" applyFont="1" applyFill="1" applyBorder="1"/>
    <xf numFmtId="49" fontId="6" fillId="6" borderId="24" xfId="0" applyNumberFormat="1" applyFont="1" applyFill="1" applyBorder="1" applyAlignment="1">
      <alignment horizontal="left"/>
    </xf>
    <xf numFmtId="0" fontId="3" fillId="6" borderId="22" xfId="0" applyFont="1" applyFill="1" applyBorder="1"/>
    <xf numFmtId="0" fontId="21" fillId="6" borderId="22" xfId="0" applyFont="1" applyFill="1" applyBorder="1" applyAlignment="1">
      <alignment horizontal="right"/>
    </xf>
    <xf numFmtId="2" fontId="18" fillId="6" borderId="35" xfId="0" applyNumberFormat="1" applyFont="1" applyFill="1" applyBorder="1" applyAlignment="1">
      <alignment horizontal="right"/>
    </xf>
    <xf numFmtId="0" fontId="3" fillId="6" borderId="18" xfId="0" applyFont="1" applyFill="1" applyBorder="1" applyAlignment="1">
      <alignment horizontal="center"/>
    </xf>
    <xf numFmtId="0" fontId="8" fillId="6" borderId="25" xfId="0" applyFont="1" applyFill="1" applyBorder="1"/>
    <xf numFmtId="2" fontId="18" fillId="6" borderId="16" xfId="0" applyNumberFormat="1" applyFont="1" applyFill="1" applyBorder="1" applyAlignment="1">
      <alignment horizontal="right"/>
    </xf>
    <xf numFmtId="0" fontId="19" fillId="6" borderId="22" xfId="0" applyFont="1" applyFill="1" applyBorder="1" applyAlignment="1">
      <alignment horizontal="left"/>
    </xf>
    <xf numFmtId="49" fontId="7" fillId="0" borderId="20" xfId="0" applyNumberFormat="1" applyFont="1" applyBorder="1" applyAlignment="1">
      <alignment horizontal="left"/>
    </xf>
    <xf numFmtId="0" fontId="6" fillId="0" borderId="35" xfId="0" applyFont="1" applyBorder="1"/>
    <xf numFmtId="1" fontId="18" fillId="0" borderId="22" xfId="0" applyNumberFormat="1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2" fontId="2" fillId="4" borderId="10" xfId="0" applyNumberFormat="1" applyFont="1" applyFill="1" applyBorder="1" applyAlignment="1">
      <alignment horizontal="center"/>
    </xf>
    <xf numFmtId="0" fontId="3" fillId="0" borderId="22" xfId="0" applyFont="1" applyBorder="1" applyAlignment="1"/>
    <xf numFmtId="0" fontId="3" fillId="8" borderId="24" xfId="0" applyFont="1" applyFill="1" applyBorder="1" applyAlignment="1">
      <alignment horizontal="left"/>
    </xf>
    <xf numFmtId="0" fontId="7" fillId="8" borderId="22" xfId="0" applyFont="1" applyFill="1" applyBorder="1"/>
    <xf numFmtId="0" fontId="3" fillId="2" borderId="21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2" fontId="21" fillId="4" borderId="35" xfId="0" applyNumberFormat="1" applyFont="1" applyFill="1" applyBorder="1" applyAlignment="1">
      <alignment horizontal="right"/>
    </xf>
    <xf numFmtId="2" fontId="21" fillId="0" borderId="35" xfId="0" applyNumberFormat="1" applyFont="1" applyBorder="1" applyAlignment="1">
      <alignment horizontal="right"/>
    </xf>
    <xf numFmtId="2" fontId="46" fillId="0" borderId="35" xfId="0" applyNumberFormat="1" applyFont="1" applyBorder="1" applyAlignment="1">
      <alignment horizontal="right"/>
    </xf>
    <xf numFmtId="0" fontId="7" fillId="4" borderId="20" xfId="0" applyFont="1" applyFill="1" applyBorder="1"/>
    <xf numFmtId="0" fontId="3" fillId="4" borderId="23" xfId="0" applyFont="1" applyFill="1" applyBorder="1" applyAlignment="1">
      <alignment horizontal="center"/>
    </xf>
    <xf numFmtId="49" fontId="7" fillId="4" borderId="22" xfId="0" applyNumberFormat="1" applyFont="1" applyFill="1" applyBorder="1" applyAlignment="1">
      <alignment horizontal="left"/>
    </xf>
    <xf numFmtId="0" fontId="3" fillId="2" borderId="25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2" fillId="15" borderId="24" xfId="0" applyFont="1" applyFill="1" applyBorder="1"/>
    <xf numFmtId="0" fontId="19" fillId="16" borderId="23" xfId="0" applyFont="1" applyFill="1" applyBorder="1" applyAlignment="1">
      <alignment horizontal="center"/>
    </xf>
    <xf numFmtId="0" fontId="32" fillId="12" borderId="20" xfId="0" applyFont="1" applyFill="1" applyBorder="1" applyAlignment="1">
      <alignment horizontal="left"/>
    </xf>
    <xf numFmtId="0" fontId="101" fillId="7" borderId="23" xfId="0" applyFont="1" applyFill="1" applyBorder="1" applyAlignment="1">
      <alignment horizontal="right"/>
    </xf>
    <xf numFmtId="0" fontId="3" fillId="0" borderId="50" xfId="0" applyFont="1" applyBorder="1"/>
    <xf numFmtId="0" fontId="2" fillId="0" borderId="51" xfId="0" applyFont="1" applyBorder="1" applyAlignment="1">
      <alignment horizontal="center"/>
    </xf>
    <xf numFmtId="0" fontId="3" fillId="0" borderId="52" xfId="0" applyFont="1" applyBorder="1"/>
    <xf numFmtId="0" fontId="2" fillId="0" borderId="38" xfId="0" applyFont="1" applyBorder="1"/>
    <xf numFmtId="0" fontId="2" fillId="0" borderId="38" xfId="0" applyFont="1" applyBorder="1" applyAlignment="1">
      <alignment horizontal="center"/>
    </xf>
    <xf numFmtId="0" fontId="2" fillId="0" borderId="53" xfId="0" applyFont="1" applyBorder="1" applyAlignment="1"/>
    <xf numFmtId="0" fontId="2" fillId="0" borderId="54" xfId="0" applyFont="1" applyBorder="1" applyAlignment="1">
      <alignment horizontal="center"/>
    </xf>
    <xf numFmtId="0" fontId="19" fillId="0" borderId="14" xfId="0" applyFont="1" applyBorder="1"/>
    <xf numFmtId="0" fontId="29" fillId="0" borderId="21" xfId="0" applyFont="1" applyBorder="1" applyAlignment="1">
      <alignment horizontal="center"/>
    </xf>
    <xf numFmtId="0" fontId="29" fillId="0" borderId="51" xfId="0" applyFont="1" applyBorder="1" applyAlignment="1">
      <alignment horizontal="center"/>
    </xf>
    <xf numFmtId="0" fontId="29" fillId="0" borderId="12" xfId="0" applyFont="1" applyBorder="1" applyAlignment="1">
      <alignment horizontal="center"/>
    </xf>
    <xf numFmtId="0" fontId="29" fillId="0" borderId="24" xfId="0" applyFont="1" applyBorder="1"/>
    <xf numFmtId="0" fontId="29" fillId="0" borderId="24" xfId="0" applyFont="1" applyBorder="1" applyAlignment="1">
      <alignment horizontal="center"/>
    </xf>
    <xf numFmtId="0" fontId="19" fillId="0" borderId="31" xfId="0" applyFont="1" applyBorder="1"/>
    <xf numFmtId="0" fontId="19" fillId="0" borderId="11" xfId="0" applyFont="1" applyBorder="1"/>
    <xf numFmtId="0" fontId="29" fillId="0" borderId="44" xfId="0" applyFont="1" applyBorder="1" applyAlignment="1">
      <alignment horizontal="center"/>
    </xf>
    <xf numFmtId="49" fontId="13" fillId="4" borderId="22" xfId="0" applyNumberFormat="1" applyFont="1" applyFill="1" applyBorder="1" applyAlignment="1">
      <alignment horizontal="left"/>
    </xf>
    <xf numFmtId="0" fontId="32" fillId="4" borderId="24" xfId="0" applyFont="1" applyFill="1" applyBorder="1" applyAlignment="1">
      <alignment horizontal="left"/>
    </xf>
    <xf numFmtId="166" fontId="29" fillId="0" borderId="0" xfId="0" applyNumberFormat="1" applyFont="1"/>
    <xf numFmtId="166" fontId="29" fillId="0" borderId="44" xfId="0" applyNumberFormat="1" applyFont="1" applyBorder="1" applyAlignment="1"/>
    <xf numFmtId="166" fontId="29" fillId="0" borderId="24" xfId="0" applyNumberFormat="1" applyFont="1" applyBorder="1"/>
    <xf numFmtId="166" fontId="29" fillId="0" borderId="24" xfId="0" applyNumberFormat="1" applyFont="1" applyBorder="1" applyAlignment="1">
      <alignment horizontal="center"/>
    </xf>
    <xf numFmtId="166" fontId="29" fillId="0" borderId="55" xfId="0" applyNumberFormat="1" applyFont="1" applyBorder="1" applyAlignment="1"/>
    <xf numFmtId="166" fontId="29" fillId="0" borderId="11" xfId="0" applyNumberFormat="1" applyFont="1" applyBorder="1" applyAlignment="1">
      <alignment horizontal="center"/>
    </xf>
    <xf numFmtId="166" fontId="29" fillId="0" borderId="0" xfId="0" applyNumberFormat="1" applyFont="1" applyBorder="1" applyAlignment="1">
      <alignment horizontal="center"/>
    </xf>
    <xf numFmtId="0" fontId="32" fillId="2" borderId="24" xfId="0" applyFont="1" applyFill="1" applyBorder="1"/>
    <xf numFmtId="0" fontId="32" fillId="2" borderId="23" xfId="0" applyFont="1" applyFill="1" applyBorder="1"/>
    <xf numFmtId="0" fontId="32" fillId="0" borderId="24" xfId="0" applyFont="1" applyBorder="1"/>
    <xf numFmtId="0" fontId="32" fillId="0" borderId="38" xfId="0" applyFont="1" applyBorder="1"/>
    <xf numFmtId="0" fontId="32" fillId="0" borderId="21" xfId="0" applyFont="1" applyBorder="1"/>
    <xf numFmtId="0" fontId="32" fillId="0" borderId="23" xfId="0" applyFont="1" applyBorder="1"/>
    <xf numFmtId="0" fontId="32" fillId="0" borderId="22" xfId="0" applyFont="1" applyBorder="1"/>
    <xf numFmtId="0" fontId="34" fillId="0" borderId="21" xfId="0" applyFont="1" applyBorder="1"/>
    <xf numFmtId="0" fontId="34" fillId="0" borderId="23" xfId="0" applyFont="1" applyBorder="1"/>
    <xf numFmtId="0" fontId="32" fillId="0" borderId="24" xfId="0" applyFont="1" applyBorder="1" applyAlignment="1">
      <alignment horizontal="center"/>
    </xf>
    <xf numFmtId="0" fontId="32" fillId="0" borderId="21" xfId="0" applyFont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22" xfId="0" applyFont="1" applyBorder="1" applyAlignment="1">
      <alignment horizontal="center"/>
    </xf>
    <xf numFmtId="0" fontId="34" fillId="2" borderId="24" xfId="0" applyFont="1" applyFill="1" applyBorder="1"/>
    <xf numFmtId="0" fontId="34" fillId="2" borderId="23" xfId="0" applyFont="1" applyFill="1" applyBorder="1"/>
    <xf numFmtId="0" fontId="34" fillId="0" borderId="38" xfId="0" applyFont="1" applyBorder="1"/>
    <xf numFmtId="0" fontId="34" fillId="0" borderId="14" xfId="0" applyFont="1" applyBorder="1"/>
    <xf numFmtId="0" fontId="34" fillId="0" borderId="18" xfId="0" applyFont="1" applyBorder="1"/>
    <xf numFmtId="0" fontId="32" fillId="2" borderId="24" xfId="0" applyFont="1" applyFill="1" applyBorder="1" applyAlignment="1">
      <alignment horizontal="center"/>
    </xf>
    <xf numFmtId="0" fontId="32" fillId="2" borderId="23" xfId="0" applyFont="1" applyFill="1" applyBorder="1" applyAlignment="1">
      <alignment horizontal="center"/>
    </xf>
    <xf numFmtId="0" fontId="32" fillId="0" borderId="38" xfId="0" applyFont="1" applyBorder="1" applyAlignment="1">
      <alignment horizontal="center"/>
    </xf>
    <xf numFmtId="0" fontId="34" fillId="2" borderId="19" xfId="0" applyFont="1" applyFill="1" applyBorder="1"/>
    <xf numFmtId="0" fontId="34" fillId="2" borderId="18" xfId="0" applyFont="1" applyFill="1" applyBorder="1"/>
    <xf numFmtId="0" fontId="34" fillId="0" borderId="52" xfId="0" applyFont="1" applyBorder="1"/>
    <xf numFmtId="0" fontId="34" fillId="2" borderId="25" xfId="0" applyFont="1" applyFill="1" applyBorder="1"/>
    <xf numFmtId="0" fontId="34" fillId="0" borderId="0" xfId="0" applyFont="1" applyBorder="1"/>
    <xf numFmtId="0" fontId="34" fillId="0" borderId="28" xfId="0" applyFont="1" applyBorder="1"/>
    <xf numFmtId="0" fontId="34" fillId="0" borderId="30" xfId="0" applyFont="1" applyBorder="1"/>
    <xf numFmtId="0" fontId="34" fillId="0" borderId="29" xfId="0" applyFont="1" applyBorder="1"/>
    <xf numFmtId="0" fontId="34" fillId="0" borderId="53" xfId="0" applyFont="1" applyBorder="1"/>
    <xf numFmtId="0" fontId="34" fillId="0" borderId="56" xfId="0" applyFont="1" applyBorder="1"/>
    <xf numFmtId="0" fontId="34" fillId="0" borderId="44" xfId="0" applyFont="1" applyBorder="1"/>
    <xf numFmtId="0" fontId="34" fillId="0" borderId="13" xfId="0" applyFont="1" applyBorder="1"/>
    <xf numFmtId="0" fontId="34" fillId="0" borderId="12" xfId="0" applyFont="1" applyBorder="1"/>
    <xf numFmtId="166" fontId="29" fillId="0" borderId="0" xfId="0" applyNumberFormat="1" applyFont="1" applyBorder="1"/>
    <xf numFmtId="166" fontId="29" fillId="0" borderId="14" xfId="0" applyNumberFormat="1" applyFont="1" applyBorder="1"/>
    <xf numFmtId="166" fontId="29" fillId="0" borderId="20" xfId="0" applyNumberFormat="1" applyFont="1" applyBorder="1"/>
    <xf numFmtId="166" fontId="29" fillId="0" borderId="31" xfId="0" applyNumberFormat="1" applyFont="1" applyBorder="1"/>
    <xf numFmtId="166" fontId="29" fillId="0" borderId="11" xfId="0" applyNumberFormat="1" applyFont="1" applyBorder="1"/>
    <xf numFmtId="166" fontId="29" fillId="0" borderId="19" xfId="0" applyNumberFormat="1" applyFont="1" applyBorder="1"/>
    <xf numFmtId="0" fontId="2" fillId="0" borderId="18" xfId="0" applyFont="1" applyBorder="1"/>
    <xf numFmtId="0" fontId="2" fillId="2" borderId="18" xfId="0" applyFont="1" applyFill="1" applyBorder="1"/>
    <xf numFmtId="0" fontId="2" fillId="0" borderId="52" xfId="0" applyFont="1" applyBorder="1"/>
    <xf numFmtId="168" fontId="29" fillId="0" borderId="14" xfId="0" applyNumberFormat="1" applyFont="1" applyBorder="1"/>
    <xf numFmtId="0" fontId="2" fillId="0" borderId="31" xfId="0" applyFont="1" applyBorder="1"/>
    <xf numFmtId="0" fontId="2" fillId="0" borderId="29" xfId="0" applyFont="1" applyBorder="1"/>
    <xf numFmtId="0" fontId="2" fillId="0" borderId="30" xfId="0" applyFont="1" applyBorder="1"/>
    <xf numFmtId="166" fontId="5" fillId="0" borderId="14" xfId="0" applyNumberFormat="1" applyFont="1" applyBorder="1"/>
    <xf numFmtId="166" fontId="5" fillId="0" borderId="21" xfId="0" applyNumberFormat="1" applyFont="1" applyBorder="1"/>
    <xf numFmtId="166" fontId="5" fillId="0" borderId="21" xfId="0" applyNumberFormat="1" applyFont="1" applyBorder="1" applyAlignment="1">
      <alignment horizontal="center"/>
    </xf>
    <xf numFmtId="166" fontId="5" fillId="0" borderId="44" xfId="0" applyNumberFormat="1" applyFont="1" applyBorder="1"/>
    <xf numFmtId="0" fontId="2" fillId="4" borderId="46" xfId="0" applyFont="1" applyFill="1" applyBorder="1" applyAlignment="1"/>
    <xf numFmtId="2" fontId="14" fillId="8" borderId="35" xfId="0" applyNumberFormat="1" applyFont="1" applyFill="1" applyBorder="1" applyAlignment="1">
      <alignment horizontal="right"/>
    </xf>
    <xf numFmtId="0" fontId="2" fillId="14" borderId="21" xfId="0" applyFont="1" applyFill="1" applyBorder="1"/>
    <xf numFmtId="49" fontId="6" fillId="0" borderId="22" xfId="0" applyNumberFormat="1" applyFont="1" applyBorder="1" applyAlignment="1">
      <alignment horizontal="center"/>
    </xf>
    <xf numFmtId="0" fontId="6" fillId="4" borderId="25" xfId="0" applyFont="1" applyFill="1" applyBorder="1" applyAlignment="1">
      <alignment horizontal="left"/>
    </xf>
    <xf numFmtId="0" fontId="2" fillId="0" borderId="18" xfId="0" applyFont="1" applyBorder="1" applyAlignment="1"/>
    <xf numFmtId="0" fontId="3" fillId="0" borderId="41" xfId="0" applyFont="1" applyBorder="1"/>
    <xf numFmtId="166" fontId="19" fillId="0" borderId="0" xfId="0" applyNumberFormat="1" applyFont="1"/>
    <xf numFmtId="166" fontId="29" fillId="0" borderId="12" xfId="0" applyNumberFormat="1" applyFont="1" applyBorder="1" applyAlignment="1">
      <alignment horizontal="center"/>
    </xf>
    <xf numFmtId="166" fontId="19" fillId="0" borderId="22" xfId="0" applyNumberFormat="1" applyFont="1" applyBorder="1"/>
    <xf numFmtId="0" fontId="6" fillId="4" borderId="24" xfId="0" applyFont="1" applyFill="1" applyBorder="1" applyAlignment="1">
      <alignment horizontal="left"/>
    </xf>
    <xf numFmtId="0" fontId="6" fillId="4" borderId="22" xfId="0" applyFont="1" applyFill="1" applyBorder="1" applyAlignment="1">
      <alignment horizontal="center"/>
    </xf>
    <xf numFmtId="0" fontId="14" fillId="4" borderId="25" xfId="0" applyFont="1" applyFill="1" applyBorder="1"/>
    <xf numFmtId="0" fontId="14" fillId="4" borderId="23" xfId="0" applyFont="1" applyFill="1" applyBorder="1"/>
    <xf numFmtId="0" fontId="19" fillId="4" borderId="22" xfId="0" applyFont="1" applyFill="1" applyBorder="1"/>
    <xf numFmtId="1" fontId="46" fillId="4" borderId="22" xfId="0" applyNumberFormat="1" applyFont="1" applyFill="1" applyBorder="1" applyAlignment="1">
      <alignment horizontal="right"/>
    </xf>
    <xf numFmtId="0" fontId="6" fillId="8" borderId="22" xfId="0" applyFont="1" applyFill="1" applyBorder="1" applyAlignment="1">
      <alignment horizontal="center"/>
    </xf>
    <xf numFmtId="0" fontId="19" fillId="8" borderId="23" xfId="0" applyFont="1" applyFill="1" applyBorder="1" applyAlignment="1">
      <alignment horizontal="center"/>
    </xf>
    <xf numFmtId="49" fontId="19" fillId="8" borderId="24" xfId="0" applyNumberFormat="1" applyFont="1" applyFill="1" applyBorder="1" applyAlignment="1">
      <alignment horizontal="left"/>
    </xf>
    <xf numFmtId="1" fontId="46" fillId="8" borderId="22" xfId="0" applyNumberFormat="1" applyFont="1" applyFill="1" applyBorder="1" applyAlignment="1">
      <alignment horizontal="right"/>
    </xf>
    <xf numFmtId="0" fontId="6" fillId="8" borderId="20" xfId="0" applyFont="1" applyFill="1" applyBorder="1"/>
    <xf numFmtId="0" fontId="14" fillId="8" borderId="24" xfId="0" applyFont="1" applyFill="1" applyBorder="1"/>
    <xf numFmtId="2" fontId="14" fillId="8" borderId="23" xfId="0" applyNumberFormat="1" applyFont="1" applyFill="1" applyBorder="1"/>
    <xf numFmtId="0" fontId="19" fillId="8" borderId="47" xfId="0" applyFont="1" applyFill="1" applyBorder="1" applyAlignment="1">
      <alignment horizontal="center"/>
    </xf>
    <xf numFmtId="0" fontId="14" fillId="8" borderId="27" xfId="0" applyFont="1" applyFill="1" applyBorder="1"/>
    <xf numFmtId="0" fontId="14" fillId="8" borderId="47" xfId="0" applyFont="1" applyFill="1" applyBorder="1"/>
    <xf numFmtId="49" fontId="19" fillId="8" borderId="27" xfId="0" applyNumberFormat="1" applyFont="1" applyFill="1" applyBorder="1" applyAlignment="1">
      <alignment horizontal="left"/>
    </xf>
    <xf numFmtId="0" fontId="7" fillId="8" borderId="26" xfId="0" applyFont="1" applyFill="1" applyBorder="1"/>
    <xf numFmtId="2" fontId="14" fillId="8" borderId="41" xfId="0" applyNumberFormat="1" applyFont="1" applyFill="1" applyBorder="1" applyAlignment="1">
      <alignment horizontal="right"/>
    </xf>
    <xf numFmtId="0" fontId="6" fillId="9" borderId="20" xfId="0" applyFont="1" applyFill="1" applyBorder="1"/>
    <xf numFmtId="0" fontId="6" fillId="9" borderId="22" xfId="0" applyFont="1" applyFill="1" applyBorder="1" applyAlignment="1">
      <alignment horizontal="center"/>
    </xf>
    <xf numFmtId="0" fontId="19" fillId="9" borderId="23" xfId="0" applyFont="1" applyFill="1" applyBorder="1" applyAlignment="1">
      <alignment horizontal="center"/>
    </xf>
    <xf numFmtId="0" fontId="14" fillId="9" borderId="24" xfId="0" applyFont="1" applyFill="1" applyBorder="1"/>
    <xf numFmtId="0" fontId="14" fillId="9" borderId="23" xfId="0" applyFont="1" applyFill="1" applyBorder="1"/>
    <xf numFmtId="49" fontId="19" fillId="9" borderId="24" xfId="0" applyNumberFormat="1" applyFont="1" applyFill="1" applyBorder="1" applyAlignment="1">
      <alignment horizontal="left"/>
    </xf>
    <xf numFmtId="0" fontId="19" fillId="9" borderId="22" xfId="0" applyFont="1" applyFill="1" applyBorder="1"/>
    <xf numFmtId="2" fontId="14" fillId="9" borderId="35" xfId="0" applyNumberFormat="1" applyFont="1" applyFill="1" applyBorder="1" applyAlignment="1">
      <alignment horizontal="right"/>
    </xf>
    <xf numFmtId="0" fontId="6" fillId="9" borderId="24" xfId="0" applyFont="1" applyFill="1" applyBorder="1" applyAlignment="1">
      <alignment horizontal="left"/>
    </xf>
    <xf numFmtId="0" fontId="14" fillId="9" borderId="25" xfId="0" applyFont="1" applyFill="1" applyBorder="1"/>
    <xf numFmtId="1" fontId="46" fillId="9" borderId="22" xfId="0" applyNumberFormat="1" applyFont="1" applyFill="1" applyBorder="1" applyAlignment="1">
      <alignment horizontal="right"/>
    </xf>
    <xf numFmtId="0" fontId="2" fillId="12" borderId="20" xfId="0" applyFont="1" applyFill="1" applyBorder="1" applyAlignment="1">
      <alignment horizontal="left"/>
    </xf>
    <xf numFmtId="166" fontId="29" fillId="0" borderId="21" xfId="0" applyNumberFormat="1" applyFont="1" applyBorder="1"/>
    <xf numFmtId="166" fontId="29" fillId="0" borderId="44" xfId="0" applyNumberFormat="1" applyFont="1" applyBorder="1"/>
    <xf numFmtId="166" fontId="19" fillId="0" borderId="44" xfId="0" applyNumberFormat="1" applyFont="1" applyBorder="1" applyAlignment="1"/>
    <xf numFmtId="166" fontId="19" fillId="0" borderId="51" xfId="0" applyNumberFormat="1" applyFont="1" applyBorder="1" applyAlignment="1">
      <alignment horizontal="center"/>
    </xf>
    <xf numFmtId="166" fontId="19" fillId="0" borderId="12" xfId="0" applyNumberFormat="1" applyFont="1" applyBorder="1" applyAlignment="1">
      <alignment horizontal="center"/>
    </xf>
    <xf numFmtId="166" fontId="19" fillId="0" borderId="22" xfId="0" applyNumberFormat="1" applyFont="1" applyBorder="1" applyAlignment="1">
      <alignment horizontal="center"/>
    </xf>
    <xf numFmtId="166" fontId="19" fillId="0" borderId="15" xfId="0" applyNumberFormat="1" applyFont="1" applyBorder="1"/>
    <xf numFmtId="166" fontId="19" fillId="0" borderId="29" xfId="0" applyNumberFormat="1" applyFont="1" applyBorder="1"/>
    <xf numFmtId="166" fontId="19" fillId="0" borderId="7" xfId="0" applyNumberFormat="1" applyFont="1" applyBorder="1"/>
    <xf numFmtId="166" fontId="19" fillId="0" borderId="0" xfId="0" applyNumberFormat="1" applyFont="1" applyBorder="1" applyAlignment="1">
      <alignment horizontal="center"/>
    </xf>
    <xf numFmtId="166" fontId="29" fillId="0" borderId="21" xfId="0" applyNumberFormat="1" applyFont="1" applyBorder="1" applyAlignment="1">
      <alignment horizontal="center"/>
    </xf>
    <xf numFmtId="166" fontId="29" fillId="0" borderId="28" xfId="0" applyNumberFormat="1" applyFont="1" applyBorder="1"/>
    <xf numFmtId="166" fontId="29" fillId="0" borderId="51" xfId="0" applyNumberFormat="1" applyFont="1" applyBorder="1" applyAlignment="1">
      <alignment horizontal="center"/>
    </xf>
    <xf numFmtId="166" fontId="29" fillId="0" borderId="22" xfId="0" applyNumberFormat="1" applyFont="1" applyBorder="1"/>
    <xf numFmtId="166" fontId="29" fillId="0" borderId="22" xfId="0" applyNumberFormat="1" applyFont="1" applyBorder="1" applyAlignment="1">
      <alignment horizontal="center"/>
    </xf>
    <xf numFmtId="166" fontId="29" fillId="0" borderId="15" xfId="0" applyNumberFormat="1" applyFont="1" applyBorder="1"/>
    <xf numFmtId="166" fontId="29" fillId="0" borderId="29" xfId="0" applyNumberFormat="1" applyFont="1" applyBorder="1"/>
    <xf numFmtId="166" fontId="29" fillId="0" borderId="7" xfId="0" applyNumberFormat="1" applyFont="1" applyBorder="1"/>
    <xf numFmtId="0" fontId="6" fillId="2" borderId="23" xfId="0" applyFont="1" applyFill="1" applyBorder="1"/>
    <xf numFmtId="0" fontId="17" fillId="0" borderId="14" xfId="1" applyBorder="1" applyAlignment="1" applyProtection="1"/>
    <xf numFmtId="0" fontId="6" fillId="8" borderId="22" xfId="0" applyFont="1" applyFill="1" applyBorder="1"/>
    <xf numFmtId="0" fontId="8" fillId="4" borderId="25" xfId="0" applyFont="1" applyFill="1" applyBorder="1"/>
    <xf numFmtId="49" fontId="6" fillId="4" borderId="22" xfId="0" applyNumberFormat="1" applyFont="1" applyFill="1" applyBorder="1"/>
    <xf numFmtId="49" fontId="6" fillId="4" borderId="22" xfId="0" applyNumberFormat="1" applyFont="1" applyFill="1" applyBorder="1" applyAlignment="1">
      <alignment horizontal="left"/>
    </xf>
    <xf numFmtId="2" fontId="36" fillId="4" borderId="22" xfId="0" applyNumberFormat="1" applyFont="1" applyFill="1" applyBorder="1" applyAlignment="1">
      <alignment horizontal="right"/>
    </xf>
    <xf numFmtId="49" fontId="34" fillId="4" borderId="24" xfId="0" applyNumberFormat="1" applyFont="1" applyFill="1" applyBorder="1" applyAlignment="1"/>
    <xf numFmtId="49" fontId="34" fillId="4" borderId="22" xfId="0" applyNumberFormat="1" applyFont="1" applyFill="1" applyBorder="1" applyAlignment="1"/>
    <xf numFmtId="166" fontId="3" fillId="0" borderId="22" xfId="0" applyNumberFormat="1" applyFont="1" applyBorder="1" applyAlignment="1">
      <alignment horizontal="center"/>
    </xf>
    <xf numFmtId="0" fontId="3" fillId="4" borderId="38" xfId="0" applyFont="1" applyFill="1" applyBorder="1" applyAlignment="1">
      <alignment horizontal="left"/>
    </xf>
    <xf numFmtId="0" fontId="7" fillId="2" borderId="25" xfId="0" applyFont="1" applyFill="1" applyBorder="1"/>
    <xf numFmtId="0" fontId="6" fillId="4" borderId="14" xfId="0" applyFont="1" applyFill="1" applyBorder="1"/>
    <xf numFmtId="0" fontId="19" fillId="4" borderId="35" xfId="0" applyFont="1" applyFill="1" applyBorder="1" applyAlignment="1">
      <alignment horizontal="left"/>
    </xf>
    <xf numFmtId="0" fontId="7" fillId="10" borderId="24" xfId="0" applyFont="1" applyFill="1" applyBorder="1"/>
    <xf numFmtId="0" fontId="7" fillId="10" borderId="22" xfId="0" applyFont="1" applyFill="1" applyBorder="1" applyAlignment="1">
      <alignment horizontal="center"/>
    </xf>
    <xf numFmtId="0" fontId="7" fillId="10" borderId="23" xfId="0" applyFont="1" applyFill="1" applyBorder="1" applyAlignment="1">
      <alignment horizontal="center"/>
    </xf>
    <xf numFmtId="0" fontId="8" fillId="10" borderId="25" xfId="0" applyFont="1" applyFill="1" applyBorder="1"/>
    <xf numFmtId="0" fontId="8" fillId="10" borderId="23" xfId="0" applyFont="1" applyFill="1" applyBorder="1"/>
    <xf numFmtId="0" fontId="7" fillId="10" borderId="22" xfId="0" applyFont="1" applyFill="1" applyBorder="1"/>
    <xf numFmtId="1" fontId="46" fillId="10" borderId="22" xfId="0" applyNumberFormat="1" applyFont="1" applyFill="1" applyBorder="1" applyAlignment="1">
      <alignment horizontal="right"/>
    </xf>
    <xf numFmtId="2" fontId="14" fillId="10" borderId="35" xfId="0" applyNumberFormat="1" applyFont="1" applyFill="1" applyBorder="1" applyAlignment="1">
      <alignment horizontal="right"/>
    </xf>
    <xf numFmtId="0" fontId="8" fillId="10" borderId="19" xfId="0" applyFont="1" applyFill="1" applyBorder="1"/>
    <xf numFmtId="0" fontId="8" fillId="10" borderId="18" xfId="0" applyFont="1" applyFill="1" applyBorder="1"/>
    <xf numFmtId="49" fontId="6" fillId="10" borderId="20" xfId="0" applyNumberFormat="1" applyFont="1" applyFill="1" applyBorder="1" applyAlignment="1">
      <alignment horizontal="left"/>
    </xf>
    <xf numFmtId="0" fontId="7" fillId="10" borderId="15" xfId="0" applyFont="1" applyFill="1" applyBorder="1" applyAlignment="1">
      <alignment horizontal="right"/>
    </xf>
    <xf numFmtId="2" fontId="14" fillId="10" borderId="16" xfId="0" applyNumberFormat="1" applyFont="1" applyFill="1" applyBorder="1" applyAlignment="1">
      <alignment horizontal="right"/>
    </xf>
    <xf numFmtId="0" fontId="7" fillId="10" borderId="22" xfId="0" applyFont="1" applyFill="1" applyBorder="1" applyAlignment="1">
      <alignment horizontal="right"/>
    </xf>
    <xf numFmtId="0" fontId="6" fillId="10" borderId="21" xfId="0" applyFont="1" applyFill="1" applyBorder="1"/>
    <xf numFmtId="0" fontId="5" fillId="10" borderId="22" xfId="0" applyFont="1" applyFill="1" applyBorder="1" applyAlignment="1">
      <alignment horizontal="center"/>
    </xf>
    <xf numFmtId="0" fontId="29" fillId="10" borderId="35" xfId="0" applyFont="1" applyFill="1" applyBorder="1" applyAlignment="1">
      <alignment horizontal="left"/>
    </xf>
    <xf numFmtId="0" fontId="13" fillId="10" borderId="39" xfId="0" applyFont="1" applyFill="1" applyBorder="1"/>
    <xf numFmtId="0" fontId="13" fillId="10" borderId="23" xfId="0" applyFont="1" applyFill="1" applyBorder="1" applyAlignment="1">
      <alignment horizontal="center"/>
    </xf>
    <xf numFmtId="49" fontId="19" fillId="10" borderId="24" xfId="0" applyNumberFormat="1" applyFont="1" applyFill="1" applyBorder="1"/>
    <xf numFmtId="0" fontId="7" fillId="10" borderId="26" xfId="0" applyFont="1" applyFill="1" applyBorder="1"/>
    <xf numFmtId="49" fontId="29" fillId="10" borderId="26" xfId="0" applyNumberFormat="1" applyFont="1" applyFill="1" applyBorder="1"/>
    <xf numFmtId="2" fontId="14" fillId="10" borderId="26" xfId="0" applyNumberFormat="1" applyFont="1" applyFill="1" applyBorder="1"/>
    <xf numFmtId="2" fontId="13" fillId="10" borderId="41" xfId="0" applyNumberFormat="1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8" fillId="6" borderId="19" xfId="0" applyFont="1" applyFill="1" applyBorder="1"/>
    <xf numFmtId="0" fontId="8" fillId="6" borderId="18" xfId="0" applyFont="1" applyFill="1" applyBorder="1"/>
    <xf numFmtId="49" fontId="6" fillId="6" borderId="20" xfId="0" applyNumberFormat="1" applyFont="1" applyFill="1" applyBorder="1" applyAlignment="1">
      <alignment horizontal="left"/>
    </xf>
    <xf numFmtId="0" fontId="3" fillId="6" borderId="15" xfId="0" applyFont="1" applyFill="1" applyBorder="1" applyAlignment="1">
      <alignment horizontal="right"/>
    </xf>
    <xf numFmtId="0" fontId="3" fillId="6" borderId="15" xfId="0" applyFont="1" applyFill="1" applyBorder="1"/>
    <xf numFmtId="1" fontId="8" fillId="6" borderId="16" xfId="0" applyNumberFormat="1" applyFont="1" applyFill="1" applyBorder="1" applyAlignment="1">
      <alignment horizontal="right"/>
    </xf>
    <xf numFmtId="0" fontId="3" fillId="6" borderId="23" xfId="0" applyFont="1" applyFill="1" applyBorder="1" applyAlignment="1">
      <alignment horizontal="center"/>
    </xf>
    <xf numFmtId="0" fontId="3" fillId="6" borderId="22" xfId="0" applyFont="1" applyFill="1" applyBorder="1" applyAlignment="1">
      <alignment horizontal="right"/>
    </xf>
    <xf numFmtId="1" fontId="8" fillId="6" borderId="35" xfId="0" applyNumberFormat="1" applyFont="1" applyFill="1" applyBorder="1" applyAlignment="1">
      <alignment horizontal="right"/>
    </xf>
    <xf numFmtId="17" fontId="3" fillId="6" borderId="18" xfId="0" applyNumberFormat="1" applyFont="1" applyFill="1" applyBorder="1" applyAlignment="1">
      <alignment horizontal="center"/>
    </xf>
    <xf numFmtId="0" fontId="2" fillId="6" borderId="20" xfId="0" applyFont="1" applyFill="1" applyBorder="1"/>
    <xf numFmtId="0" fontId="2" fillId="8" borderId="31" xfId="0" applyFont="1" applyFill="1" applyBorder="1"/>
    <xf numFmtId="0" fontId="2" fillId="8" borderId="20" xfId="0" applyFont="1" applyFill="1" applyBorder="1"/>
    <xf numFmtId="0" fontId="2" fillId="0" borderId="20" xfId="0" applyFont="1" applyBorder="1" applyAlignment="1">
      <alignment horizontal="left"/>
    </xf>
    <xf numFmtId="0" fontId="5" fillId="0" borderId="24" xfId="0" applyFont="1" applyBorder="1"/>
    <xf numFmtId="0" fontId="35" fillId="8" borderId="22" xfId="0" applyFont="1" applyFill="1" applyBorder="1" applyAlignment="1">
      <alignment horizontal="left"/>
    </xf>
    <xf numFmtId="1" fontId="102" fillId="0" borderId="22" xfId="0" applyNumberFormat="1" applyFont="1" applyBorder="1"/>
    <xf numFmtId="0" fontId="34" fillId="0" borderId="15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6" fillId="2" borderId="19" xfId="0" applyFont="1" applyFill="1" applyBorder="1"/>
    <xf numFmtId="0" fontId="36" fillId="2" borderId="18" xfId="0" applyFont="1" applyFill="1" applyBorder="1"/>
    <xf numFmtId="0" fontId="36" fillId="2" borderId="25" xfId="0" applyFont="1" applyFill="1" applyBorder="1"/>
    <xf numFmtId="0" fontId="36" fillId="2" borderId="23" xfId="0" applyFont="1" applyFill="1" applyBorder="1"/>
    <xf numFmtId="0" fontId="36" fillId="2" borderId="37" xfId="0" applyFont="1" applyFill="1" applyBorder="1"/>
    <xf numFmtId="0" fontId="34" fillId="0" borderId="23" xfId="0" applyFont="1" applyBorder="1" applyAlignment="1">
      <alignment horizontal="center"/>
    </xf>
    <xf numFmtId="1" fontId="38" fillId="0" borderId="26" xfId="0" applyNumberFormat="1" applyFont="1" applyBorder="1" applyAlignment="1">
      <alignment horizontal="right"/>
    </xf>
    <xf numFmtId="0" fontId="36" fillId="2" borderId="47" xfId="0" applyFont="1" applyFill="1" applyBorder="1"/>
    <xf numFmtId="0" fontId="34" fillId="0" borderId="35" xfId="0" applyFont="1" applyBorder="1" applyAlignment="1">
      <alignment horizontal="center"/>
    </xf>
    <xf numFmtId="0" fontId="34" fillId="0" borderId="0" xfId="0" applyFont="1" applyAlignment="1">
      <alignment horizontal="left"/>
    </xf>
    <xf numFmtId="0" fontId="34" fillId="0" borderId="46" xfId="0" applyFont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32" fillId="0" borderId="20" xfId="0" applyFont="1" applyBorder="1"/>
    <xf numFmtId="49" fontId="7" fillId="0" borderId="27" xfId="0" applyNumberFormat="1" applyFont="1" applyBorder="1" applyAlignment="1">
      <alignment horizontal="left"/>
    </xf>
    <xf numFmtId="0" fontId="16" fillId="0" borderId="20" xfId="0" applyFont="1" applyBorder="1" applyAlignment="1">
      <alignment horizontal="center"/>
    </xf>
    <xf numFmtId="49" fontId="13" fillId="12" borderId="22" xfId="0" applyNumberFormat="1" applyFont="1" applyFill="1" applyBorder="1" applyAlignment="1">
      <alignment horizontal="center"/>
    </xf>
    <xf numFmtId="49" fontId="32" fillId="12" borderId="22" xfId="0" applyNumberFormat="1" applyFont="1" applyFill="1" applyBorder="1" applyAlignment="1">
      <alignment horizontal="center"/>
    </xf>
    <xf numFmtId="0" fontId="2" fillId="2" borderId="49" xfId="0" applyFont="1" applyFill="1" applyBorder="1"/>
    <xf numFmtId="2" fontId="21" fillId="0" borderId="22" xfId="0" applyNumberFormat="1" applyFont="1" applyBorder="1"/>
    <xf numFmtId="0" fontId="32" fillId="12" borderId="20" xfId="0" applyFont="1" applyFill="1" applyBorder="1"/>
    <xf numFmtId="0" fontId="7" fillId="0" borderId="22" xfId="0" applyFont="1" applyBorder="1" applyAlignment="1"/>
    <xf numFmtId="0" fontId="2" fillId="0" borderId="0" xfId="0" applyFont="1" applyBorder="1" applyAlignment="1"/>
    <xf numFmtId="0" fontId="32" fillId="12" borderId="24" xfId="0" applyFont="1" applyFill="1" applyBorder="1" applyAlignment="1">
      <alignment horizontal="left"/>
    </xf>
    <xf numFmtId="49" fontId="5" fillId="12" borderId="22" xfId="0" applyNumberFormat="1" applyFont="1" applyFill="1" applyBorder="1" applyAlignment="1"/>
    <xf numFmtId="0" fontId="2" fillId="12" borderId="35" xfId="0" applyFont="1" applyFill="1" applyBorder="1" applyAlignment="1">
      <alignment horizontal="left"/>
    </xf>
    <xf numFmtId="49" fontId="7" fillId="4" borderId="24" xfId="0" applyNumberFormat="1" applyFont="1" applyFill="1" applyBorder="1" applyAlignment="1">
      <alignment horizontal="left"/>
    </xf>
    <xf numFmtId="0" fontId="3" fillId="4" borderId="37" xfId="0" applyFont="1" applyFill="1" applyBorder="1"/>
    <xf numFmtId="49" fontId="6" fillId="4" borderId="22" xfId="0" applyNumberFormat="1" applyFont="1" applyFill="1" applyBorder="1" applyAlignment="1"/>
    <xf numFmtId="0" fontId="2" fillId="4" borderId="23" xfId="0" applyFont="1" applyFill="1" applyBorder="1" applyAlignment="1">
      <alignment horizontal="right"/>
    </xf>
    <xf numFmtId="0" fontId="34" fillId="17" borderId="18" xfId="0" applyFont="1" applyFill="1" applyBorder="1" applyAlignment="1">
      <alignment horizontal="center"/>
    </xf>
    <xf numFmtId="0" fontId="36" fillId="17" borderId="25" xfId="0" applyFont="1" applyFill="1" applyBorder="1"/>
    <xf numFmtId="0" fontId="36" fillId="17" borderId="23" xfId="0" applyFont="1" applyFill="1" applyBorder="1"/>
    <xf numFmtId="0" fontId="34" fillId="17" borderId="22" xfId="0" applyFont="1" applyFill="1" applyBorder="1"/>
    <xf numFmtId="2" fontId="36" fillId="17" borderId="16" xfId="0" applyNumberFormat="1" applyFont="1" applyFill="1" applyBorder="1" applyAlignment="1">
      <alignment horizontal="right"/>
    </xf>
    <xf numFmtId="0" fontId="3" fillId="4" borderId="25" xfId="0" applyFont="1" applyFill="1" applyBorder="1" applyAlignment="1">
      <alignment horizontal="left"/>
    </xf>
    <xf numFmtId="2" fontId="8" fillId="4" borderId="3" xfId="0" applyNumberFormat="1" applyFont="1" applyFill="1" applyBorder="1" applyAlignment="1">
      <alignment horizontal="right"/>
    </xf>
    <xf numFmtId="0" fontId="2" fillId="16" borderId="37" xfId="0" applyFont="1" applyFill="1" applyBorder="1"/>
    <xf numFmtId="49" fontId="7" fillId="16" borderId="24" xfId="0" applyNumberFormat="1" applyFont="1" applyFill="1" applyBorder="1"/>
    <xf numFmtId="0" fontId="3" fillId="16" borderId="22" xfId="0" applyFont="1" applyFill="1" applyBorder="1"/>
    <xf numFmtId="49" fontId="2" fillId="16" borderId="22" xfId="0" applyNumberFormat="1" applyFont="1" applyFill="1" applyBorder="1"/>
    <xf numFmtId="0" fontId="3" fillId="9" borderId="24" xfId="0" applyFont="1" applyFill="1" applyBorder="1" applyAlignment="1">
      <alignment horizontal="left"/>
    </xf>
    <xf numFmtId="49" fontId="3" fillId="9" borderId="22" xfId="0" applyNumberFormat="1" applyFont="1" applyFill="1" applyBorder="1" applyAlignment="1">
      <alignment horizontal="center"/>
    </xf>
    <xf numFmtId="0" fontId="2" fillId="9" borderId="37" xfId="0" applyFont="1" applyFill="1" applyBorder="1"/>
    <xf numFmtId="0" fontId="2" fillId="9" borderId="23" xfId="0" applyFont="1" applyFill="1" applyBorder="1" applyAlignment="1">
      <alignment horizontal="right"/>
    </xf>
    <xf numFmtId="49" fontId="7" fillId="9" borderId="24" xfId="0" applyNumberFormat="1" applyFont="1" applyFill="1" applyBorder="1"/>
    <xf numFmtId="0" fontId="3" fillId="9" borderId="22" xfId="0" applyFont="1" applyFill="1" applyBorder="1"/>
    <xf numFmtId="49" fontId="2" fillId="9" borderId="22" xfId="0" applyNumberFormat="1" applyFont="1" applyFill="1" applyBorder="1"/>
    <xf numFmtId="1" fontId="18" fillId="9" borderId="22" xfId="0" applyNumberFormat="1" applyFont="1" applyFill="1" applyBorder="1"/>
    <xf numFmtId="2" fontId="8" fillId="9" borderId="35" xfId="0" applyNumberFormat="1" applyFont="1" applyFill="1" applyBorder="1" applyAlignment="1">
      <alignment horizontal="right"/>
    </xf>
    <xf numFmtId="0" fontId="2" fillId="9" borderId="21" xfId="0" applyFont="1" applyFill="1" applyBorder="1" applyAlignment="1">
      <alignment horizontal="center"/>
    </xf>
    <xf numFmtId="0" fontId="3" fillId="9" borderId="20" xfId="0" applyFont="1" applyFill="1" applyBorder="1" applyAlignment="1">
      <alignment horizontal="left"/>
    </xf>
    <xf numFmtId="0" fontId="2" fillId="9" borderId="39" xfId="0" applyFont="1" applyFill="1" applyBorder="1"/>
    <xf numFmtId="0" fontId="3" fillId="9" borderId="26" xfId="0" applyFont="1" applyFill="1" applyBorder="1"/>
    <xf numFmtId="49" fontId="2" fillId="9" borderId="26" xfId="0" applyNumberFormat="1" applyFont="1" applyFill="1" applyBorder="1"/>
    <xf numFmtId="1" fontId="18" fillId="9" borderId="26" xfId="0" applyNumberFormat="1" applyFont="1" applyFill="1" applyBorder="1"/>
    <xf numFmtId="2" fontId="8" fillId="9" borderId="41" xfId="0" applyNumberFormat="1" applyFont="1" applyFill="1" applyBorder="1" applyAlignment="1">
      <alignment horizontal="right"/>
    </xf>
    <xf numFmtId="0" fontId="6" fillId="14" borderId="20" xfId="0" applyFont="1" applyFill="1" applyBorder="1"/>
    <xf numFmtId="0" fontId="6" fillId="14" borderId="22" xfId="0" applyFont="1" applyFill="1" applyBorder="1" applyAlignment="1">
      <alignment horizontal="center"/>
    </xf>
    <xf numFmtId="0" fontId="14" fillId="14" borderId="24" xfId="0" applyFont="1" applyFill="1" applyBorder="1"/>
    <xf numFmtId="0" fontId="14" fillId="14" borderId="23" xfId="0" applyFont="1" applyFill="1" applyBorder="1"/>
    <xf numFmtId="0" fontId="19" fillId="14" borderId="22" xfId="0" applyFont="1" applyFill="1" applyBorder="1"/>
    <xf numFmtId="1" fontId="46" fillId="14" borderId="26" xfId="0" applyNumberFormat="1" applyFont="1" applyFill="1" applyBorder="1" applyAlignment="1">
      <alignment horizontal="right"/>
    </xf>
    <xf numFmtId="2" fontId="14" fillId="14" borderId="35" xfId="0" applyNumberFormat="1" applyFont="1" applyFill="1" applyBorder="1" applyAlignment="1">
      <alignment horizontal="right"/>
    </xf>
    <xf numFmtId="0" fontId="19" fillId="14" borderId="24" xfId="0" applyFont="1" applyFill="1" applyBorder="1" applyAlignment="1">
      <alignment horizontal="left"/>
    </xf>
    <xf numFmtId="0" fontId="14" fillId="14" borderId="25" xfId="0" applyFont="1" applyFill="1" applyBorder="1"/>
    <xf numFmtId="1" fontId="46" fillId="14" borderId="22" xfId="0" applyNumberFormat="1" applyFont="1" applyFill="1" applyBorder="1" applyAlignment="1">
      <alignment horizontal="right"/>
    </xf>
    <xf numFmtId="0" fontId="6" fillId="14" borderId="24" xfId="0" applyFont="1" applyFill="1" applyBorder="1" applyAlignment="1">
      <alignment horizontal="left"/>
    </xf>
    <xf numFmtId="2" fontId="6" fillId="14" borderId="35" xfId="0" applyNumberFormat="1" applyFont="1" applyFill="1" applyBorder="1" applyAlignment="1">
      <alignment horizontal="center"/>
    </xf>
    <xf numFmtId="2" fontId="7" fillId="14" borderId="35" xfId="0" applyNumberFormat="1" applyFont="1" applyFill="1" applyBorder="1" applyAlignment="1">
      <alignment horizontal="center"/>
    </xf>
    <xf numFmtId="0" fontId="7" fillId="16" borderId="24" xfId="0" applyFont="1" applyFill="1" applyBorder="1"/>
    <xf numFmtId="0" fontId="3" fillId="16" borderId="22" xfId="0" applyFont="1" applyFill="1" applyBorder="1" applyAlignment="1">
      <alignment horizontal="center"/>
    </xf>
    <xf numFmtId="0" fontId="8" fillId="16" borderId="43" xfId="0" applyFont="1" applyFill="1" applyBorder="1" applyAlignment="1">
      <alignment horizontal="center"/>
    </xf>
    <xf numFmtId="49" fontId="6" fillId="16" borderId="48" xfId="0" applyNumberFormat="1" applyFont="1" applyFill="1" applyBorder="1" applyAlignment="1">
      <alignment horizontal="left"/>
    </xf>
    <xf numFmtId="0" fontId="2" fillId="16" borderId="22" xfId="0" applyFont="1" applyFill="1" applyBorder="1" applyAlignment="1">
      <alignment horizontal="center"/>
    </xf>
    <xf numFmtId="0" fontId="13" fillId="16" borderId="22" xfId="0" applyFont="1" applyFill="1" applyBorder="1" applyAlignment="1">
      <alignment horizontal="center"/>
    </xf>
    <xf numFmtId="1" fontId="21" fillId="16" borderId="22" xfId="0" applyNumberFormat="1" applyFont="1" applyFill="1" applyBorder="1" applyAlignment="1">
      <alignment horizontal="right"/>
    </xf>
    <xf numFmtId="2" fontId="8" fillId="16" borderId="22" xfId="0" applyNumberFormat="1" applyFont="1" applyFill="1" applyBorder="1" applyAlignment="1">
      <alignment horizontal="right"/>
    </xf>
    <xf numFmtId="0" fontId="8" fillId="4" borderId="49" xfId="0" applyFont="1" applyFill="1" applyBorder="1"/>
    <xf numFmtId="2" fontId="8" fillId="4" borderId="35" xfId="0" applyNumberFormat="1" applyFont="1" applyFill="1" applyBorder="1"/>
    <xf numFmtId="0" fontId="8" fillId="4" borderId="18" xfId="0" applyFont="1" applyFill="1" applyBorder="1"/>
    <xf numFmtId="0" fontId="2" fillId="12" borderId="24" xfId="0" applyFont="1" applyFill="1" applyBorder="1" applyAlignment="1">
      <alignment horizontal="left"/>
    </xf>
    <xf numFmtId="0" fontId="2" fillId="12" borderId="22" xfId="0" applyFont="1" applyFill="1" applyBorder="1" applyAlignment="1">
      <alignment horizontal="center"/>
    </xf>
    <xf numFmtId="0" fontId="2" fillId="12" borderId="24" xfId="0" applyFont="1" applyFill="1" applyBorder="1"/>
    <xf numFmtId="2" fontId="49" fillId="0" borderId="22" xfId="0" applyNumberFormat="1" applyFont="1" applyBorder="1"/>
    <xf numFmtId="2" fontId="7" fillId="0" borderId="35" xfId="0" applyNumberFormat="1" applyFont="1" applyBorder="1" applyAlignment="1">
      <alignment horizontal="center"/>
    </xf>
    <xf numFmtId="0" fontId="39" fillId="2" borderId="23" xfId="0" applyFont="1" applyFill="1" applyBorder="1"/>
    <xf numFmtId="0" fontId="2" fillId="3" borderId="45" xfId="0" applyFont="1" applyFill="1" applyBorder="1"/>
    <xf numFmtId="0" fontId="2" fillId="8" borderId="45" xfId="0" applyFont="1" applyFill="1" applyBorder="1"/>
    <xf numFmtId="0" fontId="2" fillId="8" borderId="22" xfId="0" applyFont="1" applyFill="1" applyBorder="1"/>
    <xf numFmtId="0" fontId="3" fillId="16" borderId="35" xfId="0" applyFont="1" applyFill="1" applyBorder="1" applyAlignment="1">
      <alignment horizontal="center"/>
    </xf>
    <xf numFmtId="0" fontId="2" fillId="16" borderId="23" xfId="0" applyFont="1" applyFill="1" applyBorder="1" applyAlignment="1">
      <alignment horizontal="center"/>
    </xf>
    <xf numFmtId="0" fontId="10" fillId="16" borderId="23" xfId="0" applyFont="1" applyFill="1" applyBorder="1" applyAlignment="1">
      <alignment horizontal="center"/>
    </xf>
    <xf numFmtId="0" fontId="2" fillId="7" borderId="53" xfId="0" applyFont="1" applyFill="1" applyBorder="1" applyAlignment="1"/>
    <xf numFmtId="0" fontId="2" fillId="7" borderId="12" xfId="0" applyFont="1" applyFill="1" applyBorder="1" applyAlignment="1">
      <alignment horizontal="center"/>
    </xf>
    <xf numFmtId="0" fontId="2" fillId="7" borderId="54" xfId="0" applyFont="1" applyFill="1" applyBorder="1" applyAlignment="1">
      <alignment horizontal="center"/>
    </xf>
    <xf numFmtId="0" fontId="3" fillId="7" borderId="20" xfId="0" applyFont="1" applyFill="1" applyBorder="1"/>
    <xf numFmtId="0" fontId="2" fillId="8" borderId="53" xfId="0" applyFont="1" applyFill="1" applyBorder="1" applyAlignment="1"/>
    <xf numFmtId="0" fontId="2" fillId="8" borderId="12" xfId="0" applyFont="1" applyFill="1" applyBorder="1" applyAlignment="1">
      <alignment horizontal="center"/>
    </xf>
    <xf numFmtId="0" fontId="2" fillId="8" borderId="54" xfId="0" applyFont="1" applyFill="1" applyBorder="1" applyAlignment="1">
      <alignment horizontal="center"/>
    </xf>
    <xf numFmtId="0" fontId="3" fillId="8" borderId="20" xfId="0" applyFont="1" applyFill="1" applyBorder="1"/>
    <xf numFmtId="0" fontId="3" fillId="8" borderId="19" xfId="0" applyFont="1" applyFill="1" applyBorder="1"/>
    <xf numFmtId="0" fontId="2" fillId="8" borderId="25" xfId="0" applyFont="1" applyFill="1" applyBorder="1"/>
    <xf numFmtId="0" fontId="2" fillId="8" borderId="24" xfId="0" applyFont="1" applyFill="1" applyBorder="1" applyAlignment="1">
      <alignment horizontal="center"/>
    </xf>
    <xf numFmtId="0" fontId="2" fillId="8" borderId="25" xfId="0" applyFont="1" applyFill="1" applyBorder="1" applyAlignment="1">
      <alignment horizontal="center"/>
    </xf>
    <xf numFmtId="0" fontId="2" fillId="8" borderId="19" xfId="0" applyFont="1" applyFill="1" applyBorder="1"/>
    <xf numFmtId="0" fontId="32" fillId="8" borderId="24" xfId="0" applyFont="1" applyFill="1" applyBorder="1"/>
    <xf numFmtId="0" fontId="32" fillId="8" borderId="25" xfId="0" applyFont="1" applyFill="1" applyBorder="1"/>
    <xf numFmtId="0" fontId="34" fillId="8" borderId="24" xfId="0" applyFont="1" applyFill="1" applyBorder="1"/>
    <xf numFmtId="0" fontId="34" fillId="8" borderId="25" xfId="0" applyFont="1" applyFill="1" applyBorder="1"/>
    <xf numFmtId="0" fontId="32" fillId="8" borderId="24" xfId="0" applyFont="1" applyFill="1" applyBorder="1" applyAlignment="1">
      <alignment horizontal="center"/>
    </xf>
    <xf numFmtId="0" fontId="32" fillId="8" borderId="25" xfId="0" applyFont="1" applyFill="1" applyBorder="1" applyAlignment="1">
      <alignment horizontal="center"/>
    </xf>
    <xf numFmtId="0" fontId="34" fillId="8" borderId="20" xfId="0" applyFont="1" applyFill="1" applyBorder="1"/>
    <xf numFmtId="0" fontId="34" fillId="8" borderId="19" xfId="0" applyFont="1" applyFill="1" applyBorder="1"/>
    <xf numFmtId="0" fontId="34" fillId="8" borderId="31" xfId="0" applyFont="1" applyFill="1" applyBorder="1"/>
    <xf numFmtId="0" fontId="34" fillId="8" borderId="0" xfId="0" applyFont="1" applyFill="1" applyBorder="1"/>
    <xf numFmtId="0" fontId="3" fillId="7" borderId="15" xfId="0" applyFont="1" applyFill="1" applyBorder="1"/>
    <xf numFmtId="0" fontId="3" fillId="7" borderId="16" xfId="0" applyFont="1" applyFill="1" applyBorder="1"/>
    <xf numFmtId="0" fontId="2" fillId="7" borderId="24" xfId="0" applyFont="1" applyFill="1" applyBorder="1"/>
    <xf numFmtId="0" fontId="2" fillId="7" borderId="22" xfId="0" applyFont="1" applyFill="1" applyBorder="1"/>
    <xf numFmtId="0" fontId="2" fillId="7" borderId="24" xfId="0" applyFont="1" applyFill="1" applyBorder="1" applyAlignment="1">
      <alignment horizontal="center"/>
    </xf>
    <xf numFmtId="0" fontId="2" fillId="7" borderId="22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7" borderId="20" xfId="0" applyFont="1" applyFill="1" applyBorder="1"/>
    <xf numFmtId="0" fontId="2" fillId="7" borderId="15" xfId="0" applyFont="1" applyFill="1" applyBorder="1"/>
    <xf numFmtId="0" fontId="2" fillId="7" borderId="16" xfId="0" applyFont="1" applyFill="1" applyBorder="1"/>
    <xf numFmtId="0" fontId="2" fillId="7" borderId="29" xfId="0" applyFont="1" applyFill="1" applyBorder="1"/>
    <xf numFmtId="0" fontId="2" fillId="7" borderId="33" xfId="0" applyFont="1" applyFill="1" applyBorder="1"/>
    <xf numFmtId="0" fontId="32" fillId="7" borderId="24" xfId="0" applyFont="1" applyFill="1" applyBorder="1"/>
    <xf numFmtId="0" fontId="32" fillId="7" borderId="22" xfId="0" applyFont="1" applyFill="1" applyBorder="1"/>
    <xf numFmtId="0" fontId="32" fillId="7" borderId="35" xfId="0" applyFont="1" applyFill="1" applyBorder="1"/>
    <xf numFmtId="0" fontId="34" fillId="7" borderId="24" xfId="0" applyFont="1" applyFill="1" applyBorder="1"/>
    <xf numFmtId="0" fontId="34" fillId="7" borderId="22" xfId="0" applyFont="1" applyFill="1" applyBorder="1"/>
    <xf numFmtId="0" fontId="34" fillId="7" borderId="35" xfId="0" applyFont="1" applyFill="1" applyBorder="1"/>
    <xf numFmtId="0" fontId="32" fillId="7" borderId="24" xfId="0" applyFont="1" applyFill="1" applyBorder="1" applyAlignment="1">
      <alignment horizontal="center"/>
    </xf>
    <xf numFmtId="0" fontId="32" fillId="7" borderId="22" xfId="0" applyFont="1" applyFill="1" applyBorder="1" applyAlignment="1">
      <alignment horizontal="center"/>
    </xf>
    <xf numFmtId="0" fontId="32" fillId="7" borderId="35" xfId="0" applyFont="1" applyFill="1" applyBorder="1" applyAlignment="1">
      <alignment horizontal="center"/>
    </xf>
    <xf numFmtId="0" fontId="34" fillId="7" borderId="20" xfId="0" applyFont="1" applyFill="1" applyBorder="1"/>
    <xf numFmtId="0" fontId="34" fillId="7" borderId="15" xfId="0" applyFont="1" applyFill="1" applyBorder="1"/>
    <xf numFmtId="0" fontId="34" fillId="7" borderId="16" xfId="0" applyFont="1" applyFill="1" applyBorder="1"/>
    <xf numFmtId="0" fontId="34" fillId="7" borderId="31" xfId="0" applyFont="1" applyFill="1" applyBorder="1"/>
    <xf numFmtId="0" fontId="34" fillId="7" borderId="29" xfId="0" applyFont="1" applyFill="1" applyBorder="1"/>
    <xf numFmtId="0" fontId="34" fillId="7" borderId="33" xfId="0" applyFont="1" applyFill="1" applyBorder="1"/>
    <xf numFmtId="166" fontId="19" fillId="6" borderId="44" xfId="0" applyNumberFormat="1" applyFont="1" applyFill="1" applyBorder="1" applyAlignment="1"/>
    <xf numFmtId="0" fontId="2" fillId="6" borderId="12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166" fontId="19" fillId="6" borderId="14" xfId="0" applyNumberFormat="1" applyFont="1" applyFill="1" applyBorder="1"/>
    <xf numFmtId="0" fontId="3" fillId="6" borderId="18" xfId="0" applyFont="1" applyFill="1" applyBorder="1"/>
    <xf numFmtId="166" fontId="19" fillId="6" borderId="21" xfId="0" applyNumberFormat="1" applyFont="1" applyFill="1" applyBorder="1"/>
    <xf numFmtId="0" fontId="2" fillId="6" borderId="22" xfId="0" applyFont="1" applyFill="1" applyBorder="1"/>
    <xf numFmtId="0" fontId="2" fillId="6" borderId="23" xfId="0" applyFont="1" applyFill="1" applyBorder="1"/>
    <xf numFmtId="166" fontId="19" fillId="6" borderId="21" xfId="0" applyNumberFormat="1" applyFont="1" applyFill="1" applyBorder="1" applyAlignment="1">
      <alignment horizontal="center"/>
    </xf>
    <xf numFmtId="0" fontId="2" fillId="6" borderId="22" xfId="0" applyFont="1" applyFill="1" applyBorder="1" applyAlignment="1">
      <alignment horizontal="center"/>
    </xf>
    <xf numFmtId="0" fontId="2" fillId="6" borderId="23" xfId="0" applyFont="1" applyFill="1" applyBorder="1" applyAlignment="1">
      <alignment horizontal="center"/>
    </xf>
    <xf numFmtId="0" fontId="2" fillId="6" borderId="15" xfId="0" applyFont="1" applyFill="1" applyBorder="1"/>
    <xf numFmtId="0" fontId="2" fillId="6" borderId="18" xfId="0" applyFont="1" applyFill="1" applyBorder="1"/>
    <xf numFmtId="166" fontId="19" fillId="6" borderId="28" xfId="0" applyNumberFormat="1" applyFont="1" applyFill="1" applyBorder="1"/>
    <xf numFmtId="0" fontId="2" fillId="6" borderId="29" xfId="0" applyFont="1" applyFill="1" applyBorder="1"/>
    <xf numFmtId="0" fontId="2" fillId="6" borderId="30" xfId="0" applyFont="1" applyFill="1" applyBorder="1"/>
    <xf numFmtId="0" fontId="32" fillId="6" borderId="22" xfId="0" applyFont="1" applyFill="1" applyBorder="1"/>
    <xf numFmtId="0" fontId="32" fillId="6" borderId="23" xfId="0" applyFont="1" applyFill="1" applyBorder="1"/>
    <xf numFmtId="0" fontId="34" fillId="6" borderId="22" xfId="0" applyFont="1" applyFill="1" applyBorder="1"/>
    <xf numFmtId="0" fontId="34" fillId="6" borderId="23" xfId="0" applyFont="1" applyFill="1" applyBorder="1"/>
    <xf numFmtId="0" fontId="34" fillId="6" borderId="15" xfId="0" applyFont="1" applyFill="1" applyBorder="1"/>
    <xf numFmtId="0" fontId="34" fillId="6" borderId="18" xfId="0" applyFont="1" applyFill="1" applyBorder="1"/>
    <xf numFmtId="0" fontId="34" fillId="6" borderId="29" xfId="0" applyFont="1" applyFill="1" applyBorder="1"/>
    <xf numFmtId="0" fontId="34" fillId="6" borderId="30" xfId="0" applyFont="1" applyFill="1" applyBorder="1"/>
    <xf numFmtId="166" fontId="19" fillId="6" borderId="44" xfId="0" applyNumberFormat="1" applyFont="1" applyFill="1" applyBorder="1"/>
    <xf numFmtId="0" fontId="34" fillId="6" borderId="12" xfId="0" applyFont="1" applyFill="1" applyBorder="1"/>
    <xf numFmtId="0" fontId="34" fillId="6" borderId="13" xfId="0" applyFont="1" applyFill="1" applyBorder="1"/>
    <xf numFmtId="0" fontId="16" fillId="4" borderId="20" xfId="0" applyFont="1" applyFill="1" applyBorder="1"/>
    <xf numFmtId="0" fontId="7" fillId="4" borderId="38" xfId="0" applyFont="1" applyFill="1" applyBorder="1" applyAlignment="1">
      <alignment horizontal="left"/>
    </xf>
    <xf numFmtId="0" fontId="7" fillId="4" borderId="24" xfId="0" applyFont="1" applyFill="1" applyBorder="1"/>
    <xf numFmtId="0" fontId="7" fillId="0" borderId="31" xfId="0" applyFont="1" applyBorder="1"/>
    <xf numFmtId="2" fontId="23" fillId="0" borderId="16" xfId="0" applyNumberFormat="1" applyFont="1" applyBorder="1" applyAlignment="1">
      <alignment horizontal="left"/>
    </xf>
    <xf numFmtId="2" fontId="23" fillId="4" borderId="16" xfId="0" applyNumberFormat="1" applyFont="1" applyFill="1" applyBorder="1" applyAlignment="1">
      <alignment horizontal="left"/>
    </xf>
    <xf numFmtId="2" fontId="23" fillId="8" borderId="16" xfId="0" applyNumberFormat="1" applyFont="1" applyFill="1" applyBorder="1" applyAlignment="1">
      <alignment horizontal="left"/>
    </xf>
    <xf numFmtId="0" fontId="6" fillId="4" borderId="22" xfId="0" applyFont="1" applyFill="1" applyBorder="1"/>
    <xf numFmtId="0" fontId="28" fillId="0" borderId="22" xfId="0" applyFont="1" applyBorder="1"/>
    <xf numFmtId="0" fontId="28" fillId="0" borderId="15" xfId="0" applyFont="1" applyBorder="1"/>
    <xf numFmtId="0" fontId="28" fillId="0" borderId="22" xfId="0" applyFont="1" applyBorder="1" applyAlignment="1">
      <alignment horizontal="left"/>
    </xf>
    <xf numFmtId="0" fontId="28" fillId="4" borderId="22" xfId="0" applyFont="1" applyFill="1" applyBorder="1"/>
    <xf numFmtId="0" fontId="7" fillId="8" borderId="20" xfId="0" applyFont="1" applyFill="1" applyBorder="1"/>
    <xf numFmtId="0" fontId="7" fillId="8" borderId="22" xfId="0" applyFont="1" applyFill="1" applyBorder="1" applyAlignment="1">
      <alignment horizontal="center"/>
    </xf>
    <xf numFmtId="0" fontId="34" fillId="4" borderId="18" xfId="0" applyFont="1" applyFill="1" applyBorder="1" applyAlignment="1">
      <alignment horizontal="center"/>
    </xf>
    <xf numFmtId="49" fontId="7" fillId="4" borderId="20" xfId="0" applyNumberFormat="1" applyFont="1" applyFill="1" applyBorder="1" applyAlignment="1">
      <alignment horizontal="left"/>
    </xf>
    <xf numFmtId="14" fontId="5" fillId="7" borderId="20" xfId="0" applyNumberFormat="1" applyFont="1" applyFill="1" applyBorder="1"/>
    <xf numFmtId="14" fontId="5" fillId="7" borderId="31" xfId="0" applyNumberFormat="1" applyFont="1" applyFill="1" applyBorder="1"/>
    <xf numFmtId="14" fontId="2" fillId="7" borderId="24" xfId="0" applyNumberFormat="1" applyFont="1" applyFill="1" applyBorder="1"/>
    <xf numFmtId="0" fontId="32" fillId="12" borderId="0" xfId="0" applyFont="1" applyFill="1" applyBorder="1" applyAlignment="1"/>
    <xf numFmtId="166" fontId="3" fillId="6" borderId="21" xfId="0" applyNumberFormat="1" applyFont="1" applyFill="1" applyBorder="1"/>
    <xf numFmtId="166" fontId="3" fillId="6" borderId="21" xfId="0" applyNumberFormat="1" applyFont="1" applyFill="1" applyBorder="1" applyAlignment="1">
      <alignment horizontal="center"/>
    </xf>
    <xf numFmtId="166" fontId="3" fillId="6" borderId="14" xfId="0" applyNumberFormat="1" applyFont="1" applyFill="1" applyBorder="1"/>
    <xf numFmtId="166" fontId="3" fillId="6" borderId="28" xfId="0" applyNumberFormat="1" applyFont="1" applyFill="1" applyBorder="1"/>
    <xf numFmtId="166" fontId="2" fillId="0" borderId="14" xfId="0" applyNumberFormat="1" applyFont="1" applyBorder="1"/>
    <xf numFmtId="166" fontId="2" fillId="0" borderId="21" xfId="0" applyNumberFormat="1" applyFont="1" applyBorder="1"/>
    <xf numFmtId="166" fontId="2" fillId="0" borderId="21" xfId="0" applyNumberFormat="1" applyFont="1" applyBorder="1" applyAlignment="1">
      <alignment horizontal="center"/>
    </xf>
    <xf numFmtId="166" fontId="2" fillId="0" borderId="28" xfId="0" applyNumberFormat="1" applyFont="1" applyBorder="1"/>
    <xf numFmtId="0" fontId="34" fillId="6" borderId="22" xfId="0" applyFont="1" applyFill="1" applyBorder="1" applyAlignment="1">
      <alignment horizontal="center"/>
    </xf>
    <xf numFmtId="0" fontId="34" fillId="6" borderId="23" xfId="0" applyFont="1" applyFill="1" applyBorder="1" applyAlignment="1">
      <alignment horizontal="center"/>
    </xf>
    <xf numFmtId="0" fontId="2" fillId="0" borderId="41" xfId="0" applyFont="1" applyBorder="1" applyAlignment="1">
      <alignment horizontal="left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left"/>
    </xf>
    <xf numFmtId="0" fontId="3" fillId="0" borderId="32" xfId="0" applyFont="1" applyBorder="1"/>
    <xf numFmtId="0" fontId="3" fillId="0" borderId="32" xfId="0" applyFont="1" applyBorder="1" applyAlignment="1">
      <alignment horizontal="left"/>
    </xf>
    <xf numFmtId="0" fontId="3" fillId="0" borderId="32" xfId="0" applyFont="1" applyBorder="1" applyAlignment="1">
      <alignment horizontal="center"/>
    </xf>
    <xf numFmtId="14" fontId="5" fillId="0" borderId="21" xfId="0" applyNumberFormat="1" applyFont="1" applyBorder="1"/>
    <xf numFmtId="0" fontId="7" fillId="4" borderId="24" xfId="0" applyFont="1" applyFill="1" applyBorder="1" applyAlignment="1">
      <alignment horizontal="left"/>
    </xf>
    <xf numFmtId="2" fontId="18" fillId="4" borderId="22" xfId="0" applyNumberFormat="1" applyFont="1" applyFill="1" applyBorder="1"/>
    <xf numFmtId="2" fontId="3" fillId="4" borderId="35" xfId="0" applyNumberFormat="1" applyFont="1" applyFill="1" applyBorder="1" applyAlignment="1">
      <alignment horizontal="center"/>
    </xf>
    <xf numFmtId="2" fontId="3" fillId="4" borderId="22" xfId="0" applyNumberFormat="1" applyFont="1" applyFill="1" applyBorder="1" applyAlignment="1">
      <alignment horizontal="center"/>
    </xf>
    <xf numFmtId="0" fontId="2" fillId="5" borderId="37" xfId="0" applyFont="1" applyFill="1" applyBorder="1" applyAlignment="1">
      <alignment horizontal="left"/>
    </xf>
    <xf numFmtId="0" fontId="23" fillId="2" borderId="24" xfId="0" applyFont="1" applyFill="1" applyBorder="1" applyAlignment="1">
      <alignment horizontal="center"/>
    </xf>
    <xf numFmtId="0" fontId="23" fillId="2" borderId="20" xfId="0" applyFont="1" applyFill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2" xfId="0" applyFont="1" applyBorder="1"/>
    <xf numFmtId="0" fontId="5" fillId="0" borderId="22" xfId="0" applyFont="1" applyBorder="1" applyAlignment="1">
      <alignment horizontal="right"/>
    </xf>
    <xf numFmtId="0" fontId="5" fillId="0" borderId="20" xfId="0" applyFont="1" applyBorder="1" applyAlignment="1"/>
    <xf numFmtId="0" fontId="5" fillId="0" borderId="18" xfId="0" applyFont="1" applyBorder="1" applyAlignment="1">
      <alignment horizontal="center"/>
    </xf>
    <xf numFmtId="0" fontId="5" fillId="0" borderId="15" xfId="0" applyFont="1" applyBorder="1" applyAlignment="1">
      <alignment horizontal="right"/>
    </xf>
    <xf numFmtId="0" fontId="5" fillId="0" borderId="15" xfId="0" applyFont="1" applyBorder="1"/>
    <xf numFmtId="0" fontId="51" fillId="0" borderId="15" xfId="1" applyFont="1" applyBorder="1" applyAlignment="1" applyProtection="1"/>
    <xf numFmtId="49" fontId="34" fillId="0" borderId="20" xfId="0" applyNumberFormat="1" applyFont="1" applyBorder="1" applyAlignment="1">
      <alignment horizontal="left"/>
    </xf>
    <xf numFmtId="49" fontId="34" fillId="0" borderId="24" xfId="0" applyNumberFormat="1" applyFont="1" applyBorder="1" applyAlignment="1">
      <alignment horizontal="left"/>
    </xf>
    <xf numFmtId="49" fontId="34" fillId="0" borderId="22" xfId="0" applyNumberFormat="1" applyFont="1" applyBorder="1" applyAlignment="1">
      <alignment horizontal="left"/>
    </xf>
    <xf numFmtId="0" fontId="3" fillId="0" borderId="29" xfId="0" applyFont="1" applyBorder="1" applyAlignment="1">
      <alignment horizontal="center"/>
    </xf>
    <xf numFmtId="2" fontId="18" fillId="0" borderId="33" xfId="0" applyNumberFormat="1" applyFont="1" applyBorder="1" applyAlignment="1">
      <alignment horizontal="right"/>
    </xf>
    <xf numFmtId="0" fontId="3" fillId="10" borderId="23" xfId="0" applyFont="1" applyFill="1" applyBorder="1" applyAlignment="1">
      <alignment horizontal="center"/>
    </xf>
    <xf numFmtId="0" fontId="8" fillId="5" borderId="25" xfId="0" applyFont="1" applyFill="1" applyBorder="1"/>
    <xf numFmtId="0" fontId="8" fillId="5" borderId="23" xfId="0" applyFont="1" applyFill="1" applyBorder="1"/>
    <xf numFmtId="0" fontId="8" fillId="2" borderId="30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37" xfId="0" applyFont="1" applyFill="1" applyBorder="1" applyAlignment="1">
      <alignment horizontal="center"/>
    </xf>
    <xf numFmtId="2" fontId="52" fillId="0" borderId="35" xfId="0" applyNumberFormat="1" applyFont="1" applyBorder="1" applyAlignment="1">
      <alignment horizontal="right"/>
    </xf>
    <xf numFmtId="0" fontId="2" fillId="2" borderId="39" xfId="0" applyFont="1" applyFill="1" applyBorder="1" applyAlignment="1">
      <alignment horizontal="center"/>
    </xf>
    <xf numFmtId="0" fontId="47" fillId="0" borderId="25" xfId="0" applyFont="1" applyBorder="1" applyAlignment="1">
      <alignment horizontal="left"/>
    </xf>
    <xf numFmtId="0" fontId="3" fillId="5" borderId="15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49" fontId="3" fillId="5" borderId="20" xfId="0" applyNumberFormat="1" applyFont="1" applyFill="1" applyBorder="1" applyAlignment="1">
      <alignment horizontal="left"/>
    </xf>
    <xf numFmtId="0" fontId="3" fillId="5" borderId="15" xfId="0" applyFont="1" applyFill="1" applyBorder="1"/>
    <xf numFmtId="0" fontId="3" fillId="5" borderId="15" xfId="0" applyFont="1" applyFill="1" applyBorder="1" applyAlignment="1">
      <alignment horizontal="right"/>
    </xf>
    <xf numFmtId="2" fontId="8" fillId="5" borderId="16" xfId="0" applyNumberFormat="1" applyFont="1" applyFill="1" applyBorder="1" applyAlignment="1">
      <alignment horizontal="right"/>
    </xf>
    <xf numFmtId="0" fontId="23" fillId="5" borderId="23" xfId="0" applyFont="1" applyFill="1" applyBorder="1"/>
    <xf numFmtId="0" fontId="2" fillId="8" borderId="20" xfId="0" applyFont="1" applyFill="1" applyBorder="1" applyAlignment="1">
      <alignment horizontal="left"/>
    </xf>
    <xf numFmtId="49" fontId="32" fillId="4" borderId="22" xfId="0" applyNumberFormat="1" applyFont="1" applyFill="1" applyBorder="1" applyAlignment="1">
      <alignment horizontal="center"/>
    </xf>
    <xf numFmtId="0" fontId="5" fillId="0" borderId="25" xfId="0" applyFont="1" applyBorder="1" applyAlignment="1">
      <alignment horizontal="left"/>
    </xf>
    <xf numFmtId="49" fontId="32" fillId="0" borderId="22" xfId="0" applyNumberFormat="1" applyFont="1" applyBorder="1" applyAlignment="1">
      <alignment horizontal="center"/>
    </xf>
    <xf numFmtId="0" fontId="5" fillId="0" borderId="35" xfId="0" applyFont="1" applyBorder="1" applyAlignment="1">
      <alignment horizontal="left"/>
    </xf>
    <xf numFmtId="0" fontId="14" fillId="2" borderId="19" xfId="0" applyFont="1" applyFill="1" applyBorder="1"/>
    <xf numFmtId="1" fontId="8" fillId="0" borderId="22" xfId="0" applyNumberFormat="1" applyFont="1" applyBorder="1"/>
    <xf numFmtId="1" fontId="8" fillId="0" borderId="26" xfId="0" applyNumberFormat="1" applyFont="1" applyBorder="1"/>
    <xf numFmtId="0" fontId="2" fillId="17" borderId="24" xfId="0" applyFont="1" applyFill="1" applyBorder="1" applyAlignment="1">
      <alignment horizontal="left"/>
    </xf>
    <xf numFmtId="0" fontId="7" fillId="17" borderId="22" xfId="0" applyFont="1" applyFill="1" applyBorder="1" applyAlignment="1">
      <alignment horizontal="center"/>
    </xf>
    <xf numFmtId="49" fontId="34" fillId="17" borderId="24" xfId="0" applyNumberFormat="1" applyFont="1" applyFill="1" applyBorder="1" applyAlignment="1">
      <alignment horizontal="left"/>
    </xf>
    <xf numFmtId="0" fontId="34" fillId="17" borderId="22" xfId="0" applyFont="1" applyFill="1" applyBorder="1" applyAlignment="1">
      <alignment horizontal="right"/>
    </xf>
    <xf numFmtId="0" fontId="7" fillId="17" borderId="22" xfId="0" applyFont="1" applyFill="1" applyBorder="1"/>
    <xf numFmtId="0" fontId="34" fillId="8" borderId="18" xfId="0" applyFont="1" applyFill="1" applyBorder="1" applyAlignment="1">
      <alignment horizontal="center"/>
    </xf>
    <xf numFmtId="0" fontId="36" fillId="8" borderId="25" xfId="0" applyFont="1" applyFill="1" applyBorder="1"/>
    <xf numFmtId="0" fontId="36" fillId="8" borderId="23" xfId="0" applyFont="1" applyFill="1" applyBorder="1"/>
    <xf numFmtId="49" fontId="34" fillId="8" borderId="24" xfId="0" applyNumberFormat="1" applyFont="1" applyFill="1" applyBorder="1" applyAlignment="1">
      <alignment horizontal="left"/>
    </xf>
    <xf numFmtId="0" fontId="34" fillId="8" borderId="22" xfId="0" applyFont="1" applyFill="1" applyBorder="1"/>
    <xf numFmtId="0" fontId="34" fillId="8" borderId="22" xfId="0" applyFont="1" applyFill="1" applyBorder="1" applyAlignment="1">
      <alignment horizontal="right"/>
    </xf>
    <xf numFmtId="2" fontId="36" fillId="8" borderId="16" xfId="0" applyNumberFormat="1" applyFont="1" applyFill="1" applyBorder="1" applyAlignment="1">
      <alignment horizontal="right"/>
    </xf>
    <xf numFmtId="0" fontId="2" fillId="10" borderId="24" xfId="0" applyFont="1" applyFill="1" applyBorder="1" applyAlignment="1">
      <alignment horizontal="left"/>
    </xf>
    <xf numFmtId="0" fontId="34" fillId="10" borderId="18" xfId="0" applyFont="1" applyFill="1" applyBorder="1" applyAlignment="1">
      <alignment horizontal="center"/>
    </xf>
    <xf numFmtId="0" fontId="36" fillId="10" borderId="25" xfId="0" applyFont="1" applyFill="1" applyBorder="1"/>
    <xf numFmtId="0" fontId="36" fillId="10" borderId="23" xfId="0" applyFont="1" applyFill="1" applyBorder="1"/>
    <xf numFmtId="49" fontId="34" fillId="10" borderId="24" xfId="0" applyNumberFormat="1" applyFont="1" applyFill="1" applyBorder="1" applyAlignment="1">
      <alignment horizontal="left"/>
    </xf>
    <xf numFmtId="0" fontId="34" fillId="10" borderId="22" xfId="0" applyFont="1" applyFill="1" applyBorder="1"/>
    <xf numFmtId="0" fontId="34" fillId="10" borderId="22" xfId="0" applyFont="1" applyFill="1" applyBorder="1" applyAlignment="1">
      <alignment horizontal="right"/>
    </xf>
    <xf numFmtId="2" fontId="36" fillId="10" borderId="16" xfId="0" applyNumberFormat="1" applyFont="1" applyFill="1" applyBorder="1" applyAlignment="1">
      <alignment horizontal="right"/>
    </xf>
    <xf numFmtId="49" fontId="3" fillId="4" borderId="20" xfId="0" applyNumberFormat="1" applyFont="1" applyFill="1" applyBorder="1" applyAlignment="1">
      <alignment horizontal="left"/>
    </xf>
    <xf numFmtId="2" fontId="8" fillId="4" borderId="16" xfId="0" applyNumberFormat="1" applyFont="1" applyFill="1" applyBorder="1" applyAlignment="1">
      <alignment horizontal="right"/>
    </xf>
    <xf numFmtId="0" fontId="23" fillId="4" borderId="23" xfId="0" applyFont="1" applyFill="1" applyBorder="1"/>
    <xf numFmtId="49" fontId="5" fillId="0" borderId="22" xfId="0" applyNumberFormat="1" applyFont="1" applyBorder="1" applyAlignment="1">
      <alignment horizontal="center"/>
    </xf>
    <xf numFmtId="0" fontId="49" fillId="0" borderId="35" xfId="0" applyFont="1" applyBorder="1" applyAlignment="1">
      <alignment horizontal="right"/>
    </xf>
    <xf numFmtId="0" fontId="2" fillId="5" borderId="24" xfId="0" applyFont="1" applyFill="1" applyBorder="1" applyAlignment="1">
      <alignment horizontal="left"/>
    </xf>
    <xf numFmtId="0" fontId="2" fillId="5" borderId="22" xfId="0" applyFont="1" applyFill="1" applyBorder="1" applyAlignment="1"/>
    <xf numFmtId="16" fontId="6" fillId="0" borderId="35" xfId="0" applyNumberFormat="1" applyFont="1" applyBorder="1" applyAlignment="1">
      <alignment horizontal="left"/>
    </xf>
    <xf numFmtId="0" fontId="2" fillId="12" borderId="24" xfId="0" applyFont="1" applyFill="1" applyBorder="1" applyAlignment="1"/>
    <xf numFmtId="0" fontId="2" fillId="12" borderId="22" xfId="0" applyFont="1" applyFill="1" applyBorder="1" applyAlignment="1">
      <alignment horizontal="left"/>
    </xf>
    <xf numFmtId="0" fontId="3" fillId="12" borderId="23" xfId="0" applyFont="1" applyFill="1" applyBorder="1" applyAlignment="1">
      <alignment horizontal="center"/>
    </xf>
    <xf numFmtId="0" fontId="3" fillId="4" borderId="24" xfId="0" applyFont="1" applyFill="1" applyBorder="1" applyAlignment="1"/>
    <xf numFmtId="0" fontId="3" fillId="4" borderId="0" xfId="0" applyFont="1" applyFill="1" applyBorder="1" applyAlignment="1">
      <alignment horizontal="center"/>
    </xf>
    <xf numFmtId="0" fontId="8" fillId="4" borderId="0" xfId="0" applyFont="1" applyFill="1" applyBorder="1"/>
    <xf numFmtId="49" fontId="6" fillId="4" borderId="0" xfId="0" applyNumberFormat="1" applyFont="1" applyFill="1" applyBorder="1" applyAlignment="1">
      <alignment horizontal="left"/>
    </xf>
    <xf numFmtId="0" fontId="3" fillId="4" borderId="0" xfId="0" applyFont="1" applyFill="1" applyBorder="1"/>
    <xf numFmtId="0" fontId="3" fillId="4" borderId="0" xfId="0" applyFont="1" applyFill="1" applyBorder="1" applyAlignment="1">
      <alignment horizontal="right"/>
    </xf>
    <xf numFmtId="1" fontId="8" fillId="4" borderId="0" xfId="0" applyNumberFormat="1" applyFont="1" applyFill="1" applyBorder="1" applyAlignment="1">
      <alignment horizontal="right"/>
    </xf>
    <xf numFmtId="0" fontId="21" fillId="4" borderId="22" xfId="0" applyFont="1" applyFill="1" applyBorder="1" applyAlignment="1">
      <alignment horizontal="right"/>
    </xf>
    <xf numFmtId="0" fontId="8" fillId="18" borderId="23" xfId="0" applyFont="1" applyFill="1" applyBorder="1"/>
    <xf numFmtId="2" fontId="18" fillId="4" borderId="35" xfId="0" applyNumberFormat="1" applyFont="1" applyFill="1" applyBorder="1" applyAlignment="1">
      <alignment horizontal="right"/>
    </xf>
    <xf numFmtId="49" fontId="5" fillId="0" borderId="42" xfId="0" applyNumberFormat="1" applyFont="1" applyBorder="1" applyAlignment="1"/>
    <xf numFmtId="49" fontId="5" fillId="0" borderId="51" xfId="0" applyNumberFormat="1" applyFont="1" applyBorder="1" applyAlignment="1"/>
    <xf numFmtId="49" fontId="5" fillId="0" borderId="48" xfId="0" applyNumberFormat="1" applyFont="1" applyBorder="1" applyAlignment="1"/>
    <xf numFmtId="14" fontId="29" fillId="7" borderId="24" xfId="0" applyNumberFormat="1" applyFont="1" applyFill="1" applyBorder="1" applyAlignment="1">
      <alignment horizontal="center"/>
    </xf>
    <xf numFmtId="0" fontId="5" fillId="4" borderId="25" xfId="0" applyFont="1" applyFill="1" applyBorder="1" applyAlignment="1">
      <alignment horizontal="left"/>
    </xf>
    <xf numFmtId="49" fontId="17" fillId="4" borderId="22" xfId="1" applyNumberFormat="1" applyFill="1" applyBorder="1" applyAlignment="1" applyProtection="1"/>
    <xf numFmtId="0" fontId="7" fillId="4" borderId="25" xfId="0" applyFont="1" applyFill="1" applyBorder="1" applyAlignment="1">
      <alignment horizontal="left"/>
    </xf>
    <xf numFmtId="0" fontId="29" fillId="4" borderId="25" xfId="0" applyFont="1" applyFill="1" applyBorder="1" applyAlignment="1">
      <alignment horizontal="left"/>
    </xf>
    <xf numFmtId="2" fontId="23" fillId="4" borderId="35" xfId="0" applyNumberFormat="1" applyFont="1" applyFill="1" applyBorder="1" applyAlignment="1">
      <alignment horizontal="right"/>
    </xf>
    <xf numFmtId="0" fontId="19" fillId="4" borderId="25" xfId="0" applyFont="1" applyFill="1" applyBorder="1" applyAlignment="1">
      <alignment horizontal="left"/>
    </xf>
    <xf numFmtId="0" fontId="2" fillId="18" borderId="4" xfId="0" applyFont="1" applyFill="1" applyBorder="1" applyAlignment="1">
      <alignment horizontal="center"/>
    </xf>
    <xf numFmtId="0" fontId="2" fillId="18" borderId="5" xfId="0" applyFont="1" applyFill="1" applyBorder="1" applyAlignment="1">
      <alignment horizontal="center"/>
    </xf>
    <xf numFmtId="0" fontId="2" fillId="18" borderId="9" xfId="0" applyFont="1" applyFill="1" applyBorder="1" applyAlignment="1">
      <alignment horizontal="center"/>
    </xf>
    <xf numFmtId="0" fontId="2" fillId="18" borderId="10" xfId="0" applyFont="1" applyFill="1" applyBorder="1" applyAlignment="1">
      <alignment horizontal="center"/>
    </xf>
    <xf numFmtId="0" fontId="2" fillId="18" borderId="42" xfId="0" applyFont="1" applyFill="1" applyBorder="1"/>
    <xf numFmtId="0" fontId="2" fillId="18" borderId="43" xfId="0" applyFont="1" applyFill="1" applyBorder="1" applyAlignment="1">
      <alignment horizontal="right"/>
    </xf>
    <xf numFmtId="0" fontId="2" fillId="18" borderId="37" xfId="0" applyFont="1" applyFill="1" applyBorder="1"/>
    <xf numFmtId="0" fontId="2" fillId="18" borderId="23" xfId="0" applyFont="1" applyFill="1" applyBorder="1" applyAlignment="1">
      <alignment horizontal="right"/>
    </xf>
    <xf numFmtId="0" fontId="13" fillId="18" borderId="37" xfId="0" applyFont="1" applyFill="1" applyBorder="1"/>
    <xf numFmtId="0" fontId="13" fillId="18" borderId="23" xfId="0" applyFont="1" applyFill="1" applyBorder="1" applyAlignment="1">
      <alignment horizontal="right"/>
    </xf>
    <xf numFmtId="0" fontId="10" fillId="18" borderId="37" xfId="0" applyFont="1" applyFill="1" applyBorder="1"/>
    <xf numFmtId="0" fontId="10" fillId="18" borderId="23" xfId="0" applyFont="1" applyFill="1" applyBorder="1" applyAlignment="1">
      <alignment horizontal="right"/>
    </xf>
    <xf numFmtId="0" fontId="2" fillId="18" borderId="21" xfId="0" applyFont="1" applyFill="1" applyBorder="1"/>
    <xf numFmtId="0" fontId="2" fillId="18" borderId="21" xfId="0" applyFont="1" applyFill="1" applyBorder="1" applyAlignment="1">
      <alignment horizontal="center"/>
    </xf>
    <xf numFmtId="0" fontId="2" fillId="9" borderId="20" xfId="0" applyFont="1" applyFill="1" applyBorder="1" applyAlignment="1">
      <alignment horizontal="left"/>
    </xf>
    <xf numFmtId="0" fontId="5" fillId="4" borderId="57" xfId="0" applyFont="1" applyFill="1" applyBorder="1" applyAlignment="1">
      <alignment horizontal="left"/>
    </xf>
    <xf numFmtId="0" fontId="3" fillId="4" borderId="12" xfId="0" applyFont="1" applyFill="1" applyBorder="1"/>
    <xf numFmtId="2" fontId="23" fillId="4" borderId="54" xfId="0" applyNumberFormat="1" applyFont="1" applyFill="1" applyBorder="1" applyAlignment="1">
      <alignment horizontal="right"/>
    </xf>
    <xf numFmtId="0" fontId="6" fillId="4" borderId="51" xfId="0" applyFont="1" applyFill="1" applyBorder="1" applyAlignment="1">
      <alignment horizontal="left"/>
    </xf>
    <xf numFmtId="0" fontId="13" fillId="18" borderId="42" xfId="0" applyFont="1" applyFill="1" applyBorder="1"/>
    <xf numFmtId="2" fontId="8" fillId="4" borderId="22" xfId="0" applyNumberFormat="1" applyFont="1" applyFill="1" applyBorder="1" applyAlignment="1">
      <alignment horizontal="right"/>
    </xf>
    <xf numFmtId="0" fontId="2" fillId="18" borderId="17" xfId="0" applyFont="1" applyFill="1" applyBorder="1"/>
    <xf numFmtId="0" fontId="2" fillId="18" borderId="18" xfId="0" applyFont="1" applyFill="1" applyBorder="1" applyAlignment="1">
      <alignment horizontal="right"/>
    </xf>
    <xf numFmtId="0" fontId="6" fillId="0" borderId="51" xfId="0" applyFont="1" applyBorder="1" applyAlignment="1">
      <alignment horizontal="left"/>
    </xf>
    <xf numFmtId="2" fontId="8" fillId="0" borderId="22" xfId="0" applyNumberFormat="1" applyFont="1" applyBorder="1" applyAlignment="1">
      <alignment horizontal="right"/>
    </xf>
    <xf numFmtId="0" fontId="2" fillId="12" borderId="42" xfId="0" applyFont="1" applyFill="1" applyBorder="1" applyAlignment="1"/>
    <xf numFmtId="0" fontId="2" fillId="12" borderId="22" xfId="0" applyFont="1" applyFill="1" applyBorder="1" applyAlignment="1"/>
    <xf numFmtId="0" fontId="13" fillId="8" borderId="22" xfId="0" applyFont="1" applyFill="1" applyBorder="1" applyAlignment="1">
      <alignment horizontal="center"/>
    </xf>
    <xf numFmtId="0" fontId="2" fillId="0" borderId="26" xfId="0" applyFont="1" applyBorder="1"/>
    <xf numFmtId="0" fontId="7" fillId="0" borderId="47" xfId="0" applyFont="1" applyBorder="1" applyAlignment="1">
      <alignment horizontal="center"/>
    </xf>
    <xf numFmtId="0" fontId="39" fillId="2" borderId="39" xfId="0" applyFont="1" applyFill="1" applyBorder="1"/>
    <xf numFmtId="0" fontId="39" fillId="2" borderId="47" xfId="0" applyFont="1" applyFill="1" applyBorder="1"/>
    <xf numFmtId="0" fontId="34" fillId="0" borderId="26" xfId="0" applyFont="1" applyBorder="1" applyAlignment="1">
      <alignment horizontal="right"/>
    </xf>
    <xf numFmtId="2" fontId="36" fillId="0" borderId="33" xfId="0" applyNumberFormat="1" applyFont="1" applyBorder="1" applyAlignment="1">
      <alignment horizontal="right"/>
    </xf>
    <xf numFmtId="0" fontId="2" fillId="2" borderId="22" xfId="0" applyFont="1" applyFill="1" applyBorder="1"/>
    <xf numFmtId="0" fontId="2" fillId="2" borderId="22" xfId="0" applyFont="1" applyFill="1" applyBorder="1" applyAlignment="1">
      <alignment horizontal="center"/>
    </xf>
    <xf numFmtId="0" fontId="6" fillId="0" borderId="27" xfId="0" applyFont="1" applyBorder="1" applyAlignment="1">
      <alignment horizontal="left"/>
    </xf>
    <xf numFmtId="0" fontId="34" fillId="4" borderId="31" xfId="0" applyFont="1" applyFill="1" applyBorder="1"/>
    <xf numFmtId="0" fontId="35" fillId="4" borderId="20" xfId="0" applyFont="1" applyFill="1" applyBorder="1"/>
    <xf numFmtId="0" fontId="2" fillId="12" borderId="20" xfId="0" applyFont="1" applyFill="1" applyBorder="1"/>
    <xf numFmtId="49" fontId="3" fillId="0" borderId="26" xfId="0" applyNumberFormat="1" applyFont="1" applyBorder="1" applyAlignment="1">
      <alignment horizontal="center"/>
    </xf>
    <xf numFmtId="0" fontId="7" fillId="0" borderId="53" xfId="0" applyFont="1" applyBorder="1"/>
    <xf numFmtId="0" fontId="7" fillId="0" borderId="12" xfId="0" applyFont="1" applyBorder="1" applyAlignment="1">
      <alignment horizontal="center"/>
    </xf>
    <xf numFmtId="0" fontId="8" fillId="2" borderId="13" xfId="0" applyFont="1" applyFill="1" applyBorder="1"/>
    <xf numFmtId="49" fontId="6" fillId="0" borderId="53" xfId="0" applyNumberFormat="1" applyFont="1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2" fontId="20" fillId="0" borderId="22" xfId="0" applyNumberFormat="1" applyFont="1" applyBorder="1" applyAlignment="1">
      <alignment horizontal="left"/>
    </xf>
    <xf numFmtId="0" fontId="8" fillId="2" borderId="15" xfId="0" applyFont="1" applyFill="1" applyBorder="1"/>
    <xf numFmtId="49" fontId="6" fillId="0" borderId="15" xfId="0" applyNumberFormat="1" applyFont="1" applyBorder="1" applyAlignment="1">
      <alignment horizontal="left"/>
    </xf>
    <xf numFmtId="2" fontId="23" fillId="0" borderId="15" xfId="0" applyNumberFormat="1" applyFont="1" applyBorder="1" applyAlignment="1">
      <alignment horizontal="left"/>
    </xf>
    <xf numFmtId="0" fontId="2" fillId="0" borderId="58" xfId="0" applyFont="1" applyBorder="1" applyAlignment="1">
      <alignment horizontal="center"/>
    </xf>
    <xf numFmtId="0" fontId="19" fillId="0" borderId="21" xfId="0" applyFont="1" applyBorder="1"/>
    <xf numFmtId="0" fontId="28" fillId="0" borderId="21" xfId="0" applyFont="1" applyBorder="1"/>
    <xf numFmtId="0" fontId="8" fillId="4" borderId="42" xfId="0" applyFont="1" applyFill="1" applyBorder="1" applyAlignment="1">
      <alignment horizontal="center"/>
    </xf>
    <xf numFmtId="0" fontId="8" fillId="4" borderId="43" xfId="0" applyFont="1" applyFill="1" applyBorder="1" applyAlignment="1">
      <alignment horizontal="center"/>
    </xf>
    <xf numFmtId="49" fontId="6" fillId="4" borderId="48" xfId="0" applyNumberFormat="1" applyFont="1" applyFill="1" applyBorder="1" applyAlignment="1">
      <alignment horizontal="left"/>
    </xf>
    <xf numFmtId="1" fontId="21" fillId="4" borderId="22" xfId="0" applyNumberFormat="1" applyFont="1" applyFill="1" applyBorder="1" applyAlignment="1">
      <alignment horizontal="right"/>
    </xf>
    <xf numFmtId="0" fontId="8" fillId="4" borderId="19" xfId="0" applyFont="1" applyFill="1" applyBorder="1"/>
    <xf numFmtId="0" fontId="8" fillId="4" borderId="19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center"/>
    </xf>
    <xf numFmtId="0" fontId="7" fillId="16" borderId="22" xfId="0" applyFont="1" applyFill="1" applyBorder="1" applyAlignment="1">
      <alignment horizontal="center"/>
    </xf>
    <xf numFmtId="0" fontId="2" fillId="16" borderId="42" xfId="0" applyFont="1" applyFill="1" applyBorder="1" applyAlignment="1">
      <alignment horizontal="center"/>
    </xf>
    <xf numFmtId="2" fontId="23" fillId="4" borderId="22" xfId="0" applyNumberFormat="1" applyFont="1" applyFill="1" applyBorder="1"/>
    <xf numFmtId="0" fontId="5" fillId="2" borderId="37" xfId="0" applyFont="1" applyFill="1" applyBorder="1"/>
    <xf numFmtId="14" fontId="28" fillId="4" borderId="24" xfId="0" applyNumberFormat="1" applyFont="1" applyFill="1" applyBorder="1" applyAlignment="1">
      <alignment horizontal="left"/>
    </xf>
    <xf numFmtId="49" fontId="2" fillId="0" borderId="36" xfId="0" applyNumberFormat="1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49" fontId="3" fillId="0" borderId="24" xfId="0" applyNumberFormat="1" applyFont="1" applyBorder="1"/>
    <xf numFmtId="0" fontId="2" fillId="4" borderId="25" xfId="0" applyFont="1" applyFill="1" applyBorder="1" applyAlignment="1">
      <alignment horizontal="left"/>
    </xf>
    <xf numFmtId="49" fontId="3" fillId="4" borderId="24" xfId="0" applyNumberFormat="1" applyFont="1" applyFill="1" applyBorder="1"/>
    <xf numFmtId="49" fontId="53" fillId="4" borderId="22" xfId="1" applyNumberFormat="1" applyFont="1" applyFill="1" applyBorder="1" applyAlignment="1" applyProtection="1"/>
    <xf numFmtId="49" fontId="3" fillId="0" borderId="48" xfId="0" applyNumberFormat="1" applyFont="1" applyBorder="1" applyAlignment="1">
      <alignment horizontal="center"/>
    </xf>
    <xf numFmtId="49" fontId="3" fillId="0" borderId="20" xfId="0" applyNumberFormat="1" applyFont="1" applyBorder="1"/>
    <xf numFmtId="49" fontId="3" fillId="0" borderId="48" xfId="0" applyNumberFormat="1" applyFont="1" applyBorder="1" applyAlignment="1">
      <alignment horizontal="left"/>
    </xf>
    <xf numFmtId="0" fontId="19" fillId="0" borderId="25" xfId="0" applyFont="1" applyBorder="1" applyAlignment="1">
      <alignment horizontal="left"/>
    </xf>
    <xf numFmtId="0" fontId="3" fillId="4" borderId="53" xfId="0" applyFont="1" applyFill="1" applyBorder="1" applyAlignment="1">
      <alignment horizontal="left"/>
    </xf>
    <xf numFmtId="0" fontId="3" fillId="4" borderId="12" xfId="0" applyFont="1" applyFill="1" applyBorder="1" applyAlignment="1">
      <alignment horizontal="center"/>
    </xf>
    <xf numFmtId="0" fontId="3" fillId="4" borderId="54" xfId="0" applyFont="1" applyFill="1" applyBorder="1"/>
    <xf numFmtId="0" fontId="8" fillId="4" borderId="13" xfId="0" applyFont="1" applyFill="1" applyBorder="1"/>
    <xf numFmtId="49" fontId="6" fillId="4" borderId="53" xfId="0" applyNumberFormat="1" applyFont="1" applyFill="1" applyBorder="1" applyAlignment="1">
      <alignment horizontal="left"/>
    </xf>
    <xf numFmtId="0" fontId="3" fillId="4" borderId="48" xfId="0" applyFont="1" applyFill="1" applyBorder="1"/>
    <xf numFmtId="0" fontId="3" fillId="4" borderId="45" xfId="0" applyFont="1" applyFill="1" applyBorder="1" applyAlignment="1">
      <alignment horizontal="center"/>
    </xf>
    <xf numFmtId="0" fontId="3" fillId="4" borderId="46" xfId="0" applyFont="1" applyFill="1" applyBorder="1"/>
    <xf numFmtId="0" fontId="3" fillId="4" borderId="45" xfId="0" applyFont="1" applyFill="1" applyBorder="1"/>
    <xf numFmtId="0" fontId="17" fillId="4" borderId="45" xfId="1" applyFill="1" applyBorder="1" applyAlignment="1" applyProtection="1"/>
    <xf numFmtId="2" fontId="8" fillId="4" borderId="46" xfId="0" applyNumberFormat="1" applyFont="1" applyFill="1" applyBorder="1"/>
    <xf numFmtId="0" fontId="3" fillId="4" borderId="16" xfId="0" applyFont="1" applyFill="1" applyBorder="1" applyAlignment="1">
      <alignment horizontal="center"/>
    </xf>
    <xf numFmtId="0" fontId="7" fillId="4" borderId="15" xfId="0" applyFont="1" applyFill="1" applyBorder="1"/>
    <xf numFmtId="2" fontId="8" fillId="4" borderId="16" xfId="0" applyNumberFormat="1" applyFont="1" applyFill="1" applyBorder="1"/>
    <xf numFmtId="0" fontId="3" fillId="4" borderId="26" xfId="0" applyFont="1" applyFill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25" fillId="2" borderId="37" xfId="0" applyFont="1" applyFill="1" applyBorder="1"/>
    <xf numFmtId="2" fontId="46" fillId="0" borderId="22" xfId="0" applyNumberFormat="1" applyFont="1" applyBorder="1" applyAlignment="1">
      <alignment horizontal="right"/>
    </xf>
    <xf numFmtId="2" fontId="46" fillId="0" borderId="15" xfId="0" applyNumberFormat="1" applyFont="1" applyBorder="1" applyAlignment="1">
      <alignment horizontal="right"/>
    </xf>
    <xf numFmtId="2" fontId="14" fillId="0" borderId="16" xfId="0" applyNumberFormat="1" applyFont="1" applyBorder="1" applyAlignment="1">
      <alignment horizontal="right"/>
    </xf>
    <xf numFmtId="0" fontId="3" fillId="4" borderId="31" xfId="0" applyFont="1" applyFill="1" applyBorder="1"/>
    <xf numFmtId="0" fontId="103" fillId="0" borderId="22" xfId="0" applyFont="1" applyBorder="1"/>
    <xf numFmtId="49" fontId="104" fillId="0" borderId="22" xfId="0" applyNumberFormat="1" applyFont="1" applyBorder="1"/>
    <xf numFmtId="0" fontId="2" fillId="12" borderId="48" xfId="0" applyFont="1" applyFill="1" applyBorder="1" applyAlignment="1"/>
    <xf numFmtId="0" fontId="2" fillId="12" borderId="42" xfId="0" applyFont="1" applyFill="1" applyBorder="1"/>
    <xf numFmtId="0" fontId="23" fillId="2" borderId="37" xfId="0" applyFont="1" applyFill="1" applyBorder="1"/>
    <xf numFmtId="0" fontId="26" fillId="4" borderId="22" xfId="0" applyFont="1" applyFill="1" applyBorder="1" applyAlignment="1">
      <alignment horizontal="right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4" borderId="26" xfId="0" applyFont="1" applyFill="1" applyBorder="1"/>
    <xf numFmtId="0" fontId="6" fillId="4" borderId="27" xfId="0" applyFont="1" applyFill="1" applyBorder="1" applyAlignment="1">
      <alignment horizontal="left"/>
    </xf>
    <xf numFmtId="0" fontId="7" fillId="4" borderId="26" xfId="0" applyFont="1" applyFill="1" applyBorder="1" applyAlignment="1">
      <alignment horizontal="center"/>
    </xf>
    <xf numFmtId="0" fontId="32" fillId="4" borderId="20" xfId="0" applyFont="1" applyFill="1" applyBorder="1"/>
    <xf numFmtId="0" fontId="7" fillId="4" borderId="22" xfId="0" applyFont="1" applyFill="1" applyBorder="1" applyAlignment="1">
      <alignment horizontal="left"/>
    </xf>
    <xf numFmtId="2" fontId="21" fillId="0" borderId="15" xfId="0" applyNumberFormat="1" applyFont="1" applyBorder="1" applyAlignment="1">
      <alignment horizontal="right"/>
    </xf>
    <xf numFmtId="2" fontId="23" fillId="0" borderId="22" xfId="0" applyNumberFormat="1" applyFont="1" applyBorder="1"/>
    <xf numFmtId="167" fontId="23" fillId="0" borderId="35" xfId="0" applyNumberFormat="1" applyFont="1" applyBorder="1" applyAlignment="1">
      <alignment horizontal="right"/>
    </xf>
    <xf numFmtId="0" fontId="23" fillId="8" borderId="19" xfId="0" applyFont="1" applyFill="1" applyBorder="1"/>
    <xf numFmtId="0" fontId="8" fillId="8" borderId="18" xfId="0" applyFont="1" applyFill="1" applyBorder="1"/>
    <xf numFmtId="49" fontId="6" fillId="8" borderId="20" xfId="0" applyNumberFormat="1" applyFont="1" applyFill="1" applyBorder="1" applyAlignment="1">
      <alignment horizontal="left"/>
    </xf>
    <xf numFmtId="0" fontId="6" fillId="8" borderId="15" xfId="0" applyFont="1" applyFill="1" applyBorder="1"/>
    <xf numFmtId="0" fontId="28" fillId="8" borderId="15" xfId="0" applyFont="1" applyFill="1" applyBorder="1"/>
    <xf numFmtId="0" fontId="2" fillId="0" borderId="58" xfId="0" applyFont="1" applyBorder="1"/>
    <xf numFmtId="0" fontId="19" fillId="4" borderId="21" xfId="0" applyFont="1" applyFill="1" applyBorder="1"/>
    <xf numFmtId="0" fontId="3" fillId="0" borderId="53" xfId="0" applyFont="1" applyBorder="1"/>
    <xf numFmtId="0" fontId="3" fillId="0" borderId="12" xfId="0" applyFont="1" applyBorder="1" applyAlignment="1">
      <alignment horizontal="center"/>
    </xf>
    <xf numFmtId="0" fontId="3" fillId="0" borderId="54" xfId="0" applyFont="1" applyBorder="1"/>
    <xf numFmtId="0" fontId="8" fillId="2" borderId="44" xfId="0" applyFont="1" applyFill="1" applyBorder="1"/>
    <xf numFmtId="0" fontId="7" fillId="0" borderId="12" xfId="0" applyFont="1" applyBorder="1"/>
    <xf numFmtId="2" fontId="8" fillId="0" borderId="54" xfId="0" applyNumberFormat="1" applyFont="1" applyBorder="1"/>
    <xf numFmtId="0" fontId="13" fillId="4" borderId="20" xfId="0" applyFont="1" applyFill="1" applyBorder="1" applyAlignment="1">
      <alignment horizontal="left"/>
    </xf>
    <xf numFmtId="0" fontId="13" fillId="4" borderId="25" xfId="0" applyFont="1" applyFill="1" applyBorder="1" applyAlignment="1">
      <alignment horizontal="left"/>
    </xf>
    <xf numFmtId="49" fontId="3" fillId="0" borderId="48" xfId="0" applyNumberFormat="1" applyFont="1" applyBorder="1" applyAlignment="1"/>
    <xf numFmtId="0" fontId="2" fillId="18" borderId="46" xfId="0" applyFont="1" applyFill="1" applyBorder="1" applyAlignment="1">
      <alignment horizontal="right"/>
    </xf>
    <xf numFmtId="49" fontId="3" fillId="0" borderId="22" xfId="0" applyNumberFormat="1" applyFont="1" applyBorder="1" applyAlignment="1"/>
    <xf numFmtId="0" fontId="7" fillId="4" borderId="21" xfId="0" applyFont="1" applyFill="1" applyBorder="1"/>
    <xf numFmtId="0" fontId="28" fillId="4" borderId="21" xfId="0" applyFont="1" applyFill="1" applyBorder="1"/>
    <xf numFmtId="0" fontId="27" fillId="4" borderId="22" xfId="0" applyFont="1" applyFill="1" applyBorder="1" applyAlignment="1">
      <alignment horizontal="center"/>
    </xf>
    <xf numFmtId="2" fontId="49" fillId="0" borderId="16" xfId="0" applyNumberFormat="1" applyFont="1" applyBorder="1" applyAlignment="1">
      <alignment horizontal="right"/>
    </xf>
    <xf numFmtId="0" fontId="5" fillId="2" borderId="23" xfId="0" applyFont="1" applyFill="1" applyBorder="1" applyAlignment="1">
      <alignment horizontal="center"/>
    </xf>
    <xf numFmtId="0" fontId="7" fillId="0" borderId="38" xfId="0" applyFont="1" applyBorder="1" applyAlignment="1">
      <alignment horizontal="left"/>
    </xf>
    <xf numFmtId="2" fontId="54" fillId="0" borderId="22" xfId="0" applyNumberFormat="1" applyFont="1" applyBorder="1"/>
    <xf numFmtId="14" fontId="19" fillId="0" borderId="14" xfId="0" applyNumberFormat="1" applyFont="1" applyBorder="1"/>
    <xf numFmtId="0" fontId="3" fillId="14" borderId="20" xfId="0" applyFont="1" applyFill="1" applyBorder="1"/>
    <xf numFmtId="0" fontId="3" fillId="14" borderId="15" xfId="0" applyFont="1" applyFill="1" applyBorder="1" applyAlignment="1">
      <alignment horizontal="center"/>
    </xf>
    <xf numFmtId="0" fontId="3" fillId="14" borderId="16" xfId="0" applyFont="1" applyFill="1" applyBorder="1"/>
    <xf numFmtId="0" fontId="8" fillId="14" borderId="14" xfId="0" applyFont="1" applyFill="1" applyBorder="1"/>
    <xf numFmtId="0" fontId="8" fillId="14" borderId="18" xfId="0" applyFont="1" applyFill="1" applyBorder="1"/>
    <xf numFmtId="49" fontId="6" fillId="14" borderId="20" xfId="0" applyNumberFormat="1" applyFont="1" applyFill="1" applyBorder="1" applyAlignment="1">
      <alignment horizontal="left"/>
    </xf>
    <xf numFmtId="0" fontId="3" fillId="14" borderId="15" xfId="0" applyFont="1" applyFill="1" applyBorder="1"/>
    <xf numFmtId="0" fontId="7" fillId="14" borderId="15" xfId="0" applyFont="1" applyFill="1" applyBorder="1"/>
    <xf numFmtId="2" fontId="8" fillId="14" borderId="16" xfId="0" applyNumberFormat="1" applyFont="1" applyFill="1" applyBorder="1"/>
    <xf numFmtId="9" fontId="3" fillId="0" borderId="0" xfId="2" applyFont="1"/>
    <xf numFmtId="0" fontId="14" fillId="2" borderId="18" xfId="0" applyFont="1" applyFill="1" applyBorder="1"/>
    <xf numFmtId="0" fontId="13" fillId="18" borderId="46" xfId="0" applyFont="1" applyFill="1" applyBorder="1" applyAlignment="1">
      <alignment horizontal="right"/>
    </xf>
    <xf numFmtId="0" fontId="19" fillId="0" borderId="30" xfId="0" applyFont="1" applyBorder="1" applyAlignment="1">
      <alignment horizontal="center"/>
    </xf>
    <xf numFmtId="49" fontId="7" fillId="0" borderId="0" xfId="0" applyNumberFormat="1" applyFont="1" applyBorder="1" applyAlignment="1">
      <alignment horizontal="left"/>
    </xf>
    <xf numFmtId="0" fontId="34" fillId="0" borderId="0" xfId="0" applyFont="1" applyBorder="1" applyAlignment="1">
      <alignment horizontal="right"/>
    </xf>
    <xf numFmtId="2" fontId="14" fillId="0" borderId="0" xfId="0" applyNumberFormat="1" applyFont="1" applyBorder="1" applyAlignment="1">
      <alignment horizontal="right"/>
    </xf>
    <xf numFmtId="49" fontId="34" fillId="0" borderId="0" xfId="0" applyNumberFormat="1" applyFont="1" applyBorder="1" applyAlignment="1">
      <alignment horizontal="left"/>
    </xf>
    <xf numFmtId="0" fontId="23" fillId="4" borderId="0" xfId="0" applyFont="1" applyFill="1" applyBorder="1"/>
    <xf numFmtId="0" fontId="36" fillId="4" borderId="0" xfId="0" applyFont="1" applyFill="1" applyBorder="1"/>
    <xf numFmtId="0" fontId="34" fillId="0" borderId="26" xfId="0" applyFont="1" applyBorder="1" applyAlignment="1">
      <alignment horizontal="center"/>
    </xf>
    <xf numFmtId="0" fontId="23" fillId="2" borderId="40" xfId="0" applyFont="1" applyFill="1" applyBorder="1"/>
    <xf numFmtId="0" fontId="3" fillId="19" borderId="24" xfId="0" applyFont="1" applyFill="1" applyBorder="1"/>
    <xf numFmtId="49" fontId="3" fillId="0" borderId="42" xfId="0" applyNumberFormat="1" applyFont="1" applyBorder="1" applyAlignment="1">
      <alignment horizontal="center"/>
    </xf>
    <xf numFmtId="0" fontId="2" fillId="4" borderId="22" xfId="0" applyFont="1" applyFill="1" applyBorder="1" applyAlignment="1">
      <alignment horizontal="left"/>
    </xf>
    <xf numFmtId="4" fontId="55" fillId="4" borderId="35" xfId="0" applyNumberFormat="1" applyFont="1" applyFill="1" applyBorder="1" applyAlignment="1">
      <alignment horizontal="center"/>
    </xf>
    <xf numFmtId="0" fontId="2" fillId="0" borderId="40" xfId="0" applyFont="1" applyBorder="1" applyAlignment="1">
      <alignment horizontal="left"/>
    </xf>
    <xf numFmtId="0" fontId="2" fillId="18" borderId="39" xfId="0" applyFont="1" applyFill="1" applyBorder="1"/>
    <xf numFmtId="1" fontId="21" fillId="0" borderId="26" xfId="0" applyNumberFormat="1" applyFont="1" applyBorder="1"/>
    <xf numFmtId="1" fontId="8" fillId="0" borderId="22" xfId="0" applyNumberFormat="1" applyFont="1" applyBorder="1" applyAlignment="1">
      <alignment horizontal="right"/>
    </xf>
    <xf numFmtId="0" fontId="2" fillId="18" borderId="22" xfId="0" applyFont="1" applyFill="1" applyBorder="1"/>
    <xf numFmtId="0" fontId="13" fillId="4" borderId="22" xfId="0" applyFont="1" applyFill="1" applyBorder="1" applyAlignment="1">
      <alignment horizontal="left"/>
    </xf>
    <xf numFmtId="0" fontId="8" fillId="2" borderId="22" xfId="0" applyFont="1" applyFill="1" applyBorder="1"/>
    <xf numFmtId="0" fontId="17" fillId="4" borderId="15" xfId="1" applyFill="1" applyBorder="1" applyAlignment="1" applyProtection="1"/>
    <xf numFmtId="0" fontId="13" fillId="4" borderId="22" xfId="0" applyFont="1" applyFill="1" applyBorder="1"/>
    <xf numFmtId="0" fontId="17" fillId="4" borderId="22" xfId="1" applyFill="1" applyBorder="1" applyAlignment="1" applyProtection="1"/>
    <xf numFmtId="0" fontId="3" fillId="4" borderId="41" xfId="0" applyFont="1" applyFill="1" applyBorder="1"/>
    <xf numFmtId="0" fontId="3" fillId="4" borderId="23" xfId="0" applyFont="1" applyFill="1" applyBorder="1"/>
    <xf numFmtId="0" fontId="3" fillId="4" borderId="36" xfId="0" applyFont="1" applyFill="1" applyBorder="1"/>
    <xf numFmtId="49" fontId="6" fillId="4" borderId="31" xfId="0" applyNumberFormat="1" applyFont="1" applyFill="1" applyBorder="1" applyAlignment="1">
      <alignment horizontal="left"/>
    </xf>
    <xf numFmtId="0" fontId="3" fillId="4" borderId="29" xfId="0" applyFont="1" applyFill="1" applyBorder="1"/>
    <xf numFmtId="0" fontId="17" fillId="4" borderId="29" xfId="1" applyFill="1" applyBorder="1" applyAlignment="1" applyProtection="1"/>
    <xf numFmtId="2" fontId="8" fillId="4" borderId="33" xfId="0" applyNumberFormat="1" applyFont="1" applyFill="1" applyBorder="1"/>
    <xf numFmtId="0" fontId="2" fillId="12" borderId="14" xfId="0" applyFont="1" applyFill="1" applyBorder="1" applyAlignment="1">
      <alignment horizontal="center"/>
    </xf>
    <xf numFmtId="0" fontId="2" fillId="2" borderId="14" xfId="0" applyFont="1" applyFill="1" applyBorder="1"/>
    <xf numFmtId="0" fontId="7" fillId="0" borderId="59" xfId="0" applyFont="1" applyBorder="1"/>
    <xf numFmtId="0" fontId="7" fillId="0" borderId="59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2" borderId="61" xfId="0" applyFont="1" applyFill="1" applyBorder="1"/>
    <xf numFmtId="0" fontId="2" fillId="2" borderId="62" xfId="0" applyFont="1" applyFill="1" applyBorder="1" applyAlignment="1">
      <alignment horizontal="center"/>
    </xf>
    <xf numFmtId="49" fontId="7" fillId="0" borderId="63" xfId="0" applyNumberFormat="1" applyFont="1" applyBorder="1"/>
    <xf numFmtId="0" fontId="3" fillId="0" borderId="59" xfId="0" applyFont="1" applyBorder="1"/>
    <xf numFmtId="49" fontId="12" fillId="0" borderId="59" xfId="0" applyNumberFormat="1" applyFont="1" applyBorder="1"/>
    <xf numFmtId="0" fontId="3" fillId="0" borderId="59" xfId="0" applyFont="1" applyBorder="1" applyAlignment="1">
      <alignment horizontal="center"/>
    </xf>
    <xf numFmtId="49" fontId="2" fillId="0" borderId="59" xfId="0" applyNumberFormat="1" applyFont="1" applyBorder="1"/>
    <xf numFmtId="49" fontId="7" fillId="4" borderId="20" xfId="0" applyNumberFormat="1" applyFont="1" applyFill="1" applyBorder="1"/>
    <xf numFmtId="49" fontId="2" fillId="4" borderId="15" xfId="0" applyNumberFormat="1" applyFont="1" applyFill="1" applyBorder="1"/>
    <xf numFmtId="0" fontId="2" fillId="2" borderId="64" xfId="0" applyFont="1" applyFill="1" applyBorder="1"/>
    <xf numFmtId="0" fontId="3" fillId="4" borderId="60" xfId="0" applyFont="1" applyFill="1" applyBorder="1" applyAlignment="1">
      <alignment horizontal="center"/>
    </xf>
    <xf numFmtId="0" fontId="2" fillId="0" borderId="65" xfId="0" applyFont="1" applyBorder="1" applyAlignment="1">
      <alignment horizontal="center"/>
    </xf>
    <xf numFmtId="0" fontId="28" fillId="0" borderId="15" xfId="0" applyFont="1" applyBorder="1" applyAlignment="1">
      <alignment horizontal="center"/>
    </xf>
    <xf numFmtId="49" fontId="28" fillId="4" borderId="22" xfId="0" applyNumberFormat="1" applyFont="1" applyFill="1" applyBorder="1" applyAlignment="1">
      <alignment horizontal="center"/>
    </xf>
    <xf numFmtId="0" fontId="32" fillId="12" borderId="21" xfId="0" applyFont="1" applyFill="1" applyBorder="1"/>
    <xf numFmtId="0" fontId="32" fillId="12" borderId="22" xfId="0" applyFont="1" applyFill="1" applyBorder="1" applyAlignment="1">
      <alignment horizontal="center"/>
    </xf>
    <xf numFmtId="2" fontId="16" fillId="4" borderId="35" xfId="0" applyNumberFormat="1" applyFont="1" applyFill="1" applyBorder="1" applyAlignment="1">
      <alignment horizontal="center"/>
    </xf>
    <xf numFmtId="0" fontId="7" fillId="4" borderId="15" xfId="0" applyFont="1" applyFill="1" applyBorder="1" applyAlignment="1">
      <alignment horizontal="right"/>
    </xf>
    <xf numFmtId="2" fontId="14" fillId="4" borderId="16" xfId="0" applyNumberFormat="1" applyFont="1" applyFill="1" applyBorder="1" applyAlignment="1">
      <alignment horizontal="right"/>
    </xf>
    <xf numFmtId="0" fontId="7" fillId="4" borderId="22" xfId="0" applyFont="1" applyFill="1" applyBorder="1" applyAlignment="1">
      <alignment horizontal="right"/>
    </xf>
    <xf numFmtId="0" fontId="13" fillId="4" borderId="39" xfId="0" applyFont="1" applyFill="1" applyBorder="1"/>
    <xf numFmtId="0" fontId="7" fillId="4" borderId="26" xfId="0" applyFont="1" applyFill="1" applyBorder="1"/>
    <xf numFmtId="49" fontId="29" fillId="4" borderId="26" xfId="0" applyNumberFormat="1" applyFont="1" applyFill="1" applyBorder="1"/>
    <xf numFmtId="2" fontId="14" fillId="4" borderId="26" xfId="0" applyNumberFormat="1" applyFont="1" applyFill="1" applyBorder="1"/>
    <xf numFmtId="2" fontId="13" fillId="4" borderId="41" xfId="0" applyNumberFormat="1" applyFont="1" applyFill="1" applyBorder="1" applyAlignment="1">
      <alignment horizontal="center"/>
    </xf>
    <xf numFmtId="2" fontId="23" fillId="0" borderId="35" xfId="0" applyNumberFormat="1" applyFont="1" applyBorder="1" applyAlignment="1">
      <alignment horizontal="left"/>
    </xf>
    <xf numFmtId="2" fontId="23" fillId="0" borderId="22" xfId="0" applyNumberFormat="1" applyFont="1" applyBorder="1" applyAlignment="1">
      <alignment horizontal="left"/>
    </xf>
    <xf numFmtId="0" fontId="7" fillId="4" borderId="18" xfId="0" applyFont="1" applyFill="1" applyBorder="1" applyAlignment="1">
      <alignment horizontal="center"/>
    </xf>
    <xf numFmtId="0" fontId="6" fillId="4" borderId="15" xfId="0" applyFont="1" applyFill="1" applyBorder="1"/>
    <xf numFmtId="0" fontId="7" fillId="4" borderId="53" xfId="0" applyFont="1" applyFill="1" applyBorder="1"/>
    <xf numFmtId="0" fontId="7" fillId="4" borderId="12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23" fillId="4" borderId="53" xfId="0" applyFont="1" applyFill="1" applyBorder="1"/>
    <xf numFmtId="0" fontId="6" fillId="4" borderId="12" xfId="0" applyFont="1" applyFill="1" applyBorder="1"/>
    <xf numFmtId="2" fontId="20" fillId="4" borderId="54" xfId="0" applyNumberFormat="1" applyFont="1" applyFill="1" applyBorder="1" applyAlignment="1">
      <alignment horizontal="left"/>
    </xf>
    <xf numFmtId="2" fontId="23" fillId="4" borderId="54" xfId="0" applyNumberFormat="1" applyFont="1" applyFill="1" applyBorder="1" applyAlignment="1">
      <alignment horizontal="left"/>
    </xf>
    <xf numFmtId="0" fontId="14" fillId="2" borderId="22" xfId="0" applyFont="1" applyFill="1" applyBorder="1"/>
    <xf numFmtId="0" fontId="3" fillId="0" borderId="64" xfId="0" applyFont="1" applyBorder="1"/>
    <xf numFmtId="0" fontId="7" fillId="0" borderId="66" xfId="0" applyFont="1" applyBorder="1"/>
    <xf numFmtId="0" fontId="7" fillId="0" borderId="67" xfId="0" applyFont="1" applyBorder="1" applyAlignment="1">
      <alignment horizontal="center"/>
    </xf>
    <xf numFmtId="0" fontId="14" fillId="2" borderId="68" xfId="0" applyFont="1" applyFill="1" applyBorder="1"/>
    <xf numFmtId="0" fontId="14" fillId="2" borderId="67" xfId="0" applyFont="1" applyFill="1" applyBorder="1"/>
    <xf numFmtId="0" fontId="14" fillId="2" borderId="59" xfId="0" applyFont="1" applyFill="1" applyBorder="1"/>
    <xf numFmtId="49" fontId="6" fillId="0" borderId="59" xfId="0" applyNumberFormat="1" applyFont="1" applyBorder="1" applyAlignment="1">
      <alignment horizontal="left"/>
    </xf>
    <xf numFmtId="0" fontId="6" fillId="0" borderId="59" xfId="0" applyFont="1" applyBorder="1"/>
    <xf numFmtId="0" fontId="28" fillId="0" borderId="59" xfId="0" applyFont="1" applyBorder="1"/>
    <xf numFmtId="2" fontId="23" fillId="0" borderId="59" xfId="0" applyNumberFormat="1" applyFont="1" applyBorder="1" applyAlignment="1">
      <alignment horizontal="left"/>
    </xf>
    <xf numFmtId="0" fontId="23" fillId="2" borderId="22" xfId="0" applyFont="1" applyFill="1" applyBorder="1"/>
    <xf numFmtId="2" fontId="23" fillId="4" borderId="22" xfId="0" applyNumberFormat="1" applyFont="1" applyFill="1" applyBorder="1" applyAlignment="1">
      <alignment horizontal="left"/>
    </xf>
    <xf numFmtId="0" fontId="3" fillId="0" borderId="69" xfId="0" applyFont="1" applyBorder="1"/>
    <xf numFmtId="0" fontId="3" fillId="0" borderId="15" xfId="0" applyFont="1" applyBorder="1" applyAlignment="1">
      <alignment horizontal="left"/>
    </xf>
    <xf numFmtId="0" fontId="2" fillId="0" borderId="59" xfId="0" applyFont="1" applyBorder="1"/>
    <xf numFmtId="0" fontId="8" fillId="2" borderId="59" xfId="0" applyFont="1" applyFill="1" applyBorder="1"/>
    <xf numFmtId="0" fontId="28" fillId="4" borderId="22" xfId="0" applyFont="1" applyFill="1" applyBorder="1" applyAlignment="1">
      <alignment horizontal="left"/>
    </xf>
    <xf numFmtId="49" fontId="3" fillId="0" borderId="20" xfId="0" applyNumberFormat="1" applyFont="1" applyBorder="1" applyAlignment="1"/>
    <xf numFmtId="49" fontId="2" fillId="0" borderId="15" xfId="0" applyNumberFormat="1" applyFont="1" applyBorder="1" applyAlignment="1">
      <alignment horizontal="center"/>
    </xf>
    <xf numFmtId="49" fontId="3" fillId="4" borderId="22" xfId="0" applyNumberFormat="1" applyFont="1" applyFill="1" applyBorder="1" applyAlignment="1">
      <alignment horizontal="left"/>
    </xf>
    <xf numFmtId="0" fontId="8" fillId="4" borderId="25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2" fillId="12" borderId="22" xfId="0" applyFont="1" applyFill="1" applyBorder="1"/>
    <xf numFmtId="0" fontId="3" fillId="12" borderId="22" xfId="0" applyFont="1" applyFill="1" applyBorder="1" applyAlignment="1">
      <alignment horizontal="center"/>
    </xf>
    <xf numFmtId="0" fontId="5" fillId="4" borderId="22" xfId="0" applyFont="1" applyFill="1" applyBorder="1"/>
    <xf numFmtId="0" fontId="6" fillId="0" borderId="70" xfId="0" applyFont="1" applyBorder="1" applyAlignment="1">
      <alignment horizontal="center"/>
    </xf>
    <xf numFmtId="0" fontId="14" fillId="2" borderId="15" xfId="0" applyFont="1" applyFill="1" applyBorder="1"/>
    <xf numFmtId="3" fontId="6" fillId="0" borderId="0" xfId="0" applyNumberFormat="1" applyFont="1" applyBorder="1"/>
    <xf numFmtId="0" fontId="28" fillId="0" borderId="0" xfId="0" applyFont="1" applyBorder="1"/>
    <xf numFmtId="2" fontId="23" fillId="0" borderId="0" xfId="0" applyNumberFormat="1" applyFont="1" applyBorder="1" applyAlignment="1">
      <alignment horizontal="left"/>
    </xf>
    <xf numFmtId="0" fontId="8" fillId="2" borderId="62" xfId="0" applyFont="1" applyFill="1" applyBorder="1"/>
    <xf numFmtId="49" fontId="6" fillId="4" borderId="63" xfId="0" applyNumberFormat="1" applyFont="1" applyFill="1" applyBorder="1" applyAlignment="1">
      <alignment horizontal="left"/>
    </xf>
    <xf numFmtId="0" fontId="6" fillId="4" borderId="59" xfId="0" applyFont="1" applyFill="1" applyBorder="1"/>
    <xf numFmtId="0" fontId="28" fillId="4" borderId="59" xfId="0" applyFont="1" applyFill="1" applyBorder="1"/>
    <xf numFmtId="2" fontId="23" fillId="4" borderId="60" xfId="0" applyNumberFormat="1" applyFont="1" applyFill="1" applyBorder="1" applyAlignment="1">
      <alignment horizontal="left"/>
    </xf>
    <xf numFmtId="3" fontId="6" fillId="0" borderId="15" xfId="0" applyNumberFormat="1" applyFont="1" applyBorder="1"/>
    <xf numFmtId="0" fontId="27" fillId="4" borderId="15" xfId="0" applyFont="1" applyFill="1" applyBorder="1"/>
    <xf numFmtId="2" fontId="20" fillId="4" borderId="15" xfId="0" applyNumberFormat="1" applyFont="1" applyFill="1" applyBorder="1" applyAlignment="1">
      <alignment horizontal="left"/>
    </xf>
    <xf numFmtId="0" fontId="56" fillId="4" borderId="15" xfId="0" applyFont="1" applyFill="1" applyBorder="1"/>
    <xf numFmtId="0" fontId="27" fillId="4" borderId="22" xfId="0" applyFont="1" applyFill="1" applyBorder="1"/>
    <xf numFmtId="0" fontId="13" fillId="18" borderId="17" xfId="0" applyFont="1" applyFill="1" applyBorder="1"/>
    <xf numFmtId="0" fontId="13" fillId="18" borderId="18" xfId="0" applyFont="1" applyFill="1" applyBorder="1" applyAlignment="1">
      <alignment horizontal="right"/>
    </xf>
    <xf numFmtId="2" fontId="8" fillId="4" borderId="15" xfId="0" applyNumberFormat="1" applyFont="1" applyFill="1" applyBorder="1" applyAlignment="1">
      <alignment horizontal="right"/>
    </xf>
    <xf numFmtId="0" fontId="3" fillId="4" borderId="59" xfId="0" applyFont="1" applyFill="1" applyBorder="1" applyAlignment="1">
      <alignment horizontal="center"/>
    </xf>
    <xf numFmtId="0" fontId="13" fillId="18" borderId="64" xfId="0" applyFont="1" applyFill="1" applyBorder="1"/>
    <xf numFmtId="0" fontId="13" fillId="18" borderId="62" xfId="0" applyFont="1" applyFill="1" applyBorder="1" applyAlignment="1">
      <alignment horizontal="right"/>
    </xf>
    <xf numFmtId="49" fontId="7" fillId="4" borderId="59" xfId="0" applyNumberFormat="1" applyFont="1" applyFill="1" applyBorder="1" applyAlignment="1">
      <alignment horizontal="left"/>
    </xf>
    <xf numFmtId="0" fontId="50" fillId="4" borderId="59" xfId="0" applyFont="1" applyFill="1" applyBorder="1"/>
    <xf numFmtId="0" fontId="13" fillId="4" borderId="0" xfId="0" applyFont="1" applyFill="1" applyBorder="1" applyAlignment="1">
      <alignment horizontal="left"/>
    </xf>
    <xf numFmtId="49" fontId="3" fillId="4" borderId="0" xfId="0" applyNumberFormat="1" applyFont="1" applyFill="1" applyBorder="1" applyAlignment="1">
      <alignment horizontal="center"/>
    </xf>
    <xf numFmtId="49" fontId="3" fillId="0" borderId="0" xfId="0" applyNumberFormat="1" applyFont="1" applyBorder="1" applyAlignment="1"/>
    <xf numFmtId="0" fontId="13" fillId="4" borderId="0" xfId="0" applyFont="1" applyFill="1" applyBorder="1" applyAlignment="1">
      <alignment horizontal="right"/>
    </xf>
    <xf numFmtId="0" fontId="8" fillId="2" borderId="3" xfId="0" applyFont="1" applyFill="1" applyBorder="1" applyAlignment="1">
      <alignment horizontal="center"/>
    </xf>
    <xf numFmtId="0" fontId="14" fillId="2" borderId="35" xfId="0" applyFont="1" applyFill="1" applyBorder="1"/>
    <xf numFmtId="0" fontId="14" fillId="2" borderId="16" xfId="0" applyFont="1" applyFill="1" applyBorder="1"/>
    <xf numFmtId="0" fontId="14" fillId="2" borderId="71" xfId="0" applyFont="1" applyFill="1" applyBorder="1"/>
    <xf numFmtId="0" fontId="14" fillId="2" borderId="60" xfId="0" applyFont="1" applyFill="1" applyBorder="1"/>
    <xf numFmtId="0" fontId="23" fillId="2" borderId="35" xfId="0" applyFont="1" applyFill="1" applyBorder="1"/>
    <xf numFmtId="0" fontId="8" fillId="2" borderId="16" xfId="0" applyFont="1" applyFill="1" applyBorder="1"/>
    <xf numFmtId="0" fontId="8" fillId="2" borderId="35" xfId="0" applyFont="1" applyFill="1" applyBorder="1"/>
    <xf numFmtId="0" fontId="8" fillId="2" borderId="60" xfId="0" applyFont="1" applyFill="1" applyBorder="1"/>
    <xf numFmtId="49" fontId="5" fillId="0" borderId="0" xfId="0" applyNumberFormat="1" applyFont="1" applyBorder="1" applyAlignment="1">
      <alignment horizontal="center"/>
    </xf>
    <xf numFmtId="0" fontId="2" fillId="0" borderId="72" xfId="0" applyFont="1" applyBorder="1" applyAlignment="1">
      <alignment horizontal="center"/>
    </xf>
    <xf numFmtId="0" fontId="2" fillId="0" borderId="73" xfId="0" applyFont="1" applyBorder="1" applyAlignment="1">
      <alignment horizontal="center"/>
    </xf>
    <xf numFmtId="0" fontId="13" fillId="0" borderId="74" xfId="0" applyFont="1" applyBorder="1" applyAlignment="1">
      <alignment horizontal="center"/>
    </xf>
    <xf numFmtId="0" fontId="8" fillId="2" borderId="75" xfId="0" applyFont="1" applyFill="1" applyBorder="1" applyAlignment="1">
      <alignment horizontal="center"/>
    </xf>
    <xf numFmtId="0" fontId="8" fillId="2" borderId="76" xfId="0" applyFont="1" applyFill="1" applyBorder="1" applyAlignment="1">
      <alignment horizontal="center"/>
    </xf>
    <xf numFmtId="0" fontId="2" fillId="4" borderId="42" xfId="0" applyFont="1" applyFill="1" applyBorder="1"/>
    <xf numFmtId="49" fontId="3" fillId="4" borderId="15" xfId="0" applyNumberFormat="1" applyFont="1" applyFill="1" applyBorder="1" applyAlignment="1">
      <alignment horizontal="center"/>
    </xf>
    <xf numFmtId="0" fontId="3" fillId="4" borderId="19" xfId="0" applyFont="1" applyFill="1" applyBorder="1" applyAlignment="1">
      <alignment horizontal="left"/>
    </xf>
    <xf numFmtId="49" fontId="3" fillId="4" borderId="20" xfId="0" applyNumberFormat="1" applyFont="1" applyFill="1" applyBorder="1"/>
    <xf numFmtId="49" fontId="3" fillId="4" borderId="15" xfId="0" applyNumberFormat="1" applyFont="1" applyFill="1" applyBorder="1"/>
    <xf numFmtId="0" fontId="3" fillId="0" borderId="60" xfId="0" applyFont="1" applyBorder="1"/>
    <xf numFmtId="49" fontId="3" fillId="4" borderId="59" xfId="0" applyNumberFormat="1" applyFont="1" applyFill="1" applyBorder="1" applyAlignment="1">
      <alignment horizontal="center"/>
    </xf>
    <xf numFmtId="0" fontId="3" fillId="4" borderId="59" xfId="0" applyFont="1" applyFill="1" applyBorder="1"/>
    <xf numFmtId="2" fontId="8" fillId="4" borderId="60" xfId="0" applyNumberFormat="1" applyFont="1" applyFill="1" applyBorder="1" applyAlignment="1">
      <alignment horizontal="right"/>
    </xf>
    <xf numFmtId="49" fontId="19" fillId="0" borderId="22" xfId="0" applyNumberFormat="1" applyFont="1" applyBorder="1" applyAlignment="1">
      <alignment horizontal="center"/>
    </xf>
    <xf numFmtId="0" fontId="3" fillId="16" borderId="37" xfId="0" applyFont="1" applyFill="1" applyBorder="1"/>
    <xf numFmtId="49" fontId="16" fillId="4" borderId="22" xfId="0" applyNumberFormat="1" applyFont="1" applyFill="1" applyBorder="1"/>
    <xf numFmtId="1" fontId="3" fillId="0" borderId="16" xfId="0" applyNumberFormat="1" applyFont="1" applyBorder="1" applyAlignment="1">
      <alignment horizontal="right"/>
    </xf>
    <xf numFmtId="2" fontId="34" fillId="0" borderId="16" xfId="0" applyNumberFormat="1" applyFont="1" applyBorder="1" applyAlignment="1">
      <alignment horizontal="right"/>
    </xf>
    <xf numFmtId="2" fontId="3" fillId="0" borderId="16" xfId="0" applyNumberFormat="1" applyFont="1" applyBorder="1" applyAlignment="1">
      <alignment horizontal="right"/>
    </xf>
    <xf numFmtId="2" fontId="7" fillId="0" borderId="35" xfId="0" applyNumberFormat="1" applyFont="1" applyBorder="1" applyAlignment="1">
      <alignment horizontal="right"/>
    </xf>
    <xf numFmtId="2" fontId="3" fillId="0" borderId="35" xfId="0" applyNumberFormat="1" applyFont="1" applyBorder="1" applyAlignment="1">
      <alignment horizontal="right"/>
    </xf>
    <xf numFmtId="1" fontId="3" fillId="0" borderId="22" xfId="0" applyNumberFormat="1" applyFont="1" applyBorder="1"/>
    <xf numFmtId="49" fontId="7" fillId="8" borderId="24" xfId="0" applyNumberFormat="1" applyFont="1" applyFill="1" applyBorder="1" applyAlignment="1">
      <alignment horizontal="left"/>
    </xf>
    <xf numFmtId="2" fontId="6" fillId="0" borderId="0" xfId="0" applyNumberFormat="1" applyFont="1" applyAlignment="1">
      <alignment horizontal="right"/>
    </xf>
    <xf numFmtId="2" fontId="19" fillId="0" borderId="16" xfId="0" applyNumberFormat="1" applyFont="1" applyBorder="1" applyAlignment="1">
      <alignment horizontal="left"/>
    </xf>
    <xf numFmtId="0" fontId="7" fillId="4" borderId="20" xfId="0" applyFont="1" applyFill="1" applyBorder="1" applyAlignment="1">
      <alignment horizontal="left"/>
    </xf>
    <xf numFmtId="0" fontId="7" fillId="18" borderId="37" xfId="0" applyFont="1" applyFill="1" applyBorder="1"/>
    <xf numFmtId="0" fontId="7" fillId="18" borderId="23" xfId="0" applyFont="1" applyFill="1" applyBorder="1" applyAlignment="1">
      <alignment horizontal="right"/>
    </xf>
    <xf numFmtId="1" fontId="49" fillId="0" borderId="22" xfId="0" applyNumberFormat="1" applyFont="1" applyBorder="1"/>
    <xf numFmtId="0" fontId="19" fillId="0" borderId="26" xfId="0" applyFont="1" applyBorder="1" applyAlignment="1">
      <alignment horizontal="center"/>
    </xf>
    <xf numFmtId="2" fontId="20" fillId="0" borderId="41" xfId="0" applyNumberFormat="1" applyFont="1" applyBorder="1" applyAlignment="1">
      <alignment horizontal="left"/>
    </xf>
    <xf numFmtId="49" fontId="6" fillId="0" borderId="48" xfId="0" applyNumberFormat="1" applyFont="1" applyBorder="1" applyAlignment="1"/>
    <xf numFmtId="0" fontId="6" fillId="4" borderId="35" xfId="0" applyFont="1" applyFill="1" applyBorder="1" applyAlignment="1">
      <alignment horizontal="left"/>
    </xf>
    <xf numFmtId="0" fontId="5" fillId="18" borderId="37" xfId="0" applyFont="1" applyFill="1" applyBorder="1"/>
    <xf numFmtId="0" fontId="56" fillId="0" borderId="22" xfId="0" applyFont="1" applyBorder="1"/>
    <xf numFmtId="0" fontId="3" fillId="2" borderId="15" xfId="0" applyFont="1" applyFill="1" applyBorder="1" applyAlignment="1">
      <alignment horizontal="center"/>
    </xf>
    <xf numFmtId="0" fontId="32" fillId="12" borderId="24" xfId="0" applyFont="1" applyFill="1" applyBorder="1"/>
    <xf numFmtId="0" fontId="32" fillId="12" borderId="35" xfId="0" applyFont="1" applyFill="1" applyBorder="1" applyAlignment="1">
      <alignment horizontal="center"/>
    </xf>
    <xf numFmtId="0" fontId="2" fillId="0" borderId="20" xfId="0" applyFont="1" applyBorder="1" applyAlignment="1"/>
    <xf numFmtId="49" fontId="7" fillId="4" borderId="15" xfId="0" applyNumberFormat="1" applyFont="1" applyFill="1" applyBorder="1" applyAlignment="1">
      <alignment horizontal="left"/>
    </xf>
    <xf numFmtId="49" fontId="7" fillId="0" borderId="15" xfId="0" applyNumberFormat="1" applyFont="1" applyBorder="1" applyAlignment="1"/>
    <xf numFmtId="49" fontId="7" fillId="0" borderId="22" xfId="0" applyNumberFormat="1" applyFont="1" applyBorder="1" applyAlignment="1"/>
    <xf numFmtId="0" fontId="35" fillId="12" borderId="48" xfId="0" applyFont="1" applyFill="1" applyBorder="1" applyAlignment="1"/>
    <xf numFmtId="0" fontId="5" fillId="0" borderId="46" xfId="0" applyFont="1" applyBorder="1" applyAlignment="1"/>
    <xf numFmtId="0" fontId="5" fillId="0" borderId="51" xfId="0" applyFont="1" applyBorder="1" applyAlignment="1"/>
    <xf numFmtId="49" fontId="6" fillId="0" borderId="46" xfId="0" applyNumberFormat="1" applyFont="1" applyBorder="1" applyAlignment="1"/>
    <xf numFmtId="0" fontId="3" fillId="12" borderId="24" xfId="0" applyFont="1" applyFill="1" applyBorder="1" applyAlignment="1">
      <alignment horizontal="left"/>
    </xf>
    <xf numFmtId="0" fontId="27" fillId="0" borderId="22" xfId="0" applyFont="1" applyBorder="1"/>
    <xf numFmtId="0" fontId="7" fillId="0" borderId="37" xfId="0" applyFont="1" applyBorder="1"/>
    <xf numFmtId="0" fontId="6" fillId="0" borderId="37" xfId="0" applyFont="1" applyBorder="1"/>
    <xf numFmtId="2" fontId="10" fillId="0" borderId="0" xfId="0" applyNumberFormat="1" applyFont="1" applyBorder="1"/>
    <xf numFmtId="0" fontId="5" fillId="0" borderId="0" xfId="0" applyFont="1" applyBorder="1" applyAlignment="1"/>
    <xf numFmtId="2" fontId="49" fillId="0" borderId="0" xfId="0" applyNumberFormat="1" applyFont="1" applyBorder="1" applyAlignment="1">
      <alignment horizontal="right"/>
    </xf>
    <xf numFmtId="0" fontId="3" fillId="0" borderId="3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5" fillId="0" borderId="22" xfId="0" applyFont="1" applyBorder="1" applyAlignment="1"/>
    <xf numFmtId="2" fontId="49" fillId="0" borderId="22" xfId="0" applyNumberFormat="1" applyFont="1" applyBorder="1" applyAlignment="1">
      <alignment horizontal="right"/>
    </xf>
    <xf numFmtId="0" fontId="13" fillId="12" borderId="48" xfId="0" applyFont="1" applyFill="1" applyBorder="1" applyAlignment="1"/>
    <xf numFmtId="0" fontId="2" fillId="0" borderId="77" xfId="0" applyFont="1" applyBorder="1" applyAlignment="1"/>
    <xf numFmtId="0" fontId="2" fillId="12" borderId="46" xfId="0" applyFont="1" applyFill="1" applyBorder="1" applyAlignment="1"/>
    <xf numFmtId="0" fontId="6" fillId="0" borderId="17" xfId="0" applyFont="1" applyBorder="1"/>
    <xf numFmtId="49" fontId="7" fillId="0" borderId="26" xfId="0" applyNumberFormat="1" applyFont="1" applyBorder="1"/>
    <xf numFmtId="0" fontId="3" fillId="0" borderId="38" xfId="0" applyFont="1" applyBorder="1" applyAlignment="1">
      <alignment horizontal="left"/>
    </xf>
    <xf numFmtId="49" fontId="28" fillId="0" borderId="48" xfId="0" applyNumberFormat="1" applyFont="1" applyBorder="1" applyAlignment="1">
      <alignment horizontal="left"/>
    </xf>
    <xf numFmtId="0" fontId="47" fillId="0" borderId="45" xfId="0" applyFont="1" applyBorder="1" applyAlignment="1">
      <alignment horizontal="center"/>
    </xf>
    <xf numFmtId="0" fontId="28" fillId="0" borderId="45" xfId="0" applyFont="1" applyBorder="1" applyAlignment="1">
      <alignment horizontal="right"/>
    </xf>
    <xf numFmtId="2" fontId="57" fillId="0" borderId="46" xfId="0" applyNumberFormat="1" applyFont="1" applyBorder="1" applyAlignment="1">
      <alignment horizontal="right"/>
    </xf>
    <xf numFmtId="2" fontId="58" fillId="0" borderId="0" xfId="0" applyNumberFormat="1" applyFont="1"/>
    <xf numFmtId="0" fontId="2" fillId="12" borderId="26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left"/>
    </xf>
    <xf numFmtId="0" fontId="5" fillId="18" borderId="17" xfId="0" applyFont="1" applyFill="1" applyBorder="1"/>
    <xf numFmtId="0" fontId="3" fillId="4" borderId="63" xfId="0" applyFont="1" applyFill="1" applyBorder="1" applyAlignment="1">
      <alignment horizontal="left"/>
    </xf>
    <xf numFmtId="0" fontId="6" fillId="4" borderId="60" xfId="0" applyFont="1" applyFill="1" applyBorder="1" applyAlignment="1">
      <alignment horizontal="left"/>
    </xf>
    <xf numFmtId="0" fontId="7" fillId="4" borderId="59" xfId="0" applyFont="1" applyFill="1" applyBorder="1"/>
    <xf numFmtId="0" fontId="2" fillId="8" borderId="0" xfId="0" applyFont="1" applyFill="1" applyBorder="1" applyAlignment="1"/>
    <xf numFmtId="2" fontId="8" fillId="0" borderId="0" xfId="0" applyNumberFormat="1" applyFont="1" applyBorder="1" applyAlignment="1">
      <alignment horizontal="center"/>
    </xf>
    <xf numFmtId="0" fontId="7" fillId="0" borderId="24" xfId="0" applyFont="1" applyBorder="1" applyAlignment="1"/>
    <xf numFmtId="0" fontId="6" fillId="0" borderId="24" xfId="0" applyFont="1" applyBorder="1" applyAlignment="1"/>
    <xf numFmtId="0" fontId="105" fillId="0" borderId="24" xfId="0" applyFont="1" applyBorder="1" applyAlignment="1">
      <alignment horizontal="left"/>
    </xf>
    <xf numFmtId="0" fontId="3" fillId="18" borderId="37" xfId="0" applyFont="1" applyFill="1" applyBorder="1"/>
    <xf numFmtId="0" fontId="3" fillId="18" borderId="21" xfId="0" applyFont="1" applyFill="1" applyBorder="1"/>
    <xf numFmtId="2" fontId="44" fillId="0" borderId="35" xfId="0" applyNumberFormat="1" applyFont="1" applyBorder="1" applyAlignment="1">
      <alignment horizontal="right"/>
    </xf>
    <xf numFmtId="0" fontId="19" fillId="0" borderId="70" xfId="0" applyFont="1" applyBorder="1" applyAlignment="1">
      <alignment horizontal="center"/>
    </xf>
    <xf numFmtId="0" fontId="19" fillId="0" borderId="59" xfId="0" applyFont="1" applyBorder="1" applyAlignment="1">
      <alignment horizontal="center"/>
    </xf>
    <xf numFmtId="0" fontId="19" fillId="4" borderId="12" xfId="0" applyFont="1" applyFill="1" applyBorder="1" applyAlignment="1">
      <alignment horizontal="center"/>
    </xf>
    <xf numFmtId="0" fontId="19" fillId="8" borderId="15" xfId="0" applyFont="1" applyFill="1" applyBorder="1" applyAlignment="1">
      <alignment horizontal="center"/>
    </xf>
    <xf numFmtId="0" fontId="27" fillId="0" borderId="22" xfId="0" applyFont="1" applyBorder="1" applyAlignment="1">
      <alignment horizontal="center"/>
    </xf>
    <xf numFmtId="0" fontId="60" fillId="0" borderId="20" xfId="0" applyFont="1" applyBorder="1"/>
    <xf numFmtId="0" fontId="6" fillId="0" borderId="0" xfId="0" applyFont="1" applyBorder="1" applyAlignment="1">
      <alignment horizontal="left"/>
    </xf>
    <xf numFmtId="2" fontId="9" fillId="0" borderId="0" xfId="0" applyNumberFormat="1" applyFont="1" applyBorder="1" applyAlignment="1">
      <alignment horizontal="right"/>
    </xf>
    <xf numFmtId="2" fontId="23" fillId="0" borderId="0" xfId="0" applyNumberFormat="1" applyFont="1" applyBorder="1" applyAlignment="1">
      <alignment horizontal="right"/>
    </xf>
    <xf numFmtId="0" fontId="23" fillId="0" borderId="0" xfId="0" applyFont="1"/>
    <xf numFmtId="0" fontId="23" fillId="0" borderId="0" xfId="0" applyFont="1" applyBorder="1"/>
    <xf numFmtId="0" fontId="6" fillId="0" borderId="0" xfId="0" applyFont="1" applyAlignment="1">
      <alignment horizontal="right"/>
    </xf>
    <xf numFmtId="2" fontId="9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23" fillId="2" borderId="4" xfId="0" applyFont="1" applyFill="1" applyBorder="1" applyAlignment="1">
      <alignment horizontal="center"/>
    </xf>
    <xf numFmtId="0" fontId="23" fillId="2" borderId="5" xfId="0" applyFont="1" applyFill="1" applyBorder="1" applyAlignment="1">
      <alignment horizontal="center"/>
    </xf>
    <xf numFmtId="2" fontId="11" fillId="0" borderId="2" xfId="0" applyNumberFormat="1" applyFont="1" applyBorder="1" applyAlignment="1">
      <alignment horizontal="center"/>
    </xf>
    <xf numFmtId="2" fontId="23" fillId="0" borderId="3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23" fillId="2" borderId="9" xfId="0" applyFont="1" applyFill="1" applyBorder="1" applyAlignment="1">
      <alignment horizontal="center"/>
    </xf>
    <xf numFmtId="0" fontId="23" fillId="2" borderId="10" xfId="0" applyFont="1" applyFill="1" applyBorder="1" applyAlignment="1">
      <alignment horizontal="center"/>
    </xf>
    <xf numFmtId="2" fontId="11" fillId="0" borderId="7" xfId="0" applyNumberFormat="1" applyFont="1" applyBorder="1" applyAlignment="1">
      <alignment horizontal="center"/>
    </xf>
    <xf numFmtId="2" fontId="23" fillId="0" borderId="8" xfId="0" applyNumberFormat="1" applyFont="1" applyBorder="1" applyAlignment="1">
      <alignment horizontal="center"/>
    </xf>
    <xf numFmtId="0" fontId="5" fillId="18" borderId="42" xfId="0" applyFont="1" applyFill="1" applyBorder="1"/>
    <xf numFmtId="0" fontId="5" fillId="18" borderId="43" xfId="0" applyFont="1" applyFill="1" applyBorder="1" applyAlignment="1">
      <alignment horizontal="right"/>
    </xf>
    <xf numFmtId="164" fontId="6" fillId="4" borderId="22" xfId="3" applyFont="1" applyFill="1" applyBorder="1"/>
    <xf numFmtId="1" fontId="52" fillId="4" borderId="22" xfId="0" applyNumberFormat="1" applyFont="1" applyFill="1" applyBorder="1"/>
    <xf numFmtId="2" fontId="23" fillId="4" borderId="3" xfId="0" applyNumberFormat="1" applyFont="1" applyFill="1" applyBorder="1" applyAlignment="1">
      <alignment horizontal="right"/>
    </xf>
    <xf numFmtId="0" fontId="5" fillId="4" borderId="20" xfId="0" applyFont="1" applyFill="1" applyBorder="1" applyAlignment="1">
      <alignment horizontal="left"/>
    </xf>
    <xf numFmtId="49" fontId="6" fillId="4" borderId="22" xfId="0" applyNumberFormat="1" applyFont="1" applyFill="1" applyBorder="1" applyAlignment="1">
      <alignment horizontal="center"/>
    </xf>
    <xf numFmtId="0" fontId="5" fillId="18" borderId="23" xfId="0" applyFont="1" applyFill="1" applyBorder="1" applyAlignment="1">
      <alignment horizontal="right"/>
    </xf>
    <xf numFmtId="0" fontId="5" fillId="4" borderId="11" xfId="0" applyFont="1" applyFill="1" applyBorder="1" applyAlignment="1">
      <alignment horizontal="left"/>
    </xf>
    <xf numFmtId="49" fontId="6" fillId="4" borderId="12" xfId="0" applyNumberFormat="1" applyFont="1" applyFill="1" applyBorder="1" applyAlignment="1">
      <alignment horizontal="center"/>
    </xf>
    <xf numFmtId="0" fontId="5" fillId="18" borderId="58" xfId="0" applyFont="1" applyFill="1" applyBorder="1"/>
    <xf numFmtId="0" fontId="5" fillId="18" borderId="13" xfId="0" applyFont="1" applyFill="1" applyBorder="1" applyAlignment="1">
      <alignment horizontal="right"/>
    </xf>
    <xf numFmtId="49" fontId="6" fillId="4" borderId="53" xfId="0" applyNumberFormat="1" applyFont="1" applyFill="1" applyBorder="1"/>
    <xf numFmtId="49" fontId="6" fillId="4" borderId="12" xfId="0" applyNumberFormat="1" applyFont="1" applyFill="1" applyBorder="1"/>
    <xf numFmtId="1" fontId="52" fillId="4" borderId="12" xfId="0" applyNumberFormat="1" applyFont="1" applyFill="1" applyBorder="1"/>
    <xf numFmtId="0" fontId="5" fillId="4" borderId="48" xfId="0" applyFont="1" applyFill="1" applyBorder="1" applyAlignment="1">
      <alignment horizontal="left"/>
    </xf>
    <xf numFmtId="49" fontId="6" fillId="4" borderId="45" xfId="0" applyNumberFormat="1" applyFont="1" applyFill="1" applyBorder="1" applyAlignment="1">
      <alignment horizontal="center"/>
    </xf>
    <xf numFmtId="49" fontId="6" fillId="4" borderId="48" xfId="0" applyNumberFormat="1" applyFont="1" applyFill="1" applyBorder="1"/>
    <xf numFmtId="0" fontId="6" fillId="4" borderId="45" xfId="0" applyFont="1" applyFill="1" applyBorder="1"/>
    <xf numFmtId="49" fontId="6" fillId="4" borderId="45" xfId="0" applyNumberFormat="1" applyFont="1" applyFill="1" applyBorder="1"/>
    <xf numFmtId="1" fontId="52" fillId="4" borderId="45" xfId="0" applyNumberFormat="1" applyFont="1" applyFill="1" applyBorder="1"/>
    <xf numFmtId="2" fontId="23" fillId="4" borderId="45" xfId="0" applyNumberFormat="1" applyFont="1" applyFill="1" applyBorder="1" applyAlignment="1">
      <alignment horizontal="right"/>
    </xf>
    <xf numFmtId="2" fontId="23" fillId="4" borderId="22" xfId="0" applyNumberFormat="1" applyFont="1" applyFill="1" applyBorder="1" applyAlignment="1">
      <alignment horizontal="right"/>
    </xf>
    <xf numFmtId="0" fontId="5" fillId="4" borderId="53" xfId="0" applyFont="1" applyFill="1" applyBorder="1" applyAlignment="1">
      <alignment horizontal="left"/>
    </xf>
    <xf numFmtId="0" fontId="6" fillId="4" borderId="57" xfId="0" applyFont="1" applyFill="1" applyBorder="1" applyAlignment="1">
      <alignment horizontal="left"/>
    </xf>
    <xf numFmtId="0" fontId="31" fillId="18" borderId="58" xfId="0" applyFont="1" applyFill="1" applyBorder="1"/>
    <xf numFmtId="0" fontId="31" fillId="18" borderId="13" xfId="0" applyFont="1" applyFill="1" applyBorder="1" applyAlignment="1">
      <alignment horizontal="right"/>
    </xf>
    <xf numFmtId="2" fontId="23" fillId="4" borderId="12" xfId="0" applyNumberFormat="1" applyFont="1" applyFill="1" applyBorder="1" applyAlignment="1">
      <alignment horizontal="right"/>
    </xf>
    <xf numFmtId="0" fontId="5" fillId="0" borderId="48" xfId="0" applyFont="1" applyBorder="1" applyAlignment="1">
      <alignment horizontal="left"/>
    </xf>
    <xf numFmtId="0" fontId="31" fillId="18" borderId="42" xfId="0" applyFont="1" applyFill="1" applyBorder="1"/>
    <xf numFmtId="0" fontId="31" fillId="18" borderId="43" xfId="0" applyFont="1" applyFill="1" applyBorder="1" applyAlignment="1">
      <alignment horizontal="right"/>
    </xf>
    <xf numFmtId="49" fontId="6" fillId="0" borderId="48" xfId="0" applyNumberFormat="1" applyFont="1" applyBorder="1"/>
    <xf numFmtId="1" fontId="52" fillId="0" borderId="22" xfId="0" applyNumberFormat="1" applyFont="1" applyBorder="1"/>
    <xf numFmtId="2" fontId="23" fillId="0" borderId="22" xfId="0" applyNumberFormat="1" applyFont="1" applyBorder="1" applyAlignment="1">
      <alignment horizontal="right"/>
    </xf>
    <xf numFmtId="0" fontId="5" fillId="0" borderId="53" xfId="0" applyFont="1" applyBorder="1" applyAlignment="1">
      <alignment horizontal="left"/>
    </xf>
    <xf numFmtId="49" fontId="6" fillId="0" borderId="12" xfId="0" applyNumberFormat="1" applyFont="1" applyBorder="1" applyAlignment="1">
      <alignment horizontal="center"/>
    </xf>
    <xf numFmtId="0" fontId="6" fillId="0" borderId="57" xfId="0" applyFont="1" applyBorder="1" applyAlignment="1">
      <alignment horizontal="left"/>
    </xf>
    <xf numFmtId="49" fontId="6" fillId="0" borderId="53" xfId="0" applyNumberFormat="1" applyFont="1" applyBorder="1"/>
    <xf numFmtId="0" fontId="5" fillId="0" borderId="17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49" fontId="6" fillId="4" borderId="15" xfId="0" applyNumberFormat="1" applyFont="1" applyFill="1" applyBorder="1" applyAlignment="1">
      <alignment horizontal="center"/>
    </xf>
    <xf numFmtId="0" fontId="6" fillId="0" borderId="19" xfId="0" applyFont="1" applyBorder="1" applyAlignment="1">
      <alignment horizontal="left"/>
    </xf>
    <xf numFmtId="0" fontId="5" fillId="18" borderId="18" xfId="0" applyFont="1" applyFill="1" applyBorder="1" applyAlignment="1">
      <alignment horizontal="right"/>
    </xf>
    <xf numFmtId="49" fontId="6" fillId="0" borderId="20" xfId="0" applyNumberFormat="1" applyFont="1" applyBorder="1"/>
    <xf numFmtId="49" fontId="6" fillId="4" borderId="15" xfId="0" applyNumberFormat="1" applyFont="1" applyFill="1" applyBorder="1"/>
    <xf numFmtId="1" fontId="52" fillId="4" borderId="15" xfId="0" applyNumberFormat="1" applyFont="1" applyFill="1" applyBorder="1"/>
    <xf numFmtId="2" fontId="23" fillId="4" borderId="16" xfId="0" applyNumberFormat="1" applyFont="1" applyFill="1" applyBorder="1" applyAlignment="1">
      <alignment horizontal="right"/>
    </xf>
    <xf numFmtId="0" fontId="5" fillId="4" borderId="14" xfId="0" applyFont="1" applyFill="1" applyBorder="1" applyAlignment="1"/>
    <xf numFmtId="0" fontId="5" fillId="2" borderId="42" xfId="0" applyFont="1" applyFill="1" applyBorder="1"/>
    <xf numFmtId="0" fontId="5" fillId="2" borderId="43" xfId="0" applyFont="1" applyFill="1" applyBorder="1" applyAlignment="1">
      <alignment horizontal="center"/>
    </xf>
    <xf numFmtId="49" fontId="5" fillId="0" borderId="22" xfId="0" applyNumberFormat="1" applyFont="1" applyBorder="1"/>
    <xf numFmtId="2" fontId="23" fillId="0" borderId="2" xfId="0" applyNumberFormat="1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2" fontId="5" fillId="0" borderId="35" xfId="0" applyNumberFormat="1" applyFont="1" applyBorder="1" applyAlignment="1">
      <alignment horizontal="center"/>
    </xf>
    <xf numFmtId="49" fontId="5" fillId="4" borderId="22" xfId="0" applyNumberFormat="1" applyFont="1" applyFill="1" applyBorder="1"/>
    <xf numFmtId="2" fontId="5" fillId="4" borderId="22" xfId="0" applyNumberFormat="1" applyFont="1" applyFill="1" applyBorder="1" applyAlignment="1">
      <alignment horizontal="center"/>
    </xf>
    <xf numFmtId="0" fontId="2" fillId="8" borderId="22" xfId="0" applyFont="1" applyFill="1" applyBorder="1" applyAlignment="1">
      <alignment horizontal="center"/>
    </xf>
    <xf numFmtId="0" fontId="27" fillId="0" borderId="51" xfId="0" applyFont="1" applyBorder="1" applyAlignment="1">
      <alignment horizontal="left"/>
    </xf>
    <xf numFmtId="2" fontId="14" fillId="2" borderId="23" xfId="0" applyNumberFormat="1" applyFont="1" applyFill="1" applyBorder="1"/>
    <xf numFmtId="0" fontId="6" fillId="12" borderId="25" xfId="0" applyFont="1" applyFill="1" applyBorder="1" applyAlignment="1">
      <alignment horizontal="left"/>
    </xf>
    <xf numFmtId="165" fontId="28" fillId="4" borderId="24" xfId="0" applyNumberFormat="1" applyFont="1" applyFill="1" applyBorder="1" applyAlignment="1">
      <alignment horizontal="left"/>
    </xf>
    <xf numFmtId="0" fontId="19" fillId="0" borderId="35" xfId="0" applyFont="1" applyBorder="1"/>
    <xf numFmtId="0" fontId="8" fillId="8" borderId="19" xfId="0" applyFont="1" applyFill="1" applyBorder="1"/>
    <xf numFmtId="0" fontId="3" fillId="8" borderId="15" xfId="0" applyFont="1" applyFill="1" applyBorder="1" applyAlignment="1">
      <alignment horizontal="right"/>
    </xf>
    <xf numFmtId="0" fontId="3" fillId="8" borderId="15" xfId="0" applyFont="1" applyFill="1" applyBorder="1"/>
    <xf numFmtId="0" fontId="21" fillId="8" borderId="15" xfId="0" applyFont="1" applyFill="1" applyBorder="1" applyAlignment="1">
      <alignment horizontal="right"/>
    </xf>
    <xf numFmtId="2" fontId="18" fillId="8" borderId="16" xfId="0" applyNumberFormat="1" applyFont="1" applyFill="1" applyBorder="1" applyAlignment="1">
      <alignment horizontal="right"/>
    </xf>
    <xf numFmtId="0" fontId="21" fillId="8" borderId="22" xfId="0" applyFont="1" applyFill="1" applyBorder="1" applyAlignment="1">
      <alignment horizontal="right"/>
    </xf>
    <xf numFmtId="0" fontId="19" fillId="0" borderId="35" xfId="0" applyFont="1" applyBorder="1" applyAlignment="1">
      <alignment horizontal="left"/>
    </xf>
    <xf numFmtId="1" fontId="6" fillId="0" borderId="22" xfId="0" applyNumberFormat="1" applyFont="1" applyBorder="1"/>
    <xf numFmtId="0" fontId="19" fillId="0" borderId="35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" fillId="0" borderId="41" xfId="0" applyFont="1" applyBorder="1"/>
    <xf numFmtId="0" fontId="8" fillId="2" borderId="50" xfId="0" applyFont="1" applyFill="1" applyBorder="1"/>
    <xf numFmtId="0" fontId="8" fillId="2" borderId="34" xfId="0" applyFont="1" applyFill="1" applyBorder="1" applyAlignment="1">
      <alignment horizontal="center"/>
    </xf>
    <xf numFmtId="49" fontId="5" fillId="0" borderId="31" xfId="0" applyNumberFormat="1" applyFont="1" applyBorder="1" applyAlignment="1">
      <alignment horizontal="left"/>
    </xf>
    <xf numFmtId="0" fontId="13" fillId="0" borderId="29" xfId="0" applyFont="1" applyBorder="1" applyAlignment="1">
      <alignment horizontal="center"/>
    </xf>
    <xf numFmtId="2" fontId="8" fillId="0" borderId="33" xfId="0" applyNumberFormat="1" applyFont="1" applyBorder="1" applyAlignment="1">
      <alignment horizontal="center"/>
    </xf>
    <xf numFmtId="0" fontId="8" fillId="4" borderId="32" xfId="0" applyFont="1" applyFill="1" applyBorder="1"/>
    <xf numFmtId="49" fontId="6" fillId="0" borderId="32" xfId="0" applyNumberFormat="1" applyFont="1" applyBorder="1" applyAlignment="1">
      <alignment horizontal="left"/>
    </xf>
    <xf numFmtId="0" fontId="7" fillId="0" borderId="32" xfId="0" applyFont="1" applyBorder="1"/>
    <xf numFmtId="2" fontId="8" fillId="0" borderId="32" xfId="0" applyNumberFormat="1" applyFont="1" applyBorder="1"/>
    <xf numFmtId="0" fontId="2" fillId="8" borderId="35" xfId="0" applyFont="1" applyFill="1" applyBorder="1"/>
    <xf numFmtId="0" fontId="16" fillId="0" borderId="27" xfId="0" applyFont="1" applyBorder="1"/>
    <xf numFmtId="0" fontId="41" fillId="2" borderId="47" xfId="0" applyFont="1" applyFill="1" applyBorder="1"/>
    <xf numFmtId="2" fontId="7" fillId="0" borderId="26" xfId="0" applyNumberFormat="1" applyFont="1" applyBorder="1" applyAlignment="1">
      <alignment horizontal="right"/>
    </xf>
    <xf numFmtId="0" fontId="16" fillId="0" borderId="26" xfId="0" applyFont="1" applyBorder="1"/>
    <xf numFmtId="1" fontId="42" fillId="0" borderId="26" xfId="0" applyNumberFormat="1" applyFont="1" applyBorder="1" applyAlignment="1">
      <alignment horizontal="right"/>
    </xf>
    <xf numFmtId="2" fontId="33" fillId="0" borderId="41" xfId="0" applyNumberFormat="1" applyFont="1" applyBorder="1" applyAlignment="1">
      <alignment horizontal="right"/>
    </xf>
    <xf numFmtId="0" fontId="3" fillId="2" borderId="26" xfId="0" applyFont="1" applyFill="1" applyBorder="1" applyAlignment="1">
      <alignment horizontal="center"/>
    </xf>
    <xf numFmtId="0" fontId="8" fillId="2" borderId="30" xfId="0" applyFont="1" applyFill="1" applyBorder="1"/>
    <xf numFmtId="0" fontId="27" fillId="0" borderId="59" xfId="0" applyFont="1" applyBorder="1" applyAlignment="1">
      <alignment horizontal="center"/>
    </xf>
    <xf numFmtId="0" fontId="3" fillId="2" borderId="63" xfId="0" applyFont="1" applyFill="1" applyBorder="1" applyAlignment="1">
      <alignment horizontal="center"/>
    </xf>
    <xf numFmtId="49" fontId="3" fillId="0" borderId="59" xfId="0" applyNumberFormat="1" applyFont="1" applyBorder="1" applyAlignment="1"/>
    <xf numFmtId="49" fontId="6" fillId="0" borderId="63" xfId="0" applyNumberFormat="1" applyFont="1" applyBorder="1" applyAlignment="1"/>
    <xf numFmtId="49" fontId="6" fillId="0" borderId="59" xfId="0" applyNumberFormat="1" applyFont="1" applyBorder="1" applyAlignment="1">
      <alignment horizontal="center"/>
    </xf>
    <xf numFmtId="2" fontId="106" fillId="0" borderId="60" xfId="0" applyNumberFormat="1" applyFont="1" applyBorder="1" applyAlignment="1">
      <alignment horizontal="right"/>
    </xf>
    <xf numFmtId="14" fontId="19" fillId="0" borderId="22" xfId="0" applyNumberFormat="1" applyFont="1" applyBorder="1" applyAlignment="1">
      <alignment horizontal="left"/>
    </xf>
    <xf numFmtId="1" fontId="3" fillId="0" borderId="22" xfId="0" applyNumberFormat="1" applyFont="1" applyBorder="1" applyAlignment="1">
      <alignment horizontal="right"/>
    </xf>
    <xf numFmtId="2" fontId="62" fillId="0" borderId="35" xfId="0" applyNumberFormat="1" applyFont="1" applyBorder="1" applyAlignment="1">
      <alignment horizontal="right"/>
    </xf>
    <xf numFmtId="2" fontId="18" fillId="0" borderId="35" xfId="0" applyNumberFormat="1" applyFont="1" applyBorder="1"/>
    <xf numFmtId="0" fontId="61" fillId="2" borderId="23" xfId="0" applyFont="1" applyFill="1" applyBorder="1"/>
    <xf numFmtId="0" fontId="28" fillId="0" borderId="51" xfId="0" applyFont="1" applyBorder="1" applyAlignment="1">
      <alignment horizontal="left"/>
    </xf>
    <xf numFmtId="2" fontId="16" fillId="4" borderId="16" xfId="0" applyNumberFormat="1" applyFont="1" applyFill="1" applyBorder="1" applyAlignment="1">
      <alignment horizontal="right"/>
    </xf>
    <xf numFmtId="0" fontId="16" fillId="4" borderId="22" xfId="0" applyFont="1" applyFill="1" applyBorder="1" applyAlignment="1">
      <alignment horizontal="right"/>
    </xf>
    <xf numFmtId="49" fontId="34" fillId="4" borderId="24" xfId="0" applyNumberFormat="1" applyFont="1" applyFill="1" applyBorder="1" applyAlignment="1">
      <alignment horizontal="left"/>
    </xf>
    <xf numFmtId="49" fontId="34" fillId="4" borderId="20" xfId="0" applyNumberFormat="1" applyFont="1" applyFill="1" applyBorder="1" applyAlignment="1">
      <alignment horizontal="left"/>
    </xf>
    <xf numFmtId="1" fontId="16" fillId="4" borderId="16" xfId="0" applyNumberFormat="1" applyFont="1" applyFill="1" applyBorder="1" applyAlignment="1">
      <alignment horizontal="right"/>
    </xf>
    <xf numFmtId="0" fontId="34" fillId="4" borderId="20" xfId="0" applyFont="1" applyFill="1" applyBorder="1" applyAlignment="1">
      <alignment horizontal="left"/>
    </xf>
    <xf numFmtId="0" fontId="3" fillId="2" borderId="21" xfId="0" applyFont="1" applyFill="1" applyBorder="1"/>
    <xf numFmtId="0" fontId="3" fillId="2" borderId="23" xfId="0" applyFont="1" applyFill="1" applyBorder="1" applyAlignment="1">
      <alignment horizontal="right"/>
    </xf>
    <xf numFmtId="0" fontId="3" fillId="2" borderId="37" xfId="0" applyFont="1" applyFill="1" applyBorder="1"/>
    <xf numFmtId="0" fontId="13" fillId="2" borderId="14" xfId="0" applyFont="1" applyFill="1" applyBorder="1"/>
    <xf numFmtId="0" fontId="2" fillId="2" borderId="14" xfId="0" applyFont="1" applyFill="1" applyBorder="1" applyAlignment="1">
      <alignment horizontal="center"/>
    </xf>
    <xf numFmtId="0" fontId="2" fillId="2" borderId="64" xfId="0" applyFont="1" applyFill="1" applyBorder="1" applyAlignment="1">
      <alignment horizontal="center"/>
    </xf>
    <xf numFmtId="0" fontId="3" fillId="0" borderId="70" xfId="0" applyFont="1" applyBorder="1"/>
    <xf numFmtId="0" fontId="3" fillId="0" borderId="70" xfId="0" applyFont="1" applyBorder="1" applyAlignment="1">
      <alignment horizontal="center"/>
    </xf>
    <xf numFmtId="0" fontId="3" fillId="4" borderId="71" xfId="0" applyFont="1" applyFill="1" applyBorder="1" applyAlignment="1">
      <alignment horizontal="center"/>
    </xf>
    <xf numFmtId="49" fontId="7" fillId="0" borderId="66" xfId="0" applyNumberFormat="1" applyFont="1" applyBorder="1"/>
    <xf numFmtId="49" fontId="2" fillId="0" borderId="70" xfId="0" applyNumberFormat="1" applyFont="1" applyBorder="1"/>
    <xf numFmtId="0" fontId="13" fillId="2" borderId="17" xfId="0" applyFont="1" applyFill="1" applyBorder="1"/>
    <xf numFmtId="0" fontId="13" fillId="2" borderId="78" xfId="0" applyFont="1" applyFill="1" applyBorder="1"/>
    <xf numFmtId="0" fontId="28" fillId="4" borderId="22" xfId="0" applyFont="1" applyFill="1" applyBorder="1" applyAlignment="1">
      <alignment horizontal="center"/>
    </xf>
    <xf numFmtId="0" fontId="3" fillId="18" borderId="42" xfId="0" applyFont="1" applyFill="1" applyBorder="1"/>
    <xf numFmtId="0" fontId="3" fillId="18" borderId="46" xfId="0" applyFont="1" applyFill="1" applyBorder="1" applyAlignment="1">
      <alignment horizontal="right"/>
    </xf>
    <xf numFmtId="0" fontId="3" fillId="18" borderId="23" xfId="0" applyFont="1" applyFill="1" applyBorder="1" applyAlignment="1">
      <alignment horizontal="right"/>
    </xf>
    <xf numFmtId="0" fontId="28" fillId="0" borderId="35" xfId="0" applyFont="1" applyBorder="1" applyAlignment="1">
      <alignment horizontal="left"/>
    </xf>
    <xf numFmtId="0" fontId="13" fillId="0" borderId="20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49" fontId="17" fillId="0" borderId="22" xfId="1" applyNumberFormat="1" applyBorder="1" applyAlignment="1" applyProtection="1"/>
    <xf numFmtId="1" fontId="3" fillId="0" borderId="45" xfId="0" applyNumberFormat="1" applyFont="1" applyBorder="1" applyAlignment="1">
      <alignment horizontal="right"/>
    </xf>
    <xf numFmtId="1" fontId="34" fillId="0" borderId="22" xfId="0" applyNumberFormat="1" applyFont="1" applyBorder="1"/>
    <xf numFmtId="2" fontId="6" fillId="4" borderId="22" xfId="0" applyNumberFormat="1" applyFont="1" applyFill="1" applyBorder="1" applyAlignment="1">
      <alignment horizontal="left"/>
    </xf>
    <xf numFmtId="2" fontId="3" fillId="0" borderId="33" xfId="0" applyNumberFormat="1" applyFont="1" applyBorder="1" applyAlignment="1">
      <alignment horizontal="right"/>
    </xf>
    <xf numFmtId="2" fontId="3" fillId="4" borderId="22" xfId="0" applyNumberFormat="1" applyFont="1" applyFill="1" applyBorder="1" applyAlignment="1">
      <alignment horizontal="right"/>
    </xf>
    <xf numFmtId="0" fontId="6" fillId="0" borderId="79" xfId="0" applyFont="1" applyBorder="1"/>
    <xf numFmtId="0" fontId="5" fillId="0" borderId="66" xfId="0" applyFont="1" applyBorder="1" applyAlignment="1">
      <alignment horizontal="left"/>
    </xf>
    <xf numFmtId="49" fontId="6" fillId="4" borderId="70" xfId="0" applyNumberFormat="1" applyFont="1" applyFill="1" applyBorder="1" applyAlignment="1">
      <alignment horizontal="center"/>
    </xf>
    <xf numFmtId="0" fontId="6" fillId="0" borderId="68" xfId="0" applyFont="1" applyBorder="1" applyAlignment="1">
      <alignment horizontal="left"/>
    </xf>
    <xf numFmtId="0" fontId="5" fillId="18" borderId="79" xfId="0" applyFont="1" applyFill="1" applyBorder="1"/>
    <xf numFmtId="0" fontId="5" fillId="18" borderId="67" xfId="0" applyFont="1" applyFill="1" applyBorder="1" applyAlignment="1">
      <alignment horizontal="right"/>
    </xf>
    <xf numFmtId="49" fontId="6" fillId="0" borderId="66" xfId="0" applyNumberFormat="1" applyFont="1" applyBorder="1"/>
    <xf numFmtId="0" fontId="6" fillId="4" borderId="70" xfId="0" applyFont="1" applyFill="1" applyBorder="1"/>
    <xf numFmtId="49" fontId="6" fillId="4" borderId="70" xfId="0" applyNumberFormat="1" applyFont="1" applyFill="1" applyBorder="1"/>
    <xf numFmtId="1" fontId="6" fillId="4" borderId="70" xfId="0" applyNumberFormat="1" applyFont="1" applyFill="1" applyBorder="1"/>
    <xf numFmtId="2" fontId="6" fillId="4" borderId="71" xfId="0" applyNumberFormat="1" applyFont="1" applyFill="1" applyBorder="1" applyAlignment="1">
      <alignment horizontal="right"/>
    </xf>
    <xf numFmtId="2" fontId="106" fillId="0" borderId="16" xfId="0" applyNumberFormat="1" applyFont="1" applyBorder="1" applyAlignment="1">
      <alignment horizontal="right"/>
    </xf>
    <xf numFmtId="0" fontId="63" fillId="4" borderId="22" xfId="0" applyFont="1" applyFill="1" applyBorder="1"/>
    <xf numFmtId="49" fontId="3" fillId="8" borderId="22" xfId="0" applyNumberFormat="1" applyFont="1" applyFill="1" applyBorder="1" applyAlignment="1">
      <alignment horizontal="center"/>
    </xf>
    <xf numFmtId="0" fontId="5" fillId="8" borderId="48" xfId="0" applyFont="1" applyFill="1" applyBorder="1" applyAlignment="1"/>
    <xf numFmtId="49" fontId="5" fillId="8" borderId="22" xfId="0" applyNumberFormat="1" applyFont="1" applyFill="1" applyBorder="1" applyAlignment="1">
      <alignment horizontal="left"/>
    </xf>
    <xf numFmtId="2" fontId="20" fillId="4" borderId="22" xfId="0" applyNumberFormat="1" applyFont="1" applyFill="1" applyBorder="1" applyAlignment="1">
      <alignment horizontal="left"/>
    </xf>
    <xf numFmtId="0" fontId="3" fillId="12" borderId="24" xfId="0" applyFont="1" applyFill="1" applyBorder="1"/>
    <xf numFmtId="2" fontId="7" fillId="0" borderId="16" xfId="0" applyNumberFormat="1" applyFont="1" applyBorder="1" applyAlignment="1">
      <alignment horizontal="right"/>
    </xf>
    <xf numFmtId="0" fontId="3" fillId="0" borderId="38" xfId="0" applyFont="1" applyBorder="1" applyAlignment="1"/>
    <xf numFmtId="0" fontId="3" fillId="0" borderId="63" xfId="0" applyFont="1" applyBorder="1"/>
    <xf numFmtId="0" fontId="3" fillId="0" borderId="80" xfId="0" applyFont="1" applyBorder="1" applyAlignment="1"/>
    <xf numFmtId="0" fontId="8" fillId="2" borderId="65" xfId="0" applyFont="1" applyFill="1" applyBorder="1"/>
    <xf numFmtId="49" fontId="6" fillId="0" borderId="63" xfId="0" applyNumberFormat="1" applyFont="1" applyBorder="1" applyAlignment="1">
      <alignment horizontal="left"/>
    </xf>
    <xf numFmtId="0" fontId="3" fillId="0" borderId="59" xfId="0" applyFont="1" applyBorder="1" applyAlignment="1">
      <alignment horizontal="right"/>
    </xf>
    <xf numFmtId="2" fontId="3" fillId="0" borderId="60" xfId="0" applyNumberFormat="1" applyFont="1" applyBorder="1" applyAlignment="1">
      <alignment horizontal="right"/>
    </xf>
    <xf numFmtId="0" fontId="64" fillId="0" borderId="22" xfId="0" applyFont="1" applyBorder="1"/>
    <xf numFmtId="0" fontId="64" fillId="0" borderId="0" xfId="0" applyFont="1"/>
    <xf numFmtId="0" fontId="64" fillId="0" borderId="35" xfId="0" applyFont="1" applyBorder="1"/>
    <xf numFmtId="0" fontId="64" fillId="0" borderId="0" xfId="0" applyFont="1" applyBorder="1"/>
    <xf numFmtId="0" fontId="64" fillId="0" borderId="15" xfId="0" applyFont="1" applyBorder="1"/>
    <xf numFmtId="0" fontId="64" fillId="0" borderId="72" xfId="0" applyFont="1" applyBorder="1"/>
    <xf numFmtId="0" fontId="64" fillId="0" borderId="73" xfId="0" applyFont="1" applyBorder="1"/>
    <xf numFmtId="0" fontId="64" fillId="0" borderId="76" xfId="0" applyFont="1" applyBorder="1" applyAlignment="1">
      <alignment horizontal="center"/>
    </xf>
    <xf numFmtId="0" fontId="64" fillId="0" borderId="74" xfId="0" applyFont="1" applyBorder="1" applyAlignment="1">
      <alignment horizontal="center"/>
    </xf>
    <xf numFmtId="0" fontId="64" fillId="0" borderId="16" xfId="0" applyFont="1" applyBorder="1"/>
    <xf numFmtId="0" fontId="64" fillId="0" borderId="81" xfId="0" applyFont="1" applyBorder="1"/>
    <xf numFmtId="0" fontId="64" fillId="0" borderId="24" xfId="0" applyFont="1" applyBorder="1"/>
    <xf numFmtId="0" fontId="64" fillId="0" borderId="18" xfId="0" applyFont="1" applyBorder="1"/>
    <xf numFmtId="0" fontId="64" fillId="0" borderId="21" xfId="0" applyFont="1" applyBorder="1"/>
    <xf numFmtId="0" fontId="64" fillId="0" borderId="23" xfId="0" applyFont="1" applyBorder="1"/>
    <xf numFmtId="0" fontId="64" fillId="0" borderId="44" xfId="0" applyFont="1" applyBorder="1"/>
    <xf numFmtId="0" fontId="64" fillId="0" borderId="12" xfId="0" applyFont="1" applyBorder="1"/>
    <xf numFmtId="0" fontId="64" fillId="0" borderId="13" xfId="0" applyFont="1" applyBorder="1"/>
    <xf numFmtId="0" fontId="64" fillId="0" borderId="54" xfId="0" applyFont="1" applyBorder="1"/>
    <xf numFmtId="0" fontId="64" fillId="0" borderId="53" xfId="0" applyFont="1" applyBorder="1"/>
    <xf numFmtId="0" fontId="66" fillId="0" borderId="73" xfId="0" applyFont="1" applyBorder="1"/>
    <xf numFmtId="0" fontId="65" fillId="0" borderId="21" xfId="0" applyFont="1" applyBorder="1"/>
    <xf numFmtId="0" fontId="28" fillId="0" borderId="24" xfId="0" applyFont="1" applyBorder="1"/>
    <xf numFmtId="0" fontId="64" fillId="0" borderId="22" xfId="0" applyFont="1" applyBorder="1" applyAlignment="1"/>
    <xf numFmtId="0" fontId="56" fillId="0" borderId="22" xfId="0" applyFont="1" applyBorder="1" applyAlignment="1">
      <alignment horizontal="center"/>
    </xf>
    <xf numFmtId="0" fontId="66" fillId="0" borderId="23" xfId="0" applyFont="1" applyBorder="1"/>
    <xf numFmtId="0" fontId="59" fillId="0" borderId="24" xfId="0" applyFont="1" applyBorder="1" applyAlignment="1">
      <alignment horizontal="left"/>
    </xf>
    <xf numFmtId="0" fontId="107" fillId="0" borderId="24" xfId="0" applyFont="1" applyBorder="1" applyAlignment="1">
      <alignment horizontal="left"/>
    </xf>
    <xf numFmtId="0" fontId="28" fillId="0" borderId="24" xfId="0" applyFont="1" applyBorder="1" applyAlignment="1">
      <alignment horizontal="left"/>
    </xf>
    <xf numFmtId="0" fontId="27" fillId="0" borderId="21" xfId="0" applyFont="1" applyBorder="1"/>
    <xf numFmtId="0" fontId="64" fillId="0" borderId="23" xfId="0" applyFont="1" applyBorder="1" applyAlignment="1"/>
    <xf numFmtId="0" fontId="27" fillId="4" borderId="21" xfId="0" applyFont="1" applyFill="1" applyBorder="1"/>
    <xf numFmtId="0" fontId="56" fillId="0" borderId="21" xfId="0" applyFont="1" applyBorder="1"/>
    <xf numFmtId="0" fontId="56" fillId="0" borderId="21" xfId="0" applyFont="1" applyBorder="1" applyAlignment="1">
      <alignment horizontal="left"/>
    </xf>
    <xf numFmtId="0" fontId="28" fillId="0" borderId="44" xfId="0" applyFont="1" applyBorder="1"/>
    <xf numFmtId="0" fontId="59" fillId="0" borderId="14" xfId="0" applyFont="1" applyBorder="1"/>
    <xf numFmtId="0" fontId="28" fillId="0" borderId="21" xfId="0" applyFont="1" applyBorder="1" applyAlignment="1">
      <alignment horizontal="center"/>
    </xf>
    <xf numFmtId="0" fontId="27" fillId="0" borderId="44" xfId="0" applyFont="1" applyBorder="1"/>
    <xf numFmtId="0" fontId="28" fillId="0" borderId="53" xfId="0" applyFont="1" applyBorder="1"/>
    <xf numFmtId="0" fontId="59" fillId="0" borderId="20" xfId="0" applyFont="1" applyBorder="1"/>
    <xf numFmtId="0" fontId="27" fillId="0" borderId="49" xfId="0" applyFont="1" applyBorder="1"/>
    <xf numFmtId="0" fontId="64" fillId="0" borderId="45" xfId="0" applyFont="1" applyBorder="1"/>
    <xf numFmtId="0" fontId="64" fillId="0" borderId="43" xfId="0" applyFont="1" applyBorder="1"/>
    <xf numFmtId="0" fontId="6" fillId="4" borderId="17" xfId="0" applyFont="1" applyFill="1" applyBorder="1"/>
    <xf numFmtId="0" fontId="6" fillId="4" borderId="15" xfId="0" applyFont="1" applyFill="1" applyBorder="1" applyAlignment="1">
      <alignment horizontal="center"/>
    </xf>
    <xf numFmtId="0" fontId="7" fillId="4" borderId="37" xfId="0" applyFont="1" applyFill="1" applyBorder="1"/>
    <xf numFmtId="0" fontId="67" fillId="0" borderId="0" xfId="0" applyFont="1"/>
    <xf numFmtId="0" fontId="67" fillId="0" borderId="22" xfId="0" applyFont="1" applyBorder="1"/>
    <xf numFmtId="0" fontId="67" fillId="0" borderId="15" xfId="0" applyFont="1" applyBorder="1"/>
    <xf numFmtId="0" fontId="65" fillId="0" borderId="1" xfId="0" applyFont="1" applyBorder="1"/>
    <xf numFmtId="0" fontId="67" fillId="0" borderId="14" xfId="0" applyFont="1" applyBorder="1"/>
    <xf numFmtId="0" fontId="67" fillId="0" borderId="21" xfId="0" applyFont="1" applyBorder="1"/>
    <xf numFmtId="0" fontId="67" fillId="0" borderId="23" xfId="0" applyFont="1" applyBorder="1"/>
    <xf numFmtId="0" fontId="67" fillId="0" borderId="44" xfId="0" applyFont="1" applyBorder="1"/>
    <xf numFmtId="0" fontId="67" fillId="0" borderId="12" xfId="0" applyFont="1" applyBorder="1"/>
    <xf numFmtId="0" fontId="67" fillId="0" borderId="13" xfId="0" applyFont="1" applyBorder="1"/>
    <xf numFmtId="0" fontId="67" fillId="0" borderId="18" xfId="0" applyFont="1" applyBorder="1"/>
    <xf numFmtId="0" fontId="67" fillId="0" borderId="6" xfId="0" applyFont="1" applyBorder="1"/>
    <xf numFmtId="0" fontId="4" fillId="0" borderId="5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66" fillId="0" borderId="13" xfId="0" applyFont="1" applyBorder="1" applyAlignment="1">
      <alignment horizontal="center"/>
    </xf>
    <xf numFmtId="0" fontId="65" fillId="0" borderId="1" xfId="0" applyFont="1" applyBorder="1" applyAlignment="1"/>
    <xf numFmtId="0" fontId="65" fillId="0" borderId="6" xfId="0" applyFont="1" applyBorder="1" applyAlignment="1"/>
    <xf numFmtId="0" fontId="47" fillId="2" borderId="23" xfId="0" applyFont="1" applyFill="1" applyBorder="1" applyAlignment="1">
      <alignment horizontal="center"/>
    </xf>
    <xf numFmtId="49" fontId="13" fillId="0" borderId="22" xfId="0" applyNumberFormat="1" applyFont="1" applyBorder="1" applyAlignment="1"/>
    <xf numFmtId="2" fontId="29" fillId="0" borderId="46" xfId="0" applyNumberFormat="1" applyFont="1" applyBorder="1" applyAlignment="1">
      <alignment horizontal="right"/>
    </xf>
    <xf numFmtId="49" fontId="2" fillId="4" borderId="22" xfId="0" applyNumberFormat="1" applyFont="1" applyFill="1" applyBorder="1" applyAlignment="1">
      <alignment horizontal="center"/>
    </xf>
    <xf numFmtId="1" fontId="2" fillId="0" borderId="15" xfId="0" applyNumberFormat="1" applyFont="1" applyBorder="1"/>
    <xf numFmtId="2" fontId="13" fillId="0" borderId="33" xfId="0" applyNumberFormat="1" applyFont="1" applyBorder="1" applyAlignment="1">
      <alignment horizontal="right"/>
    </xf>
    <xf numFmtId="1" fontId="2" fillId="0" borderId="22" xfId="0" applyNumberFormat="1" applyFont="1" applyBorder="1"/>
    <xf numFmtId="2" fontId="2" fillId="0" borderId="35" xfId="0" applyNumberFormat="1" applyFont="1" applyBorder="1" applyAlignment="1">
      <alignment horizontal="right"/>
    </xf>
    <xf numFmtId="49" fontId="13" fillId="0" borderId="24" xfId="0" applyNumberFormat="1" applyFont="1" applyBorder="1"/>
    <xf numFmtId="1" fontId="2" fillId="4" borderId="22" xfId="0" applyNumberFormat="1" applyFont="1" applyFill="1" applyBorder="1"/>
    <xf numFmtId="2" fontId="2" fillId="4" borderId="35" xfId="0" applyNumberFormat="1" applyFont="1" applyFill="1" applyBorder="1" applyAlignment="1">
      <alignment horizontal="right"/>
    </xf>
    <xf numFmtId="0" fontId="29" fillId="4" borderId="22" xfId="0" applyFont="1" applyFill="1" applyBorder="1" applyAlignment="1">
      <alignment horizontal="center"/>
    </xf>
    <xf numFmtId="49" fontId="5" fillId="4" borderId="22" xfId="0" applyNumberFormat="1" applyFont="1" applyFill="1" applyBorder="1" applyAlignment="1">
      <alignment horizontal="left"/>
    </xf>
    <xf numFmtId="2" fontId="5" fillId="4" borderId="22" xfId="0" applyNumberFormat="1" applyFont="1" applyFill="1" applyBorder="1" applyAlignment="1">
      <alignment horizontal="left"/>
    </xf>
    <xf numFmtId="2" fontId="29" fillId="4" borderId="22" xfId="0" applyNumberFormat="1" applyFont="1" applyFill="1" applyBorder="1" applyAlignment="1">
      <alignment horizontal="left"/>
    </xf>
    <xf numFmtId="1" fontId="7" fillId="0" borderId="22" xfId="0" applyNumberFormat="1" applyFont="1" applyBorder="1"/>
    <xf numFmtId="2" fontId="34" fillId="0" borderId="35" xfId="0" applyNumberFormat="1" applyFont="1" applyBorder="1" applyAlignment="1">
      <alignment horizontal="right"/>
    </xf>
    <xf numFmtId="0" fontId="108" fillId="0" borderId="20" xfId="0" applyFont="1" applyBorder="1" applyAlignment="1">
      <alignment horizontal="left"/>
    </xf>
    <xf numFmtId="49" fontId="108" fillId="4" borderId="22" xfId="0" applyNumberFormat="1" applyFont="1" applyFill="1" applyBorder="1" applyAlignment="1">
      <alignment horizontal="center"/>
    </xf>
    <xf numFmtId="0" fontId="108" fillId="0" borderId="25" xfId="0" applyFont="1" applyBorder="1" applyAlignment="1">
      <alignment horizontal="left"/>
    </xf>
    <xf numFmtId="0" fontId="109" fillId="18" borderId="37" xfId="0" applyFont="1" applyFill="1" applyBorder="1"/>
    <xf numFmtId="0" fontId="109" fillId="18" borderId="23" xfId="0" applyFont="1" applyFill="1" applyBorder="1" applyAlignment="1">
      <alignment horizontal="right"/>
    </xf>
    <xf numFmtId="49" fontId="108" fillId="0" borderId="24" xfId="0" applyNumberFormat="1" applyFont="1" applyBorder="1"/>
    <xf numFmtId="0" fontId="108" fillId="4" borderId="22" xfId="0" applyFont="1" applyFill="1" applyBorder="1"/>
    <xf numFmtId="49" fontId="108" fillId="4" borderId="22" xfId="0" applyNumberFormat="1" applyFont="1" applyFill="1" applyBorder="1"/>
    <xf numFmtId="1" fontId="108" fillId="4" borderId="22" xfId="0" applyNumberFormat="1" applyFont="1" applyFill="1" applyBorder="1"/>
    <xf numFmtId="2" fontId="110" fillId="4" borderId="35" xfId="0" applyNumberFormat="1" applyFont="1" applyFill="1" applyBorder="1" applyAlignment="1">
      <alignment horizontal="right"/>
    </xf>
    <xf numFmtId="0" fontId="13" fillId="10" borderId="20" xfId="0" applyFont="1" applyFill="1" applyBorder="1" applyAlignment="1">
      <alignment horizontal="left"/>
    </xf>
    <xf numFmtId="0" fontId="5" fillId="17" borderId="20" xfId="0" applyFont="1" applyFill="1" applyBorder="1" applyAlignment="1">
      <alignment horizontal="left"/>
    </xf>
    <xf numFmtId="2" fontId="2" fillId="4" borderId="22" xfId="0" applyNumberFormat="1" applyFont="1" applyFill="1" applyBorder="1" applyAlignment="1">
      <alignment horizontal="left"/>
    </xf>
    <xf numFmtId="2" fontId="13" fillId="4" borderId="22" xfId="0" applyNumberFormat="1" applyFont="1" applyFill="1" applyBorder="1" applyAlignment="1">
      <alignment horizontal="left"/>
    </xf>
    <xf numFmtId="1" fontId="34" fillId="4" borderId="22" xfId="0" applyNumberFormat="1" applyFont="1" applyFill="1" applyBorder="1"/>
    <xf numFmtId="2" fontId="32" fillId="4" borderId="35" xfId="0" applyNumberFormat="1" applyFont="1" applyFill="1" applyBorder="1" applyAlignment="1">
      <alignment horizontal="right"/>
    </xf>
    <xf numFmtId="49" fontId="2" fillId="4" borderId="22" xfId="0" applyNumberFormat="1" applyFont="1" applyFill="1" applyBorder="1" applyAlignment="1">
      <alignment horizontal="left"/>
    </xf>
    <xf numFmtId="1" fontId="44" fillId="0" borderId="15" xfId="0" applyNumberFormat="1" applyFont="1" applyBorder="1"/>
    <xf numFmtId="0" fontId="32" fillId="8" borderId="20" xfId="0" applyFont="1" applyFill="1" applyBorder="1" applyAlignment="1">
      <alignment horizontal="left"/>
    </xf>
    <xf numFmtId="2" fontId="29" fillId="0" borderId="22" xfId="0" applyNumberFormat="1" applyFont="1" applyBorder="1" applyAlignment="1">
      <alignment horizontal="right"/>
    </xf>
    <xf numFmtId="2" fontId="13" fillId="0" borderId="22" xfId="0" applyNumberFormat="1" applyFont="1" applyBorder="1" applyAlignment="1">
      <alignment horizontal="right"/>
    </xf>
    <xf numFmtId="2" fontId="34" fillId="0" borderId="22" xfId="0" applyNumberFormat="1" applyFont="1" applyBorder="1" applyAlignment="1">
      <alignment horizontal="right"/>
    </xf>
    <xf numFmtId="2" fontId="32" fillId="4" borderId="22" xfId="0" applyNumberFormat="1" applyFont="1" applyFill="1" applyBorder="1" applyAlignment="1">
      <alignment horizontal="right"/>
    </xf>
    <xf numFmtId="2" fontId="2" fillId="4" borderId="22" xfId="0" applyNumberFormat="1" applyFont="1" applyFill="1" applyBorder="1" applyAlignment="1">
      <alignment horizontal="right"/>
    </xf>
    <xf numFmtId="2" fontId="7" fillId="4" borderId="22" xfId="0" applyNumberFormat="1" applyFont="1" applyFill="1" applyBorder="1" applyAlignment="1">
      <alignment horizontal="left"/>
    </xf>
    <xf numFmtId="2" fontId="34" fillId="4" borderId="22" xfId="0" applyNumberFormat="1" applyFont="1" applyFill="1" applyBorder="1" applyAlignment="1">
      <alignment horizontal="right"/>
    </xf>
    <xf numFmtId="2" fontId="3" fillId="4" borderId="22" xfId="0" applyNumberFormat="1" applyFont="1" applyFill="1" applyBorder="1" applyAlignment="1">
      <alignment horizontal="left"/>
    </xf>
    <xf numFmtId="2" fontId="2" fillId="0" borderId="22" xfId="0" applyNumberFormat="1" applyFont="1" applyBorder="1"/>
    <xf numFmtId="0" fontId="65" fillId="0" borderId="0" xfId="0" applyFont="1"/>
    <xf numFmtId="0" fontId="2" fillId="12" borderId="21" xfId="0" applyFont="1" applyFill="1" applyBorder="1"/>
    <xf numFmtId="0" fontId="27" fillId="4" borderId="13" xfId="0" applyFont="1" applyFill="1" applyBorder="1" applyAlignment="1">
      <alignment horizontal="center"/>
    </xf>
    <xf numFmtId="0" fontId="28" fillId="4" borderId="12" xfId="0" applyFont="1" applyFill="1" applyBorder="1"/>
    <xf numFmtId="0" fontId="34" fillId="0" borderId="48" xfId="0" applyFont="1" applyBorder="1" applyAlignment="1">
      <alignment horizontal="left"/>
    </xf>
    <xf numFmtId="1" fontId="7" fillId="4" borderId="45" xfId="0" applyNumberFormat="1" applyFont="1" applyFill="1" applyBorder="1"/>
    <xf numFmtId="2" fontId="13" fillId="4" borderId="45" xfId="0" applyNumberFormat="1" applyFont="1" applyFill="1" applyBorder="1" applyAlignment="1">
      <alignment horizontal="right"/>
    </xf>
    <xf numFmtId="0" fontId="31" fillId="18" borderId="17" xfId="0" applyFont="1" applyFill="1" applyBorder="1"/>
    <xf numFmtId="0" fontId="31" fillId="18" borderId="18" xfId="0" applyFont="1" applyFill="1" applyBorder="1" applyAlignment="1">
      <alignment horizontal="right"/>
    </xf>
    <xf numFmtId="49" fontId="3" fillId="0" borderId="15" xfId="0" applyNumberFormat="1" applyFont="1" applyBorder="1"/>
    <xf numFmtId="1" fontId="7" fillId="4" borderId="15" xfId="0" applyNumberFormat="1" applyFont="1" applyFill="1" applyBorder="1"/>
    <xf numFmtId="2" fontId="13" fillId="4" borderId="15" xfId="0" applyNumberFormat="1" applyFont="1" applyFill="1" applyBorder="1" applyAlignment="1">
      <alignment horizontal="right"/>
    </xf>
    <xf numFmtId="1" fontId="3" fillId="4" borderId="22" xfId="0" applyNumberFormat="1" applyFont="1" applyFill="1" applyBorder="1"/>
    <xf numFmtId="1" fontId="3" fillId="4" borderId="15" xfId="0" applyNumberFormat="1" applyFont="1" applyFill="1" applyBorder="1"/>
    <xf numFmtId="2" fontId="2" fillId="4" borderId="16" xfId="0" applyNumberFormat="1" applyFont="1" applyFill="1" applyBorder="1" applyAlignment="1">
      <alignment horizontal="right"/>
    </xf>
    <xf numFmtId="0" fontId="13" fillId="8" borderId="24" xfId="0" applyFont="1" applyFill="1" applyBorder="1"/>
    <xf numFmtId="0" fontId="7" fillId="8" borderId="35" xfId="0" applyFont="1" applyFill="1" applyBorder="1"/>
    <xf numFmtId="0" fontId="14" fillId="8" borderId="21" xfId="0" applyFont="1" applyFill="1" applyBorder="1"/>
    <xf numFmtId="0" fontId="14" fillId="8" borderId="23" xfId="0" applyFont="1" applyFill="1" applyBorder="1"/>
    <xf numFmtId="2" fontId="14" fillId="8" borderId="35" xfId="0" applyNumberFormat="1" applyFont="1" applyFill="1" applyBorder="1"/>
    <xf numFmtId="0" fontId="68" fillId="0" borderId="22" xfId="0" applyFont="1" applyBorder="1"/>
    <xf numFmtId="0" fontId="2" fillId="4" borderId="49" xfId="0" applyFont="1" applyFill="1" applyBorder="1"/>
    <xf numFmtId="0" fontId="2" fillId="4" borderId="43" xfId="0" applyFont="1" applyFill="1" applyBorder="1"/>
    <xf numFmtId="0" fontId="2" fillId="4" borderId="18" xfId="0" applyFont="1" applyFill="1" applyBorder="1"/>
    <xf numFmtId="0" fontId="3" fillId="0" borderId="46" xfId="0" applyFont="1" applyBorder="1" applyAlignment="1">
      <alignment horizontal="right"/>
    </xf>
    <xf numFmtId="0" fontId="34" fillId="0" borderId="35" xfId="0" applyFont="1" applyBorder="1" applyAlignment="1">
      <alignment horizontal="right"/>
    </xf>
    <xf numFmtId="0" fontId="3" fillId="18" borderId="17" xfId="0" applyFont="1" applyFill="1" applyBorder="1"/>
    <xf numFmtId="1" fontId="6" fillId="4" borderId="22" xfId="0" applyNumberFormat="1" applyFont="1" applyFill="1" applyBorder="1"/>
    <xf numFmtId="1" fontId="6" fillId="4" borderId="15" xfId="0" applyNumberFormat="1" applyFont="1" applyFill="1" applyBorder="1"/>
    <xf numFmtId="0" fontId="6" fillId="4" borderId="19" xfId="0" applyFont="1" applyFill="1" applyBorder="1" applyAlignment="1">
      <alignment horizontal="left"/>
    </xf>
    <xf numFmtId="49" fontId="6" fillId="4" borderId="20" xfId="0" applyNumberFormat="1" applyFont="1" applyFill="1" applyBorder="1"/>
    <xf numFmtId="2" fontId="23" fillId="4" borderId="15" xfId="0" applyNumberFormat="1" applyFont="1" applyFill="1" applyBorder="1" applyAlignment="1">
      <alignment horizontal="right"/>
    </xf>
    <xf numFmtId="0" fontId="2" fillId="4" borderId="42" xfId="0" applyFont="1" applyFill="1" applyBorder="1" applyAlignment="1">
      <alignment horizontal="left"/>
    </xf>
    <xf numFmtId="0" fontId="6" fillId="4" borderId="35" xfId="0" applyFont="1" applyFill="1" applyBorder="1" applyAlignment="1"/>
    <xf numFmtId="0" fontId="6" fillId="4" borderId="25" xfId="0" applyFont="1" applyFill="1" applyBorder="1" applyAlignment="1"/>
    <xf numFmtId="0" fontId="6" fillId="4" borderId="24" xfId="0" applyFont="1" applyFill="1" applyBorder="1" applyAlignment="1"/>
    <xf numFmtId="0" fontId="5" fillId="4" borderId="24" xfId="0" applyFont="1" applyFill="1" applyBorder="1" applyAlignment="1">
      <alignment horizontal="left"/>
    </xf>
    <xf numFmtId="0" fontId="2" fillId="5" borderId="20" xfId="0" applyFont="1" applyFill="1" applyBorder="1" applyAlignment="1"/>
    <xf numFmtId="0" fontId="8" fillId="2" borderId="14" xfId="0" applyFont="1" applyFill="1" applyBorder="1" applyAlignment="1"/>
    <xf numFmtId="0" fontId="8" fillId="2" borderId="18" xfId="0" applyFont="1" applyFill="1" applyBorder="1" applyAlignment="1"/>
    <xf numFmtId="0" fontId="2" fillId="5" borderId="27" xfId="0" applyFont="1" applyFill="1" applyBorder="1" applyAlignment="1"/>
    <xf numFmtId="0" fontId="7" fillId="4" borderId="45" xfId="0" applyFont="1" applyFill="1" applyBorder="1"/>
    <xf numFmtId="49" fontId="3" fillId="0" borderId="0" xfId="0" applyNumberFormat="1" applyFont="1" applyAlignment="1">
      <alignment horizontal="right"/>
    </xf>
    <xf numFmtId="2" fontId="15" fillId="0" borderId="2" xfId="0" applyNumberFormat="1" applyFont="1" applyBorder="1" applyAlignment="1">
      <alignment horizontal="center"/>
    </xf>
    <xf numFmtId="2" fontId="15" fillId="0" borderId="7" xfId="0" applyNumberFormat="1" applyFont="1" applyBorder="1" applyAlignment="1">
      <alignment horizontal="center"/>
    </xf>
    <xf numFmtId="0" fontId="3" fillId="12" borderId="20" xfId="0" applyFont="1" applyFill="1" applyBorder="1"/>
    <xf numFmtId="2" fontId="21" fillId="4" borderId="22" xfId="0" applyNumberFormat="1" applyFont="1" applyFill="1" applyBorder="1" applyAlignment="1">
      <alignment horizontal="right"/>
    </xf>
    <xf numFmtId="0" fontId="3" fillId="4" borderId="27" xfId="0" applyFont="1" applyFill="1" applyBorder="1"/>
    <xf numFmtId="0" fontId="3" fillId="4" borderId="29" xfId="0" applyFont="1" applyFill="1" applyBorder="1" applyAlignment="1">
      <alignment horizontal="center"/>
    </xf>
    <xf numFmtId="9" fontId="3" fillId="0" borderId="15" xfId="0" applyNumberFormat="1" applyFont="1" applyBorder="1" applyAlignment="1">
      <alignment horizontal="left"/>
    </xf>
    <xf numFmtId="0" fontId="2" fillId="12" borderId="37" xfId="0" applyFont="1" applyFill="1" applyBorder="1" applyAlignment="1">
      <alignment horizontal="left"/>
    </xf>
    <xf numFmtId="0" fontId="3" fillId="16" borderId="20" xfId="0" applyFont="1" applyFill="1" applyBorder="1"/>
    <xf numFmtId="0" fontId="3" fillId="16" borderId="18" xfId="0" applyFont="1" applyFill="1" applyBorder="1" applyAlignment="1">
      <alignment horizontal="center"/>
    </xf>
    <xf numFmtId="49" fontId="3" fillId="16" borderId="22" xfId="0" applyNumberFormat="1" applyFont="1" applyFill="1" applyBorder="1" applyAlignment="1">
      <alignment horizontal="left"/>
    </xf>
    <xf numFmtId="0" fontId="3" fillId="16" borderId="22" xfId="0" applyFont="1" applyFill="1" applyBorder="1" applyAlignment="1">
      <alignment horizontal="right"/>
    </xf>
    <xf numFmtId="0" fontId="3" fillId="16" borderId="22" xfId="0" applyFont="1" applyFill="1" applyBorder="1" applyAlignment="1">
      <alignment horizontal="left"/>
    </xf>
    <xf numFmtId="2" fontId="21" fillId="16" borderId="22" xfId="0" applyNumberFormat="1" applyFont="1" applyFill="1" applyBorder="1" applyAlignment="1">
      <alignment horizontal="right"/>
    </xf>
    <xf numFmtId="2" fontId="8" fillId="16" borderId="16" xfId="0" applyNumberFormat="1" applyFont="1" applyFill="1" applyBorder="1" applyAlignment="1">
      <alignment horizontal="right"/>
    </xf>
    <xf numFmtId="0" fontId="3" fillId="16" borderId="24" xfId="0" applyFont="1" applyFill="1" applyBorder="1"/>
    <xf numFmtId="0" fontId="3" fillId="16" borderId="23" xfId="0" applyFont="1" applyFill="1" applyBorder="1" applyAlignment="1">
      <alignment horizontal="center"/>
    </xf>
    <xf numFmtId="49" fontId="3" fillId="16" borderId="24" xfId="0" applyNumberFormat="1" applyFont="1" applyFill="1" applyBorder="1" applyAlignment="1">
      <alignment horizontal="left"/>
    </xf>
    <xf numFmtId="0" fontId="3" fillId="19" borderId="22" xfId="0" applyFont="1" applyFill="1" applyBorder="1" applyAlignment="1">
      <alignment horizontal="center"/>
    </xf>
    <xf numFmtId="0" fontId="3" fillId="19" borderId="35" xfId="0" applyFont="1" applyFill="1" applyBorder="1" applyAlignment="1">
      <alignment horizontal="center"/>
    </xf>
    <xf numFmtId="49" fontId="3" fillId="19" borderId="22" xfId="0" applyNumberFormat="1" applyFont="1" applyFill="1" applyBorder="1" applyAlignment="1">
      <alignment horizontal="left"/>
    </xf>
    <xf numFmtId="0" fontId="3" fillId="19" borderId="22" xfId="0" applyFont="1" applyFill="1" applyBorder="1" applyAlignment="1">
      <alignment horizontal="right"/>
    </xf>
    <xf numFmtId="0" fontId="3" fillId="19" borderId="22" xfId="0" applyFont="1" applyFill="1" applyBorder="1" applyAlignment="1">
      <alignment horizontal="left"/>
    </xf>
    <xf numFmtId="2" fontId="21" fillId="19" borderId="22" xfId="0" applyNumberFormat="1" applyFont="1" applyFill="1" applyBorder="1" applyAlignment="1">
      <alignment horizontal="right"/>
    </xf>
    <xf numFmtId="2" fontId="8" fillId="19" borderId="16" xfId="0" applyNumberFormat="1" applyFont="1" applyFill="1" applyBorder="1" applyAlignment="1">
      <alignment horizontal="right"/>
    </xf>
    <xf numFmtId="0" fontId="3" fillId="19" borderId="15" xfId="0" applyFont="1" applyFill="1" applyBorder="1" applyAlignment="1">
      <alignment horizontal="center"/>
    </xf>
    <xf numFmtId="49" fontId="3" fillId="19" borderId="24" xfId="0" applyNumberFormat="1" applyFont="1" applyFill="1" applyBorder="1" applyAlignment="1">
      <alignment horizontal="left"/>
    </xf>
    <xf numFmtId="49" fontId="3" fillId="0" borderId="31" xfId="0" applyNumberFormat="1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2" fontId="21" fillId="0" borderId="29" xfId="0" applyNumberFormat="1" applyFont="1" applyBorder="1" applyAlignment="1">
      <alignment horizontal="right"/>
    </xf>
    <xf numFmtId="2" fontId="21" fillId="0" borderId="0" xfId="0" applyNumberFormat="1" applyFont="1" applyBorder="1" applyAlignment="1">
      <alignment horizontal="right"/>
    </xf>
    <xf numFmtId="49" fontId="3" fillId="10" borderId="24" xfId="0" applyNumberFormat="1" applyFont="1" applyFill="1" applyBorder="1" applyAlignment="1">
      <alignment horizontal="left"/>
    </xf>
    <xf numFmtId="49" fontId="3" fillId="4" borderId="24" xfId="0" applyNumberFormat="1" applyFont="1" applyFill="1" applyBorder="1" applyAlignment="1">
      <alignment horizontal="left"/>
    </xf>
    <xf numFmtId="9" fontId="3" fillId="0" borderId="22" xfId="0" applyNumberFormat="1" applyFont="1" applyBorder="1" applyAlignment="1">
      <alignment horizontal="left"/>
    </xf>
    <xf numFmtId="49" fontId="3" fillId="4" borderId="48" xfId="0" applyNumberFormat="1" applyFont="1" applyFill="1" applyBorder="1" applyAlignment="1">
      <alignment horizontal="left"/>
    </xf>
    <xf numFmtId="0" fontId="3" fillId="4" borderId="45" xfId="0" applyFont="1" applyFill="1" applyBorder="1" applyAlignment="1">
      <alignment horizontal="right"/>
    </xf>
    <xf numFmtId="49" fontId="2" fillId="4" borderId="24" xfId="0" applyNumberFormat="1" applyFont="1" applyFill="1" applyBorder="1" applyAlignment="1">
      <alignment horizontal="left"/>
    </xf>
    <xf numFmtId="0" fontId="8" fillId="4" borderId="20" xfId="0" applyFont="1" applyFill="1" applyBorder="1" applyAlignment="1">
      <alignment horizontal="center"/>
    </xf>
    <xf numFmtId="49" fontId="3" fillId="0" borderId="36" xfId="0" applyNumberFormat="1" applyFont="1" applyBorder="1" applyAlignment="1">
      <alignment horizontal="left"/>
    </xf>
    <xf numFmtId="2" fontId="21" fillId="0" borderId="2" xfId="0" applyNumberFormat="1" applyFont="1" applyBorder="1" applyAlignment="1">
      <alignment horizontal="center"/>
    </xf>
    <xf numFmtId="49" fontId="3" fillId="0" borderId="11" xfId="0" applyNumberFormat="1" applyFont="1" applyBorder="1" applyAlignment="1">
      <alignment horizontal="left"/>
    </xf>
    <xf numFmtId="2" fontId="21" fillId="0" borderId="7" xfId="0" applyNumberFormat="1" applyFont="1" applyBorder="1" applyAlignment="1">
      <alignment horizontal="center"/>
    </xf>
    <xf numFmtId="49" fontId="3" fillId="0" borderId="24" xfId="0" applyNumberFormat="1" applyFont="1" applyBorder="1" applyAlignment="1">
      <alignment horizontal="right"/>
    </xf>
    <xf numFmtId="0" fontId="2" fillId="12" borderId="42" xfId="0" applyFont="1" applyFill="1" applyBorder="1" applyAlignment="1">
      <alignment horizontal="left"/>
    </xf>
    <xf numFmtId="0" fontId="2" fillId="12" borderId="48" xfId="0" applyFont="1" applyFill="1" applyBorder="1" applyAlignment="1">
      <alignment horizontal="left"/>
    </xf>
    <xf numFmtId="2" fontId="21" fillId="0" borderId="45" xfId="0" applyNumberFormat="1" applyFont="1" applyBorder="1" applyAlignment="1">
      <alignment horizontal="right"/>
    </xf>
    <xf numFmtId="0" fontId="2" fillId="8" borderId="22" xfId="0" applyFont="1" applyFill="1" applyBorder="1" applyAlignment="1"/>
    <xf numFmtId="0" fontId="2" fillId="4" borderId="45" xfId="0" applyFont="1" applyFill="1" applyBorder="1" applyAlignment="1">
      <alignment horizontal="left"/>
    </xf>
    <xf numFmtId="0" fontId="3" fillId="4" borderId="46" xfId="0" applyFont="1" applyFill="1" applyBorder="1" applyAlignment="1">
      <alignment horizontal="center"/>
    </xf>
    <xf numFmtId="0" fontId="2" fillId="4" borderId="45" xfId="0" applyFont="1" applyFill="1" applyBorder="1" applyAlignment="1">
      <alignment horizontal="center"/>
    </xf>
    <xf numFmtId="2" fontId="21" fillId="4" borderId="45" xfId="0" applyNumberFormat="1" applyFont="1" applyFill="1" applyBorder="1" applyAlignment="1">
      <alignment horizontal="right"/>
    </xf>
    <xf numFmtId="2" fontId="8" fillId="4" borderId="46" xfId="0" applyNumberFormat="1" applyFont="1" applyFill="1" applyBorder="1" applyAlignment="1">
      <alignment horizontal="right"/>
    </xf>
    <xf numFmtId="0" fontId="2" fillId="4" borderId="17" xfId="0" applyFont="1" applyFill="1" applyBorder="1" applyAlignment="1">
      <alignment horizontal="left"/>
    </xf>
    <xf numFmtId="0" fontId="3" fillId="4" borderId="17" xfId="0" applyFont="1" applyFill="1" applyBorder="1"/>
    <xf numFmtId="49" fontId="3" fillId="0" borderId="22" xfId="0" applyNumberFormat="1" applyFont="1" applyBorder="1" applyAlignment="1">
      <alignment horizontal="right"/>
    </xf>
    <xf numFmtId="16" fontId="3" fillId="0" borderId="23" xfId="0" applyNumberFormat="1" applyFont="1" applyBorder="1" applyAlignment="1">
      <alignment horizontal="center"/>
    </xf>
    <xf numFmtId="0" fontId="3" fillId="8" borderId="22" xfId="0" applyFont="1" applyFill="1" applyBorder="1" applyAlignment="1">
      <alignment horizontal="left"/>
    </xf>
    <xf numFmtId="2" fontId="21" fillId="4" borderId="15" xfId="0" applyNumberFormat="1" applyFont="1" applyFill="1" applyBorder="1" applyAlignment="1">
      <alignment horizontal="right"/>
    </xf>
    <xf numFmtId="0" fontId="8" fillId="4" borderId="22" xfId="0" applyFont="1" applyFill="1" applyBorder="1"/>
    <xf numFmtId="0" fontId="13" fillId="12" borderId="20" xfId="0" applyFont="1" applyFill="1" applyBorder="1" applyAlignment="1">
      <alignment horizontal="left"/>
    </xf>
    <xf numFmtId="49" fontId="29" fillId="4" borderId="22" xfId="0" applyNumberFormat="1" applyFont="1" applyFill="1" applyBorder="1" applyAlignment="1">
      <alignment horizontal="center"/>
    </xf>
    <xf numFmtId="1" fontId="23" fillId="4" borderId="22" xfId="0" applyNumberFormat="1" applyFont="1" applyFill="1" applyBorder="1"/>
    <xf numFmtId="2" fontId="3" fillId="4" borderId="35" xfId="0" applyNumberFormat="1" applyFont="1" applyFill="1" applyBorder="1" applyAlignment="1">
      <alignment horizontal="right"/>
    </xf>
    <xf numFmtId="2" fontId="3" fillId="0" borderId="46" xfId="0" applyNumberFormat="1" applyFont="1" applyBorder="1" applyAlignment="1">
      <alignment horizontal="right"/>
    </xf>
    <xf numFmtId="0" fontId="16" fillId="4" borderId="21" xfId="0" applyFont="1" applyFill="1" applyBorder="1"/>
    <xf numFmtId="0" fontId="35" fillId="4" borderId="21" xfId="0" applyFont="1" applyFill="1" applyBorder="1"/>
    <xf numFmtId="17" fontId="7" fillId="0" borderId="22" xfId="0" applyNumberFormat="1" applyFont="1" applyBorder="1"/>
    <xf numFmtId="2" fontId="5" fillId="0" borderId="22" xfId="0" applyNumberFormat="1" applyFont="1" applyBorder="1"/>
    <xf numFmtId="1" fontId="3" fillId="0" borderId="15" xfId="0" applyNumberFormat="1" applyFont="1" applyBorder="1"/>
    <xf numFmtId="2" fontId="7" fillId="0" borderId="22" xfId="0" applyNumberFormat="1" applyFont="1" applyBorder="1" applyAlignment="1">
      <alignment horizontal="right"/>
    </xf>
    <xf numFmtId="0" fontId="2" fillId="12" borderId="15" xfId="0" applyFont="1" applyFill="1" applyBorder="1"/>
    <xf numFmtId="0" fontId="13" fillId="0" borderId="35" xfId="0" applyFont="1" applyBorder="1" applyAlignment="1">
      <alignment horizontal="center"/>
    </xf>
    <xf numFmtId="0" fontId="69" fillId="4" borderId="22" xfId="0" applyFont="1" applyFill="1" applyBorder="1"/>
    <xf numFmtId="0" fontId="6" fillId="8" borderId="23" xfId="0" applyFont="1" applyFill="1" applyBorder="1" applyAlignment="1">
      <alignment horizontal="center"/>
    </xf>
    <xf numFmtId="0" fontId="7" fillId="8" borderId="23" xfId="0" applyFont="1" applyFill="1" applyBorder="1" applyAlignment="1">
      <alignment horizontal="center"/>
    </xf>
    <xf numFmtId="16" fontId="5" fillId="18" borderId="23" xfId="0" applyNumberFormat="1" applyFont="1" applyFill="1" applyBorder="1" applyAlignment="1">
      <alignment horizontal="right"/>
    </xf>
    <xf numFmtId="2" fontId="7" fillId="0" borderId="22" xfId="0" applyNumberFormat="1" applyFont="1" applyBorder="1"/>
    <xf numFmtId="2" fontId="7" fillId="0" borderId="2" xfId="0" applyNumberFormat="1" applyFont="1" applyBorder="1" applyAlignment="1">
      <alignment horizontal="center"/>
    </xf>
    <xf numFmtId="0" fontId="3" fillId="0" borderId="35" xfId="0" applyFont="1" applyBorder="1" applyAlignment="1"/>
    <xf numFmtId="0" fontId="34" fillId="4" borderId="21" xfId="0" applyFont="1" applyFill="1" applyBorder="1"/>
    <xf numFmtId="49" fontId="28" fillId="0" borderId="22" xfId="0" applyNumberFormat="1" applyFont="1" applyBorder="1"/>
    <xf numFmtId="0" fontId="52" fillId="0" borderId="35" xfId="0" applyFont="1" applyBorder="1" applyAlignment="1">
      <alignment horizontal="right"/>
    </xf>
    <xf numFmtId="0" fontId="2" fillId="12" borderId="25" xfId="0" applyFont="1" applyFill="1" applyBorder="1" applyAlignment="1">
      <alignment horizontal="center"/>
    </xf>
    <xf numFmtId="0" fontId="13" fillId="4" borderId="23" xfId="0" applyFont="1" applyFill="1" applyBorder="1" applyAlignment="1">
      <alignment horizontal="right"/>
    </xf>
    <xf numFmtId="0" fontId="19" fillId="0" borderId="51" xfId="0" applyFont="1" applyBorder="1" applyAlignment="1">
      <alignment horizontal="left"/>
    </xf>
    <xf numFmtId="49" fontId="3" fillId="0" borderId="45" xfId="0" applyNumberFormat="1" applyFont="1" applyBorder="1" applyAlignment="1"/>
    <xf numFmtId="2" fontId="7" fillId="0" borderId="33" xfId="0" applyNumberFormat="1" applyFont="1" applyBorder="1" applyAlignment="1">
      <alignment horizontal="right"/>
    </xf>
    <xf numFmtId="2" fontId="28" fillId="0" borderId="35" xfId="0" applyNumberFormat="1" applyFont="1" applyBorder="1" applyAlignment="1">
      <alignment horizontal="right"/>
    </xf>
    <xf numFmtId="1" fontId="7" fillId="0" borderId="22" xfId="0" applyNumberFormat="1" applyFont="1" applyBorder="1" applyAlignment="1">
      <alignment horizontal="right"/>
    </xf>
    <xf numFmtId="2" fontId="6" fillId="0" borderId="16" xfId="0" applyNumberFormat="1" applyFont="1" applyBorder="1" applyAlignment="1">
      <alignment horizontal="right"/>
    </xf>
    <xf numFmtId="0" fontId="56" fillId="0" borderId="35" xfId="0" applyFont="1" applyBorder="1" applyAlignment="1">
      <alignment horizontal="left"/>
    </xf>
    <xf numFmtId="0" fontId="2" fillId="4" borderId="19" xfId="0" applyFont="1" applyFill="1" applyBorder="1"/>
    <xf numFmtId="0" fontId="2" fillId="4" borderId="19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2" fontId="49" fillId="4" borderId="35" xfId="0" applyNumberFormat="1" applyFont="1" applyFill="1" applyBorder="1" applyAlignment="1">
      <alignment horizontal="right"/>
    </xf>
    <xf numFmtId="2" fontId="20" fillId="0" borderId="15" xfId="0" applyNumberFormat="1" applyFont="1" applyBorder="1" applyAlignment="1">
      <alignment horizontal="left"/>
    </xf>
    <xf numFmtId="0" fontId="28" fillId="0" borderId="26" xfId="0" applyFont="1" applyBorder="1" applyAlignment="1">
      <alignment horizontal="center"/>
    </xf>
    <xf numFmtId="0" fontId="28" fillId="0" borderId="47" xfId="0" applyFont="1" applyBorder="1" applyAlignment="1">
      <alignment horizontal="center"/>
    </xf>
    <xf numFmtId="49" fontId="19" fillId="4" borderId="22" xfId="0" applyNumberFormat="1" applyFont="1" applyFill="1" applyBorder="1" applyAlignment="1">
      <alignment horizontal="center"/>
    </xf>
    <xf numFmtId="0" fontId="111" fillId="2" borderId="23" xfId="0" applyFont="1" applyFill="1" applyBorder="1"/>
    <xf numFmtId="0" fontId="27" fillId="0" borderId="70" xfId="0" applyFont="1" applyBorder="1" applyAlignment="1">
      <alignment horizontal="center"/>
    </xf>
    <xf numFmtId="0" fontId="28" fillId="0" borderId="22" xfId="0" applyFont="1" applyBorder="1" applyAlignment="1">
      <alignment horizontal="center"/>
    </xf>
    <xf numFmtId="49" fontId="7" fillId="0" borderId="15" xfId="0" applyNumberFormat="1" applyFont="1" applyBorder="1"/>
    <xf numFmtId="1" fontId="7" fillId="0" borderId="15" xfId="0" applyNumberFormat="1" applyFont="1" applyBorder="1"/>
    <xf numFmtId="0" fontId="3" fillId="2" borderId="40" xfId="0" applyFont="1" applyFill="1" applyBorder="1"/>
    <xf numFmtId="0" fontId="70" fillId="0" borderId="15" xfId="0" applyFont="1" applyBorder="1"/>
    <xf numFmtId="0" fontId="27" fillId="0" borderId="23" xfId="0" applyFont="1" applyBorder="1" applyAlignment="1">
      <alignment horizontal="center"/>
    </xf>
    <xf numFmtId="0" fontId="19" fillId="0" borderId="22" xfId="0" applyFont="1" applyBorder="1" applyAlignment="1"/>
    <xf numFmtId="1" fontId="2" fillId="4" borderId="16" xfId="0" applyNumberFormat="1" applyFont="1" applyFill="1" applyBorder="1" applyAlignment="1">
      <alignment horizontal="right"/>
    </xf>
    <xf numFmtId="0" fontId="2" fillId="20" borderId="22" xfId="0" applyFont="1" applyFill="1" applyBorder="1" applyAlignment="1">
      <alignment horizontal="center"/>
    </xf>
    <xf numFmtId="0" fontId="6" fillId="20" borderId="46" xfId="0" applyFont="1" applyFill="1" applyBorder="1" applyAlignment="1">
      <alignment horizontal="center"/>
    </xf>
    <xf numFmtId="0" fontId="8" fillId="20" borderId="42" xfId="0" applyFont="1" applyFill="1" applyBorder="1" applyAlignment="1">
      <alignment horizontal="center"/>
    </xf>
    <xf numFmtId="0" fontId="8" fillId="20" borderId="43" xfId="0" applyFont="1" applyFill="1" applyBorder="1" applyAlignment="1">
      <alignment horizontal="center"/>
    </xf>
    <xf numFmtId="49" fontId="3" fillId="20" borderId="48" xfId="0" applyNumberFormat="1" applyFont="1" applyFill="1" applyBorder="1" applyAlignment="1">
      <alignment horizontal="left"/>
    </xf>
    <xf numFmtId="0" fontId="2" fillId="20" borderId="45" xfId="0" applyFont="1" applyFill="1" applyBorder="1" applyAlignment="1">
      <alignment horizontal="center"/>
    </xf>
    <xf numFmtId="164" fontId="6" fillId="20" borderId="22" xfId="3" applyFont="1" applyFill="1" applyBorder="1"/>
    <xf numFmtId="1" fontId="52" fillId="20" borderId="22" xfId="0" applyNumberFormat="1" applyFont="1" applyFill="1" applyBorder="1"/>
    <xf numFmtId="2" fontId="23" fillId="20" borderId="3" xfId="0" applyNumberFormat="1" applyFont="1" applyFill="1" applyBorder="1" applyAlignment="1">
      <alignment horizontal="right"/>
    </xf>
    <xf numFmtId="2" fontId="2" fillId="0" borderId="16" xfId="0" applyNumberFormat="1" applyFont="1" applyBorder="1" applyAlignment="1">
      <alignment horizontal="right"/>
    </xf>
    <xf numFmtId="0" fontId="2" fillId="2" borderId="21" xfId="0" applyFont="1" applyFill="1" applyBorder="1" applyAlignment="1"/>
    <xf numFmtId="0" fontId="2" fillId="20" borderId="20" xfId="0" applyFont="1" applyFill="1" applyBorder="1" applyAlignment="1">
      <alignment horizontal="left"/>
    </xf>
    <xf numFmtId="49" fontId="13" fillId="20" borderId="22" xfId="0" applyNumberFormat="1" applyFont="1" applyFill="1" applyBorder="1" applyAlignment="1">
      <alignment horizontal="center"/>
    </xf>
    <xf numFmtId="0" fontId="6" fillId="20" borderId="25" xfId="0" applyFont="1" applyFill="1" applyBorder="1" applyAlignment="1">
      <alignment horizontal="left"/>
    </xf>
    <xf numFmtId="0" fontId="2" fillId="20" borderId="42" xfId="0" applyFont="1" applyFill="1" applyBorder="1"/>
    <xf numFmtId="0" fontId="2" fillId="20" borderId="43" xfId="0" applyFont="1" applyFill="1" applyBorder="1" applyAlignment="1">
      <alignment horizontal="right"/>
    </xf>
    <xf numFmtId="0" fontId="3" fillId="20" borderId="22" xfId="0" applyFont="1" applyFill="1" applyBorder="1" applyAlignment="1">
      <alignment horizontal="left"/>
    </xf>
    <xf numFmtId="0" fontId="16" fillId="20" borderId="23" xfId="0" applyFont="1" applyFill="1" applyBorder="1" applyAlignment="1">
      <alignment horizontal="left"/>
    </xf>
    <xf numFmtId="0" fontId="16" fillId="20" borderId="22" xfId="0" applyFont="1" applyFill="1" applyBorder="1"/>
    <xf numFmtId="2" fontId="33" fillId="20" borderId="35" xfId="0" applyNumberFormat="1" applyFont="1" applyFill="1" applyBorder="1" applyAlignment="1">
      <alignment horizontal="right"/>
    </xf>
    <xf numFmtId="1" fontId="42" fillId="20" borderId="22" xfId="0" applyNumberFormat="1" applyFont="1" applyFill="1" applyBorder="1" applyAlignment="1">
      <alignment horizontal="right"/>
    </xf>
    <xf numFmtId="0" fontId="29" fillId="0" borderId="22" xfId="0" applyFont="1" applyBorder="1" applyAlignment="1">
      <alignment horizontal="center"/>
    </xf>
    <xf numFmtId="2" fontId="6" fillId="0" borderId="35" xfId="0" applyNumberFormat="1" applyFont="1" applyBorder="1" applyAlignment="1">
      <alignment horizontal="center"/>
    </xf>
    <xf numFmtId="0" fontId="6" fillId="15" borderId="37" xfId="0" applyFont="1" applyFill="1" applyBorder="1"/>
    <xf numFmtId="0" fontId="7" fillId="15" borderId="22" xfId="0" applyFont="1" applyFill="1" applyBorder="1" applyAlignment="1">
      <alignment horizontal="center"/>
    </xf>
    <xf numFmtId="49" fontId="3" fillId="15" borderId="22" xfId="0" applyNumberFormat="1" applyFont="1" applyFill="1" applyBorder="1" applyAlignment="1">
      <alignment horizontal="left"/>
    </xf>
    <xf numFmtId="0" fontId="3" fillId="15" borderId="22" xfId="0" applyFont="1" applyFill="1" applyBorder="1"/>
    <xf numFmtId="49" fontId="3" fillId="15" borderId="22" xfId="0" applyNumberFormat="1" applyFont="1" applyFill="1" applyBorder="1"/>
    <xf numFmtId="2" fontId="7" fillId="15" borderId="22" xfId="0" applyNumberFormat="1" applyFont="1" applyFill="1" applyBorder="1" applyAlignment="1">
      <alignment horizontal="left"/>
    </xf>
    <xf numFmtId="2" fontId="3" fillId="15" borderId="22" xfId="0" applyNumberFormat="1" applyFont="1" applyFill="1" applyBorder="1" applyAlignment="1">
      <alignment horizontal="left"/>
    </xf>
    <xf numFmtId="0" fontId="3" fillId="15" borderId="22" xfId="0" applyFont="1" applyFill="1" applyBorder="1" applyAlignment="1">
      <alignment horizontal="center"/>
    </xf>
    <xf numFmtId="0" fontId="13" fillId="15" borderId="22" xfId="0" applyFont="1" applyFill="1" applyBorder="1"/>
    <xf numFmtId="2" fontId="34" fillId="4" borderId="22" xfId="0" applyNumberFormat="1" applyFont="1" applyFill="1" applyBorder="1" applyAlignment="1">
      <alignment horizontal="left"/>
    </xf>
    <xf numFmtId="0" fontId="34" fillId="18" borderId="37" xfId="0" applyFont="1" applyFill="1" applyBorder="1"/>
    <xf numFmtId="0" fontId="34" fillId="15" borderId="37" xfId="0" applyFont="1" applyFill="1" applyBorder="1"/>
    <xf numFmtId="0" fontId="34" fillId="15" borderId="23" xfId="0" applyFont="1" applyFill="1" applyBorder="1" applyAlignment="1">
      <alignment horizontal="right"/>
    </xf>
    <xf numFmtId="0" fontId="34" fillId="18" borderId="23" xfId="0" applyFont="1" applyFill="1" applyBorder="1" applyAlignment="1">
      <alignment horizontal="right"/>
    </xf>
    <xf numFmtId="0" fontId="71" fillId="0" borderId="22" xfId="1" applyFont="1" applyBorder="1" applyAlignment="1" applyProtection="1"/>
    <xf numFmtId="0" fontId="16" fillId="4" borderId="24" xfId="0" applyFont="1" applyFill="1" applyBorder="1" applyAlignment="1">
      <alignment horizontal="left"/>
    </xf>
    <xf numFmtId="0" fontId="16" fillId="4" borderId="24" xfId="0" applyFont="1" applyFill="1" applyBorder="1"/>
    <xf numFmtId="0" fontId="27" fillId="0" borderId="0" xfId="0" applyFont="1" applyBorder="1"/>
    <xf numFmtId="0" fontId="6" fillId="4" borderId="37" xfId="0" applyFont="1" applyFill="1" applyBorder="1"/>
    <xf numFmtId="0" fontId="6" fillId="20" borderId="37" xfId="0" applyFont="1" applyFill="1" applyBorder="1"/>
    <xf numFmtId="49" fontId="3" fillId="20" borderId="22" xfId="0" applyNumberFormat="1" applyFont="1" applyFill="1" applyBorder="1" applyAlignment="1">
      <alignment horizontal="center"/>
    </xf>
    <xf numFmtId="0" fontId="3" fillId="20" borderId="25" xfId="0" applyFont="1" applyFill="1" applyBorder="1" applyAlignment="1">
      <alignment horizontal="left"/>
    </xf>
    <xf numFmtId="49" fontId="6" fillId="20" borderId="24" xfId="0" applyNumberFormat="1" applyFont="1" applyFill="1" applyBorder="1"/>
    <xf numFmtId="0" fontId="6" fillId="20" borderId="22" xfId="0" applyFont="1" applyFill="1" applyBorder="1"/>
    <xf numFmtId="0" fontId="6" fillId="4" borderId="0" xfId="0" applyFont="1" applyFill="1" applyBorder="1"/>
    <xf numFmtId="0" fontId="7" fillId="4" borderId="0" xfId="0" applyFont="1" applyFill="1" applyBorder="1" applyAlignment="1">
      <alignment horizontal="center"/>
    </xf>
    <xf numFmtId="0" fontId="34" fillId="4" borderId="0" xfId="0" applyFont="1" applyFill="1" applyBorder="1"/>
    <xf numFmtId="0" fontId="34" fillId="4" borderId="0" xfId="0" applyFont="1" applyFill="1" applyBorder="1" applyAlignment="1">
      <alignment horizontal="right"/>
    </xf>
    <xf numFmtId="49" fontId="3" fillId="4" borderId="0" xfId="0" applyNumberFormat="1" applyFont="1" applyFill="1" applyBorder="1" applyAlignment="1">
      <alignment horizontal="left"/>
    </xf>
    <xf numFmtId="49" fontId="3" fillId="4" borderId="0" xfId="0" applyNumberFormat="1" applyFont="1" applyFill="1" applyBorder="1"/>
    <xf numFmtId="2" fontId="7" fillId="4" borderId="0" xfId="0" applyNumberFormat="1" applyFont="1" applyFill="1" applyBorder="1" applyAlignment="1">
      <alignment horizontal="left"/>
    </xf>
    <xf numFmtId="2" fontId="3" fillId="4" borderId="0" xfId="0" applyNumberFormat="1" applyFont="1" applyFill="1" applyBorder="1" applyAlignment="1">
      <alignment horizontal="left"/>
    </xf>
    <xf numFmtId="0" fontId="5" fillId="2" borderId="17" xfId="0" applyFont="1" applyFill="1" applyBorder="1"/>
    <xf numFmtId="0" fontId="5" fillId="2" borderId="18" xfId="0" applyFont="1" applyFill="1" applyBorder="1" applyAlignment="1">
      <alignment horizontal="center"/>
    </xf>
    <xf numFmtId="2" fontId="5" fillId="0" borderId="15" xfId="0" applyNumberFormat="1" applyFont="1" applyBorder="1"/>
    <xf numFmtId="2" fontId="5" fillId="0" borderId="16" xfId="0" applyNumberFormat="1" applyFont="1" applyBorder="1" applyAlignment="1">
      <alignment horizontal="center"/>
    </xf>
    <xf numFmtId="0" fontId="31" fillId="18" borderId="22" xfId="0" applyFont="1" applyFill="1" applyBorder="1"/>
    <xf numFmtId="0" fontId="31" fillId="18" borderId="22" xfId="0" applyFont="1" applyFill="1" applyBorder="1" applyAlignment="1">
      <alignment horizontal="right"/>
    </xf>
    <xf numFmtId="1" fontId="7" fillId="4" borderId="22" xfId="0" applyNumberFormat="1" applyFont="1" applyFill="1" applyBorder="1"/>
    <xf numFmtId="2" fontId="13" fillId="4" borderId="22" xfId="0" applyNumberFormat="1" applyFont="1" applyFill="1" applyBorder="1" applyAlignment="1">
      <alignment horizontal="right"/>
    </xf>
    <xf numFmtId="2" fontId="6" fillId="4" borderId="35" xfId="0" applyNumberFormat="1" applyFont="1" applyFill="1" applyBorder="1" applyAlignment="1">
      <alignment horizontal="right"/>
    </xf>
    <xf numFmtId="0" fontId="6" fillId="6" borderId="37" xfId="0" applyFont="1" applyFill="1" applyBorder="1"/>
    <xf numFmtId="0" fontId="2" fillId="6" borderId="24" xfId="0" applyFont="1" applyFill="1" applyBorder="1" applyAlignment="1">
      <alignment horizontal="left"/>
    </xf>
    <xf numFmtId="49" fontId="3" fillId="6" borderId="22" xfId="0" applyNumberFormat="1" applyFont="1" applyFill="1" applyBorder="1" applyAlignment="1">
      <alignment horizontal="center"/>
    </xf>
    <xf numFmtId="0" fontId="3" fillId="6" borderId="25" xfId="0" applyFont="1" applyFill="1" applyBorder="1" applyAlignment="1">
      <alignment horizontal="left"/>
    </xf>
    <xf numFmtId="0" fontId="2" fillId="6" borderId="37" xfId="0" applyFont="1" applyFill="1" applyBorder="1"/>
    <xf numFmtId="0" fontId="2" fillId="6" borderId="23" xfId="0" applyFont="1" applyFill="1" applyBorder="1" applyAlignment="1">
      <alignment horizontal="right"/>
    </xf>
    <xf numFmtId="49" fontId="3" fillId="6" borderId="24" xfId="0" applyNumberFormat="1" applyFont="1" applyFill="1" applyBorder="1"/>
    <xf numFmtId="49" fontId="3" fillId="6" borderId="22" xfId="0" applyNumberFormat="1" applyFont="1" applyFill="1" applyBorder="1"/>
    <xf numFmtId="1" fontId="3" fillId="6" borderId="22" xfId="0" applyNumberFormat="1" applyFont="1" applyFill="1" applyBorder="1"/>
    <xf numFmtId="2" fontId="6" fillId="6" borderId="35" xfId="0" applyNumberFormat="1" applyFont="1" applyFill="1" applyBorder="1" applyAlignment="1">
      <alignment horizontal="right"/>
    </xf>
    <xf numFmtId="0" fontId="13" fillId="6" borderId="22" xfId="0" applyFont="1" applyFill="1" applyBorder="1"/>
    <xf numFmtId="0" fontId="7" fillId="6" borderId="22" xfId="0" applyFont="1" applyFill="1" applyBorder="1" applyAlignment="1">
      <alignment horizontal="center"/>
    </xf>
    <xf numFmtId="0" fontId="34" fillId="6" borderId="37" xfId="0" applyFont="1" applyFill="1" applyBorder="1"/>
    <xf numFmtId="0" fontId="34" fillId="6" borderId="23" xfId="0" applyFont="1" applyFill="1" applyBorder="1" applyAlignment="1">
      <alignment horizontal="right"/>
    </xf>
    <xf numFmtId="49" fontId="3" fillId="6" borderId="22" xfId="0" applyNumberFormat="1" applyFont="1" applyFill="1" applyBorder="1" applyAlignment="1">
      <alignment horizontal="left"/>
    </xf>
    <xf numFmtId="2" fontId="7" fillId="6" borderId="22" xfId="0" applyNumberFormat="1" applyFont="1" applyFill="1" applyBorder="1" applyAlignment="1">
      <alignment horizontal="left"/>
    </xf>
    <xf numFmtId="2" fontId="3" fillId="6" borderId="22" xfId="0" applyNumberFormat="1" applyFont="1" applyFill="1" applyBorder="1" applyAlignment="1">
      <alignment horizontal="left"/>
    </xf>
    <xf numFmtId="0" fontId="72" fillId="0" borderId="15" xfId="0" applyFont="1" applyBorder="1"/>
    <xf numFmtId="0" fontId="3" fillId="20" borderId="42" xfId="0" applyFont="1" applyFill="1" applyBorder="1" applyAlignment="1"/>
    <xf numFmtId="0" fontId="47" fillId="0" borderId="37" xfId="0" applyFont="1" applyBorder="1"/>
    <xf numFmtId="2" fontId="2" fillId="4" borderId="22" xfId="0" applyNumberFormat="1" applyFont="1" applyFill="1" applyBorder="1"/>
    <xf numFmtId="0" fontId="5" fillId="20" borderId="9" xfId="0" applyFont="1" applyFill="1" applyBorder="1" applyAlignment="1">
      <alignment horizontal="center"/>
    </xf>
    <xf numFmtId="0" fontId="5" fillId="20" borderId="8" xfId="0" applyFont="1" applyFill="1" applyBorder="1" applyAlignment="1">
      <alignment horizontal="center"/>
    </xf>
    <xf numFmtId="0" fontId="23" fillId="20" borderId="9" xfId="0" applyFont="1" applyFill="1" applyBorder="1" applyAlignment="1">
      <alignment horizontal="center"/>
    </xf>
    <xf numFmtId="0" fontId="23" fillId="20" borderId="10" xfId="0" applyFont="1" applyFill="1" applyBorder="1" applyAlignment="1">
      <alignment horizontal="center"/>
    </xf>
    <xf numFmtId="49" fontId="5" fillId="20" borderId="11" xfId="0" applyNumberFormat="1" applyFont="1" applyFill="1" applyBorder="1" applyAlignment="1">
      <alignment horizontal="center"/>
    </xf>
    <xf numFmtId="0" fontId="5" fillId="20" borderId="7" xfId="0" applyFont="1" applyFill="1" applyBorder="1" applyAlignment="1">
      <alignment horizontal="center"/>
    </xf>
    <xf numFmtId="2" fontId="11" fillId="20" borderId="7" xfId="0" applyNumberFormat="1" applyFont="1" applyFill="1" applyBorder="1" applyAlignment="1">
      <alignment horizontal="center"/>
    </xf>
    <xf numFmtId="2" fontId="23" fillId="20" borderId="8" xfId="0" applyNumberFormat="1" applyFont="1" applyFill="1" applyBorder="1" applyAlignment="1">
      <alignment horizontal="center"/>
    </xf>
    <xf numFmtId="2" fontId="34" fillId="4" borderId="35" xfId="0" applyNumberFormat="1" applyFont="1" applyFill="1" applyBorder="1" applyAlignment="1">
      <alignment horizontal="right"/>
    </xf>
    <xf numFmtId="0" fontId="32" fillId="8" borderId="22" xfId="0" applyFont="1" applyFill="1" applyBorder="1"/>
    <xf numFmtId="0" fontId="19" fillId="0" borderId="37" xfId="0" applyFont="1" applyBorder="1"/>
    <xf numFmtId="0" fontId="27" fillId="0" borderId="37" xfId="0" applyFont="1" applyBorder="1"/>
    <xf numFmtId="0" fontId="2" fillId="6" borderId="21" xfId="0" applyFont="1" applyFill="1" applyBorder="1"/>
    <xf numFmtId="49" fontId="16" fillId="6" borderId="22" xfId="0" applyNumberFormat="1" applyFont="1" applyFill="1" applyBorder="1"/>
    <xf numFmtId="1" fontId="3" fillId="4" borderId="12" xfId="0" applyNumberFormat="1" applyFont="1" applyFill="1" applyBorder="1"/>
    <xf numFmtId="2" fontId="2" fillId="4" borderId="12" xfId="0" applyNumberFormat="1" applyFont="1" applyFill="1" applyBorder="1" applyAlignment="1">
      <alignment horizontal="right"/>
    </xf>
    <xf numFmtId="1" fontId="3" fillId="4" borderId="45" xfId="0" applyNumberFormat="1" applyFont="1" applyFill="1" applyBorder="1"/>
    <xf numFmtId="2" fontId="2" fillId="4" borderId="45" xfId="0" applyNumberFormat="1" applyFont="1" applyFill="1" applyBorder="1" applyAlignment="1">
      <alignment horizontal="right"/>
    </xf>
    <xf numFmtId="49" fontId="7" fillId="4" borderId="53" xfId="0" applyNumberFormat="1" applyFont="1" applyFill="1" applyBorder="1"/>
    <xf numFmtId="0" fontId="7" fillId="4" borderId="12" xfId="0" applyFont="1" applyFill="1" applyBorder="1"/>
    <xf numFmtId="0" fontId="3" fillId="4" borderId="0" xfId="0" applyFont="1" applyFill="1" applyBorder="1" applyAlignment="1">
      <alignment horizontal="left"/>
    </xf>
    <xf numFmtId="0" fontId="6" fillId="4" borderId="0" xfId="0" applyFont="1" applyFill="1" applyBorder="1" applyAlignment="1">
      <alignment horizontal="center"/>
    </xf>
    <xf numFmtId="0" fontId="2" fillId="20" borderId="15" xfId="0" applyFont="1" applyFill="1" applyBorder="1"/>
    <xf numFmtId="0" fontId="3" fillId="20" borderId="15" xfId="0" applyFont="1" applyFill="1" applyBorder="1" applyAlignment="1">
      <alignment horizontal="center"/>
    </xf>
    <xf numFmtId="0" fontId="5" fillId="0" borderId="58" xfId="0" applyFont="1" applyBorder="1" applyAlignment="1">
      <alignment horizontal="center"/>
    </xf>
    <xf numFmtId="0" fontId="5" fillId="0" borderId="5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54" xfId="0" applyFont="1" applyBorder="1" applyAlignment="1">
      <alignment horizontal="center"/>
    </xf>
    <xf numFmtId="0" fontId="23" fillId="2" borderId="58" xfId="0" applyFont="1" applyFill="1" applyBorder="1" applyAlignment="1">
      <alignment horizontal="center"/>
    </xf>
    <xf numFmtId="0" fontId="23" fillId="2" borderId="13" xfId="0" applyFont="1" applyFill="1" applyBorder="1" applyAlignment="1">
      <alignment horizontal="center"/>
    </xf>
    <xf numFmtId="49" fontId="5" fillId="0" borderId="53" xfId="0" applyNumberFormat="1" applyFont="1" applyBorder="1" applyAlignment="1">
      <alignment horizontal="center"/>
    </xf>
    <xf numFmtId="2" fontId="11" fillId="0" borderId="12" xfId="0" applyNumberFormat="1" applyFont="1" applyBorder="1" applyAlignment="1">
      <alignment horizontal="center"/>
    </xf>
    <xf numFmtId="2" fontId="23" fillId="0" borderId="54" xfId="0" applyNumberFormat="1" applyFont="1" applyBorder="1" applyAlignment="1">
      <alignment horizontal="center"/>
    </xf>
    <xf numFmtId="0" fontId="108" fillId="21" borderId="20" xfId="0" applyFont="1" applyFill="1" applyBorder="1"/>
    <xf numFmtId="0" fontId="112" fillId="21" borderId="22" xfId="0" applyFont="1" applyFill="1" applyBorder="1" applyAlignment="1">
      <alignment horizontal="center"/>
    </xf>
    <xf numFmtId="0" fontId="112" fillId="21" borderId="35" xfId="0" applyFont="1" applyFill="1" applyBorder="1" applyAlignment="1">
      <alignment horizontal="center"/>
    </xf>
    <xf numFmtId="0" fontId="108" fillId="21" borderId="21" xfId="0" applyFont="1" applyFill="1" applyBorder="1" applyAlignment="1">
      <alignment horizontal="center"/>
    </xf>
    <xf numFmtId="0" fontId="108" fillId="21" borderId="23" xfId="0" applyFont="1" applyFill="1" applyBorder="1" applyAlignment="1">
      <alignment horizontal="center"/>
    </xf>
    <xf numFmtId="49" fontId="113" fillId="21" borderId="24" xfId="0" applyNumberFormat="1" applyFont="1" applyFill="1" applyBorder="1" applyAlignment="1">
      <alignment horizontal="left"/>
    </xf>
    <xf numFmtId="49" fontId="114" fillId="21" borderId="22" xfId="0" applyNumberFormat="1" applyFont="1" applyFill="1" applyBorder="1" applyAlignment="1">
      <alignment horizontal="left"/>
    </xf>
    <xf numFmtId="2" fontId="108" fillId="21" borderId="35" xfId="0" applyNumberFormat="1" applyFont="1" applyFill="1" applyBorder="1" applyAlignment="1">
      <alignment horizontal="right"/>
    </xf>
    <xf numFmtId="2" fontId="115" fillId="21" borderId="35" xfId="0" applyNumberFormat="1" applyFont="1" applyFill="1" applyBorder="1" applyAlignment="1">
      <alignment horizontal="right"/>
    </xf>
    <xf numFmtId="0" fontId="2" fillId="0" borderId="19" xfId="0" applyFont="1" applyBorder="1"/>
    <xf numFmtId="0" fontId="3" fillId="0" borderId="25" xfId="0" applyFont="1" applyBorder="1"/>
    <xf numFmtId="0" fontId="3" fillId="2" borderId="21" xfId="0" applyFont="1" applyFill="1" applyBorder="1" applyAlignment="1"/>
    <xf numFmtId="0" fontId="3" fillId="2" borderId="23" xfId="0" applyFont="1" applyFill="1" applyBorder="1" applyAlignment="1"/>
    <xf numFmtId="0" fontId="3" fillId="2" borderId="21" xfId="0" applyFont="1" applyFill="1" applyBorder="1" applyAlignment="1">
      <alignment horizontal="left"/>
    </xf>
    <xf numFmtId="0" fontId="3" fillId="16" borderId="23" xfId="0" applyFont="1" applyFill="1" applyBorder="1"/>
    <xf numFmtId="0" fontId="7" fillId="18" borderId="42" xfId="0" applyFont="1" applyFill="1" applyBorder="1"/>
    <xf numFmtId="0" fontId="7" fillId="18" borderId="46" xfId="0" applyFont="1" applyFill="1" applyBorder="1" applyAlignment="1">
      <alignment horizontal="right"/>
    </xf>
    <xf numFmtId="0" fontId="3" fillId="11" borderId="22" xfId="0" applyFont="1" applyFill="1" applyBorder="1" applyAlignment="1">
      <alignment horizontal="center"/>
    </xf>
    <xf numFmtId="0" fontId="3" fillId="11" borderId="24" xfId="0" applyFont="1" applyFill="1" applyBorder="1" applyAlignment="1">
      <alignment horizontal="left"/>
    </xf>
    <xf numFmtId="49" fontId="7" fillId="12" borderId="22" xfId="0" applyNumberFormat="1" applyFont="1" applyFill="1" applyBorder="1" applyAlignment="1">
      <alignment horizontal="center"/>
    </xf>
    <xf numFmtId="49" fontId="7" fillId="12" borderId="22" xfId="0" applyNumberFormat="1" applyFont="1" applyFill="1" applyBorder="1" applyAlignment="1"/>
    <xf numFmtId="0" fontId="2" fillId="0" borderId="51" xfId="0" applyFont="1" applyBorder="1" applyAlignment="1"/>
    <xf numFmtId="0" fontId="2" fillId="0" borderId="53" xfId="0" applyFont="1" applyBorder="1" applyAlignment="1">
      <alignment horizontal="center"/>
    </xf>
    <xf numFmtId="0" fontId="2" fillId="0" borderId="22" xfId="0" applyFont="1" applyBorder="1" applyAlignment="1"/>
    <xf numFmtId="166" fontId="29" fillId="0" borderId="22" xfId="0" applyNumberFormat="1" applyFont="1" applyBorder="1" applyAlignment="1"/>
    <xf numFmtId="49" fontId="3" fillId="12" borderId="22" xfId="0" applyNumberFormat="1" applyFont="1" applyFill="1" applyBorder="1" applyAlignment="1">
      <alignment horizontal="left"/>
    </xf>
    <xf numFmtId="49" fontId="6" fillId="12" borderId="22" xfId="0" applyNumberFormat="1" applyFont="1" applyFill="1" applyBorder="1" applyAlignment="1">
      <alignment horizontal="left"/>
    </xf>
    <xf numFmtId="2" fontId="7" fillId="0" borderId="46" xfId="0" applyNumberFormat="1" applyFont="1" applyBorder="1" applyAlignment="1">
      <alignment horizontal="right"/>
    </xf>
    <xf numFmtId="0" fontId="6" fillId="4" borderId="20" xfId="0" applyFont="1" applyFill="1" applyBorder="1" applyAlignment="1">
      <alignment horizontal="left"/>
    </xf>
    <xf numFmtId="49" fontId="3" fillId="12" borderId="24" xfId="0" applyNumberFormat="1" applyFont="1" applyFill="1" applyBorder="1"/>
    <xf numFmtId="49" fontId="3" fillId="12" borderId="22" xfId="0" applyNumberFormat="1" applyFont="1" applyFill="1" applyBorder="1"/>
    <xf numFmtId="49" fontId="5" fillId="12" borderId="22" xfId="0" applyNumberFormat="1" applyFont="1" applyFill="1" applyBorder="1" applyAlignment="1">
      <alignment horizontal="left"/>
    </xf>
    <xf numFmtId="49" fontId="7" fillId="12" borderId="24" xfId="0" applyNumberFormat="1" applyFont="1" applyFill="1" applyBorder="1"/>
    <xf numFmtId="49" fontId="7" fillId="4" borderId="22" xfId="0" applyNumberFormat="1" applyFont="1" applyFill="1" applyBorder="1" applyAlignment="1"/>
    <xf numFmtId="49" fontId="6" fillId="12" borderId="24" xfId="0" applyNumberFormat="1" applyFont="1" applyFill="1" applyBorder="1" applyAlignment="1">
      <alignment horizontal="left"/>
    </xf>
    <xf numFmtId="49" fontId="6" fillId="12" borderId="20" xfId="0" applyNumberFormat="1" applyFont="1" applyFill="1" applyBorder="1" applyAlignment="1">
      <alignment horizontal="left"/>
    </xf>
    <xf numFmtId="165" fontId="19" fillId="4" borderId="16" xfId="0" applyNumberFormat="1" applyFont="1" applyFill="1" applyBorder="1" applyAlignment="1">
      <alignment horizontal="left"/>
    </xf>
    <xf numFmtId="0" fontId="2" fillId="4" borderId="16" xfId="0" applyFont="1" applyFill="1" applyBorder="1"/>
    <xf numFmtId="14" fontId="19" fillId="12" borderId="16" xfId="0" applyNumberFormat="1" applyFont="1" applyFill="1" applyBorder="1" applyAlignment="1">
      <alignment horizontal="left"/>
    </xf>
    <xf numFmtId="0" fontId="49" fillId="2" borderId="23" xfId="0" applyFont="1" applyFill="1" applyBorder="1"/>
    <xf numFmtId="0" fontId="6" fillId="4" borderId="24" xfId="0" applyFont="1" applyFill="1" applyBorder="1"/>
    <xf numFmtId="49" fontId="6" fillId="12" borderId="21" xfId="0" applyNumberFormat="1" applyFont="1" applyFill="1" applyBorder="1" applyAlignment="1">
      <alignment horizontal="left"/>
    </xf>
    <xf numFmtId="0" fontId="2" fillId="12" borderId="25" xfId="0" applyFont="1" applyFill="1" applyBorder="1"/>
    <xf numFmtId="0" fontId="6" fillId="4" borderId="20" xfId="0" applyFont="1" applyFill="1" applyBorder="1" applyAlignment="1"/>
    <xf numFmtId="0" fontId="3" fillId="0" borderId="63" xfId="0" applyFont="1" applyBorder="1" applyAlignment="1">
      <alignment horizontal="left"/>
    </xf>
    <xf numFmtId="0" fontId="3" fillId="0" borderId="62" xfId="0" applyFont="1" applyBorder="1" applyAlignment="1">
      <alignment horizontal="center"/>
    </xf>
    <xf numFmtId="0" fontId="18" fillId="0" borderId="60" xfId="0" applyFont="1" applyBorder="1" applyAlignment="1">
      <alignment horizontal="right"/>
    </xf>
    <xf numFmtId="0" fontId="8" fillId="2" borderId="20" xfId="0" applyFont="1" applyFill="1" applyBorder="1"/>
    <xf numFmtId="0" fontId="3" fillId="0" borderId="58" xfId="0" applyFont="1" applyBorder="1"/>
    <xf numFmtId="0" fontId="3" fillId="0" borderId="13" xfId="0" applyFont="1" applyBorder="1" applyAlignment="1">
      <alignment horizontal="center"/>
    </xf>
    <xf numFmtId="0" fontId="8" fillId="2" borderId="57" xfId="0" applyFont="1" applyFill="1" applyBorder="1"/>
    <xf numFmtId="0" fontId="3" fillId="0" borderId="12" xfId="0" applyFont="1" applyBorder="1" applyAlignment="1">
      <alignment horizontal="right"/>
    </xf>
    <xf numFmtId="0" fontId="18" fillId="0" borderId="54" xfId="0" applyFont="1" applyBorder="1" applyAlignment="1">
      <alignment horizontal="right"/>
    </xf>
    <xf numFmtId="0" fontId="2" fillId="11" borderId="37" xfId="0" applyFont="1" applyFill="1" applyBorder="1" applyAlignment="1">
      <alignment horizontal="left"/>
    </xf>
    <xf numFmtId="0" fontId="2" fillId="11" borderId="24" xfId="0" applyFont="1" applyFill="1" applyBorder="1" applyAlignment="1">
      <alignment horizontal="left"/>
    </xf>
    <xf numFmtId="49" fontId="19" fillId="12" borderId="24" xfId="0" applyNumberFormat="1" applyFont="1" applyFill="1" applyBorder="1"/>
    <xf numFmtId="0" fontId="5" fillId="12" borderId="14" xfId="0" applyFont="1" applyFill="1" applyBorder="1"/>
    <xf numFmtId="166" fontId="19" fillId="12" borderId="14" xfId="0" applyNumberFormat="1" applyFont="1" applyFill="1" applyBorder="1"/>
    <xf numFmtId="0" fontId="47" fillId="0" borderId="35" xfId="0" applyFont="1" applyBorder="1" applyAlignment="1">
      <alignment horizontal="center"/>
    </xf>
    <xf numFmtId="0" fontId="47" fillId="0" borderId="35" xfId="0" applyFont="1" applyBorder="1" applyAlignment="1">
      <alignment horizontal="left"/>
    </xf>
    <xf numFmtId="0" fontId="7" fillId="0" borderId="27" xfId="0" applyFont="1" applyBorder="1"/>
    <xf numFmtId="0" fontId="7" fillId="2" borderId="47" xfId="0" applyFont="1" applyFill="1" applyBorder="1"/>
    <xf numFmtId="49" fontId="6" fillId="0" borderId="26" xfId="0" applyNumberFormat="1" applyFont="1" applyBorder="1" applyAlignment="1">
      <alignment horizontal="left"/>
    </xf>
    <xf numFmtId="2" fontId="20" fillId="0" borderId="26" xfId="0" applyNumberFormat="1" applyFont="1" applyBorder="1" applyAlignment="1">
      <alignment horizontal="left"/>
    </xf>
    <xf numFmtId="0" fontId="7" fillId="2" borderId="22" xfId="0" applyFont="1" applyFill="1" applyBorder="1"/>
    <xf numFmtId="0" fontId="6" fillId="4" borderId="22" xfId="0" applyFont="1" applyFill="1" applyBorder="1" applyAlignment="1">
      <alignment horizontal="left"/>
    </xf>
    <xf numFmtId="49" fontId="3" fillId="12" borderId="24" xfId="0" applyNumberFormat="1" applyFont="1" applyFill="1" applyBorder="1" applyAlignment="1">
      <alignment horizontal="left"/>
    </xf>
    <xf numFmtId="14" fontId="7" fillId="0" borderId="21" xfId="0" applyNumberFormat="1" applyFont="1" applyBorder="1"/>
    <xf numFmtId="1" fontId="18" fillId="0" borderId="3" xfId="0" applyNumberFormat="1" applyFont="1" applyBorder="1" applyAlignment="1">
      <alignment horizontal="right"/>
    </xf>
    <xf numFmtId="49" fontId="7" fillId="12" borderId="22" xfId="0" applyNumberFormat="1" applyFont="1" applyFill="1" applyBorder="1" applyAlignment="1">
      <alignment horizontal="left"/>
    </xf>
    <xf numFmtId="0" fontId="32" fillId="20" borderId="20" xfId="0" applyFont="1" applyFill="1" applyBorder="1" applyAlignment="1">
      <alignment horizontal="left"/>
    </xf>
    <xf numFmtId="49" fontId="7" fillId="20" borderId="22" xfId="0" applyNumberFormat="1" applyFont="1" applyFill="1" applyBorder="1" applyAlignment="1">
      <alignment horizontal="center"/>
    </xf>
    <xf numFmtId="0" fontId="29" fillId="20" borderId="25" xfId="0" applyFont="1" applyFill="1" applyBorder="1" applyAlignment="1">
      <alignment horizontal="left"/>
    </xf>
    <xf numFmtId="0" fontId="13" fillId="20" borderId="42" xfId="0" applyFont="1" applyFill="1" applyBorder="1"/>
    <xf numFmtId="0" fontId="13" fillId="20" borderId="46" xfId="0" applyFont="1" applyFill="1" applyBorder="1" applyAlignment="1">
      <alignment horizontal="right"/>
    </xf>
    <xf numFmtId="0" fontId="28" fillId="2" borderId="23" xfId="0" applyFont="1" applyFill="1" applyBorder="1" applyAlignment="1">
      <alignment horizontal="right"/>
    </xf>
    <xf numFmtId="0" fontId="74" fillId="18" borderId="42" xfId="0" applyFont="1" applyFill="1" applyBorder="1"/>
    <xf numFmtId="0" fontId="74" fillId="18" borderId="43" xfId="0" applyFont="1" applyFill="1" applyBorder="1" applyAlignment="1">
      <alignment horizontal="right"/>
    </xf>
    <xf numFmtId="0" fontId="18" fillId="2" borderId="20" xfId="0" applyFont="1" applyFill="1" applyBorder="1" applyAlignment="1">
      <alignment horizontal="right"/>
    </xf>
    <xf numFmtId="0" fontId="18" fillId="2" borderId="18" xfId="0" applyFont="1" applyFill="1" applyBorder="1" applyAlignment="1">
      <alignment horizontal="center"/>
    </xf>
    <xf numFmtId="49" fontId="6" fillId="12" borderId="24" xfId="0" applyNumberFormat="1" applyFont="1" applyFill="1" applyBorder="1"/>
    <xf numFmtId="2" fontId="6" fillId="0" borderId="16" xfId="0" applyNumberFormat="1" applyFont="1" applyBorder="1" applyAlignment="1">
      <alignment horizontal="left"/>
    </xf>
    <xf numFmtId="0" fontId="6" fillId="0" borderId="27" xfId="0" applyFont="1" applyBorder="1"/>
    <xf numFmtId="0" fontId="27" fillId="0" borderId="47" xfId="0" applyFont="1" applyBorder="1" applyAlignment="1">
      <alignment horizontal="center"/>
    </xf>
    <xf numFmtId="0" fontId="27" fillId="0" borderId="26" xfId="0" applyFont="1" applyBorder="1" applyAlignment="1">
      <alignment horizontal="center"/>
    </xf>
    <xf numFmtId="0" fontId="76" fillId="4" borderId="25" xfId="0" applyFont="1" applyFill="1" applyBorder="1" applyAlignment="1">
      <alignment horizontal="left"/>
    </xf>
    <xf numFmtId="0" fontId="76" fillId="4" borderId="22" xfId="0" applyFont="1" applyFill="1" applyBorder="1" applyAlignment="1">
      <alignment horizontal="center"/>
    </xf>
    <xf numFmtId="0" fontId="75" fillId="0" borderId="25" xfId="0" applyFont="1" applyBorder="1" applyAlignment="1">
      <alignment horizontal="left"/>
    </xf>
    <xf numFmtId="0" fontId="75" fillId="4" borderId="22" xfId="0" applyFont="1" applyFill="1" applyBorder="1" applyAlignment="1">
      <alignment horizontal="center"/>
    </xf>
    <xf numFmtId="0" fontId="77" fillId="0" borderId="0" xfId="0" applyFont="1"/>
    <xf numFmtId="0" fontId="77" fillId="0" borderId="0" xfId="0" applyFont="1" applyBorder="1" applyAlignment="1">
      <alignment horizontal="center"/>
    </xf>
    <xf numFmtId="0" fontId="78" fillId="0" borderId="0" xfId="0" applyFont="1" applyAlignment="1">
      <alignment horizontal="center"/>
    </xf>
    <xf numFmtId="0" fontId="79" fillId="0" borderId="0" xfId="0" applyFont="1"/>
    <xf numFmtId="0" fontId="79" fillId="0" borderId="0" xfId="0" applyFont="1" applyBorder="1"/>
    <xf numFmtId="49" fontId="78" fillId="0" borderId="0" xfId="0" applyNumberFormat="1" applyFont="1" applyAlignment="1">
      <alignment horizontal="left"/>
    </xf>
    <xf numFmtId="0" fontId="78" fillId="0" borderId="0" xfId="0" applyFont="1" applyAlignment="1">
      <alignment horizontal="right"/>
    </xf>
    <xf numFmtId="2" fontId="80" fillId="0" borderId="0" xfId="0" applyNumberFormat="1" applyFont="1" applyAlignment="1">
      <alignment horizontal="right"/>
    </xf>
    <xf numFmtId="2" fontId="79" fillId="0" borderId="0" xfId="0" applyNumberFormat="1" applyFont="1" applyBorder="1" applyAlignment="1">
      <alignment horizontal="right"/>
    </xf>
    <xf numFmtId="0" fontId="81" fillId="0" borderId="0" xfId="0" applyFont="1"/>
    <xf numFmtId="0" fontId="77" fillId="0" borderId="0" xfId="0" applyFont="1" applyBorder="1" applyAlignment="1">
      <alignment horizontal="left"/>
    </xf>
    <xf numFmtId="0" fontId="77" fillId="0" borderId="0" xfId="0" applyFont="1" applyAlignment="1">
      <alignment horizontal="center"/>
    </xf>
    <xf numFmtId="0" fontId="78" fillId="0" borderId="0" xfId="0" applyFont="1" applyBorder="1" applyAlignment="1">
      <alignment horizontal="center"/>
    </xf>
    <xf numFmtId="0" fontId="78" fillId="0" borderId="0" xfId="0" applyFont="1" applyBorder="1"/>
    <xf numFmtId="0" fontId="78" fillId="4" borderId="0" xfId="0" applyFont="1" applyFill="1" applyBorder="1" applyAlignment="1">
      <alignment horizontal="left"/>
    </xf>
    <xf numFmtId="0" fontId="78" fillId="4" borderId="0" xfId="0" applyFont="1" applyFill="1" applyBorder="1" applyAlignment="1">
      <alignment horizontal="center"/>
    </xf>
    <xf numFmtId="0" fontId="116" fillId="4" borderId="0" xfId="0" applyFont="1" applyFill="1" applyBorder="1"/>
    <xf numFmtId="49" fontId="78" fillId="4" borderId="0" xfId="0" applyNumberFormat="1" applyFont="1" applyFill="1" applyBorder="1" applyAlignment="1">
      <alignment horizontal="left"/>
    </xf>
    <xf numFmtId="0" fontId="78" fillId="4" borderId="0" xfId="0" applyFont="1" applyFill="1" applyBorder="1" applyAlignment="1">
      <alignment horizontal="right"/>
    </xf>
    <xf numFmtId="0" fontId="78" fillId="4" borderId="0" xfId="0" applyFont="1" applyFill="1" applyBorder="1"/>
    <xf numFmtId="2" fontId="116" fillId="4" borderId="0" xfId="0" applyNumberFormat="1" applyFont="1" applyFill="1" applyBorder="1" applyAlignment="1">
      <alignment horizontal="right"/>
    </xf>
    <xf numFmtId="0" fontId="77" fillId="0" borderId="58" xfId="0" applyFont="1" applyBorder="1" applyAlignment="1">
      <alignment horizontal="center"/>
    </xf>
    <xf numFmtId="0" fontId="77" fillId="0" borderId="53" xfId="0" applyFont="1" applyBorder="1" applyAlignment="1">
      <alignment horizontal="center"/>
    </xf>
    <xf numFmtId="0" fontId="77" fillId="0" borderId="12" xfId="0" applyFont="1" applyBorder="1" applyAlignment="1">
      <alignment horizontal="center"/>
    </xf>
    <xf numFmtId="0" fontId="77" fillId="0" borderId="54" xfId="0" applyFont="1" applyBorder="1" applyAlignment="1">
      <alignment horizontal="center"/>
    </xf>
    <xf numFmtId="0" fontId="79" fillId="2" borderId="58" xfId="0" applyFont="1" applyFill="1" applyBorder="1" applyAlignment="1">
      <alignment horizontal="center"/>
    </xf>
    <xf numFmtId="0" fontId="79" fillId="2" borderId="13" xfId="0" applyFont="1" applyFill="1" applyBorder="1" applyAlignment="1">
      <alignment horizontal="center"/>
    </xf>
    <xf numFmtId="49" fontId="77" fillId="0" borderId="53" xfId="0" applyNumberFormat="1" applyFont="1" applyBorder="1" applyAlignment="1">
      <alignment horizontal="center"/>
    </xf>
    <xf numFmtId="2" fontId="82" fillId="0" borderId="12" xfId="0" applyNumberFormat="1" applyFont="1" applyBorder="1" applyAlignment="1">
      <alignment horizontal="center"/>
    </xf>
    <xf numFmtId="2" fontId="79" fillId="0" borderId="54" xfId="0" applyNumberFormat="1" applyFont="1" applyBorder="1" applyAlignment="1">
      <alignment horizontal="center"/>
    </xf>
    <xf numFmtId="0" fontId="77" fillId="20" borderId="9" xfId="0" applyFont="1" applyFill="1" applyBorder="1" applyAlignment="1">
      <alignment horizontal="center"/>
    </xf>
    <xf numFmtId="0" fontId="77" fillId="20" borderId="15" xfId="0" applyFont="1" applyFill="1" applyBorder="1"/>
    <xf numFmtId="0" fontId="78" fillId="20" borderId="15" xfId="0" applyFont="1" applyFill="1" applyBorder="1" applyAlignment="1">
      <alignment horizontal="center"/>
    </xf>
    <xf numFmtId="0" fontId="77" fillId="20" borderId="8" xfId="0" applyFont="1" applyFill="1" applyBorder="1" applyAlignment="1">
      <alignment horizontal="center"/>
    </xf>
    <xf numFmtId="0" fontId="78" fillId="0" borderId="37" xfId="0" applyFont="1" applyBorder="1"/>
    <xf numFmtId="0" fontId="77" fillId="4" borderId="20" xfId="0" applyFont="1" applyFill="1" applyBorder="1" applyAlignment="1">
      <alignment horizontal="left"/>
    </xf>
    <xf numFmtId="49" fontId="78" fillId="4" borderId="22" xfId="0" applyNumberFormat="1" applyFont="1" applyFill="1" applyBorder="1" applyAlignment="1">
      <alignment horizontal="center"/>
    </xf>
    <xf numFmtId="0" fontId="77" fillId="4" borderId="25" xfId="0" applyFont="1" applyFill="1" applyBorder="1" applyAlignment="1">
      <alignment horizontal="left"/>
    </xf>
    <xf numFmtId="0" fontId="78" fillId="18" borderId="42" xfId="0" applyFont="1" applyFill="1" applyBorder="1"/>
    <xf numFmtId="0" fontId="78" fillId="18" borderId="46" xfId="0" applyFont="1" applyFill="1" applyBorder="1" applyAlignment="1">
      <alignment horizontal="right"/>
    </xf>
    <xf numFmtId="49" fontId="78" fillId="0" borderId="22" xfId="0" applyNumberFormat="1" applyFont="1" applyBorder="1" applyAlignment="1"/>
    <xf numFmtId="1" fontId="78" fillId="0" borderId="45" xfId="0" applyNumberFormat="1" applyFont="1" applyBorder="1" applyAlignment="1">
      <alignment horizontal="right"/>
    </xf>
    <xf numFmtId="49" fontId="78" fillId="0" borderId="45" xfId="0" applyNumberFormat="1" applyFont="1" applyBorder="1" applyAlignment="1"/>
    <xf numFmtId="2" fontId="78" fillId="0" borderId="46" xfId="0" applyNumberFormat="1" applyFont="1" applyBorder="1" applyAlignment="1">
      <alignment horizontal="right"/>
    </xf>
    <xf numFmtId="0" fontId="78" fillId="4" borderId="25" xfId="0" applyFont="1" applyFill="1" applyBorder="1" applyAlignment="1">
      <alignment horizontal="left"/>
    </xf>
    <xf numFmtId="0" fontId="78" fillId="18" borderId="37" xfId="0" applyFont="1" applyFill="1" applyBorder="1"/>
    <xf numFmtId="0" fontId="78" fillId="18" borderId="23" xfId="0" applyFont="1" applyFill="1" applyBorder="1" applyAlignment="1">
      <alignment horizontal="right"/>
    </xf>
    <xf numFmtId="0" fontId="78" fillId="0" borderId="22" xfId="0" applyFont="1" applyBorder="1"/>
    <xf numFmtId="49" fontId="78" fillId="0" borderId="22" xfId="0" applyNumberFormat="1" applyFont="1" applyBorder="1"/>
    <xf numFmtId="1" fontId="78" fillId="0" borderId="22" xfId="0" applyNumberFormat="1" applyFont="1" applyBorder="1"/>
    <xf numFmtId="2" fontId="78" fillId="0" borderId="35" xfId="0" applyNumberFormat="1" applyFont="1" applyBorder="1" applyAlignment="1">
      <alignment horizontal="right"/>
    </xf>
    <xf numFmtId="0" fontId="78" fillId="0" borderId="15" xfId="0" applyFont="1" applyBorder="1"/>
    <xf numFmtId="1" fontId="78" fillId="0" borderId="15" xfId="0" applyNumberFormat="1" applyFont="1" applyBorder="1"/>
    <xf numFmtId="2" fontId="78" fillId="0" borderId="33" xfId="0" applyNumberFormat="1" applyFont="1" applyBorder="1" applyAlignment="1">
      <alignment horizontal="right"/>
    </xf>
    <xf numFmtId="0" fontId="78" fillId="0" borderId="24" xfId="0" applyFont="1" applyBorder="1"/>
    <xf numFmtId="0" fontId="78" fillId="0" borderId="22" xfId="0" applyFont="1" applyBorder="1" applyAlignment="1">
      <alignment horizontal="center"/>
    </xf>
    <xf numFmtId="0" fontId="78" fillId="0" borderId="23" xfId="0" applyFont="1" applyBorder="1" applyAlignment="1">
      <alignment horizontal="center"/>
    </xf>
    <xf numFmtId="49" fontId="78" fillId="0" borderId="24" xfId="0" applyNumberFormat="1" applyFont="1" applyBorder="1" applyAlignment="1">
      <alignment horizontal="left"/>
    </xf>
    <xf numFmtId="0" fontId="78" fillId="0" borderId="22" xfId="0" applyFont="1" applyBorder="1" applyAlignment="1">
      <alignment horizontal="right"/>
    </xf>
    <xf numFmtId="49" fontId="77" fillId="4" borderId="22" xfId="0" applyNumberFormat="1" applyFont="1" applyFill="1" applyBorder="1" applyAlignment="1">
      <alignment horizontal="center"/>
    </xf>
    <xf numFmtId="0" fontId="77" fillId="10" borderId="20" xfId="0" applyFont="1" applyFill="1" applyBorder="1" applyAlignment="1">
      <alignment horizontal="left"/>
    </xf>
    <xf numFmtId="0" fontId="78" fillId="4" borderId="22" xfId="0" applyFont="1" applyFill="1" applyBorder="1" applyAlignment="1">
      <alignment horizontal="center"/>
    </xf>
    <xf numFmtId="49" fontId="78" fillId="4" borderId="22" xfId="0" applyNumberFormat="1" applyFont="1" applyFill="1" applyBorder="1" applyAlignment="1">
      <alignment horizontal="left"/>
    </xf>
    <xf numFmtId="0" fontId="78" fillId="4" borderId="22" xfId="0" applyFont="1" applyFill="1" applyBorder="1"/>
    <xf numFmtId="2" fontId="78" fillId="4" borderId="22" xfId="0" applyNumberFormat="1" applyFont="1" applyFill="1" applyBorder="1" applyAlignment="1">
      <alignment horizontal="left"/>
    </xf>
    <xf numFmtId="0" fontId="77" fillId="17" borderId="20" xfId="0" applyFont="1" applyFill="1" applyBorder="1" applyAlignment="1">
      <alignment horizontal="left"/>
    </xf>
    <xf numFmtId="49" fontId="78" fillId="0" borderId="24" xfId="0" applyNumberFormat="1" applyFont="1" applyBorder="1"/>
    <xf numFmtId="1" fontId="78" fillId="4" borderId="22" xfId="0" applyNumberFormat="1" applyFont="1" applyFill="1" applyBorder="1"/>
    <xf numFmtId="2" fontId="78" fillId="4" borderId="35" xfId="0" applyNumberFormat="1" applyFont="1" applyFill="1" applyBorder="1" applyAlignment="1">
      <alignment horizontal="right"/>
    </xf>
    <xf numFmtId="0" fontId="77" fillId="0" borderId="20" xfId="0" applyFont="1" applyBorder="1" applyAlignment="1">
      <alignment horizontal="left"/>
    </xf>
    <xf numFmtId="0" fontId="77" fillId="0" borderId="25" xfId="0" applyFont="1" applyBorder="1" applyAlignment="1">
      <alignment horizontal="left"/>
    </xf>
    <xf numFmtId="49" fontId="77" fillId="0" borderId="24" xfId="0" applyNumberFormat="1" applyFont="1" applyBorder="1"/>
    <xf numFmtId="0" fontId="77" fillId="0" borderId="22" xfId="0" applyFont="1" applyBorder="1"/>
    <xf numFmtId="49" fontId="77" fillId="0" borderId="22" xfId="0" applyNumberFormat="1" applyFont="1" applyBorder="1"/>
    <xf numFmtId="1" fontId="77" fillId="4" borderId="22" xfId="0" applyNumberFormat="1" applyFont="1" applyFill="1" applyBorder="1"/>
    <xf numFmtId="2" fontId="77" fillId="4" borderId="35" xfId="0" applyNumberFormat="1" applyFont="1" applyFill="1" applyBorder="1" applyAlignment="1">
      <alignment horizontal="right"/>
    </xf>
    <xf numFmtId="0" fontId="78" fillId="0" borderId="48" xfId="0" applyFont="1" applyBorder="1" applyAlignment="1">
      <alignment horizontal="left"/>
    </xf>
    <xf numFmtId="49" fontId="78" fillId="4" borderId="45" xfId="0" applyNumberFormat="1" applyFont="1" applyFill="1" applyBorder="1" applyAlignment="1">
      <alignment horizontal="center"/>
    </xf>
    <xf numFmtId="0" fontId="78" fillId="0" borderId="51" xfId="0" applyFont="1" applyBorder="1" applyAlignment="1">
      <alignment horizontal="left"/>
    </xf>
    <xf numFmtId="0" fontId="83" fillId="18" borderId="42" xfId="0" applyFont="1" applyFill="1" applyBorder="1"/>
    <xf numFmtId="0" fontId="83" fillId="18" borderId="43" xfId="0" applyFont="1" applyFill="1" applyBorder="1" applyAlignment="1">
      <alignment horizontal="right"/>
    </xf>
    <xf numFmtId="49" fontId="78" fillId="0" borderId="48" xfId="0" applyNumberFormat="1" applyFont="1" applyBorder="1"/>
    <xf numFmtId="0" fontId="78" fillId="4" borderId="45" xfId="0" applyFont="1" applyFill="1" applyBorder="1"/>
    <xf numFmtId="1" fontId="78" fillId="4" borderId="45" xfId="0" applyNumberFormat="1" applyFont="1" applyFill="1" applyBorder="1"/>
    <xf numFmtId="2" fontId="77" fillId="4" borderId="45" xfId="0" applyNumberFormat="1" applyFont="1" applyFill="1" applyBorder="1" applyAlignment="1">
      <alignment horizontal="right"/>
    </xf>
    <xf numFmtId="0" fontId="77" fillId="0" borderId="17" xfId="0" applyFont="1" applyBorder="1" applyAlignment="1">
      <alignment horizontal="left"/>
    </xf>
    <xf numFmtId="0" fontId="78" fillId="0" borderId="17" xfId="0" applyFont="1" applyBorder="1"/>
    <xf numFmtId="0" fontId="77" fillId="0" borderId="37" xfId="0" applyFont="1" applyBorder="1" applyAlignment="1">
      <alignment horizontal="center"/>
    </xf>
    <xf numFmtId="49" fontId="78" fillId="4" borderId="24" xfId="0" applyNumberFormat="1" applyFont="1" applyFill="1" applyBorder="1" applyAlignment="1">
      <alignment horizontal="left"/>
    </xf>
    <xf numFmtId="0" fontId="78" fillId="4" borderId="22" xfId="0" applyFont="1" applyFill="1" applyBorder="1" applyAlignment="1">
      <alignment horizontal="right"/>
    </xf>
    <xf numFmtId="0" fontId="78" fillId="4" borderId="24" xfId="0" applyFont="1" applyFill="1" applyBorder="1" applyAlignment="1">
      <alignment horizontal="left"/>
    </xf>
    <xf numFmtId="0" fontId="78" fillId="4" borderId="23" xfId="0" applyFont="1" applyFill="1" applyBorder="1" applyAlignment="1">
      <alignment horizontal="center"/>
    </xf>
    <xf numFmtId="0" fontId="78" fillId="0" borderId="24" xfId="0" applyFont="1" applyBorder="1" applyAlignment="1">
      <alignment horizontal="left"/>
    </xf>
    <xf numFmtId="0" fontId="116" fillId="2" borderId="25" xfId="0" applyFont="1" applyFill="1" applyBorder="1"/>
    <xf numFmtId="0" fontId="116" fillId="2" borderId="23" xfId="0" applyFont="1" applyFill="1" applyBorder="1"/>
    <xf numFmtId="0" fontId="84" fillId="4" borderId="25" xfId="0" applyFont="1" applyFill="1" applyBorder="1" applyAlignment="1">
      <alignment horizontal="left"/>
    </xf>
    <xf numFmtId="0" fontId="85" fillId="4" borderId="25" xfId="0" applyFont="1" applyFill="1" applyBorder="1" applyAlignment="1">
      <alignment horizontal="left"/>
    </xf>
    <xf numFmtId="0" fontId="85" fillId="4" borderId="22" xfId="0" applyFont="1" applyFill="1" applyBorder="1" applyAlignment="1">
      <alignment horizontal="center"/>
    </xf>
    <xf numFmtId="0" fontId="77" fillId="4" borderId="9" xfId="0" applyFont="1" applyFill="1" applyBorder="1" applyAlignment="1">
      <alignment horizontal="center"/>
    </xf>
    <xf numFmtId="0" fontId="86" fillId="4" borderId="15" xfId="0" applyFont="1" applyFill="1" applyBorder="1"/>
    <xf numFmtId="0" fontId="60" fillId="4" borderId="15" xfId="0" applyFont="1" applyFill="1" applyBorder="1" applyAlignment="1">
      <alignment horizontal="center"/>
    </xf>
    <xf numFmtId="0" fontId="77" fillId="4" borderId="8" xfId="0" applyFont="1" applyFill="1" applyBorder="1" applyAlignment="1">
      <alignment horizontal="center"/>
    </xf>
    <xf numFmtId="0" fontId="79" fillId="4" borderId="9" xfId="0" applyFont="1" applyFill="1" applyBorder="1" applyAlignment="1">
      <alignment horizontal="center"/>
    </xf>
    <xf numFmtId="0" fontId="79" fillId="4" borderId="10" xfId="0" applyFont="1" applyFill="1" applyBorder="1" applyAlignment="1">
      <alignment horizontal="center"/>
    </xf>
    <xf numFmtId="49" fontId="77" fillId="4" borderId="11" xfId="0" applyNumberFormat="1" applyFont="1" applyFill="1" applyBorder="1" applyAlignment="1">
      <alignment horizontal="center"/>
    </xf>
    <xf numFmtId="0" fontId="77" fillId="4" borderId="7" xfId="0" applyFont="1" applyFill="1" applyBorder="1" applyAlignment="1">
      <alignment horizontal="center"/>
    </xf>
    <xf numFmtId="2" fontId="82" fillId="4" borderId="7" xfId="0" applyNumberFormat="1" applyFont="1" applyFill="1" applyBorder="1" applyAlignment="1">
      <alignment horizontal="center"/>
    </xf>
    <xf numFmtId="2" fontId="79" fillId="4" borderId="8" xfId="0" applyNumberFormat="1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78" fillId="18" borderId="25" xfId="0" applyFont="1" applyFill="1" applyBorder="1"/>
    <xf numFmtId="0" fontId="78" fillId="4" borderId="15" xfId="0" applyFont="1" applyFill="1" applyBorder="1" applyAlignment="1">
      <alignment horizontal="center"/>
    </xf>
    <xf numFmtId="0" fontId="85" fillId="4" borderId="15" xfId="0" applyFont="1" applyFill="1" applyBorder="1" applyAlignment="1">
      <alignment horizontal="center"/>
    </xf>
    <xf numFmtId="0" fontId="19" fillId="0" borderId="27" xfId="0" applyFont="1" applyBorder="1"/>
    <xf numFmtId="0" fontId="19" fillId="0" borderId="70" xfId="0" applyFont="1" applyBorder="1"/>
    <xf numFmtId="0" fontId="78" fillId="18" borderId="35" xfId="0" applyFont="1" applyFill="1" applyBorder="1" applyAlignment="1">
      <alignment horizontal="right"/>
    </xf>
    <xf numFmtId="0" fontId="83" fillId="18" borderId="46" xfId="0" applyFont="1" applyFill="1" applyBorder="1" applyAlignment="1">
      <alignment horizontal="right"/>
    </xf>
    <xf numFmtId="1" fontId="78" fillId="0" borderId="22" xfId="0" applyNumberFormat="1" applyFont="1" applyBorder="1" applyAlignment="1">
      <alignment horizontal="right"/>
    </xf>
    <xf numFmtId="2" fontId="78" fillId="0" borderId="22" xfId="0" applyNumberFormat="1" applyFont="1" applyBorder="1" applyAlignment="1">
      <alignment horizontal="right"/>
    </xf>
    <xf numFmtId="49" fontId="78" fillId="0" borderId="22" xfId="0" applyNumberFormat="1" applyFont="1" applyBorder="1" applyAlignment="1">
      <alignment horizontal="left"/>
    </xf>
    <xf numFmtId="2" fontId="78" fillId="4" borderId="22" xfId="0" applyNumberFormat="1" applyFont="1" applyFill="1" applyBorder="1" applyAlignment="1">
      <alignment horizontal="right"/>
    </xf>
    <xf numFmtId="2" fontId="77" fillId="4" borderId="22" xfId="0" applyNumberFormat="1" applyFont="1" applyFill="1" applyBorder="1" applyAlignment="1">
      <alignment horizontal="right"/>
    </xf>
    <xf numFmtId="0" fontId="81" fillId="0" borderId="22" xfId="0" applyFont="1" applyBorder="1"/>
    <xf numFmtId="0" fontId="78" fillId="18" borderId="16" xfId="0" applyFont="1" applyFill="1" applyBorder="1" applyAlignment="1">
      <alignment horizontal="right"/>
    </xf>
    <xf numFmtId="49" fontId="78" fillId="0" borderId="15" xfId="0" applyNumberFormat="1" applyFont="1" applyBorder="1" applyAlignment="1"/>
    <xf numFmtId="1" fontId="78" fillId="0" borderId="15" xfId="0" applyNumberFormat="1" applyFont="1" applyBorder="1" applyAlignment="1">
      <alignment horizontal="right"/>
    </xf>
    <xf numFmtId="2" fontId="78" fillId="0" borderId="15" xfId="0" applyNumberFormat="1" applyFont="1" applyBorder="1" applyAlignment="1">
      <alignment horizontal="right"/>
    </xf>
    <xf numFmtId="0" fontId="77" fillId="0" borderId="4" xfId="0" applyFont="1" applyBorder="1" applyAlignment="1">
      <alignment horizontal="center"/>
    </xf>
    <xf numFmtId="49" fontId="77" fillId="0" borderId="45" xfId="0" applyNumberFormat="1" applyFont="1" applyBorder="1" applyAlignment="1">
      <alignment horizontal="center"/>
    </xf>
    <xf numFmtId="0" fontId="77" fillId="0" borderId="45" xfId="0" applyFont="1" applyBorder="1" applyAlignment="1">
      <alignment horizontal="center"/>
    </xf>
    <xf numFmtId="2" fontId="82" fillId="0" borderId="45" xfId="0" applyNumberFormat="1" applyFont="1" applyBorder="1" applyAlignment="1">
      <alignment horizontal="center"/>
    </xf>
    <xf numFmtId="2" fontId="79" fillId="0" borderId="43" xfId="0" applyNumberFormat="1" applyFont="1" applyBorder="1" applyAlignment="1">
      <alignment horizontal="center"/>
    </xf>
    <xf numFmtId="0" fontId="78" fillId="18" borderId="54" xfId="0" applyFont="1" applyFill="1" applyBorder="1" applyAlignment="1">
      <alignment horizontal="right"/>
    </xf>
    <xf numFmtId="49" fontId="77" fillId="4" borderId="12" xfId="0" applyNumberFormat="1" applyFont="1" applyFill="1" applyBorder="1" applyAlignment="1">
      <alignment horizontal="center"/>
    </xf>
    <xf numFmtId="0" fontId="77" fillId="4" borderId="12" xfId="0" applyFont="1" applyFill="1" applyBorder="1" applyAlignment="1">
      <alignment horizontal="center"/>
    </xf>
    <xf numFmtId="2" fontId="82" fillId="4" borderId="12" xfId="0" applyNumberFormat="1" applyFont="1" applyFill="1" applyBorder="1" applyAlignment="1">
      <alignment horizontal="center"/>
    </xf>
    <xf numFmtId="2" fontId="79" fillId="4" borderId="13" xfId="0" applyNumberFormat="1" applyFont="1" applyFill="1" applyBorder="1" applyAlignment="1">
      <alignment horizontal="center"/>
    </xf>
    <xf numFmtId="0" fontId="5" fillId="0" borderId="55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4" borderId="19" xfId="0" applyFont="1" applyFill="1" applyBorder="1" applyAlignment="1">
      <alignment horizontal="left"/>
    </xf>
    <xf numFmtId="0" fontId="5" fillId="0" borderId="51" xfId="0" applyFont="1" applyBorder="1" applyAlignment="1">
      <alignment horizontal="left"/>
    </xf>
    <xf numFmtId="0" fontId="5" fillId="0" borderId="68" xfId="0" applyFont="1" applyBorder="1" applyAlignment="1">
      <alignment horizontal="left"/>
    </xf>
    <xf numFmtId="0" fontId="78" fillId="18" borderId="51" xfId="0" applyFont="1" applyFill="1" applyBorder="1"/>
    <xf numFmtId="0" fontId="78" fillId="18" borderId="57" xfId="0" applyFont="1" applyFill="1" applyBorder="1"/>
    <xf numFmtId="0" fontId="78" fillId="18" borderId="19" xfId="0" applyFont="1" applyFill="1" applyBorder="1"/>
    <xf numFmtId="0" fontId="83" fillId="18" borderId="51" xfId="0" applyFont="1" applyFill="1" applyBorder="1"/>
    <xf numFmtId="164" fontId="59" fillId="18" borderId="25" xfId="3" applyFont="1" applyFill="1" applyBorder="1"/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49" fontId="6" fillId="4" borderId="14" xfId="0" applyNumberFormat="1" applyFont="1" applyFill="1" applyBorder="1" applyAlignment="1">
      <alignment horizontal="center"/>
    </xf>
    <xf numFmtId="49" fontId="6" fillId="4" borderId="21" xfId="0" applyNumberFormat="1" applyFont="1" applyFill="1" applyBorder="1" applyAlignment="1">
      <alignment horizontal="center"/>
    </xf>
    <xf numFmtId="0" fontId="6" fillId="4" borderId="38" xfId="0" applyFont="1" applyFill="1" applyBorder="1" applyAlignment="1">
      <alignment horizontal="left"/>
    </xf>
    <xf numFmtId="0" fontId="19" fillId="4" borderId="38" xfId="0" applyFont="1" applyFill="1" applyBorder="1" applyAlignment="1">
      <alignment horizontal="left"/>
    </xf>
    <xf numFmtId="0" fontId="28" fillId="4" borderId="52" xfId="0" applyFont="1" applyFill="1" applyBorder="1" applyAlignment="1">
      <alignment horizontal="left"/>
    </xf>
    <xf numFmtId="49" fontId="6" fillId="4" borderId="49" xfId="0" applyNumberFormat="1" applyFont="1" applyFill="1" applyBorder="1" applyAlignment="1">
      <alignment horizontal="center"/>
    </xf>
    <xf numFmtId="0" fontId="6" fillId="4" borderId="77" xfId="0" applyFont="1" applyFill="1" applyBorder="1" applyAlignment="1">
      <alignment horizontal="left"/>
    </xf>
    <xf numFmtId="49" fontId="6" fillId="4" borderId="44" xfId="0" applyNumberFormat="1" applyFont="1" applyFill="1" applyBorder="1" applyAlignment="1">
      <alignment horizontal="center"/>
    </xf>
    <xf numFmtId="0" fontId="6" fillId="4" borderId="56" xfId="0" applyFont="1" applyFill="1" applyBorder="1" applyAlignment="1">
      <alignment horizontal="left"/>
    </xf>
    <xf numFmtId="164" fontId="59" fillId="0" borderId="77" xfId="3" applyFont="1" applyBorder="1" applyAlignment="1">
      <alignment horizontal="left"/>
    </xf>
    <xf numFmtId="49" fontId="6" fillId="0" borderId="21" xfId="0" applyNumberFormat="1" applyFont="1" applyBorder="1" applyAlignment="1">
      <alignment horizontal="center"/>
    </xf>
    <xf numFmtId="0" fontId="19" fillId="0" borderId="56" xfId="0" applyFont="1" applyBorder="1" applyAlignment="1">
      <alignment horizontal="left"/>
    </xf>
    <xf numFmtId="0" fontId="19" fillId="0" borderId="38" xfId="0" applyFont="1" applyBorder="1" applyAlignment="1">
      <alignment horizontal="left"/>
    </xf>
    <xf numFmtId="49" fontId="6" fillId="4" borderId="78" xfId="0" applyNumberFormat="1" applyFont="1" applyFill="1" applyBorder="1" applyAlignment="1">
      <alignment horizontal="center"/>
    </xf>
    <xf numFmtId="0" fontId="6" fillId="0" borderId="82" xfId="0" applyFont="1" applyBorder="1" applyAlignment="1">
      <alignment horizontal="left"/>
    </xf>
    <xf numFmtId="0" fontId="3" fillId="0" borderId="21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19" fillId="4" borderId="52" xfId="0" applyFont="1" applyFill="1" applyBorder="1" applyAlignment="1">
      <alignment horizontal="left"/>
    </xf>
    <xf numFmtId="0" fontId="78" fillId="18" borderId="22" xfId="0" applyFont="1" applyFill="1" applyBorder="1" applyAlignment="1">
      <alignment horizontal="right"/>
    </xf>
    <xf numFmtId="0" fontId="78" fillId="18" borderId="15" xfId="0" applyFont="1" applyFill="1" applyBorder="1" applyAlignment="1">
      <alignment horizontal="right"/>
    </xf>
    <xf numFmtId="0" fontId="6" fillId="0" borderId="39" xfId="0" applyFont="1" applyBorder="1"/>
    <xf numFmtId="0" fontId="78" fillId="18" borderId="20" xfId="0" applyFont="1" applyFill="1" applyBorder="1"/>
    <xf numFmtId="0" fontId="78" fillId="18" borderId="24" xfId="0" applyFont="1" applyFill="1" applyBorder="1"/>
    <xf numFmtId="0" fontId="47" fillId="4" borderId="19" xfId="0" applyFont="1" applyFill="1" applyBorder="1" applyAlignment="1">
      <alignment horizontal="left"/>
    </xf>
    <xf numFmtId="0" fontId="47" fillId="4" borderId="51" xfId="0" applyFont="1" applyFill="1" applyBorder="1" applyAlignment="1">
      <alignment horizontal="left"/>
    </xf>
    <xf numFmtId="0" fontId="47" fillId="4" borderId="25" xfId="0" applyFont="1" applyFill="1" applyBorder="1" applyAlignment="1">
      <alignment horizontal="left"/>
    </xf>
    <xf numFmtId="0" fontId="47" fillId="4" borderId="57" xfId="0" applyFont="1" applyFill="1" applyBorder="1" applyAlignment="1">
      <alignment horizontal="left"/>
    </xf>
    <xf numFmtId="0" fontId="47" fillId="0" borderId="51" xfId="0" applyFont="1" applyBorder="1" applyAlignment="1">
      <alignment horizontal="left"/>
    </xf>
    <xf numFmtId="0" fontId="6" fillId="4" borderId="35" xfId="0" applyFont="1" applyFill="1" applyBorder="1"/>
    <xf numFmtId="0" fontId="34" fillId="4" borderId="37" xfId="0" applyFont="1" applyFill="1" applyBorder="1"/>
    <xf numFmtId="0" fontId="34" fillId="4" borderId="23" xfId="0" applyFont="1" applyFill="1" applyBorder="1" applyAlignment="1">
      <alignment horizontal="right"/>
    </xf>
    <xf numFmtId="0" fontId="29" fillId="12" borderId="0" xfId="0" applyFont="1" applyFill="1" applyBorder="1" applyAlignment="1">
      <alignment horizontal="left"/>
    </xf>
    <xf numFmtId="0" fontId="20" fillId="0" borderId="0" xfId="0" applyFont="1"/>
    <xf numFmtId="0" fontId="20" fillId="0" borderId="0" xfId="0" applyFont="1" applyBorder="1"/>
    <xf numFmtId="49" fontId="19" fillId="0" borderId="0" xfId="0" applyNumberFormat="1" applyFont="1" applyAlignment="1">
      <alignment horizontal="left"/>
    </xf>
    <xf numFmtId="0" fontId="19" fillId="0" borderId="0" xfId="0" applyFont="1" applyAlignment="1">
      <alignment horizontal="right"/>
    </xf>
    <xf numFmtId="1" fontId="20" fillId="0" borderId="0" xfId="0" applyNumberFormat="1" applyFont="1" applyBorder="1" applyAlignment="1">
      <alignment horizontal="right"/>
    </xf>
    <xf numFmtId="0" fontId="19" fillId="0" borderId="0" xfId="0" applyFont="1" applyBorder="1"/>
    <xf numFmtId="0" fontId="29" fillId="0" borderId="4" xfId="0" applyFont="1" applyBorder="1" applyAlignment="1">
      <alignment horizontal="center"/>
    </xf>
    <xf numFmtId="0" fontId="29" fillId="0" borderId="9" xfId="0" applyFont="1" applyBorder="1" applyAlignment="1">
      <alignment horizontal="center"/>
    </xf>
    <xf numFmtId="0" fontId="29" fillId="18" borderId="37" xfId="0" applyFont="1" applyFill="1" applyBorder="1"/>
    <xf numFmtId="0" fontId="29" fillId="18" borderId="23" xfId="0" applyFont="1" applyFill="1" applyBorder="1" applyAlignment="1">
      <alignment horizontal="right"/>
    </xf>
    <xf numFmtId="0" fontId="29" fillId="0" borderId="46" xfId="0" applyFont="1" applyBorder="1" applyAlignment="1">
      <alignment horizontal="left"/>
    </xf>
    <xf numFmtId="0" fontId="29" fillId="4" borderId="16" xfId="0" applyFont="1" applyFill="1" applyBorder="1" applyAlignment="1">
      <alignment horizontal="center"/>
    </xf>
    <xf numFmtId="49" fontId="19" fillId="4" borderId="22" xfId="0" applyNumberFormat="1" applyFont="1" applyFill="1" applyBorder="1"/>
    <xf numFmtId="49" fontId="19" fillId="4" borderId="22" xfId="0" applyNumberFormat="1" applyFont="1" applyFill="1" applyBorder="1" applyAlignment="1">
      <alignment horizontal="left"/>
    </xf>
    <xf numFmtId="0" fontId="29" fillId="8" borderId="22" xfId="0" applyFont="1" applyFill="1" applyBorder="1"/>
    <xf numFmtId="0" fontId="19" fillId="8" borderId="22" xfId="0" applyFont="1" applyFill="1" applyBorder="1" applyAlignment="1">
      <alignment horizontal="center"/>
    </xf>
    <xf numFmtId="0" fontId="19" fillId="8" borderId="24" xfId="0" applyFont="1" applyFill="1" applyBorder="1" applyAlignment="1">
      <alignment horizontal="left"/>
    </xf>
    <xf numFmtId="0" fontId="19" fillId="8" borderId="22" xfId="0" applyFont="1" applyFill="1" applyBorder="1" applyAlignment="1">
      <alignment horizontal="right"/>
    </xf>
    <xf numFmtId="2" fontId="106" fillId="8" borderId="35" xfId="0" applyNumberFormat="1" applyFont="1" applyFill="1" applyBorder="1" applyAlignment="1">
      <alignment horizontal="right"/>
    </xf>
    <xf numFmtId="0" fontId="19" fillId="0" borderId="16" xfId="0" applyFont="1" applyBorder="1"/>
    <xf numFmtId="0" fontId="29" fillId="12" borderId="22" xfId="0" applyFont="1" applyFill="1" applyBorder="1"/>
    <xf numFmtId="0" fontId="19" fillId="12" borderId="22" xfId="0" applyFont="1" applyFill="1" applyBorder="1" applyAlignment="1">
      <alignment horizontal="center"/>
    </xf>
    <xf numFmtId="0" fontId="106" fillId="4" borderId="25" xfId="0" applyFont="1" applyFill="1" applyBorder="1"/>
    <xf numFmtId="0" fontId="106" fillId="4" borderId="23" xfId="0" applyFont="1" applyFill="1" applyBorder="1"/>
    <xf numFmtId="0" fontId="19" fillId="4" borderId="22" xfId="0" applyFont="1" applyFill="1" applyBorder="1" applyAlignment="1">
      <alignment horizontal="right"/>
    </xf>
    <xf numFmtId="2" fontId="106" fillId="4" borderId="35" xfId="0" applyNumberFormat="1" applyFont="1" applyFill="1" applyBorder="1" applyAlignment="1">
      <alignment horizontal="right"/>
    </xf>
    <xf numFmtId="0" fontId="19" fillId="4" borderId="24" xfId="0" applyFont="1" applyFill="1" applyBorder="1" applyAlignment="1">
      <alignment horizontal="left"/>
    </xf>
    <xf numFmtId="0" fontId="106" fillId="2" borderId="25" xfId="0" applyFont="1" applyFill="1" applyBorder="1"/>
    <xf numFmtId="0" fontId="106" fillId="2" borderId="23" xfId="0" applyFont="1" applyFill="1" applyBorder="1"/>
    <xf numFmtId="2" fontId="106" fillId="0" borderId="35" xfId="0" applyNumberFormat="1" applyFont="1" applyBorder="1" applyAlignment="1">
      <alignment horizontal="right"/>
    </xf>
    <xf numFmtId="0" fontId="6" fillId="2" borderId="19" xfId="0" applyFont="1" applyFill="1" applyBorder="1"/>
    <xf numFmtId="0" fontId="28" fillId="4" borderId="18" xfId="0" applyFont="1" applyFill="1" applyBorder="1" applyAlignment="1">
      <alignment horizontal="center"/>
    </xf>
    <xf numFmtId="0" fontId="27" fillId="4" borderId="18" xfId="0" applyFont="1" applyFill="1" applyBorder="1" applyAlignment="1">
      <alignment horizontal="center"/>
    </xf>
    <xf numFmtId="0" fontId="2" fillId="4" borderId="15" xfId="0" applyFont="1" applyFill="1" applyBorder="1" applyAlignment="1"/>
    <xf numFmtId="0" fontId="117" fillId="0" borderId="37" xfId="0" applyFont="1" applyBorder="1"/>
    <xf numFmtId="0" fontId="118" fillId="4" borderId="37" xfId="0" applyFont="1" applyFill="1" applyBorder="1" applyAlignment="1">
      <alignment horizontal="left"/>
    </xf>
    <xf numFmtId="0" fontId="3" fillId="4" borderId="62" xfId="0" applyFont="1" applyFill="1" applyBorder="1" applyAlignment="1">
      <alignment horizontal="center"/>
    </xf>
    <xf numFmtId="49" fontId="3" fillId="4" borderId="63" xfId="0" applyNumberFormat="1" applyFont="1" applyFill="1" applyBorder="1" applyAlignment="1">
      <alignment horizontal="left"/>
    </xf>
    <xf numFmtId="0" fontId="3" fillId="4" borderId="59" xfId="0" applyFont="1" applyFill="1" applyBorder="1" applyAlignment="1">
      <alignment horizontal="right"/>
    </xf>
    <xf numFmtId="0" fontId="3" fillId="4" borderId="59" xfId="0" applyFont="1" applyFill="1" applyBorder="1" applyAlignment="1">
      <alignment horizontal="left"/>
    </xf>
    <xf numFmtId="2" fontId="21" fillId="4" borderId="59" xfId="0" applyNumberFormat="1" applyFont="1" applyFill="1" applyBorder="1" applyAlignment="1">
      <alignment horizontal="right"/>
    </xf>
    <xf numFmtId="0" fontId="3" fillId="4" borderId="25" xfId="0" applyFont="1" applyFill="1" applyBorder="1"/>
    <xf numFmtId="2" fontId="27" fillId="4" borderId="16" xfId="0" applyNumberFormat="1" applyFont="1" applyFill="1" applyBorder="1" applyAlignment="1">
      <alignment horizontal="right"/>
    </xf>
    <xf numFmtId="49" fontId="19" fillId="4" borderId="22" xfId="0" applyNumberFormat="1" applyFont="1" applyFill="1" applyBorder="1" applyAlignment="1"/>
    <xf numFmtId="49" fontId="28" fillId="4" borderId="22" xfId="0" applyNumberFormat="1" applyFont="1" applyFill="1" applyBorder="1" applyAlignment="1"/>
    <xf numFmtId="0" fontId="3" fillId="4" borderId="66" xfId="0" applyFont="1" applyFill="1" applyBorder="1" applyAlignment="1">
      <alignment horizontal="left"/>
    </xf>
    <xf numFmtId="49" fontId="6" fillId="4" borderId="59" xfId="0" applyNumberFormat="1" applyFont="1" applyFill="1" applyBorder="1" applyAlignment="1"/>
    <xf numFmtId="0" fontId="3" fillId="4" borderId="60" xfId="0" applyFont="1" applyFill="1" applyBorder="1" applyAlignment="1">
      <alignment horizontal="left"/>
    </xf>
    <xf numFmtId="49" fontId="7" fillId="4" borderId="63" xfId="0" applyNumberFormat="1" applyFont="1" applyFill="1" applyBorder="1"/>
    <xf numFmtId="0" fontId="3" fillId="4" borderId="64" xfId="0" applyFont="1" applyFill="1" applyBorder="1"/>
    <xf numFmtId="49" fontId="7" fillId="4" borderId="59" xfId="0" applyNumberFormat="1" applyFont="1" applyFill="1" applyBorder="1"/>
    <xf numFmtId="0" fontId="3" fillId="4" borderId="27" xfId="0" applyFont="1" applyFill="1" applyBorder="1" applyAlignment="1">
      <alignment horizontal="left"/>
    </xf>
    <xf numFmtId="49" fontId="3" fillId="4" borderId="26" xfId="0" applyNumberFormat="1" applyFont="1" applyFill="1" applyBorder="1" applyAlignment="1">
      <alignment horizontal="center"/>
    </xf>
    <xf numFmtId="0" fontId="7" fillId="4" borderId="40" xfId="0" applyFont="1" applyFill="1" applyBorder="1" applyAlignment="1">
      <alignment horizontal="left"/>
    </xf>
    <xf numFmtId="49" fontId="7" fillId="4" borderId="26" xfId="0" applyNumberFormat="1" applyFont="1" applyFill="1" applyBorder="1"/>
    <xf numFmtId="0" fontId="13" fillId="4" borderId="14" xfId="0" applyFont="1" applyFill="1" applyBorder="1"/>
    <xf numFmtId="0" fontId="13" fillId="4" borderId="18" xfId="0" applyFont="1" applyFill="1" applyBorder="1" applyAlignment="1">
      <alignment horizontal="right"/>
    </xf>
    <xf numFmtId="49" fontId="13" fillId="4" borderId="15" xfId="0" applyNumberFormat="1" applyFont="1" applyFill="1" applyBorder="1"/>
    <xf numFmtId="0" fontId="13" fillId="4" borderId="64" xfId="0" applyFont="1" applyFill="1" applyBorder="1"/>
    <xf numFmtId="0" fontId="13" fillId="4" borderId="62" xfId="0" applyFont="1" applyFill="1" applyBorder="1" applyAlignment="1">
      <alignment horizontal="right"/>
    </xf>
    <xf numFmtId="0" fontId="0" fillId="4" borderId="0" xfId="0" applyFill="1" applyBorder="1"/>
    <xf numFmtId="0" fontId="13" fillId="4" borderId="42" xfId="0" applyFont="1" applyFill="1" applyBorder="1"/>
    <xf numFmtId="0" fontId="13" fillId="4" borderId="43" xfId="0" applyFont="1" applyFill="1" applyBorder="1" applyAlignment="1">
      <alignment horizontal="right"/>
    </xf>
    <xf numFmtId="49" fontId="7" fillId="4" borderId="48" xfId="0" applyNumberFormat="1" applyFont="1" applyFill="1" applyBorder="1"/>
    <xf numFmtId="49" fontId="7" fillId="4" borderId="45" xfId="0" applyNumberFormat="1" applyFont="1" applyFill="1" applyBorder="1"/>
    <xf numFmtId="0" fontId="0" fillId="4" borderId="68" xfId="0" applyFill="1" applyBorder="1"/>
    <xf numFmtId="1" fontId="3" fillId="4" borderId="59" xfId="0" applyNumberFormat="1" applyFont="1" applyFill="1" applyBorder="1"/>
    <xf numFmtId="2" fontId="3" fillId="4" borderId="16" xfId="0" applyNumberFormat="1" applyFont="1" applyFill="1" applyBorder="1" applyAlignment="1">
      <alignment horizontal="right"/>
    </xf>
    <xf numFmtId="2" fontId="7" fillId="4" borderId="35" xfId="0" applyNumberFormat="1" applyFont="1" applyFill="1" applyBorder="1" applyAlignment="1">
      <alignment horizontal="right"/>
    </xf>
    <xf numFmtId="2" fontId="3" fillId="4" borderId="60" xfId="0" applyNumberFormat="1" applyFont="1" applyFill="1" applyBorder="1" applyAlignment="1">
      <alignment horizontal="right"/>
    </xf>
    <xf numFmtId="2" fontId="3" fillId="4" borderId="46" xfId="0" applyNumberFormat="1" applyFont="1" applyFill="1" applyBorder="1" applyAlignment="1">
      <alignment horizontal="right"/>
    </xf>
    <xf numFmtId="1" fontId="2" fillId="0" borderId="2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0" fontId="72" fillId="0" borderId="15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2" fontId="7" fillId="2" borderId="23" xfId="0" applyNumberFormat="1" applyFont="1" applyFill="1" applyBorder="1"/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87" fillId="0" borderId="22" xfId="0" applyFont="1" applyBorder="1" applyAlignment="1">
      <alignment horizontal="center"/>
    </xf>
    <xf numFmtId="0" fontId="113" fillId="0" borderId="22" xfId="0" applyFont="1" applyBorder="1"/>
    <xf numFmtId="0" fontId="120" fillId="0" borderId="22" xfId="0" applyFont="1" applyBorder="1" applyAlignment="1">
      <alignment horizontal="center"/>
    </xf>
    <xf numFmtId="0" fontId="113" fillId="4" borderId="22" xfId="0" applyFont="1" applyFill="1" applyBorder="1"/>
    <xf numFmtId="49" fontId="112" fillId="0" borderId="22" xfId="0" applyNumberFormat="1" applyFont="1" applyBorder="1" applyAlignment="1">
      <alignment horizontal="left"/>
    </xf>
    <xf numFmtId="0" fontId="121" fillId="0" borderId="22" xfId="0" applyFont="1" applyBorder="1"/>
    <xf numFmtId="0" fontId="114" fillId="0" borderId="22" xfId="0" applyFont="1" applyBorder="1"/>
    <xf numFmtId="0" fontId="121" fillId="0" borderId="22" xfId="0" applyFont="1" applyBorder="1" applyAlignment="1">
      <alignment horizontal="right"/>
    </xf>
    <xf numFmtId="2" fontId="108" fillId="0" borderId="22" xfId="0" applyNumberFormat="1" applyFont="1" applyBorder="1" applyAlignment="1">
      <alignment horizontal="right"/>
    </xf>
    <xf numFmtId="0" fontId="122" fillId="0" borderId="22" xfId="0" applyFont="1" applyBorder="1" applyAlignment="1">
      <alignment horizontal="center"/>
    </xf>
    <xf numFmtId="0" fontId="34" fillId="4" borderId="15" xfId="0" applyFont="1" applyFill="1" applyBorder="1" applyAlignment="1">
      <alignment horizontal="center"/>
    </xf>
    <xf numFmtId="0" fontId="37" fillId="2" borderId="43" xfId="0" applyFont="1" applyFill="1" applyBorder="1" applyAlignment="1">
      <alignment horizontal="center"/>
    </xf>
    <xf numFmtId="0" fontId="32" fillId="0" borderId="45" xfId="0" applyFont="1" applyBorder="1" applyAlignment="1">
      <alignment horizontal="left"/>
    </xf>
    <xf numFmtId="0" fontId="37" fillId="2" borderId="42" xfId="0" applyFont="1" applyFill="1" applyBorder="1" applyAlignment="1">
      <alignment horizontal="center"/>
    </xf>
    <xf numFmtId="49" fontId="28" fillId="4" borderId="22" xfId="0" applyNumberFormat="1" applyFont="1" applyFill="1" applyBorder="1"/>
    <xf numFmtId="0" fontId="2" fillId="4" borderId="48" xfId="0" applyFont="1" applyFill="1" applyBorder="1" applyAlignment="1">
      <alignment horizontal="left"/>
    </xf>
    <xf numFmtId="0" fontId="47" fillId="4" borderId="24" xfId="0" applyFont="1" applyFill="1" applyBorder="1" applyAlignment="1"/>
    <xf numFmtId="0" fontId="29" fillId="4" borderId="24" xfId="0" applyFont="1" applyFill="1" applyBorder="1" applyAlignment="1"/>
    <xf numFmtId="0" fontId="7" fillId="2" borderId="23" xfId="0" applyFont="1" applyFill="1" applyBorder="1"/>
    <xf numFmtId="0" fontId="6" fillId="2" borderId="25" xfId="0" applyFont="1" applyFill="1" applyBorder="1"/>
    <xf numFmtId="0" fontId="7" fillId="2" borderId="15" xfId="0" applyFont="1" applyFill="1" applyBorder="1"/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6" fillId="2" borderId="42" xfId="0" applyFont="1" applyFill="1" applyBorder="1"/>
    <xf numFmtId="0" fontId="6" fillId="2" borderId="43" xfId="0" applyFont="1" applyFill="1" applyBorder="1" applyAlignment="1">
      <alignment horizontal="center"/>
    </xf>
    <xf numFmtId="0" fontId="18" fillId="2" borderId="23" xfId="0" applyFont="1" applyFill="1" applyBorder="1"/>
    <xf numFmtId="0" fontId="6" fillId="2" borderId="23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19" fillId="4" borderId="18" xfId="0" applyFont="1" applyFill="1" applyBorder="1" applyAlignment="1">
      <alignment horizontal="center"/>
    </xf>
    <xf numFmtId="2" fontId="3" fillId="0" borderId="15" xfId="0" applyNumberFormat="1" applyFont="1" applyBorder="1" applyAlignment="1">
      <alignment horizontal="right"/>
    </xf>
    <xf numFmtId="0" fontId="3" fillId="2" borderId="20" xfId="0" applyFont="1" applyFill="1" applyBorder="1" applyAlignment="1">
      <alignment horizontal="center"/>
    </xf>
    <xf numFmtId="49" fontId="7" fillId="16" borderId="22" xfId="0" applyNumberFormat="1" applyFont="1" applyFill="1" applyBorder="1" applyAlignment="1"/>
    <xf numFmtId="49" fontId="6" fillId="16" borderId="24" xfId="0" applyNumberFormat="1" applyFont="1" applyFill="1" applyBorder="1" applyAlignment="1">
      <alignment horizontal="left"/>
    </xf>
    <xf numFmtId="0" fontId="28" fillId="8" borderId="18" xfId="0" applyFont="1" applyFill="1" applyBorder="1" applyAlignment="1">
      <alignment horizontal="center"/>
    </xf>
    <xf numFmtId="2" fontId="20" fillId="8" borderId="16" xfId="0" applyNumberFormat="1" applyFont="1" applyFill="1" applyBorder="1" applyAlignment="1">
      <alignment horizontal="left"/>
    </xf>
    <xf numFmtId="49" fontId="6" fillId="6" borderId="22" xfId="0" applyNumberFormat="1" applyFont="1" applyFill="1" applyBorder="1" applyAlignment="1">
      <alignment horizontal="left"/>
    </xf>
    <xf numFmtId="49" fontId="19" fillId="6" borderId="24" xfId="0" applyNumberFormat="1" applyFont="1" applyFill="1" applyBorder="1" applyAlignment="1">
      <alignment horizontal="left"/>
    </xf>
    <xf numFmtId="0" fontId="18" fillId="2" borderId="25" xfId="0" applyFont="1" applyFill="1" applyBorder="1"/>
    <xf numFmtId="49" fontId="6" fillId="5" borderId="24" xfId="0" applyNumberFormat="1" applyFont="1" applyFill="1" applyBorder="1" applyAlignment="1">
      <alignment horizontal="left"/>
    </xf>
    <xf numFmtId="0" fontId="3" fillId="4" borderId="30" xfId="0" applyFont="1" applyFill="1" applyBorder="1" applyAlignment="1">
      <alignment horizontal="center"/>
    </xf>
    <xf numFmtId="0" fontId="3" fillId="4" borderId="40" xfId="0" applyFont="1" applyFill="1" applyBorder="1"/>
    <xf numFmtId="0" fontId="6" fillId="4" borderId="47" xfId="0" applyFont="1" applyFill="1" applyBorder="1"/>
    <xf numFmtId="49" fontId="7" fillId="4" borderId="31" xfId="0" applyNumberFormat="1" applyFont="1" applyFill="1" applyBorder="1" applyAlignment="1">
      <alignment horizontal="left"/>
    </xf>
    <xf numFmtId="0" fontId="3" fillId="4" borderId="29" xfId="0" applyFont="1" applyFill="1" applyBorder="1" applyAlignment="1">
      <alignment horizontal="right"/>
    </xf>
    <xf numFmtId="2" fontId="8" fillId="4" borderId="33" xfId="0" applyNumberFormat="1" applyFont="1" applyFill="1" applyBorder="1" applyAlignment="1">
      <alignment horizontal="right"/>
    </xf>
    <xf numFmtId="1" fontId="3" fillId="4" borderId="16" xfId="0" applyNumberFormat="1" applyFont="1" applyFill="1" applyBorder="1" applyAlignment="1">
      <alignment horizontal="right"/>
    </xf>
    <xf numFmtId="0" fontId="25" fillId="2" borderId="23" xfId="0" applyFont="1" applyFill="1" applyBorder="1"/>
    <xf numFmtId="0" fontId="6" fillId="0" borderId="35" xfId="0" applyFont="1" applyBorder="1" applyAlignment="1">
      <alignment horizontal="right"/>
    </xf>
    <xf numFmtId="49" fontId="3" fillId="5" borderId="22" xfId="0" applyNumberFormat="1" applyFont="1" applyFill="1" applyBorder="1" applyAlignment="1">
      <alignment horizontal="left"/>
    </xf>
    <xf numFmtId="49" fontId="7" fillId="5" borderId="24" xfId="0" applyNumberFormat="1" applyFont="1" applyFill="1" applyBorder="1"/>
    <xf numFmtId="49" fontId="6" fillId="5" borderId="24" xfId="0" applyNumberFormat="1" applyFont="1" applyFill="1" applyBorder="1"/>
    <xf numFmtId="0" fontId="6" fillId="0" borderId="20" xfId="0" applyFont="1" applyBorder="1" applyAlignment="1">
      <alignment horizontal="left"/>
    </xf>
    <xf numFmtId="49" fontId="3" fillId="0" borderId="22" xfId="0" applyNumberFormat="1" applyFont="1" applyFill="1" applyBorder="1" applyAlignment="1">
      <alignment horizontal="left"/>
    </xf>
    <xf numFmtId="49" fontId="3" fillId="0" borderId="24" xfId="0" applyNumberFormat="1" applyFont="1" applyFill="1" applyBorder="1"/>
    <xf numFmtId="49" fontId="7" fillId="0" borderId="22" xfId="0" applyNumberFormat="1" applyFont="1" applyFill="1" applyBorder="1" applyAlignment="1">
      <alignment horizontal="left"/>
    </xf>
    <xf numFmtId="49" fontId="7" fillId="6" borderId="24" xfId="0" applyNumberFormat="1" applyFont="1" applyFill="1" applyBorder="1"/>
    <xf numFmtId="0" fontId="123" fillId="18" borderId="23" xfId="0" applyFont="1" applyFill="1" applyBorder="1" applyAlignment="1">
      <alignment horizontal="right"/>
    </xf>
    <xf numFmtId="0" fontId="112" fillId="4" borderId="22" xfId="0" applyFont="1" applyFill="1" applyBorder="1"/>
    <xf numFmtId="0" fontId="112" fillId="4" borderId="22" xfId="0" applyFont="1" applyFill="1" applyBorder="1" applyAlignment="1">
      <alignment horizontal="center"/>
    </xf>
    <xf numFmtId="0" fontId="121" fillId="18" borderId="37" xfId="0" applyFont="1" applyFill="1" applyBorder="1"/>
    <xf numFmtId="0" fontId="121" fillId="18" borderId="23" xfId="0" applyFont="1" applyFill="1" applyBorder="1" applyAlignment="1">
      <alignment horizontal="right"/>
    </xf>
    <xf numFmtId="49" fontId="108" fillId="4" borderId="22" xfId="0" applyNumberFormat="1" applyFont="1" applyFill="1" applyBorder="1" applyAlignment="1">
      <alignment horizontal="left"/>
    </xf>
    <xf numFmtId="49" fontId="108" fillId="0" borderId="22" xfId="0" applyNumberFormat="1" applyFont="1" applyBorder="1"/>
    <xf numFmtId="2" fontId="112" fillId="4" borderId="22" xfId="0" applyNumberFormat="1" applyFont="1" applyFill="1" applyBorder="1" applyAlignment="1">
      <alignment horizontal="left"/>
    </xf>
    <xf numFmtId="2" fontId="108" fillId="4" borderId="22" xfId="0" applyNumberFormat="1" applyFont="1" applyFill="1" applyBorder="1" applyAlignment="1">
      <alignment horizontal="left"/>
    </xf>
    <xf numFmtId="0" fontId="124" fillId="18" borderId="37" xfId="0" applyFont="1" applyFill="1" applyBorder="1"/>
    <xf numFmtId="0" fontId="6" fillId="2" borderId="37" xfId="0" applyFont="1" applyFill="1" applyBorder="1"/>
    <xf numFmtId="49" fontId="19" fillId="0" borderId="45" xfId="0" applyNumberFormat="1" applyFont="1" applyBorder="1" applyAlignment="1"/>
    <xf numFmtId="49" fontId="19" fillId="0" borderId="22" xfId="0" applyNumberFormat="1" applyFont="1" applyBorder="1"/>
    <xf numFmtId="0" fontId="125" fillId="18" borderId="37" xfId="0" applyFont="1" applyFill="1" applyBorder="1"/>
    <xf numFmtId="1" fontId="25" fillId="4" borderId="15" xfId="0" applyNumberFormat="1" applyFont="1" applyFill="1" applyBorder="1" applyAlignment="1">
      <alignment horizontal="right"/>
    </xf>
    <xf numFmtId="2" fontId="23" fillId="0" borderId="3" xfId="0" applyNumberFormat="1" applyFont="1" applyBorder="1" applyAlignment="1">
      <alignment horizontal="right"/>
    </xf>
    <xf numFmtId="1" fontId="2" fillId="0" borderId="35" xfId="0" applyNumberFormat="1" applyFont="1" applyBorder="1" applyAlignment="1">
      <alignment horizontal="right"/>
    </xf>
    <xf numFmtId="0" fontId="3" fillId="4" borderId="18" xfId="0" applyFont="1" applyFill="1" applyBorder="1"/>
    <xf numFmtId="0" fontId="89" fillId="0" borderId="22" xfId="1" applyFont="1" applyBorder="1" applyAlignment="1" applyProtection="1"/>
    <xf numFmtId="2" fontId="32" fillId="17" borderId="16" xfId="0" applyNumberFormat="1" applyFont="1" applyFill="1" applyBorder="1" applyAlignment="1">
      <alignment horizontal="right"/>
    </xf>
    <xf numFmtId="2" fontId="57" fillId="0" borderId="22" xfId="0" applyNumberFormat="1" applyFont="1" applyBorder="1" applyAlignment="1">
      <alignment horizontal="left"/>
    </xf>
    <xf numFmtId="49" fontId="6" fillId="12" borderId="15" xfId="0" applyNumberFormat="1" applyFont="1" applyFill="1" applyBorder="1" applyAlignment="1">
      <alignment horizontal="left"/>
    </xf>
    <xf numFmtId="0" fontId="19" fillId="4" borderId="20" xfId="0" applyFont="1" applyFill="1" applyBorder="1" applyAlignment="1"/>
    <xf numFmtId="0" fontId="7" fillId="0" borderId="15" xfId="0" applyFont="1" applyBorder="1" applyAlignment="1">
      <alignment horizontal="right"/>
    </xf>
    <xf numFmtId="0" fontId="7" fillId="4" borderId="41" xfId="0" applyFont="1" applyFill="1" applyBorder="1"/>
    <xf numFmtId="0" fontId="3" fillId="4" borderId="26" xfId="0" applyFont="1" applyFill="1" applyBorder="1"/>
    <xf numFmtId="49" fontId="6" fillId="4" borderId="27" xfId="0" applyNumberFormat="1" applyFont="1" applyFill="1" applyBorder="1" applyAlignment="1">
      <alignment horizontal="left"/>
    </xf>
    <xf numFmtId="0" fontId="3" fillId="4" borderId="26" xfId="0" applyFont="1" applyFill="1" applyBorder="1" applyAlignment="1">
      <alignment horizontal="right"/>
    </xf>
    <xf numFmtId="0" fontId="6" fillId="4" borderId="26" xfId="0" applyFont="1" applyFill="1" applyBorder="1"/>
    <xf numFmtId="2" fontId="3" fillId="0" borderId="0" xfId="0" applyNumberFormat="1" applyFont="1" applyBorder="1" applyAlignment="1">
      <alignment horizontal="right"/>
    </xf>
    <xf numFmtId="2" fontId="6" fillId="0" borderId="35" xfId="0" applyNumberFormat="1" applyFont="1" applyBorder="1" applyAlignment="1">
      <alignment horizontal="right"/>
    </xf>
    <xf numFmtId="2" fontId="19" fillId="0" borderId="33" xfId="0" applyNumberFormat="1" applyFont="1" applyBorder="1" applyAlignment="1">
      <alignment horizontal="right"/>
    </xf>
    <xf numFmtId="2" fontId="19" fillId="0" borderId="35" xfId="0" applyNumberFormat="1" applyFont="1" applyBorder="1" applyAlignment="1">
      <alignment horizontal="right"/>
    </xf>
    <xf numFmtId="2" fontId="19" fillId="4" borderId="22" xfId="0" applyNumberFormat="1" applyFont="1" applyFill="1" applyBorder="1" applyAlignment="1">
      <alignment horizontal="left"/>
    </xf>
    <xf numFmtId="2" fontId="19" fillId="4" borderId="35" xfId="0" applyNumberFormat="1" applyFont="1" applyFill="1" applyBorder="1" applyAlignment="1">
      <alignment horizontal="right"/>
    </xf>
    <xf numFmtId="2" fontId="29" fillId="4" borderId="45" xfId="0" applyNumberFormat="1" applyFont="1" applyFill="1" applyBorder="1" applyAlignment="1">
      <alignment horizontal="right"/>
    </xf>
    <xf numFmtId="2" fontId="6" fillId="0" borderId="46" xfId="0" applyNumberFormat="1" applyFont="1" applyBorder="1" applyAlignment="1">
      <alignment horizontal="right"/>
    </xf>
    <xf numFmtId="1" fontId="7" fillId="0" borderId="45" xfId="0" applyNumberFormat="1" applyFont="1" applyBorder="1" applyAlignment="1">
      <alignment horizontal="right"/>
    </xf>
    <xf numFmtId="1" fontId="3" fillId="4" borderId="26" xfId="0" applyNumberFormat="1" applyFont="1" applyFill="1" applyBorder="1"/>
    <xf numFmtId="0" fontId="13" fillId="0" borderId="26" xfId="0" applyFont="1" applyBorder="1"/>
    <xf numFmtId="0" fontId="7" fillId="18" borderId="26" xfId="0" applyFont="1" applyFill="1" applyBorder="1"/>
    <xf numFmtId="0" fontId="7" fillId="18" borderId="26" xfId="0" applyFont="1" applyFill="1" applyBorder="1" applyAlignment="1">
      <alignment horizontal="right"/>
    </xf>
    <xf numFmtId="49" fontId="7" fillId="6" borderId="26" xfId="0" applyNumberFormat="1" applyFont="1" applyFill="1" applyBorder="1"/>
    <xf numFmtId="2" fontId="19" fillId="4" borderId="26" xfId="0" applyNumberFormat="1" applyFont="1" applyFill="1" applyBorder="1" applyAlignment="1">
      <alignment horizontal="right"/>
    </xf>
    <xf numFmtId="4" fontId="11" fillId="0" borderId="41" xfId="0" applyNumberFormat="1" applyFont="1" applyBorder="1" applyAlignment="1">
      <alignment horizontal="center"/>
    </xf>
    <xf numFmtId="0" fontId="13" fillId="8" borderId="22" xfId="0" applyFont="1" applyFill="1" applyBorder="1"/>
    <xf numFmtId="2" fontId="3" fillId="4" borderId="35" xfId="0" applyNumberFormat="1" applyFont="1" applyFill="1" applyBorder="1" applyAlignment="1">
      <alignment horizontal="left"/>
    </xf>
    <xf numFmtId="2" fontId="13" fillId="4" borderId="35" xfId="0" applyNumberFormat="1" applyFont="1" applyFill="1" applyBorder="1" applyAlignment="1">
      <alignment horizontal="right"/>
    </xf>
    <xf numFmtId="2" fontId="3" fillId="6" borderId="35" xfId="0" applyNumberFormat="1" applyFont="1" applyFill="1" applyBorder="1" applyAlignment="1">
      <alignment horizontal="left"/>
    </xf>
    <xf numFmtId="2" fontId="34" fillId="4" borderId="35" xfId="0" applyNumberFormat="1" applyFont="1" applyFill="1" applyBorder="1" applyAlignment="1">
      <alignment horizontal="left"/>
    </xf>
    <xf numFmtId="2" fontId="7" fillId="0" borderId="0" xfId="0" applyNumberFormat="1" applyFont="1" applyBorder="1" applyAlignment="1">
      <alignment horizontal="right"/>
    </xf>
    <xf numFmtId="2" fontId="34" fillId="0" borderId="0" xfId="0" applyNumberFormat="1" applyFont="1" applyBorder="1" applyAlignment="1">
      <alignment horizontal="right"/>
    </xf>
    <xf numFmtId="2" fontId="3" fillId="4" borderId="0" xfId="0" applyNumberFormat="1" applyFont="1" applyFill="1" applyBorder="1" applyAlignment="1">
      <alignment horizontal="right"/>
    </xf>
    <xf numFmtId="2" fontId="32" fillId="4" borderId="0" xfId="0" applyNumberFormat="1" applyFont="1" applyFill="1" applyBorder="1" applyAlignment="1">
      <alignment horizontal="right"/>
    </xf>
    <xf numFmtId="2" fontId="2" fillId="4" borderId="0" xfId="0" applyNumberFormat="1" applyFont="1" applyFill="1" applyBorder="1" applyAlignment="1">
      <alignment horizontal="right"/>
    </xf>
    <xf numFmtId="2" fontId="6" fillId="6" borderId="0" xfId="0" applyNumberFormat="1" applyFont="1" applyFill="1" applyBorder="1" applyAlignment="1">
      <alignment horizontal="right"/>
    </xf>
    <xf numFmtId="2" fontId="8" fillId="4" borderId="0" xfId="0" applyNumberFormat="1" applyFont="1" applyFill="1" applyBorder="1" applyAlignment="1">
      <alignment horizontal="right"/>
    </xf>
    <xf numFmtId="2" fontId="13" fillId="4" borderId="0" xfId="0" applyNumberFormat="1" applyFont="1" applyFill="1" applyBorder="1" applyAlignment="1">
      <alignment horizontal="right"/>
    </xf>
    <xf numFmtId="2" fontId="5" fillId="0" borderId="0" xfId="0" applyNumberFormat="1" applyFont="1" applyBorder="1" applyAlignment="1">
      <alignment horizontal="center"/>
    </xf>
    <xf numFmtId="2" fontId="3" fillId="6" borderId="0" xfId="0" applyNumberFormat="1" applyFont="1" applyFill="1" applyBorder="1" applyAlignment="1">
      <alignment horizontal="left"/>
    </xf>
    <xf numFmtId="2" fontId="34" fillId="4" borderId="0" xfId="0" applyNumberFormat="1" applyFont="1" applyFill="1" applyBorder="1" applyAlignment="1">
      <alignment horizontal="right"/>
    </xf>
    <xf numFmtId="2" fontId="34" fillId="4" borderId="0" xfId="0" applyNumberFormat="1" applyFont="1" applyFill="1" applyBorder="1" applyAlignment="1">
      <alignment horizontal="left"/>
    </xf>
    <xf numFmtId="2" fontId="3" fillId="0" borderId="35" xfId="0" applyNumberFormat="1" applyFont="1" applyBorder="1"/>
    <xf numFmtId="0" fontId="29" fillId="8" borderId="22" xfId="0" applyFont="1" applyFill="1" applyBorder="1" applyAlignment="1">
      <alignment horizontal="center"/>
    </xf>
    <xf numFmtId="49" fontId="3" fillId="6" borderId="24" xfId="0" applyNumberFormat="1" applyFont="1" applyFill="1" applyBorder="1" applyAlignment="1">
      <alignment horizontal="left"/>
    </xf>
    <xf numFmtId="0" fontId="5" fillId="8" borderId="20" xfId="0" applyFont="1" applyFill="1" applyBorder="1"/>
    <xf numFmtId="0" fontId="5" fillId="4" borderId="20" xfId="0" applyFont="1" applyFill="1" applyBorder="1"/>
    <xf numFmtId="0" fontId="35" fillId="8" borderId="20" xfId="0" applyFont="1" applyFill="1" applyBorder="1" applyAlignment="1">
      <alignment horizontal="center"/>
    </xf>
    <xf numFmtId="0" fontId="12" fillId="4" borderId="35" xfId="0" applyFont="1" applyFill="1" applyBorder="1" applyAlignment="1">
      <alignment horizontal="left"/>
    </xf>
    <xf numFmtId="0" fontId="19" fillId="4" borderId="16" xfId="0" applyFont="1" applyFill="1" applyBorder="1" applyAlignment="1">
      <alignment horizontal="left"/>
    </xf>
    <xf numFmtId="0" fontId="7" fillId="4" borderId="23" xfId="0" applyFont="1" applyFill="1" applyBorder="1" applyAlignment="1">
      <alignment horizontal="right"/>
    </xf>
    <xf numFmtId="0" fontId="20" fillId="2" borderId="21" xfId="0" applyFont="1" applyFill="1" applyBorder="1"/>
    <xf numFmtId="0" fontId="3" fillId="21" borderId="20" xfId="0" applyFont="1" applyFill="1" applyBorder="1"/>
    <xf numFmtId="0" fontId="7" fillId="21" borderId="22" xfId="0" applyFont="1" applyFill="1" applyBorder="1" applyAlignment="1">
      <alignment horizontal="center"/>
    </xf>
    <xf numFmtId="0" fontId="7" fillId="21" borderId="35" xfId="0" applyFont="1" applyFill="1" applyBorder="1" applyAlignment="1">
      <alignment horizontal="center"/>
    </xf>
    <xf numFmtId="49" fontId="19" fillId="21" borderId="22" xfId="0" applyNumberFormat="1" applyFont="1" applyFill="1" applyBorder="1" applyAlignment="1">
      <alignment horizontal="left"/>
    </xf>
    <xf numFmtId="2" fontId="3" fillId="21" borderId="35" xfId="0" applyNumberFormat="1" applyFont="1" applyFill="1" applyBorder="1" applyAlignment="1">
      <alignment horizontal="right"/>
    </xf>
    <xf numFmtId="2" fontId="29" fillId="21" borderId="35" xfId="0" applyNumberFormat="1" applyFont="1" applyFill="1" applyBorder="1" applyAlignment="1">
      <alignment horizontal="right"/>
    </xf>
    <xf numFmtId="2" fontId="3" fillId="0" borderId="35" xfId="0" applyNumberFormat="1" applyFont="1" applyBorder="1" applyAlignment="1"/>
    <xf numFmtId="2" fontId="3" fillId="0" borderId="16" xfId="0" applyNumberFormat="1" applyFont="1" applyBorder="1" applyAlignment="1"/>
    <xf numFmtId="2" fontId="7" fillId="4" borderId="45" xfId="0" applyNumberFormat="1" applyFont="1" applyFill="1" applyBorder="1" applyAlignment="1">
      <alignment horizontal="right"/>
    </xf>
    <xf numFmtId="0" fontId="6" fillId="0" borderId="38" xfId="0" applyFont="1" applyBorder="1" applyAlignment="1"/>
    <xf numFmtId="0" fontId="19" fillId="0" borderId="35" xfId="0" applyFont="1" applyBorder="1" applyAlignment="1"/>
    <xf numFmtId="49" fontId="19" fillId="4" borderId="45" xfId="0" applyNumberFormat="1" applyFont="1" applyFill="1" applyBorder="1" applyAlignment="1">
      <alignment horizontal="center"/>
    </xf>
    <xf numFmtId="0" fontId="12" fillId="0" borderId="37" xfId="0" applyFont="1" applyBorder="1"/>
    <xf numFmtId="0" fontId="29" fillId="4" borderId="22" xfId="0" applyFont="1" applyFill="1" applyBorder="1"/>
    <xf numFmtId="0" fontId="29" fillId="0" borderId="22" xfId="0" applyFont="1" applyBorder="1"/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49" fontId="5" fillId="4" borderId="36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2" fontId="8" fillId="4" borderId="3" xfId="0" applyNumberFormat="1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49" fontId="5" fillId="4" borderId="11" xfId="0" applyNumberFormat="1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2" fontId="8" fillId="4" borderId="8" xfId="0" applyNumberFormat="1" applyFont="1" applyFill="1" applyBorder="1" applyAlignment="1">
      <alignment horizontal="center"/>
    </xf>
    <xf numFmtId="0" fontId="8" fillId="4" borderId="37" xfId="0" applyFont="1" applyFill="1" applyBorder="1"/>
    <xf numFmtId="2" fontId="23" fillId="4" borderId="35" xfId="0" applyNumberFormat="1" applyFont="1" applyFill="1" applyBorder="1" applyAlignment="1">
      <alignment horizontal="left"/>
    </xf>
    <xf numFmtId="0" fontId="14" fillId="4" borderId="18" xfId="0" applyFont="1" applyFill="1" applyBorder="1"/>
    <xf numFmtId="0" fontId="28" fillId="4" borderId="15" xfId="0" applyFont="1" applyFill="1" applyBorder="1"/>
    <xf numFmtId="0" fontId="14" fillId="4" borderId="68" xfId="0" applyFont="1" applyFill="1" applyBorder="1"/>
    <xf numFmtId="0" fontId="14" fillId="4" borderId="67" xfId="0" applyFont="1" applyFill="1" applyBorder="1"/>
    <xf numFmtId="2" fontId="32" fillId="4" borderId="16" xfId="0" applyNumberFormat="1" applyFont="1" applyFill="1" applyBorder="1" applyAlignment="1">
      <alignment horizontal="right"/>
    </xf>
    <xf numFmtId="0" fontId="8" fillId="4" borderId="15" xfId="0" applyFont="1" applyFill="1" applyBorder="1"/>
    <xf numFmtId="0" fontId="14" fillId="4" borderId="15" xfId="0" applyFont="1" applyFill="1" applyBorder="1"/>
    <xf numFmtId="49" fontId="6" fillId="4" borderId="15" xfId="0" applyNumberFormat="1" applyFont="1" applyFill="1" applyBorder="1" applyAlignment="1">
      <alignment horizontal="left"/>
    </xf>
    <xf numFmtId="2" fontId="23" fillId="4" borderId="15" xfId="0" applyNumberFormat="1" applyFont="1" applyFill="1" applyBorder="1" applyAlignment="1">
      <alignment horizontal="left"/>
    </xf>
    <xf numFmtId="0" fontId="14" fillId="4" borderId="22" xfId="0" applyFont="1" applyFill="1" applyBorder="1"/>
    <xf numFmtId="0" fontId="56" fillId="4" borderId="22" xfId="0" applyFont="1" applyFill="1" applyBorder="1"/>
    <xf numFmtId="2" fontId="57" fillId="4" borderId="22" xfId="0" applyNumberFormat="1" applyFont="1" applyFill="1" applyBorder="1" applyAlignment="1">
      <alignment horizontal="left"/>
    </xf>
    <xf numFmtId="0" fontId="14" fillId="4" borderId="59" xfId="0" applyFont="1" applyFill="1" applyBorder="1"/>
    <xf numFmtId="49" fontId="6" fillId="4" borderId="59" xfId="0" applyNumberFormat="1" applyFont="1" applyFill="1" applyBorder="1" applyAlignment="1">
      <alignment horizontal="left"/>
    </xf>
    <xf numFmtId="2" fontId="23" fillId="4" borderId="59" xfId="0" applyNumberFormat="1" applyFont="1" applyFill="1" applyBorder="1" applyAlignment="1">
      <alignment horizontal="left"/>
    </xf>
    <xf numFmtId="0" fontId="23" fillId="4" borderId="22" xfId="0" applyFont="1" applyFill="1" applyBorder="1"/>
    <xf numFmtId="3" fontId="6" fillId="4" borderId="15" xfId="0" applyNumberFormat="1" applyFont="1" applyFill="1" applyBorder="1"/>
    <xf numFmtId="0" fontId="8" fillId="4" borderId="59" xfId="0" applyFont="1" applyFill="1" applyBorder="1"/>
    <xf numFmtId="0" fontId="8" fillId="4" borderId="62" xfId="0" applyFont="1" applyFill="1" applyBorder="1"/>
    <xf numFmtId="0" fontId="23" fillId="4" borderId="19" xfId="0" applyFont="1" applyFill="1" applyBorder="1"/>
    <xf numFmtId="2" fontId="20" fillId="4" borderId="16" xfId="0" applyNumberFormat="1" applyFont="1" applyFill="1" applyBorder="1" applyAlignment="1">
      <alignment horizontal="left"/>
    </xf>
    <xf numFmtId="0" fontId="6" fillId="4" borderId="22" xfId="0" applyFont="1" applyFill="1" applyBorder="1" applyAlignment="1">
      <alignment horizontal="right"/>
    </xf>
    <xf numFmtId="2" fontId="6" fillId="4" borderId="0" xfId="0" applyNumberFormat="1" applyFont="1" applyFill="1" applyAlignment="1">
      <alignment horizontal="right"/>
    </xf>
    <xf numFmtId="2" fontId="19" fillId="4" borderId="16" xfId="0" applyNumberFormat="1" applyFont="1" applyFill="1" applyBorder="1" applyAlignment="1">
      <alignment horizontal="left"/>
    </xf>
    <xf numFmtId="0" fontId="8" fillId="4" borderId="53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right"/>
    </xf>
    <xf numFmtId="0" fontId="8" fillId="4" borderId="22" xfId="0" applyFont="1" applyFill="1" applyBorder="1" applyAlignment="1">
      <alignment horizontal="center"/>
    </xf>
    <xf numFmtId="0" fontId="8" fillId="4" borderId="31" xfId="0" applyFont="1" applyFill="1" applyBorder="1" applyAlignment="1">
      <alignment horizontal="center"/>
    </xf>
    <xf numFmtId="0" fontId="8" fillId="4" borderId="30" xfId="0" applyFont="1" applyFill="1" applyBorder="1" applyAlignment="1">
      <alignment horizontal="center"/>
    </xf>
    <xf numFmtId="0" fontId="6" fillId="4" borderId="29" xfId="0" applyFont="1" applyFill="1" applyBorder="1" applyAlignment="1">
      <alignment horizontal="center"/>
    </xf>
    <xf numFmtId="0" fontId="28" fillId="4" borderId="29" xfId="0" applyFont="1" applyFill="1" applyBorder="1"/>
    <xf numFmtId="2" fontId="20" fillId="4" borderId="33" xfId="0" applyNumberFormat="1" applyFont="1" applyFill="1" applyBorder="1" applyAlignment="1">
      <alignment horizontal="left"/>
    </xf>
    <xf numFmtId="0" fontId="6" fillId="4" borderId="19" xfId="0" applyFont="1" applyFill="1" applyBorder="1"/>
    <xf numFmtId="49" fontId="3" fillId="4" borderId="22" xfId="0" applyNumberFormat="1" applyFont="1" applyFill="1" applyBorder="1" applyAlignment="1"/>
    <xf numFmtId="2" fontId="3" fillId="4" borderId="33" xfId="0" applyNumberFormat="1" applyFont="1" applyFill="1" applyBorder="1" applyAlignment="1">
      <alignment horizontal="right"/>
    </xf>
    <xf numFmtId="0" fontId="74" fillId="4" borderId="42" xfId="0" applyFont="1" applyFill="1" applyBorder="1"/>
    <xf numFmtId="0" fontId="74" fillId="4" borderId="43" xfId="0" applyFont="1" applyFill="1" applyBorder="1" applyAlignment="1">
      <alignment horizontal="right"/>
    </xf>
    <xf numFmtId="0" fontId="3" fillId="4" borderId="23" xfId="0" applyFont="1" applyFill="1" applyBorder="1" applyAlignment="1">
      <alignment horizontal="right"/>
    </xf>
    <xf numFmtId="0" fontId="125" fillId="4" borderId="37" xfId="0" applyFont="1" applyFill="1" applyBorder="1"/>
    <xf numFmtId="1" fontId="3" fillId="4" borderId="22" xfId="0" applyNumberFormat="1" applyFont="1" applyFill="1" applyBorder="1" applyAlignment="1">
      <alignment horizontal="right"/>
    </xf>
    <xf numFmtId="2" fontId="7" fillId="4" borderId="22" xfId="0" applyNumberFormat="1" applyFont="1" applyFill="1" applyBorder="1" applyAlignment="1">
      <alignment horizontal="right"/>
    </xf>
    <xf numFmtId="0" fontId="124" fillId="4" borderId="22" xfId="0" applyFont="1" applyFill="1" applyBorder="1"/>
    <xf numFmtId="0" fontId="123" fillId="4" borderId="22" xfId="0" applyFont="1" applyFill="1" applyBorder="1" applyAlignment="1">
      <alignment horizontal="right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49" fontId="2" fillId="4" borderId="36" xfId="0" applyNumberFormat="1" applyFont="1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center"/>
    </xf>
    <xf numFmtId="1" fontId="8" fillId="4" borderId="2" xfId="0" applyNumberFormat="1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49" fontId="2" fillId="4" borderId="11" xfId="0" applyNumberFormat="1" applyFont="1" applyFill="1" applyBorder="1" applyAlignment="1">
      <alignment horizontal="center"/>
    </xf>
    <xf numFmtId="49" fontId="2" fillId="4" borderId="7" xfId="0" applyNumberFormat="1" applyFont="1" applyFill="1" applyBorder="1" applyAlignment="1">
      <alignment horizontal="center"/>
    </xf>
    <xf numFmtId="1" fontId="8" fillId="4" borderId="7" xfId="0" applyNumberFormat="1" applyFont="1" applyFill="1" applyBorder="1" applyAlignment="1">
      <alignment horizontal="center"/>
    </xf>
    <xf numFmtId="0" fontId="29" fillId="4" borderId="37" xfId="0" applyFont="1" applyFill="1" applyBorder="1"/>
    <xf numFmtId="0" fontId="29" fillId="4" borderId="23" xfId="0" applyFont="1" applyFill="1" applyBorder="1" applyAlignment="1">
      <alignment horizontal="right"/>
    </xf>
    <xf numFmtId="0" fontId="10" fillId="4" borderId="37" xfId="0" applyFont="1" applyFill="1" applyBorder="1"/>
    <xf numFmtId="0" fontId="10" fillId="4" borderId="23" xfId="0" applyFont="1" applyFill="1" applyBorder="1" applyAlignment="1">
      <alignment horizontal="right"/>
    </xf>
    <xf numFmtId="0" fontId="93" fillId="0" borderId="37" xfId="0" applyFont="1" applyBorder="1"/>
    <xf numFmtId="49" fontId="3" fillId="10" borderId="24" xfId="0" applyNumberFormat="1" applyFont="1" applyFill="1" applyBorder="1"/>
    <xf numFmtId="49" fontId="6" fillId="10" borderId="22" xfId="0" applyNumberFormat="1" applyFont="1" applyFill="1" applyBorder="1" applyAlignment="1">
      <alignment horizontal="left"/>
    </xf>
    <xf numFmtId="49" fontId="3" fillId="10" borderId="22" xfId="0" applyNumberFormat="1" applyFont="1" applyFill="1" applyBorder="1" applyAlignment="1">
      <alignment horizontal="left"/>
    </xf>
    <xf numFmtId="49" fontId="7" fillId="10" borderId="22" xfId="0" applyNumberFormat="1" applyFont="1" applyFill="1" applyBorder="1" applyAlignment="1"/>
    <xf numFmtId="0" fontId="5" fillId="0" borderId="31" xfId="0" applyFont="1" applyBorder="1" applyAlignment="1">
      <alignment horizontal="left"/>
    </xf>
    <xf numFmtId="0" fontId="7" fillId="18" borderId="39" xfId="0" applyFont="1" applyFill="1" applyBorder="1"/>
    <xf numFmtId="0" fontId="7" fillId="18" borderId="47" xfId="0" applyFont="1" applyFill="1" applyBorder="1" applyAlignment="1">
      <alignment horizontal="right"/>
    </xf>
    <xf numFmtId="49" fontId="6" fillId="10" borderId="24" xfId="0" applyNumberFormat="1" applyFont="1" applyFill="1" applyBorder="1"/>
    <xf numFmtId="14" fontId="2" fillId="0" borderId="0" xfId="0" applyNumberFormat="1" applyFont="1" applyBorder="1" applyAlignment="1">
      <alignment horizontal="center"/>
    </xf>
    <xf numFmtId="49" fontId="7" fillId="14" borderId="22" xfId="0" applyNumberFormat="1" applyFont="1" applyFill="1" applyBorder="1" applyAlignment="1"/>
    <xf numFmtId="0" fontId="6" fillId="18" borderId="23" xfId="0" applyFont="1" applyFill="1" applyBorder="1" applyAlignment="1">
      <alignment horizontal="right"/>
    </xf>
    <xf numFmtId="49" fontId="6" fillId="14" borderId="24" xfId="0" applyNumberFormat="1" applyFont="1" applyFill="1" applyBorder="1" applyAlignment="1">
      <alignment horizontal="left"/>
    </xf>
    <xf numFmtId="0" fontId="94" fillId="2" borderId="18" xfId="0" applyFont="1" applyFill="1" applyBorder="1"/>
    <xf numFmtId="1" fontId="34" fillId="0" borderId="22" xfId="0" applyNumberFormat="1" applyFont="1" applyBorder="1" applyAlignment="1">
      <alignment horizontal="right"/>
    </xf>
    <xf numFmtId="1" fontId="95" fillId="0" borderId="22" xfId="0" applyNumberFormat="1" applyFont="1" applyBorder="1" applyAlignment="1">
      <alignment horizontal="right"/>
    </xf>
    <xf numFmtId="2" fontId="96" fillId="0" borderId="16" xfId="0" applyNumberFormat="1" applyFont="1" applyBorder="1" applyAlignment="1">
      <alignment horizontal="right"/>
    </xf>
    <xf numFmtId="2" fontId="96" fillId="0" borderId="16" xfId="0" applyNumberFormat="1" applyFont="1" applyBorder="1" applyAlignment="1">
      <alignment horizontal="left"/>
    </xf>
    <xf numFmtId="0" fontId="92" fillId="2" borderId="17" xfId="0" applyFont="1" applyFill="1" applyBorder="1"/>
    <xf numFmtId="0" fontId="92" fillId="2" borderId="37" xfId="0" applyFont="1" applyFill="1" applyBorder="1"/>
    <xf numFmtId="2" fontId="6" fillId="0" borderId="22" xfId="0" applyNumberFormat="1" applyFont="1" applyBorder="1" applyAlignment="1">
      <alignment horizontal="right"/>
    </xf>
    <xf numFmtId="0" fontId="3" fillId="4" borderId="19" xfId="0" applyFont="1" applyFill="1" applyBorder="1"/>
    <xf numFmtId="2" fontId="3" fillId="4" borderId="22" xfId="0" applyNumberFormat="1" applyFont="1" applyFill="1" applyBorder="1"/>
    <xf numFmtId="0" fontId="3" fillId="2" borderId="24" xfId="0" applyFont="1" applyFill="1" applyBorder="1" applyAlignment="1">
      <alignment horizontal="center"/>
    </xf>
    <xf numFmtId="0" fontId="3" fillId="22" borderId="24" xfId="0" applyFont="1" applyFill="1" applyBorder="1" applyAlignment="1">
      <alignment horizontal="left"/>
    </xf>
    <xf numFmtId="49" fontId="3" fillId="22" borderId="22" xfId="0" applyNumberFormat="1" applyFont="1" applyFill="1" applyBorder="1" applyAlignment="1">
      <alignment horizontal="center"/>
    </xf>
    <xf numFmtId="0" fontId="19" fillId="22" borderId="35" xfId="0" applyFont="1" applyFill="1" applyBorder="1" applyAlignment="1">
      <alignment horizontal="left"/>
    </xf>
    <xf numFmtId="0" fontId="25" fillId="22" borderId="37" xfId="0" applyFont="1" applyFill="1" applyBorder="1"/>
    <xf numFmtId="0" fontId="10" fillId="22" borderId="23" xfId="0" applyFont="1" applyFill="1" applyBorder="1" applyAlignment="1">
      <alignment horizontal="right"/>
    </xf>
    <xf numFmtId="49" fontId="7" fillId="22" borderId="24" xfId="0" applyNumberFormat="1" applyFont="1" applyFill="1" applyBorder="1"/>
    <xf numFmtId="0" fontId="3" fillId="22" borderId="22" xfId="0" applyFont="1" applyFill="1" applyBorder="1"/>
    <xf numFmtId="49" fontId="3" fillId="22" borderId="22" xfId="0" applyNumberFormat="1" applyFont="1" applyFill="1" applyBorder="1"/>
    <xf numFmtId="1" fontId="3" fillId="22" borderId="22" xfId="0" applyNumberFormat="1" applyFont="1" applyFill="1" applyBorder="1"/>
    <xf numFmtId="2" fontId="3" fillId="22" borderId="35" xfId="0" applyNumberFormat="1" applyFont="1" applyFill="1" applyBorder="1" applyAlignment="1">
      <alignment horizontal="right"/>
    </xf>
    <xf numFmtId="0" fontId="3" fillId="22" borderId="35" xfId="0" applyFont="1" applyFill="1" applyBorder="1" applyAlignment="1">
      <alignment horizontal="left"/>
    </xf>
    <xf numFmtId="0" fontId="3" fillId="22" borderId="37" xfId="0" applyFont="1" applyFill="1" applyBorder="1"/>
    <xf numFmtId="49" fontId="7" fillId="22" borderId="22" xfId="0" applyNumberFormat="1" applyFont="1" applyFill="1" applyBorder="1"/>
    <xf numFmtId="0" fontId="28" fillId="4" borderId="23" xfId="0" applyFont="1" applyFill="1" applyBorder="1"/>
    <xf numFmtId="49" fontId="3" fillId="22" borderId="22" xfId="0" applyNumberFormat="1" applyFont="1" applyFill="1" applyBorder="1" applyAlignment="1">
      <alignment horizontal="left"/>
    </xf>
    <xf numFmtId="0" fontId="32" fillId="0" borderId="20" xfId="0" applyFont="1" applyFill="1" applyBorder="1" applyAlignment="1">
      <alignment horizontal="left"/>
    </xf>
    <xf numFmtId="0" fontId="7" fillId="0" borderId="22" xfId="0" applyFont="1" applyFill="1" applyBorder="1"/>
    <xf numFmtId="0" fontId="2" fillId="0" borderId="24" xfId="0" applyFont="1" applyFill="1" applyBorder="1" applyAlignment="1">
      <alignment horizontal="left"/>
    </xf>
    <xf numFmtId="0" fontId="7" fillId="0" borderId="24" xfId="0" applyFont="1" applyFill="1" applyBorder="1" applyAlignment="1">
      <alignment horizontal="left"/>
    </xf>
    <xf numFmtId="0" fontId="19" fillId="4" borderId="20" xfId="0" applyFont="1" applyFill="1" applyBorder="1" applyAlignment="1">
      <alignment horizontal="left"/>
    </xf>
    <xf numFmtId="0" fontId="7" fillId="18" borderId="17" xfId="0" applyFont="1" applyFill="1" applyBorder="1"/>
    <xf numFmtId="0" fontId="7" fillId="18" borderId="18" xfId="0" applyFont="1" applyFill="1" applyBorder="1" applyAlignment="1">
      <alignment horizontal="right"/>
    </xf>
    <xf numFmtId="0" fontId="6" fillId="18" borderId="37" xfId="0" applyFont="1" applyFill="1" applyBorder="1"/>
    <xf numFmtId="0" fontId="56" fillId="0" borderId="26" xfId="0" applyFont="1" applyBorder="1"/>
    <xf numFmtId="0" fontId="47" fillId="0" borderId="15" xfId="0" applyFont="1" applyBorder="1"/>
    <xf numFmtId="0" fontId="29" fillId="0" borderId="15" xfId="0" applyFont="1" applyBorder="1"/>
    <xf numFmtId="2" fontId="5" fillId="0" borderId="15" xfId="0" applyNumberFormat="1" applyFont="1" applyBorder="1" applyAlignment="1">
      <alignment horizontal="left"/>
    </xf>
    <xf numFmtId="2" fontId="29" fillId="0" borderId="22" xfId="0" applyNumberFormat="1" applyFont="1" applyBorder="1" applyAlignment="1">
      <alignment horizontal="left"/>
    </xf>
    <xf numFmtId="0" fontId="3" fillId="7" borderId="22" xfId="0" applyFont="1" applyFill="1" applyBorder="1"/>
    <xf numFmtId="0" fontId="7" fillId="7" borderId="22" xfId="0" applyFont="1" applyFill="1" applyBorder="1"/>
    <xf numFmtId="0" fontId="27" fillId="0" borderId="17" xfId="0" applyFont="1" applyBorder="1"/>
    <xf numFmtId="0" fontId="28" fillId="0" borderId="37" xfId="0" applyFont="1" applyBorder="1"/>
    <xf numFmtId="0" fontId="3" fillId="4" borderId="38" xfId="0" applyFont="1" applyFill="1" applyBorder="1" applyAlignment="1">
      <alignment horizontal="center"/>
    </xf>
    <xf numFmtId="0" fontId="32" fillId="4" borderId="20" xfId="0" applyFont="1" applyFill="1" applyBorder="1" applyAlignment="1">
      <alignment horizontal="left"/>
    </xf>
    <xf numFmtId="49" fontId="6" fillId="15" borderId="24" xfId="0" applyNumberFormat="1" applyFont="1" applyFill="1" applyBorder="1" applyAlignment="1">
      <alignment horizontal="left"/>
    </xf>
    <xf numFmtId="0" fontId="3" fillId="8" borderId="46" xfId="0" applyFont="1" applyFill="1" applyBorder="1" applyAlignment="1"/>
    <xf numFmtId="0" fontId="3" fillId="8" borderId="51" xfId="0" applyFont="1" applyFill="1" applyBorder="1" applyAlignment="1"/>
    <xf numFmtId="0" fontId="3" fillId="8" borderId="77" xfId="0" applyFont="1" applyFill="1" applyBorder="1" applyAlignment="1"/>
    <xf numFmtId="0" fontId="25" fillId="18" borderId="37" xfId="0" applyFont="1" applyFill="1" applyBorder="1"/>
    <xf numFmtId="2" fontId="6" fillId="0" borderId="22" xfId="0" applyNumberFormat="1" applyFont="1" applyBorder="1" applyAlignment="1">
      <alignment horizontal="center"/>
    </xf>
    <xf numFmtId="0" fontId="2" fillId="4" borderId="42" xfId="0" applyFont="1" applyFill="1" applyBorder="1" applyAlignment="1">
      <alignment horizontal="center"/>
    </xf>
    <xf numFmtId="49" fontId="6" fillId="10" borderId="48" xfId="0" applyNumberFormat="1" applyFont="1" applyFill="1" applyBorder="1" applyAlignment="1">
      <alignment horizontal="left"/>
    </xf>
    <xf numFmtId="0" fontId="28" fillId="18" borderId="42" xfId="0" applyFont="1" applyFill="1" applyBorder="1"/>
    <xf numFmtId="0" fontId="29" fillId="0" borderId="22" xfId="0" applyFont="1" applyBorder="1" applyAlignment="1">
      <alignment horizontal="left"/>
    </xf>
    <xf numFmtId="49" fontId="7" fillId="10" borderId="24" xfId="0" applyNumberFormat="1" applyFont="1" applyFill="1" applyBorder="1"/>
    <xf numFmtId="166" fontId="19" fillId="10" borderId="14" xfId="0" applyNumberFormat="1" applyFont="1" applyFill="1" applyBorder="1"/>
    <xf numFmtId="9" fontId="3" fillId="0" borderId="22" xfId="0" applyNumberFormat="1" applyFont="1" applyBorder="1" applyAlignment="1">
      <alignment horizontal="right"/>
    </xf>
    <xf numFmtId="0" fontId="3" fillId="0" borderId="37" xfId="0" applyFont="1" applyBorder="1" applyAlignment="1">
      <alignment horizontal="center"/>
    </xf>
    <xf numFmtId="0" fontId="2" fillId="4" borderId="68" xfId="0" applyFont="1" applyFill="1" applyBorder="1" applyAlignment="1">
      <alignment horizontal="left"/>
    </xf>
    <xf numFmtId="0" fontId="2" fillId="18" borderId="67" xfId="0" applyFont="1" applyFill="1" applyBorder="1" applyAlignment="1">
      <alignment horizontal="right"/>
    </xf>
    <xf numFmtId="0" fontId="3" fillId="4" borderId="70" xfId="0" applyFont="1" applyFill="1" applyBorder="1"/>
    <xf numFmtId="1" fontId="3" fillId="4" borderId="70" xfId="0" applyNumberFormat="1" applyFont="1" applyFill="1" applyBorder="1"/>
    <xf numFmtId="0" fontId="2" fillId="18" borderId="22" xfId="0" applyFont="1" applyFill="1" applyBorder="1" applyAlignment="1">
      <alignment horizontal="right"/>
    </xf>
    <xf numFmtId="2" fontId="85" fillId="0" borderId="16" xfId="0" applyNumberFormat="1" applyFont="1" applyBorder="1" applyAlignment="1">
      <alignment horizontal="right"/>
    </xf>
    <xf numFmtId="49" fontId="6" fillId="14" borderId="22" xfId="0" applyNumberFormat="1" applyFont="1" applyFill="1" applyBorder="1" applyAlignment="1">
      <alignment horizontal="left"/>
    </xf>
    <xf numFmtId="1" fontId="9" fillId="0" borderId="22" xfId="0" applyNumberFormat="1" applyFont="1" applyBorder="1" applyAlignment="1">
      <alignment horizontal="right"/>
    </xf>
    <xf numFmtId="0" fontId="2" fillId="16" borderId="20" xfId="0" applyFont="1" applyFill="1" applyBorder="1"/>
    <xf numFmtId="0" fontId="2" fillId="16" borderId="22" xfId="0" applyFont="1" applyFill="1" applyBorder="1" applyAlignment="1">
      <alignment horizontal="left"/>
    </xf>
    <xf numFmtId="0" fontId="19" fillId="4" borderId="31" xfId="0" applyFont="1" applyFill="1" applyBorder="1"/>
    <xf numFmtId="49" fontId="3" fillId="14" borderId="22" xfId="0" applyNumberFormat="1" applyFont="1" applyFill="1" applyBorder="1" applyAlignment="1">
      <alignment horizontal="left"/>
    </xf>
    <xf numFmtId="49" fontId="3" fillId="14" borderId="24" xfId="0" applyNumberFormat="1" applyFont="1" applyFill="1" applyBorder="1" applyAlignment="1">
      <alignment horizontal="left"/>
    </xf>
    <xf numFmtId="49" fontId="3" fillId="14" borderId="20" xfId="0" applyNumberFormat="1" applyFont="1" applyFill="1" applyBorder="1" applyAlignment="1">
      <alignment horizontal="left"/>
    </xf>
    <xf numFmtId="0" fontId="6" fillId="4" borderId="20" xfId="0" applyFont="1" applyFill="1" applyBorder="1"/>
    <xf numFmtId="0" fontId="74" fillId="2" borderId="23" xfId="0" applyFont="1" applyFill="1" applyBorder="1"/>
    <xf numFmtId="0" fontId="73" fillId="2" borderId="23" xfId="0" applyFont="1" applyFill="1" applyBorder="1"/>
    <xf numFmtId="14" fontId="19" fillId="14" borderId="22" xfId="0" applyNumberFormat="1" applyFont="1" applyFill="1" applyBorder="1" applyAlignment="1">
      <alignment horizontal="left"/>
    </xf>
    <xf numFmtId="49" fontId="7" fillId="14" borderId="24" xfId="0" applyNumberFormat="1" applyFont="1" applyFill="1" applyBorder="1"/>
    <xf numFmtId="0" fontId="7" fillId="2" borderId="23" xfId="0" applyFont="1" applyFill="1" applyBorder="1" applyAlignment="1">
      <alignment horizontal="right"/>
    </xf>
    <xf numFmtId="9" fontId="19" fillId="0" borderId="22" xfId="0" applyNumberFormat="1" applyFont="1" applyBorder="1" applyAlignment="1">
      <alignment horizontal="left"/>
    </xf>
    <xf numFmtId="9" fontId="27" fillId="0" borderId="22" xfId="0" applyNumberFormat="1" applyFont="1" applyBorder="1" applyAlignment="1">
      <alignment horizontal="left"/>
    </xf>
    <xf numFmtId="0" fontId="3" fillId="2" borderId="62" xfId="0" applyFont="1" applyFill="1" applyBorder="1" applyAlignment="1">
      <alignment horizontal="center"/>
    </xf>
    <xf numFmtId="49" fontId="3" fillId="0" borderId="59" xfId="0" applyNumberFormat="1" applyFont="1" applyBorder="1" applyAlignment="1">
      <alignment horizontal="left"/>
    </xf>
    <xf numFmtId="49" fontId="3" fillId="0" borderId="59" xfId="0" applyNumberFormat="1" applyFont="1" applyBorder="1"/>
    <xf numFmtId="2" fontId="3" fillId="0" borderId="59" xfId="0" applyNumberFormat="1" applyFont="1" applyBorder="1" applyAlignment="1">
      <alignment horizontal="right"/>
    </xf>
    <xf numFmtId="49" fontId="6" fillId="14" borderId="24" xfId="0" applyNumberFormat="1" applyFont="1" applyFill="1" applyBorder="1"/>
    <xf numFmtId="0" fontId="7" fillId="4" borderId="59" xfId="0" applyFont="1" applyFill="1" applyBorder="1" applyAlignment="1">
      <alignment horizontal="left"/>
    </xf>
    <xf numFmtId="49" fontId="3" fillId="14" borderId="24" xfId="0" applyNumberFormat="1" applyFont="1" applyFill="1" applyBorder="1"/>
    <xf numFmtId="0" fontId="27" fillId="5" borderId="37" xfId="0" applyFont="1" applyFill="1" applyBorder="1"/>
    <xf numFmtId="0" fontId="7" fillId="5" borderId="20" xfId="0" applyFont="1" applyFill="1" applyBorder="1" applyAlignment="1">
      <alignment horizontal="left"/>
    </xf>
    <xf numFmtId="0" fontId="3" fillId="5" borderId="22" xfId="0" applyFont="1" applyFill="1" applyBorder="1" applyAlignment="1">
      <alignment horizontal="center"/>
    </xf>
    <xf numFmtId="0" fontId="7" fillId="5" borderId="23" xfId="0" applyFont="1" applyFill="1" applyBorder="1" applyAlignment="1">
      <alignment horizontal="center"/>
    </xf>
    <xf numFmtId="0" fontId="7" fillId="5" borderId="37" xfId="0" applyFont="1" applyFill="1" applyBorder="1"/>
    <xf numFmtId="0" fontId="7" fillId="5" borderId="23" xfId="0" applyFont="1" applyFill="1" applyBorder="1" applyAlignment="1">
      <alignment horizontal="right"/>
    </xf>
    <xf numFmtId="0" fontId="7" fillId="5" borderId="22" xfId="0" applyFont="1" applyFill="1" applyBorder="1"/>
    <xf numFmtId="49" fontId="3" fillId="5" borderId="22" xfId="0" applyNumberFormat="1" applyFont="1" applyFill="1" applyBorder="1"/>
    <xf numFmtId="2" fontId="3" fillId="5" borderId="22" xfId="0" applyNumberFormat="1" applyFont="1" applyFill="1" applyBorder="1" applyAlignment="1">
      <alignment horizontal="left"/>
    </xf>
    <xf numFmtId="49" fontId="3" fillId="5" borderId="24" xfId="0" applyNumberFormat="1" applyFont="1" applyFill="1" applyBorder="1"/>
    <xf numFmtId="0" fontId="3" fillId="5" borderId="22" xfId="0" applyFont="1" applyFill="1" applyBorder="1"/>
    <xf numFmtId="1" fontId="34" fillId="5" borderId="22" xfId="0" applyNumberFormat="1" applyFont="1" applyFill="1" applyBorder="1"/>
    <xf numFmtId="2" fontId="34" fillId="5" borderId="22" xfId="0" applyNumberFormat="1" applyFont="1" applyFill="1" applyBorder="1" applyAlignment="1">
      <alignment horizontal="right"/>
    </xf>
    <xf numFmtId="0" fontId="93" fillId="0" borderId="20" xfId="0" applyFont="1" applyBorder="1"/>
    <xf numFmtId="2" fontId="23" fillId="0" borderId="16" xfId="0" applyNumberFormat="1" applyFont="1" applyBorder="1"/>
    <xf numFmtId="0" fontId="56" fillId="0" borderId="17" xfId="0" applyFont="1" applyBorder="1"/>
    <xf numFmtId="49" fontId="7" fillId="14" borderId="24" xfId="0" applyNumberFormat="1" applyFont="1" applyFill="1" applyBorder="1" applyAlignment="1">
      <alignment horizontal="left"/>
    </xf>
    <xf numFmtId="49" fontId="7" fillId="8" borderId="22" xfId="0" applyNumberFormat="1" applyFont="1" applyFill="1" applyBorder="1" applyAlignment="1">
      <alignment horizontal="center"/>
    </xf>
    <xf numFmtId="0" fontId="29" fillId="8" borderId="25" xfId="0" applyFont="1" applyFill="1" applyBorder="1" applyAlignment="1">
      <alignment horizontal="left"/>
    </xf>
    <xf numFmtId="0" fontId="13" fillId="8" borderId="42" xfId="0" applyFont="1" applyFill="1" applyBorder="1"/>
    <xf numFmtId="0" fontId="13" fillId="8" borderId="46" xfId="0" applyFont="1" applyFill="1" applyBorder="1" applyAlignment="1">
      <alignment horizontal="right"/>
    </xf>
    <xf numFmtId="0" fontId="7" fillId="22" borderId="23" xfId="0" applyFont="1" applyFill="1" applyBorder="1" applyAlignment="1">
      <alignment horizontal="right"/>
    </xf>
    <xf numFmtId="0" fontId="52" fillId="2" borderId="23" xfId="0" applyFont="1" applyFill="1" applyBorder="1"/>
    <xf numFmtId="0" fontId="2" fillId="20" borderId="0" xfId="0" applyFont="1" applyFill="1"/>
    <xf numFmtId="1" fontId="3" fillId="0" borderId="22" xfId="0" applyNumberFormat="1" applyFont="1" applyBorder="1" applyAlignment="1">
      <alignment horizontal="center"/>
    </xf>
    <xf numFmtId="49" fontId="3" fillId="14" borderId="20" xfId="0" applyNumberFormat="1" applyFont="1" applyFill="1" applyBorder="1"/>
    <xf numFmtId="2" fontId="23" fillId="4" borderId="0" xfId="0" applyNumberFormat="1" applyFont="1" applyFill="1" applyBorder="1" applyAlignment="1">
      <alignment horizontal="right"/>
    </xf>
    <xf numFmtId="0" fontId="3" fillId="12" borderId="22" xfId="0" applyFont="1" applyFill="1" applyBorder="1"/>
    <xf numFmtId="0" fontId="13" fillId="12" borderId="22" xfId="0" applyFont="1" applyFill="1" applyBorder="1"/>
    <xf numFmtId="0" fontId="29" fillId="12" borderId="22" xfId="0" applyFont="1" applyFill="1" applyBorder="1" applyAlignment="1">
      <alignment horizontal="center"/>
    </xf>
    <xf numFmtId="0" fontId="29" fillId="12" borderId="37" xfId="0" applyFont="1" applyFill="1" applyBorder="1"/>
    <xf numFmtId="0" fontId="29" fillId="12" borderId="23" xfId="0" applyFont="1" applyFill="1" applyBorder="1" applyAlignment="1">
      <alignment horizontal="right"/>
    </xf>
    <xf numFmtId="49" fontId="19" fillId="12" borderId="22" xfId="0" applyNumberFormat="1" applyFont="1" applyFill="1" applyBorder="1" applyAlignment="1">
      <alignment horizontal="left"/>
    </xf>
    <xf numFmtId="0" fontId="19" fillId="12" borderId="22" xfId="0" applyFont="1" applyFill="1" applyBorder="1"/>
    <xf numFmtId="2" fontId="20" fillId="12" borderId="22" xfId="0" applyNumberFormat="1" applyFont="1" applyFill="1" applyBorder="1" applyAlignment="1">
      <alignment horizontal="left"/>
    </xf>
    <xf numFmtId="0" fontId="25" fillId="18" borderId="23" xfId="0" applyFont="1" applyFill="1" applyBorder="1" applyAlignment="1">
      <alignment horizontal="right"/>
    </xf>
    <xf numFmtId="0" fontId="7" fillId="8" borderId="20" xfId="0" applyFont="1" applyFill="1" applyBorder="1" applyAlignment="1">
      <alignment horizontal="left"/>
    </xf>
    <xf numFmtId="49" fontId="7" fillId="14" borderId="22" xfId="0" applyNumberFormat="1" applyFont="1" applyFill="1" applyBorder="1" applyAlignment="1">
      <alignment horizontal="left"/>
    </xf>
    <xf numFmtId="0" fontId="3" fillId="2" borderId="39" xfId="0" applyFont="1" applyFill="1" applyBorder="1"/>
    <xf numFmtId="0" fontId="3" fillId="2" borderId="47" xfId="0" applyFont="1" applyFill="1" applyBorder="1" applyAlignment="1">
      <alignment horizontal="center"/>
    </xf>
    <xf numFmtId="0" fontId="19" fillId="2" borderId="23" xfId="0" applyFont="1" applyFill="1" applyBorder="1" applyAlignment="1">
      <alignment horizontal="right"/>
    </xf>
    <xf numFmtId="0" fontId="28" fillId="2" borderId="23" xfId="0" applyFont="1" applyFill="1" applyBorder="1"/>
    <xf numFmtId="0" fontId="7" fillId="2" borderId="21" xfId="0" applyFont="1" applyFill="1" applyBorder="1"/>
    <xf numFmtId="2" fontId="47" fillId="0" borderId="16" xfId="0" applyNumberFormat="1" applyFont="1" applyBorder="1" applyAlignment="1">
      <alignment horizontal="left"/>
    </xf>
    <xf numFmtId="2" fontId="3" fillId="0" borderId="16" xfId="0" applyNumberFormat="1" applyFont="1" applyBorder="1" applyAlignment="1">
      <alignment horizontal="left"/>
    </xf>
    <xf numFmtId="0" fontId="56" fillId="0" borderId="15" xfId="0" applyFont="1" applyBorder="1"/>
    <xf numFmtId="2" fontId="5" fillId="0" borderId="16" xfId="0" applyNumberFormat="1" applyFont="1" applyBorder="1" applyAlignment="1">
      <alignment horizontal="left"/>
    </xf>
    <xf numFmtId="0" fontId="34" fillId="8" borderId="48" xfId="0" applyFont="1" applyFill="1" applyBorder="1" applyAlignment="1">
      <alignment horizontal="left"/>
    </xf>
    <xf numFmtId="0" fontId="29" fillId="2" borderId="25" xfId="0" applyFont="1" applyFill="1" applyBorder="1"/>
    <xf numFmtId="4" fontId="9" fillId="0" borderId="0" xfId="0" applyNumberFormat="1" applyFont="1" applyAlignment="1">
      <alignment horizontal="center"/>
    </xf>
    <xf numFmtId="4" fontId="11" fillId="0" borderId="0" xfId="0" applyNumberFormat="1" applyFont="1" applyAlignment="1">
      <alignment horizontal="center"/>
    </xf>
    <xf numFmtId="4" fontId="11" fillId="0" borderId="83" xfId="0" applyNumberFormat="1" applyFont="1" applyBorder="1" applyAlignment="1">
      <alignment horizontal="center"/>
    </xf>
    <xf numFmtId="0" fontId="3" fillId="0" borderId="31" xfId="0" applyFont="1" applyBorder="1" applyAlignment="1">
      <alignment horizontal="left"/>
    </xf>
    <xf numFmtId="4" fontId="11" fillId="0" borderId="84" xfId="0" applyNumberFormat="1" applyFont="1" applyBorder="1" applyAlignment="1">
      <alignment horizontal="center"/>
    </xf>
    <xf numFmtId="0" fontId="2" fillId="11" borderId="22" xfId="0" applyFont="1" applyFill="1" applyBorder="1"/>
    <xf numFmtId="4" fontId="11" fillId="0" borderId="23" xfId="0" applyNumberFormat="1" applyFont="1" applyBorder="1" applyAlignment="1">
      <alignment horizontal="center"/>
    </xf>
    <xf numFmtId="4" fontId="9" fillId="0" borderId="85" xfId="0" applyNumberFormat="1" applyFont="1" applyBorder="1" applyAlignment="1">
      <alignment horizontal="center"/>
    </xf>
    <xf numFmtId="4" fontId="11" fillId="4" borderId="23" xfId="0" applyNumberFormat="1" applyFont="1" applyFill="1" applyBorder="1" applyAlignment="1">
      <alignment horizontal="center"/>
    </xf>
    <xf numFmtId="4" fontId="11" fillId="0" borderId="13" xfId="0" applyNumberFormat="1" applyFont="1" applyBorder="1" applyAlignment="1">
      <alignment horizontal="center"/>
    </xf>
    <xf numFmtId="0" fontId="3" fillId="4" borderId="0" xfId="0" applyFont="1" applyFill="1"/>
    <xf numFmtId="0" fontId="13" fillId="4" borderId="0" xfId="0" applyFont="1" applyFill="1"/>
    <xf numFmtId="0" fontId="13" fillId="4" borderId="0" xfId="0" applyFont="1" applyFill="1" applyAlignment="1">
      <alignment horizontal="center"/>
    </xf>
    <xf numFmtId="0" fontId="3" fillId="0" borderId="11" xfId="0" applyFont="1" applyBorder="1" applyAlignment="1">
      <alignment horizontal="left"/>
    </xf>
    <xf numFmtId="0" fontId="32" fillId="12" borderId="22" xfId="0" applyFont="1" applyFill="1" applyBorder="1"/>
    <xf numFmtId="2" fontId="3" fillId="0" borderId="41" xfId="0" applyNumberFormat="1" applyFont="1" applyBorder="1" applyAlignment="1">
      <alignment horizontal="center"/>
    </xf>
    <xf numFmtId="2" fontId="5" fillId="0" borderId="26" xfId="0" applyNumberFormat="1" applyFont="1" applyBorder="1"/>
    <xf numFmtId="2" fontId="47" fillId="0" borderId="26" xfId="0" applyNumberFormat="1" applyFont="1" applyBorder="1"/>
    <xf numFmtId="0" fontId="13" fillId="0" borderId="25" xfId="0" applyFont="1" applyBorder="1" applyAlignment="1">
      <alignment horizontal="left"/>
    </xf>
    <xf numFmtId="2" fontId="47" fillId="0" borderId="22" xfId="0" applyNumberFormat="1" applyFont="1" applyBorder="1"/>
    <xf numFmtId="0" fontId="2" fillId="0" borderId="47" xfId="0" applyFont="1" applyBorder="1" applyAlignment="1">
      <alignment horizontal="center"/>
    </xf>
    <xf numFmtId="0" fontId="2" fillId="12" borderId="14" xfId="0" applyFont="1" applyFill="1" applyBorder="1"/>
    <xf numFmtId="0" fontId="16" fillId="0" borderId="15" xfId="0" applyFont="1" applyBorder="1" applyAlignment="1">
      <alignment horizontal="center"/>
    </xf>
    <xf numFmtId="49" fontId="35" fillId="0" borderId="24" xfId="0" applyNumberFormat="1" applyFont="1" applyBorder="1"/>
    <xf numFmtId="49" fontId="35" fillId="12" borderId="24" xfId="0" applyNumberFormat="1" applyFont="1" applyFill="1" applyBorder="1"/>
    <xf numFmtId="0" fontId="3" fillId="12" borderId="15" xfId="0" applyFont="1" applyFill="1" applyBorder="1"/>
    <xf numFmtId="0" fontId="5" fillId="12" borderId="35" xfId="0" applyFont="1" applyFill="1" applyBorder="1" applyAlignment="1">
      <alignment horizontal="center"/>
    </xf>
    <xf numFmtId="0" fontId="5" fillId="0" borderId="35" xfId="0" applyFont="1" applyBorder="1" applyAlignment="1">
      <alignment horizontal="center"/>
    </xf>
    <xf numFmtId="14" fontId="6" fillId="0" borderId="21" xfId="0" applyNumberFormat="1" applyFont="1" applyBorder="1"/>
    <xf numFmtId="2" fontId="25" fillId="0" borderId="35" xfId="0" applyNumberFormat="1" applyFont="1" applyBorder="1" applyAlignment="1">
      <alignment horizontal="right"/>
    </xf>
    <xf numFmtId="0" fontId="25" fillId="4" borderId="25" xfId="0" applyFont="1" applyFill="1" applyBorder="1"/>
    <xf numFmtId="2" fontId="3" fillId="4" borderId="15" xfId="0" applyNumberFormat="1" applyFont="1" applyFill="1" applyBorder="1" applyAlignment="1">
      <alignment horizontal="right"/>
    </xf>
    <xf numFmtId="49" fontId="7" fillId="14" borderId="20" xfId="0" applyNumberFormat="1" applyFont="1" applyFill="1" applyBorder="1" applyAlignment="1">
      <alignment horizontal="left"/>
    </xf>
    <xf numFmtId="0" fontId="61" fillId="2" borderId="18" xfId="0" applyFont="1" applyFill="1" applyBorder="1" applyAlignment="1">
      <alignment horizontal="center"/>
    </xf>
    <xf numFmtId="1" fontId="21" fillId="0" borderId="0" xfId="0" applyNumberFormat="1" applyFont="1" applyAlignment="1">
      <alignment horizontal="right"/>
    </xf>
    <xf numFmtId="0" fontId="2" fillId="4" borderId="0" xfId="0" applyFont="1" applyFill="1" applyBorder="1" applyAlignment="1"/>
    <xf numFmtId="0" fontId="2" fillId="4" borderId="0" xfId="0" applyFont="1" applyFill="1" applyAlignment="1">
      <alignment horizontal="left"/>
    </xf>
    <xf numFmtId="0" fontId="8" fillId="4" borderId="0" xfId="0" applyFont="1" applyFill="1"/>
    <xf numFmtId="1" fontId="21" fillId="0" borderId="2" xfId="0" applyNumberFormat="1" applyFont="1" applyBorder="1" applyAlignment="1">
      <alignment horizontal="center"/>
    </xf>
    <xf numFmtId="1" fontId="21" fillId="0" borderId="7" xfId="0" applyNumberFormat="1" applyFont="1" applyBorder="1" applyAlignment="1">
      <alignment horizontal="center"/>
    </xf>
    <xf numFmtId="49" fontId="3" fillId="14" borderId="22" xfId="0" applyNumberFormat="1" applyFont="1" applyFill="1" applyBorder="1" applyAlignment="1"/>
    <xf numFmtId="0" fontId="25" fillId="2" borderId="25" xfId="0" applyFont="1" applyFill="1" applyBorder="1"/>
    <xf numFmtId="0" fontId="25" fillId="2" borderId="24" xfId="0" applyFont="1" applyFill="1" applyBorder="1"/>
    <xf numFmtId="2" fontId="3" fillId="2" borderId="23" xfId="0" applyNumberFormat="1" applyFont="1" applyFill="1" applyBorder="1"/>
    <xf numFmtId="0" fontId="2" fillId="5" borderId="0" xfId="0" applyFont="1" applyFill="1" applyBorder="1" applyAlignment="1"/>
    <xf numFmtId="0" fontId="2" fillId="5" borderId="0" xfId="0" applyFont="1" applyFill="1" applyAlignment="1">
      <alignment horizontal="left"/>
    </xf>
    <xf numFmtId="0" fontId="3" fillId="5" borderId="0" xfId="0" applyFont="1" applyFill="1" applyBorder="1" applyAlignment="1">
      <alignment horizontal="center"/>
    </xf>
    <xf numFmtId="0" fontId="8" fillId="5" borderId="0" xfId="0" applyFont="1" applyFill="1"/>
    <xf numFmtId="49" fontId="3" fillId="0" borderId="27" xfId="0" applyNumberFormat="1" applyFont="1" applyBorder="1" applyAlignment="1">
      <alignment horizontal="left"/>
    </xf>
    <xf numFmtId="2" fontId="8" fillId="0" borderId="0" xfId="0" applyNumberFormat="1" applyFont="1" applyAlignment="1">
      <alignment horizontal="right"/>
    </xf>
    <xf numFmtId="1" fontId="15" fillId="0" borderId="2" xfId="0" applyNumberFormat="1" applyFont="1" applyBorder="1" applyAlignment="1">
      <alignment horizontal="center"/>
    </xf>
    <xf numFmtId="1" fontId="15" fillId="0" borderId="7" xfId="0" applyNumberFormat="1" applyFont="1" applyBorder="1" applyAlignment="1">
      <alignment horizontal="center"/>
    </xf>
    <xf numFmtId="1" fontId="21" fillId="0" borderId="45" xfId="0" applyNumberFormat="1" applyFont="1" applyBorder="1" applyAlignment="1">
      <alignment horizontal="right"/>
    </xf>
    <xf numFmtId="1" fontId="21" fillId="0" borderId="2" xfId="0" applyNumberFormat="1" applyFont="1" applyBorder="1" applyAlignment="1">
      <alignment horizontal="right"/>
    </xf>
    <xf numFmtId="1" fontId="21" fillId="0" borderId="7" xfId="0" applyNumberFormat="1" applyFont="1" applyBorder="1" applyAlignment="1">
      <alignment horizontal="right"/>
    </xf>
    <xf numFmtId="0" fontId="93" fillId="0" borderId="17" xfId="0" applyFont="1" applyBorder="1"/>
    <xf numFmtId="0" fontId="27" fillId="4" borderId="37" xfId="0" applyFont="1" applyFill="1" applyBorder="1"/>
    <xf numFmtId="49" fontId="126" fillId="4" borderId="22" xfId="1" applyNumberFormat="1" applyFont="1" applyFill="1" applyBorder="1" applyAlignment="1" applyProtection="1"/>
    <xf numFmtId="2" fontId="25" fillId="4" borderId="22" xfId="0" applyNumberFormat="1" applyFont="1" applyFill="1" applyBorder="1"/>
    <xf numFmtId="0" fontId="25" fillId="4" borderId="22" xfId="0" applyFont="1" applyFill="1" applyBorder="1" applyAlignment="1">
      <alignment horizontal="right"/>
    </xf>
    <xf numFmtId="0" fontId="7" fillId="2" borderId="19" xfId="0" applyFont="1" applyFill="1" applyBorder="1"/>
    <xf numFmtId="2" fontId="74" fillId="4" borderId="22" xfId="0" applyNumberFormat="1" applyFont="1" applyFill="1" applyBorder="1"/>
    <xf numFmtId="0" fontId="3" fillId="6" borderId="24" xfId="0" applyFont="1" applyFill="1" applyBorder="1" applyAlignment="1">
      <alignment horizontal="left"/>
    </xf>
    <xf numFmtId="14" fontId="6" fillId="4" borderId="22" xfId="0" applyNumberFormat="1" applyFont="1" applyFill="1" applyBorder="1" applyAlignment="1">
      <alignment horizontal="left"/>
    </xf>
    <xf numFmtId="49" fontId="3" fillId="4" borderId="22" xfId="0" applyNumberFormat="1" applyFont="1" applyFill="1" applyBorder="1" applyAlignment="1">
      <alignment horizontal="right"/>
    </xf>
    <xf numFmtId="0" fontId="32" fillId="4" borderId="22" xfId="0" applyFont="1" applyFill="1" applyBorder="1" applyAlignment="1">
      <alignment horizontal="center"/>
    </xf>
    <xf numFmtId="1" fontId="6" fillId="0" borderId="15" xfId="0" applyNumberFormat="1" applyFont="1" applyBorder="1" applyAlignment="1">
      <alignment horizontal="right"/>
    </xf>
    <xf numFmtId="1" fontId="34" fillId="0" borderId="15" xfId="0" applyNumberFormat="1" applyFont="1" applyBorder="1" applyAlignment="1">
      <alignment horizontal="right"/>
    </xf>
    <xf numFmtId="1" fontId="34" fillId="0" borderId="16" xfId="0" applyNumberFormat="1" applyFont="1" applyBorder="1" applyAlignment="1">
      <alignment horizontal="right"/>
    </xf>
    <xf numFmtId="1" fontId="6" fillId="0" borderId="16" xfId="0" applyNumberFormat="1" applyFont="1" applyBorder="1" applyAlignment="1">
      <alignment horizontal="right"/>
    </xf>
    <xf numFmtId="0" fontId="92" fillId="2" borderId="23" xfId="0" applyFont="1" applyFill="1" applyBorder="1"/>
    <xf numFmtId="49" fontId="6" fillId="0" borderId="59" xfId="0" applyNumberFormat="1" applyFont="1" applyBorder="1"/>
    <xf numFmtId="2" fontId="7" fillId="4" borderId="59" xfId="0" applyNumberFormat="1" applyFont="1" applyFill="1" applyBorder="1" applyAlignment="1">
      <alignment horizontal="left"/>
    </xf>
    <xf numFmtId="2" fontId="3" fillId="0" borderId="87" xfId="0" applyNumberFormat="1" applyFont="1" applyBorder="1"/>
    <xf numFmtId="2" fontId="3" fillId="0" borderId="88" xfId="0" applyNumberFormat="1" applyFont="1" applyBorder="1" applyAlignment="1">
      <alignment horizontal="center"/>
    </xf>
    <xf numFmtId="0" fontId="3" fillId="5" borderId="24" xfId="0" applyFont="1" applyFill="1" applyBorder="1" applyAlignment="1">
      <alignment horizontal="left"/>
    </xf>
    <xf numFmtId="49" fontId="3" fillId="5" borderId="22" xfId="0" applyNumberFormat="1" applyFont="1" applyFill="1" applyBorder="1" applyAlignment="1">
      <alignment horizontal="center"/>
    </xf>
    <xf numFmtId="0" fontId="3" fillId="5" borderId="35" xfId="0" applyFont="1" applyFill="1" applyBorder="1" applyAlignment="1">
      <alignment horizontal="left"/>
    </xf>
    <xf numFmtId="0" fontId="2" fillId="5" borderId="37" xfId="0" applyFont="1" applyFill="1" applyBorder="1"/>
    <xf numFmtId="0" fontId="2" fillId="5" borderId="23" xfId="0" applyFont="1" applyFill="1" applyBorder="1" applyAlignment="1">
      <alignment horizontal="right"/>
    </xf>
    <xf numFmtId="49" fontId="7" fillId="5" borderId="22" xfId="0" applyNumberFormat="1" applyFont="1" applyFill="1" applyBorder="1"/>
    <xf numFmtId="0" fontId="19" fillId="5" borderId="35" xfId="0" applyFont="1" applyFill="1" applyBorder="1" applyAlignment="1">
      <alignment horizontal="left"/>
    </xf>
    <xf numFmtId="0" fontId="3" fillId="5" borderId="37" xfId="0" applyFont="1" applyFill="1" applyBorder="1"/>
    <xf numFmtId="0" fontId="19" fillId="6" borderId="24" xfId="0" applyFont="1" applyFill="1" applyBorder="1" applyAlignment="1">
      <alignment horizontal="left"/>
    </xf>
    <xf numFmtId="49" fontId="2" fillId="6" borderId="22" xfId="0" applyNumberFormat="1" applyFont="1" applyFill="1" applyBorder="1" applyAlignment="1">
      <alignment horizontal="center"/>
    </xf>
    <xf numFmtId="49" fontId="48" fillId="6" borderId="22" xfId="1" applyNumberFormat="1" applyFont="1" applyFill="1" applyBorder="1" applyAlignment="1" applyProtection="1"/>
    <xf numFmtId="0" fontId="3" fillId="6" borderId="35" xfId="0" applyFont="1" applyFill="1" applyBorder="1" applyAlignment="1">
      <alignment horizontal="left"/>
    </xf>
    <xf numFmtId="49" fontId="2" fillId="6" borderId="22" xfId="0" applyNumberFormat="1" applyFont="1" applyFill="1" applyBorder="1"/>
    <xf numFmtId="2" fontId="3" fillId="6" borderId="35" xfId="0" applyNumberFormat="1" applyFont="1" applyFill="1" applyBorder="1" applyAlignment="1">
      <alignment horizontal="right"/>
    </xf>
    <xf numFmtId="1" fontId="3" fillId="5" borderId="22" xfId="0" applyNumberFormat="1" applyFont="1" applyFill="1" applyBorder="1"/>
    <xf numFmtId="2" fontId="3" fillId="5" borderId="35" xfId="0" applyNumberFormat="1" applyFont="1" applyFill="1" applyBorder="1" applyAlignment="1">
      <alignment horizontal="right"/>
    </xf>
    <xf numFmtId="0" fontId="7" fillId="2" borderId="24" xfId="0" applyFont="1" applyFill="1" applyBorder="1" applyAlignment="1">
      <alignment horizontal="center"/>
    </xf>
    <xf numFmtId="0" fontId="7" fillId="2" borderId="18" xfId="0" applyFont="1" applyFill="1" applyBorder="1"/>
    <xf numFmtId="0" fontId="7" fillId="2" borderId="40" xfId="0" applyFont="1" applyFill="1" applyBorder="1"/>
    <xf numFmtId="2" fontId="3" fillId="0" borderId="41" xfId="0" applyNumberFormat="1" applyFont="1" applyBorder="1"/>
    <xf numFmtId="2" fontId="3" fillId="4" borderId="35" xfId="0" applyNumberFormat="1" applyFont="1" applyFill="1" applyBorder="1"/>
    <xf numFmtId="0" fontId="25" fillId="2" borderId="19" xfId="0" applyFont="1" applyFill="1" applyBorder="1"/>
    <xf numFmtId="0" fontId="127" fillId="0" borderId="22" xfId="0" applyFont="1" applyBorder="1"/>
    <xf numFmtId="49" fontId="127" fillId="0" borderId="22" xfId="0" applyNumberFormat="1" applyFont="1" applyBorder="1"/>
    <xf numFmtId="2" fontId="127" fillId="0" borderId="35" xfId="0" applyNumberFormat="1" applyFont="1" applyBorder="1" applyAlignment="1">
      <alignment horizontal="center"/>
    </xf>
    <xf numFmtId="0" fontId="127" fillId="4" borderId="22" xfId="0" applyFont="1" applyFill="1" applyBorder="1"/>
    <xf numFmtId="0" fontId="127" fillId="4" borderId="22" xfId="0" applyFont="1" applyFill="1" applyBorder="1" applyAlignment="1">
      <alignment horizontal="right"/>
    </xf>
    <xf numFmtId="0" fontId="128" fillId="0" borderId="0" xfId="0" applyFont="1"/>
    <xf numFmtId="49" fontId="27" fillId="0" borderId="22" xfId="0" applyNumberFormat="1" applyFont="1" applyBorder="1"/>
    <xf numFmtId="0" fontId="3" fillId="0" borderId="20" xfId="0" applyFont="1" applyBorder="1" applyAlignment="1"/>
    <xf numFmtId="0" fontId="3" fillId="2" borderId="14" xfId="0" applyFont="1" applyFill="1" applyBorder="1" applyAlignment="1"/>
    <xf numFmtId="0" fontId="3" fillId="2" borderId="18" xfId="0" applyFont="1" applyFill="1" applyBorder="1" applyAlignment="1">
      <alignment horizontal="right"/>
    </xf>
    <xf numFmtId="0" fontId="92" fillId="2" borderId="25" xfId="0" applyFont="1" applyFill="1" applyBorder="1"/>
    <xf numFmtId="2" fontId="3" fillId="0" borderId="33" xfId="0" applyNumberFormat="1" applyFont="1" applyBorder="1"/>
    <xf numFmtId="0" fontId="3" fillId="2" borderId="14" xfId="0" applyFont="1" applyFill="1" applyBorder="1" applyAlignment="1">
      <alignment horizontal="center"/>
    </xf>
    <xf numFmtId="0" fontId="25" fillId="0" borderId="20" xfId="0" applyFont="1" applyBorder="1" applyAlignment="1">
      <alignment horizontal="left"/>
    </xf>
    <xf numFmtId="0" fontId="24" fillId="0" borderId="0" xfId="0" applyFont="1"/>
    <xf numFmtId="14" fontId="7" fillId="14" borderId="21" xfId="0" applyNumberFormat="1" applyFont="1" applyFill="1" applyBorder="1"/>
    <xf numFmtId="14" fontId="0" fillId="14" borderId="0" xfId="0" applyNumberFormat="1" applyFill="1"/>
    <xf numFmtId="2" fontId="8" fillId="0" borderId="60" xfId="0" applyNumberFormat="1" applyFont="1" applyBorder="1" applyAlignment="1">
      <alignment horizontal="right"/>
    </xf>
    <xf numFmtId="49" fontId="73" fillId="4" borderId="22" xfId="0" applyNumberFormat="1" applyFont="1" applyFill="1" applyBorder="1" applyAlignment="1">
      <alignment horizontal="center"/>
    </xf>
    <xf numFmtId="2" fontId="92" fillId="0" borderId="22" xfId="0" applyNumberFormat="1" applyFont="1" applyBorder="1"/>
    <xf numFmtId="49" fontId="3" fillId="14" borderId="22" xfId="0" applyNumberFormat="1" applyFont="1" applyFill="1" applyBorder="1"/>
    <xf numFmtId="0" fontId="95" fillId="4" borderId="22" xfId="0" applyFont="1" applyFill="1" applyBorder="1" applyAlignment="1">
      <alignment horizontal="right"/>
    </xf>
    <xf numFmtId="164" fontId="28" fillId="4" borderId="22" xfId="3" applyFont="1" applyFill="1" applyBorder="1" applyAlignment="1">
      <alignment horizontal="center"/>
    </xf>
    <xf numFmtId="0" fontId="61" fillId="2" borderId="23" xfId="0" applyFont="1" applyFill="1" applyBorder="1" applyAlignment="1">
      <alignment horizontal="center"/>
    </xf>
    <xf numFmtId="49" fontId="59" fillId="4" borderId="22" xfId="0" applyNumberFormat="1" applyFont="1" applyFill="1" applyBorder="1" applyAlignment="1">
      <alignment horizontal="center"/>
    </xf>
    <xf numFmtId="0" fontId="131" fillId="4" borderId="22" xfId="0" applyFont="1" applyFill="1" applyBorder="1"/>
    <xf numFmtId="0" fontId="131" fillId="4" borderId="24" xfId="0" applyFont="1" applyFill="1" applyBorder="1" applyAlignment="1">
      <alignment horizontal="left"/>
    </xf>
    <xf numFmtId="0" fontId="132" fillId="4" borderId="24" xfId="0" applyFont="1" applyFill="1" applyBorder="1" applyAlignment="1">
      <alignment horizontal="left"/>
    </xf>
    <xf numFmtId="0" fontId="3" fillId="4" borderId="28" xfId="0" applyFont="1" applyFill="1" applyBorder="1"/>
    <xf numFmtId="0" fontId="3" fillId="4" borderId="49" xfId="0" applyFont="1" applyFill="1" applyBorder="1"/>
    <xf numFmtId="0" fontId="3" fillId="4" borderId="43" xfId="0" applyFont="1" applyFill="1" applyBorder="1"/>
    <xf numFmtId="0" fontId="16" fillId="4" borderId="20" xfId="0" applyFont="1" applyFill="1" applyBorder="1" applyAlignment="1"/>
    <xf numFmtId="2" fontId="38" fillId="0" borderId="15" xfId="0" applyNumberFormat="1" applyFont="1" applyBorder="1" applyAlignment="1">
      <alignment horizontal="right"/>
    </xf>
    <xf numFmtId="0" fontId="39" fillId="2" borderId="18" xfId="0" applyFont="1" applyFill="1" applyBorder="1" applyAlignment="1">
      <alignment horizontal="center"/>
    </xf>
    <xf numFmtId="0" fontId="25" fillId="2" borderId="18" xfId="0" applyFont="1" applyFill="1" applyBorder="1" applyAlignment="1">
      <alignment horizontal="center"/>
    </xf>
    <xf numFmtId="49" fontId="7" fillId="15" borderId="24" xfId="0" applyNumberFormat="1" applyFont="1" applyFill="1" applyBorder="1" applyAlignment="1">
      <alignment horizontal="left"/>
    </xf>
    <xf numFmtId="49" fontId="3" fillId="15" borderId="20" xfId="0" applyNumberFormat="1" applyFont="1" applyFill="1" applyBorder="1" applyAlignment="1">
      <alignment horizontal="left"/>
    </xf>
    <xf numFmtId="0" fontId="25" fillId="2" borderId="18" xfId="0" applyFont="1" applyFill="1" applyBorder="1"/>
    <xf numFmtId="1" fontId="46" fillId="0" borderId="25" xfId="0" applyNumberFormat="1" applyFont="1" applyBorder="1" applyAlignment="1"/>
    <xf numFmtId="1" fontId="46" fillId="0" borderId="24" xfId="0" applyNumberFormat="1" applyFont="1" applyBorder="1" applyAlignment="1"/>
    <xf numFmtId="0" fontId="56" fillId="0" borderId="37" xfId="0" applyFont="1" applyBorder="1"/>
    <xf numFmtId="0" fontId="34" fillId="4" borderId="22" xfId="0" applyFont="1" applyFill="1" applyBorder="1" applyAlignment="1">
      <alignment horizontal="center"/>
    </xf>
    <xf numFmtId="2" fontId="25" fillId="4" borderId="35" xfId="0" applyNumberFormat="1" applyFont="1" applyFill="1" applyBorder="1" applyAlignment="1">
      <alignment horizontal="right"/>
    </xf>
    <xf numFmtId="49" fontId="3" fillId="15" borderId="24" xfId="0" applyNumberFormat="1" applyFont="1" applyFill="1" applyBorder="1" applyAlignment="1">
      <alignment horizontal="left"/>
    </xf>
    <xf numFmtId="0" fontId="2" fillId="9" borderId="0" xfId="0" applyFont="1" applyFill="1" applyAlignment="1">
      <alignment horizontal="left"/>
    </xf>
    <xf numFmtId="0" fontId="7" fillId="9" borderId="0" xfId="0" applyFont="1" applyFill="1" applyBorder="1" applyAlignment="1">
      <alignment horizontal="center"/>
    </xf>
    <xf numFmtId="0" fontId="8" fillId="9" borderId="0" xfId="0" applyFont="1" applyFill="1"/>
    <xf numFmtId="0" fontId="8" fillId="9" borderId="0" xfId="0" applyFont="1" applyFill="1" applyBorder="1"/>
    <xf numFmtId="0" fontId="73" fillId="2" borderId="25" xfId="0" applyFont="1" applyFill="1" applyBorder="1"/>
    <xf numFmtId="0" fontId="2" fillId="4" borderId="23" xfId="0" applyFont="1" applyFill="1" applyBorder="1"/>
    <xf numFmtId="0" fontId="2" fillId="4" borderId="25" xfId="0" applyFont="1" applyFill="1" applyBorder="1"/>
    <xf numFmtId="0" fontId="2" fillId="19" borderId="37" xfId="0" applyFont="1" applyFill="1" applyBorder="1"/>
    <xf numFmtId="0" fontId="2" fillId="19" borderId="23" xfId="0" applyFont="1" applyFill="1" applyBorder="1"/>
    <xf numFmtId="0" fontId="2" fillId="2" borderId="30" xfId="0" applyFont="1" applyFill="1" applyBorder="1"/>
    <xf numFmtId="49" fontId="6" fillId="15" borderId="20" xfId="0" applyNumberFormat="1" applyFont="1" applyFill="1" applyBorder="1" applyAlignment="1">
      <alignment horizontal="left"/>
    </xf>
    <xf numFmtId="49" fontId="6" fillId="15" borderId="22" xfId="0" applyNumberFormat="1" applyFont="1" applyFill="1" applyBorder="1" applyAlignment="1">
      <alignment horizontal="left"/>
    </xf>
    <xf numFmtId="49" fontId="60" fillId="15" borderId="22" xfId="0" applyNumberFormat="1" applyFont="1" applyFill="1" applyBorder="1" applyAlignment="1">
      <alignment horizontal="left"/>
    </xf>
    <xf numFmtId="0" fontId="25" fillId="2" borderId="47" xfId="0" applyFont="1" applyFill="1" applyBorder="1" applyAlignment="1">
      <alignment horizontal="center"/>
    </xf>
    <xf numFmtId="0" fontId="25" fillId="2" borderId="22" xfId="0" applyFont="1" applyFill="1" applyBorder="1" applyAlignment="1">
      <alignment horizontal="center"/>
    </xf>
    <xf numFmtId="0" fontId="19" fillId="2" borderId="23" xfId="0" applyFont="1" applyFill="1" applyBorder="1"/>
    <xf numFmtId="2" fontId="3" fillId="0" borderId="3" xfId="0" applyNumberFormat="1" applyFont="1" applyBorder="1" applyAlignment="1">
      <alignment horizontal="center"/>
    </xf>
    <xf numFmtId="2" fontId="3" fillId="0" borderId="8" xfId="0" applyNumberFormat="1" applyFont="1" applyBorder="1" applyAlignment="1"/>
    <xf numFmtId="2" fontId="3" fillId="0" borderId="16" xfId="0" applyNumberFormat="1" applyFont="1" applyBorder="1"/>
    <xf numFmtId="2" fontId="3" fillId="4" borderId="16" xfId="0" applyNumberFormat="1" applyFont="1" applyFill="1" applyBorder="1"/>
    <xf numFmtId="0" fontId="3" fillId="4" borderId="20" xfId="0" applyFont="1" applyFill="1" applyBorder="1" applyAlignment="1"/>
    <xf numFmtId="0" fontId="25" fillId="8" borderId="24" xfId="0" applyFont="1" applyFill="1" applyBorder="1"/>
    <xf numFmtId="2" fontId="19" fillId="0" borderId="16" xfId="0" applyNumberFormat="1" applyFont="1" applyBorder="1" applyAlignment="1">
      <alignment horizontal="right"/>
    </xf>
    <xf numFmtId="0" fontId="92" fillId="2" borderId="18" xfId="0" applyFont="1" applyFill="1" applyBorder="1" applyAlignment="1">
      <alignment horizontal="center"/>
    </xf>
    <xf numFmtId="0" fontId="74" fillId="2" borderId="18" xfId="0" applyFont="1" applyFill="1" applyBorder="1" applyAlignment="1">
      <alignment horizontal="center"/>
    </xf>
    <xf numFmtId="166" fontId="19" fillId="14" borderId="22" xfId="0" applyNumberFormat="1" applyFont="1" applyFill="1" applyBorder="1" applyAlignment="1">
      <alignment horizontal="left"/>
    </xf>
    <xf numFmtId="1" fontId="19" fillId="0" borderId="22" xfId="0" applyNumberFormat="1" applyFont="1" applyBorder="1" applyAlignment="1">
      <alignment horizontal="right"/>
    </xf>
    <xf numFmtId="0" fontId="3" fillId="2" borderId="42" xfId="0" applyFont="1" applyFill="1" applyBorder="1" applyAlignment="1">
      <alignment horizontal="left"/>
    </xf>
    <xf numFmtId="0" fontId="3" fillId="2" borderId="43" xfId="0" applyFont="1" applyFill="1" applyBorder="1" applyAlignment="1">
      <alignment horizontal="left"/>
    </xf>
    <xf numFmtId="0" fontId="3" fillId="2" borderId="23" xfId="0" applyFont="1" applyFill="1" applyBorder="1" applyAlignment="1">
      <alignment horizontal="left"/>
    </xf>
    <xf numFmtId="0" fontId="3" fillId="2" borderId="37" xfId="0" applyFont="1" applyFill="1" applyBorder="1" applyAlignment="1">
      <alignment horizontal="left"/>
    </xf>
    <xf numFmtId="0" fontId="3" fillId="2" borderId="57" xfId="0" applyFont="1" applyFill="1" applyBorder="1"/>
    <xf numFmtId="0" fontId="3" fillId="2" borderId="13" xfId="0" applyFont="1" applyFill="1" applyBorder="1"/>
    <xf numFmtId="0" fontId="3" fillId="2" borderId="20" xfId="0" applyFont="1" applyFill="1" applyBorder="1"/>
    <xf numFmtId="0" fontId="7" fillId="4" borderId="23" xfId="0" applyFont="1" applyFill="1" applyBorder="1"/>
    <xf numFmtId="2" fontId="3" fillId="4" borderId="54" xfId="0" applyNumberFormat="1" applyFont="1" applyFill="1" applyBorder="1"/>
    <xf numFmtId="2" fontId="7" fillId="4" borderId="46" xfId="0" applyNumberFormat="1" applyFont="1" applyFill="1" applyBorder="1"/>
    <xf numFmtId="2" fontId="3" fillId="4" borderId="33" xfId="0" applyNumberFormat="1" applyFont="1" applyFill="1" applyBorder="1"/>
    <xf numFmtId="2" fontId="3" fillId="4" borderId="46" xfId="0" applyNumberFormat="1" applyFont="1" applyFill="1" applyBorder="1"/>
    <xf numFmtId="2" fontId="7" fillId="0" borderId="35" xfId="0" applyNumberFormat="1" applyFont="1" applyBorder="1"/>
    <xf numFmtId="2" fontId="3" fillId="0" borderId="8" xfId="0" applyNumberFormat="1" applyFont="1" applyBorder="1" applyAlignment="1">
      <alignment horizontal="center"/>
    </xf>
    <xf numFmtId="0" fontId="3" fillId="2" borderId="49" xfId="0" applyFont="1" applyFill="1" applyBorder="1"/>
    <xf numFmtId="0" fontId="3" fillId="4" borderId="44" xfId="0" applyFont="1" applyFill="1" applyBorder="1"/>
    <xf numFmtId="0" fontId="3" fillId="4" borderId="13" xfId="0" applyFont="1" applyFill="1" applyBorder="1"/>
    <xf numFmtId="0" fontId="3" fillId="4" borderId="30" xfId="0" applyFont="1" applyFill="1" applyBorder="1"/>
    <xf numFmtId="49" fontId="6" fillId="15" borderId="48" xfId="0" applyNumberFormat="1" applyFont="1" applyFill="1" applyBorder="1" applyAlignment="1">
      <alignment horizontal="left"/>
    </xf>
    <xf numFmtId="0" fontId="92" fillId="0" borderId="22" xfId="0" applyFont="1" applyBorder="1"/>
    <xf numFmtId="0" fontId="18" fillId="2" borderId="20" xfId="0" applyFont="1" applyFill="1" applyBorder="1" applyAlignment="1">
      <alignment horizontal="center"/>
    </xf>
    <xf numFmtId="0" fontId="3" fillId="2" borderId="14" xfId="0" applyFont="1" applyFill="1" applyBorder="1"/>
    <xf numFmtId="0" fontId="25" fillId="2" borderId="4" xfId="0" applyFont="1" applyFill="1" applyBorder="1" applyAlignment="1">
      <alignment horizontal="center"/>
    </xf>
    <xf numFmtId="0" fontId="25" fillId="2" borderId="5" xfId="0" applyFont="1" applyFill="1" applyBorder="1" applyAlignment="1">
      <alignment horizontal="center"/>
    </xf>
    <xf numFmtId="0" fontId="25" fillId="2" borderId="9" xfId="0" applyFont="1" applyFill="1" applyBorder="1" applyAlignment="1">
      <alignment horizontal="center"/>
    </xf>
    <xf numFmtId="0" fontId="25" fillId="2" borderId="10" xfId="0" applyFont="1" applyFill="1" applyBorder="1" applyAlignment="1">
      <alignment horizontal="center"/>
    </xf>
    <xf numFmtId="0" fontId="25" fillId="2" borderId="65" xfId="0" applyFont="1" applyFill="1" applyBorder="1"/>
    <xf numFmtId="0" fontId="25" fillId="2" borderId="62" xfId="0" applyFont="1" applyFill="1" applyBorder="1"/>
    <xf numFmtId="0" fontId="18" fillId="0" borderId="0" xfId="0" applyFont="1" applyBorder="1"/>
    <xf numFmtId="0" fontId="3" fillId="0" borderId="3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2" fontId="29" fillId="0" borderId="35" xfId="0" applyNumberFormat="1" applyFont="1" applyBorder="1" applyAlignment="1">
      <alignment horizontal="right"/>
    </xf>
    <xf numFmtId="0" fontId="3" fillId="4" borderId="47" xfId="0" applyFont="1" applyFill="1" applyBorder="1" applyAlignment="1">
      <alignment horizontal="center"/>
    </xf>
    <xf numFmtId="49" fontId="3" fillId="4" borderId="27" xfId="0" applyNumberFormat="1" applyFont="1" applyFill="1" applyBorder="1" applyAlignment="1">
      <alignment horizontal="left"/>
    </xf>
    <xf numFmtId="0" fontId="6" fillId="4" borderId="26" xfId="0" applyFont="1" applyFill="1" applyBorder="1" applyAlignment="1">
      <alignment horizontal="left"/>
    </xf>
    <xf numFmtId="2" fontId="21" fillId="4" borderId="26" xfId="0" applyNumberFormat="1" applyFont="1" applyFill="1" applyBorder="1" applyAlignment="1">
      <alignment horizontal="right"/>
    </xf>
    <xf numFmtId="0" fontId="6" fillId="4" borderId="0" xfId="0" applyFont="1" applyFill="1" applyBorder="1" applyAlignment="1">
      <alignment horizontal="left"/>
    </xf>
    <xf numFmtId="2" fontId="21" fillId="4" borderId="0" xfId="0" applyNumberFormat="1" applyFont="1" applyFill="1" applyBorder="1" applyAlignment="1">
      <alignment horizontal="right"/>
    </xf>
    <xf numFmtId="1" fontId="8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12" fillId="2" borderId="23" xfId="0" applyFont="1" applyFill="1" applyBorder="1" applyAlignment="1">
      <alignment horizontal="right"/>
    </xf>
    <xf numFmtId="14" fontId="0" fillId="0" borderId="0" xfId="0" applyNumberFormat="1"/>
    <xf numFmtId="2" fontId="7" fillId="4" borderId="16" xfId="0" applyNumberFormat="1" applyFont="1" applyFill="1" applyBorder="1" applyAlignment="1">
      <alignment horizontal="right"/>
    </xf>
    <xf numFmtId="49" fontId="138" fillId="0" borderId="22" xfId="0" applyNumberFormat="1" applyFont="1" applyBorder="1"/>
    <xf numFmtId="1" fontId="138" fillId="0" borderId="22" xfId="0" applyNumberFormat="1" applyFont="1" applyBorder="1"/>
    <xf numFmtId="2" fontId="3" fillId="0" borderId="88" xfId="0" applyNumberFormat="1" applyFont="1" applyBorder="1" applyAlignment="1">
      <alignment horizontal="right"/>
    </xf>
    <xf numFmtId="0" fontId="19" fillId="2" borderId="25" xfId="0" applyFont="1" applyFill="1" applyBorder="1"/>
    <xf numFmtId="0" fontId="19" fillId="2" borderId="21" xfId="0" applyFont="1" applyFill="1" applyBorder="1"/>
    <xf numFmtId="0" fontId="0" fillId="15" borderId="0" xfId="0" applyFill="1"/>
    <xf numFmtId="0" fontId="3" fillId="2" borderId="35" xfId="0" applyFont="1" applyFill="1" applyBorder="1"/>
    <xf numFmtId="0" fontId="0" fillId="15" borderId="22" xfId="0" applyFill="1" applyBorder="1"/>
    <xf numFmtId="0" fontId="142" fillId="0" borderId="0" xfId="0" applyFont="1"/>
    <xf numFmtId="0" fontId="3" fillId="0" borderId="37" xfId="0" applyFont="1" applyBorder="1" applyAlignment="1"/>
    <xf numFmtId="0" fontId="143" fillId="0" borderId="20" xfId="0" applyFont="1" applyBorder="1"/>
    <xf numFmtId="1" fontId="3" fillId="0" borderId="35" xfId="0" applyNumberFormat="1" applyFont="1" applyBorder="1" applyAlignment="1">
      <alignment horizontal="right"/>
    </xf>
    <xf numFmtId="1" fontId="3" fillId="0" borderId="3" xfId="0" applyNumberFormat="1" applyFont="1" applyBorder="1" applyAlignment="1">
      <alignment horizontal="right"/>
    </xf>
    <xf numFmtId="0" fontId="7" fillId="2" borderId="23" xfId="0" applyFont="1" applyFill="1" applyBorder="1" applyAlignment="1"/>
    <xf numFmtId="0" fontId="25" fillId="0" borderId="25" xfId="0" applyFont="1" applyBorder="1" applyAlignment="1">
      <alignment horizontal="left"/>
    </xf>
    <xf numFmtId="0" fontId="28" fillId="17" borderId="21" xfId="0" applyFont="1" applyFill="1" applyBorder="1"/>
    <xf numFmtId="0" fontId="3" fillId="19" borderId="22" xfId="0" applyFont="1" applyFill="1" applyBorder="1"/>
    <xf numFmtId="0" fontId="5" fillId="11" borderId="22" xfId="0" applyFont="1" applyFill="1" applyBorder="1" applyAlignment="1">
      <alignment horizontal="center"/>
    </xf>
    <xf numFmtId="0" fontId="19" fillId="2" borderId="23" xfId="0" applyFont="1" applyFill="1" applyBorder="1" applyAlignment="1">
      <alignment horizontal="center"/>
    </xf>
    <xf numFmtId="14" fontId="144" fillId="14" borderId="22" xfId="0" applyNumberFormat="1" applyFont="1" applyFill="1" applyBorder="1"/>
    <xf numFmtId="0" fontId="66" fillId="0" borderId="22" xfId="0" applyFont="1" applyBorder="1"/>
    <xf numFmtId="0" fontId="87" fillId="0" borderId="15" xfId="0" applyFont="1" applyBorder="1"/>
    <xf numFmtId="0" fontId="2" fillId="0" borderId="39" xfId="0" applyFont="1" applyBorder="1" applyAlignment="1">
      <alignment horizontal="left"/>
    </xf>
    <xf numFmtId="0" fontId="129" fillId="0" borderId="22" xfId="0" applyFont="1" applyBorder="1"/>
    <xf numFmtId="0" fontId="65" fillId="0" borderId="22" xfId="0" applyFont="1" applyBorder="1"/>
    <xf numFmtId="0" fontId="150" fillId="0" borderId="22" xfId="0" applyFont="1" applyBorder="1"/>
    <xf numFmtId="0" fontId="149" fillId="0" borderId="22" xfId="0" applyFont="1" applyBorder="1"/>
    <xf numFmtId="0" fontId="24" fillId="0" borderId="22" xfId="0" applyFont="1" applyBorder="1"/>
    <xf numFmtId="0" fontId="66" fillId="0" borderId="0" xfId="0" applyFont="1"/>
    <xf numFmtId="14" fontId="66" fillId="0" borderId="0" xfId="0" applyNumberFormat="1" applyFont="1"/>
    <xf numFmtId="0" fontId="152" fillId="0" borderId="22" xfId="0" applyFont="1" applyBorder="1"/>
    <xf numFmtId="9" fontId="6" fillId="0" borderId="22" xfId="0" applyNumberFormat="1" applyFont="1" applyBorder="1" applyAlignment="1">
      <alignment horizontal="left"/>
    </xf>
    <xf numFmtId="0" fontId="158" fillId="12" borderId="0" xfId="0" applyFont="1" applyFill="1"/>
    <xf numFmtId="0" fontId="0" fillId="5" borderId="22" xfId="0" applyFill="1" applyBorder="1"/>
    <xf numFmtId="0" fontId="0" fillId="0" borderId="15" xfId="0" applyBorder="1"/>
    <xf numFmtId="0" fontId="0" fillId="0" borderId="16" xfId="0" applyBorder="1"/>
    <xf numFmtId="0" fontId="0" fillId="0" borderId="24" xfId="0" applyBorder="1"/>
    <xf numFmtId="0" fontId="144" fillId="0" borderId="22" xfId="0" applyFont="1" applyBorder="1"/>
    <xf numFmtId="0" fontId="149" fillId="0" borderId="24" xfId="0" applyFont="1" applyBorder="1"/>
    <xf numFmtId="0" fontId="3" fillId="0" borderId="24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2" fontId="8" fillId="0" borderId="22" xfId="0" applyNumberFormat="1" applyFont="1" applyBorder="1" applyAlignment="1"/>
    <xf numFmtId="0" fontId="2" fillId="0" borderId="49" xfId="0" applyFont="1" applyBorder="1" applyAlignment="1">
      <alignment horizontal="center"/>
    </xf>
    <xf numFmtId="0" fontId="2" fillId="8" borderId="26" xfId="0" applyFont="1" applyFill="1" applyBorder="1" applyAlignment="1">
      <alignment horizontal="center"/>
    </xf>
    <xf numFmtId="49" fontId="19" fillId="0" borderId="31" xfId="0" applyNumberFormat="1" applyFont="1" applyBorder="1" applyAlignment="1">
      <alignment horizontal="left"/>
    </xf>
    <xf numFmtId="0" fontId="144" fillId="0" borderId="0" xfId="0" applyFont="1"/>
    <xf numFmtId="0" fontId="6" fillId="2" borderId="22" xfId="0" applyFont="1" applyFill="1" applyBorder="1"/>
    <xf numFmtId="0" fontId="0" fillId="14" borderId="0" xfId="0" applyFill="1"/>
    <xf numFmtId="0" fontId="3" fillId="4" borderId="16" xfId="0" applyFont="1" applyFill="1" applyBorder="1"/>
    <xf numFmtId="0" fontId="65" fillId="0" borderId="15" xfId="0" applyFont="1" applyBorder="1"/>
    <xf numFmtId="0" fontId="64" fillId="0" borderId="20" xfId="0" applyFont="1" applyBorder="1"/>
    <xf numFmtId="2" fontId="3" fillId="0" borderId="22" xfId="0" applyNumberFormat="1" applyFont="1" applyBorder="1" applyAlignment="1">
      <alignment horizontal="center"/>
    </xf>
    <xf numFmtId="0" fontId="163" fillId="0" borderId="22" xfId="0" applyFont="1" applyBorder="1"/>
    <xf numFmtId="0" fontId="0" fillId="0" borderId="13" xfId="0" applyBorder="1"/>
    <xf numFmtId="2" fontId="8" fillId="0" borderId="5" xfId="0" applyNumberFormat="1" applyFont="1" applyBorder="1" applyAlignment="1">
      <alignment horizontal="center"/>
    </xf>
    <xf numFmtId="0" fontId="0" fillId="0" borderId="32" xfId="0" applyBorder="1"/>
    <xf numFmtId="0" fontId="6" fillId="4" borderId="16" xfId="0" applyFont="1" applyFill="1" applyBorder="1" applyAlignment="1">
      <alignment horizontal="center"/>
    </xf>
    <xf numFmtId="14" fontId="150" fillId="0" borderId="24" xfId="0" applyNumberFormat="1" applyFont="1" applyBorder="1"/>
    <xf numFmtId="0" fontId="61" fillId="2" borderId="21" xfId="0" applyFont="1" applyFill="1" applyBorder="1" applyAlignment="1">
      <alignment horizontal="center"/>
    </xf>
    <xf numFmtId="0" fontId="149" fillId="0" borderId="21" xfId="0" applyFont="1" applyBorder="1"/>
    <xf numFmtId="0" fontId="149" fillId="0" borderId="23" xfId="0" applyFont="1" applyBorder="1"/>
    <xf numFmtId="0" fontId="0" fillId="0" borderId="44" xfId="0" applyBorder="1"/>
    <xf numFmtId="14" fontId="24" fillId="0" borderId="0" xfId="0" applyNumberFormat="1" applyFont="1"/>
    <xf numFmtId="2" fontId="92" fillId="0" borderId="35" xfId="0" applyNumberFormat="1" applyFont="1" applyBorder="1" applyAlignment="1">
      <alignment horizontal="right"/>
    </xf>
    <xf numFmtId="14" fontId="0" fillId="15" borderId="0" xfId="0" applyNumberFormat="1" applyFill="1"/>
    <xf numFmtId="0" fontId="140" fillId="9" borderId="0" xfId="0" applyFont="1" applyFill="1"/>
    <xf numFmtId="0" fontId="7" fillId="9" borderId="22" xfId="0" applyFont="1" applyFill="1" applyBorder="1" applyAlignment="1">
      <alignment horizontal="center"/>
    </xf>
    <xf numFmtId="0" fontId="0" fillId="9" borderId="0" xfId="0" applyFill="1"/>
    <xf numFmtId="0" fontId="2" fillId="9" borderId="24" xfId="0" applyFont="1" applyFill="1" applyBorder="1" applyAlignment="1">
      <alignment horizontal="left"/>
    </xf>
    <xf numFmtId="0" fontId="32" fillId="9" borderId="24" xfId="0" applyFont="1" applyFill="1" applyBorder="1"/>
    <xf numFmtId="0" fontId="32" fillId="9" borderId="22" xfId="0" applyFont="1" applyFill="1" applyBorder="1" applyAlignment="1">
      <alignment horizontal="center"/>
    </xf>
    <xf numFmtId="0" fontId="32" fillId="9" borderId="35" xfId="0" applyFont="1" applyFill="1" applyBorder="1" applyAlignment="1">
      <alignment horizontal="center"/>
    </xf>
    <xf numFmtId="0" fontId="2" fillId="9" borderId="24" xfId="0" applyFont="1" applyFill="1" applyBorder="1" applyAlignment="1"/>
    <xf numFmtId="0" fontId="2" fillId="9" borderId="22" xfId="0" applyFont="1" applyFill="1" applyBorder="1" applyAlignment="1">
      <alignment horizontal="left"/>
    </xf>
    <xf numFmtId="0" fontId="3" fillId="9" borderId="23" xfId="0" applyFont="1" applyFill="1" applyBorder="1" applyAlignment="1">
      <alignment horizontal="center"/>
    </xf>
    <xf numFmtId="0" fontId="18" fillId="0" borderId="22" xfId="0" applyFont="1" applyBorder="1" applyAlignment="1">
      <alignment horizontal="right"/>
    </xf>
    <xf numFmtId="0" fontId="7" fillId="18" borderId="22" xfId="0" applyFont="1" applyFill="1" applyBorder="1"/>
    <xf numFmtId="0" fontId="7" fillId="18" borderId="22" xfId="0" applyFont="1" applyFill="1" applyBorder="1" applyAlignment="1">
      <alignment horizontal="right"/>
    </xf>
    <xf numFmtId="0" fontId="13" fillId="18" borderId="22" xfId="0" applyFont="1" applyFill="1" applyBorder="1"/>
    <xf numFmtId="0" fontId="13" fillId="18" borderId="22" xfId="0" applyFont="1" applyFill="1" applyBorder="1" applyAlignment="1">
      <alignment horizontal="right"/>
    </xf>
    <xf numFmtId="0" fontId="3" fillId="21" borderId="22" xfId="0" applyFont="1" applyFill="1" applyBorder="1"/>
    <xf numFmtId="2" fontId="3" fillId="21" borderId="22" xfId="0" applyNumberFormat="1" applyFont="1" applyFill="1" applyBorder="1" applyAlignment="1">
      <alignment horizontal="right"/>
    </xf>
    <xf numFmtId="2" fontId="29" fillId="21" borderId="22" xfId="0" applyNumberFormat="1" applyFont="1" applyFill="1" applyBorder="1" applyAlignment="1">
      <alignment horizontal="right"/>
    </xf>
    <xf numFmtId="2" fontId="2" fillId="0" borderId="22" xfId="0" applyNumberFormat="1" applyFont="1" applyBorder="1" applyAlignment="1">
      <alignment horizontal="right"/>
    </xf>
    <xf numFmtId="0" fontId="140" fillId="9" borderId="22" xfId="0" applyFont="1" applyFill="1" applyBorder="1"/>
    <xf numFmtId="14" fontId="144" fillId="0" borderId="22" xfId="0" applyNumberFormat="1" applyFont="1" applyBorder="1"/>
    <xf numFmtId="0" fontId="3" fillId="2" borderId="22" xfId="0" applyFont="1" applyFill="1" applyBorder="1" applyAlignment="1">
      <alignment horizontal="right"/>
    </xf>
    <xf numFmtId="0" fontId="2" fillId="4" borderId="3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left"/>
    </xf>
    <xf numFmtId="0" fontId="47" fillId="4" borderId="37" xfId="0" applyFont="1" applyFill="1" applyBorder="1"/>
    <xf numFmtId="0" fontId="0" fillId="4" borderId="0" xfId="0" applyFill="1"/>
    <xf numFmtId="0" fontId="24" fillId="4" borderId="0" xfId="0" applyFont="1" applyFill="1"/>
    <xf numFmtId="0" fontId="165" fillId="0" borderId="22" xfId="0" applyFont="1" applyBorder="1"/>
    <xf numFmtId="0" fontId="6" fillId="0" borderId="26" xfId="0" applyFont="1" applyBorder="1"/>
    <xf numFmtId="2" fontId="5" fillId="0" borderId="22" xfId="0" applyNumberFormat="1" applyFont="1" applyBorder="1" applyAlignment="1">
      <alignment horizontal="left"/>
    </xf>
    <xf numFmtId="2" fontId="19" fillId="0" borderId="22" xfId="0" applyNumberFormat="1" applyFont="1" applyBorder="1" applyAlignment="1">
      <alignment horizontal="right"/>
    </xf>
    <xf numFmtId="2" fontId="106" fillId="0" borderId="22" xfId="0" applyNumberFormat="1" applyFont="1" applyBorder="1" applyAlignment="1">
      <alignment horizontal="right"/>
    </xf>
    <xf numFmtId="0" fontId="7" fillId="5" borderId="22" xfId="0" applyFont="1" applyFill="1" applyBorder="1" applyAlignment="1">
      <alignment horizontal="center"/>
    </xf>
    <xf numFmtId="0" fontId="8" fillId="5" borderId="22" xfId="0" applyFont="1" applyFill="1" applyBorder="1"/>
    <xf numFmtId="49" fontId="6" fillId="5" borderId="22" xfId="0" applyNumberFormat="1" applyFont="1" applyFill="1" applyBorder="1" applyAlignment="1">
      <alignment horizontal="left"/>
    </xf>
    <xf numFmtId="0" fontId="6" fillId="5" borderId="22" xfId="0" applyFont="1" applyFill="1" applyBorder="1" applyAlignment="1">
      <alignment horizontal="right"/>
    </xf>
    <xf numFmtId="0" fontId="28" fillId="5" borderId="22" xfId="0" applyFont="1" applyFill="1" applyBorder="1"/>
    <xf numFmtId="2" fontId="5" fillId="5" borderId="22" xfId="0" applyNumberFormat="1" applyFont="1" applyFill="1" applyBorder="1" applyAlignment="1">
      <alignment horizontal="left"/>
    </xf>
    <xf numFmtId="0" fontId="19" fillId="5" borderId="22" xfId="0" applyFont="1" applyFill="1" applyBorder="1" applyAlignment="1">
      <alignment horizontal="center"/>
    </xf>
    <xf numFmtId="0" fontId="8" fillId="5" borderId="22" xfId="0" applyFont="1" applyFill="1" applyBorder="1" applyAlignment="1">
      <alignment horizontal="center"/>
    </xf>
    <xf numFmtId="0" fontId="6" fillId="5" borderId="22" xfId="0" applyFont="1" applyFill="1" applyBorder="1" applyAlignment="1">
      <alignment horizontal="center"/>
    </xf>
    <xf numFmtId="2" fontId="29" fillId="5" borderId="22" xfId="0" applyNumberFormat="1" applyFont="1" applyFill="1" applyBorder="1" applyAlignment="1">
      <alignment horizontal="left"/>
    </xf>
    <xf numFmtId="0" fontId="47" fillId="5" borderId="22" xfId="0" applyFont="1" applyFill="1" applyBorder="1"/>
    <xf numFmtId="0" fontId="27" fillId="5" borderId="22" xfId="0" applyFont="1" applyFill="1" applyBorder="1"/>
    <xf numFmtId="2" fontId="7" fillId="5" borderId="22" xfId="0" applyNumberFormat="1" applyFont="1" applyFill="1" applyBorder="1" applyAlignment="1">
      <alignment horizontal="right"/>
    </xf>
    <xf numFmtId="2" fontId="3" fillId="5" borderId="22" xfId="0" applyNumberFormat="1" applyFont="1" applyFill="1" applyBorder="1" applyAlignment="1">
      <alignment horizontal="right"/>
    </xf>
    <xf numFmtId="49" fontId="3" fillId="5" borderId="22" xfId="0" applyNumberFormat="1" applyFont="1" applyFill="1" applyBorder="1" applyAlignment="1"/>
    <xf numFmtId="49" fontId="6" fillId="5" borderId="22" xfId="0" applyNumberFormat="1" applyFont="1" applyFill="1" applyBorder="1" applyAlignment="1"/>
    <xf numFmtId="49" fontId="6" fillId="5" borderId="22" xfId="0" applyNumberFormat="1" applyFont="1" applyFill="1" applyBorder="1" applyAlignment="1">
      <alignment horizontal="center"/>
    </xf>
    <xf numFmtId="2" fontId="106" fillId="5" borderId="22" xfId="0" applyNumberFormat="1" applyFont="1" applyFill="1" applyBorder="1" applyAlignment="1">
      <alignment horizontal="right"/>
    </xf>
    <xf numFmtId="2" fontId="62" fillId="0" borderId="22" xfId="0" applyNumberFormat="1" applyFont="1" applyBorder="1" applyAlignment="1">
      <alignment horizontal="right"/>
    </xf>
    <xf numFmtId="0" fontId="25" fillId="2" borderId="22" xfId="0" applyFont="1" applyFill="1" applyBorder="1"/>
    <xf numFmtId="2" fontId="18" fillId="0" borderId="22" xfId="0" applyNumberFormat="1" applyFont="1" applyBorder="1" applyAlignment="1">
      <alignment horizontal="right"/>
    </xf>
    <xf numFmtId="0" fontId="8" fillId="2" borderId="45" xfId="0" applyFont="1" applyFill="1" applyBorder="1" applyAlignment="1">
      <alignment horizontal="center"/>
    </xf>
    <xf numFmtId="49" fontId="5" fillId="0" borderId="45" xfId="0" applyNumberFormat="1" applyFont="1" applyBorder="1" applyAlignment="1">
      <alignment horizontal="center"/>
    </xf>
    <xf numFmtId="2" fontId="8" fillId="0" borderId="43" xfId="0" applyNumberFormat="1" applyFont="1" applyBorder="1" applyAlignment="1">
      <alignment horizontal="right"/>
    </xf>
    <xf numFmtId="0" fontId="2" fillId="0" borderId="44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49" fontId="5" fillId="0" borderId="12" xfId="0" applyNumberFormat="1" applyFont="1" applyBorder="1" applyAlignment="1">
      <alignment horizontal="center"/>
    </xf>
    <xf numFmtId="2" fontId="8" fillId="0" borderId="13" xfId="0" applyNumberFormat="1" applyFont="1" applyBorder="1" applyAlignment="1">
      <alignment horizontal="right"/>
    </xf>
    <xf numFmtId="0" fontId="0" fillId="4" borderId="22" xfId="0" applyFill="1" applyBorder="1"/>
    <xf numFmtId="0" fontId="47" fillId="4" borderId="22" xfId="0" applyFont="1" applyFill="1" applyBorder="1"/>
    <xf numFmtId="2" fontId="19" fillId="4" borderId="22" xfId="0" applyNumberFormat="1" applyFont="1" applyFill="1" applyBorder="1" applyAlignment="1">
      <alignment horizontal="right"/>
    </xf>
    <xf numFmtId="2" fontId="106" fillId="4" borderId="22" xfId="0" applyNumberFormat="1" applyFont="1" applyFill="1" applyBorder="1" applyAlignment="1">
      <alignment horizontal="right"/>
    </xf>
    <xf numFmtId="49" fontId="6" fillId="4" borderId="26" xfId="0" applyNumberFormat="1" applyFont="1" applyFill="1" applyBorder="1" applyAlignment="1">
      <alignment horizontal="left"/>
    </xf>
    <xf numFmtId="0" fontId="25" fillId="2" borderId="15" xfId="0" applyFont="1" applyFill="1" applyBorder="1"/>
    <xf numFmtId="2" fontId="29" fillId="4" borderId="15" xfId="0" applyNumberFormat="1" applyFont="1" applyFill="1" applyBorder="1" applyAlignment="1">
      <alignment horizontal="left"/>
    </xf>
    <xf numFmtId="0" fontId="19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19" fillId="0" borderId="41" xfId="0" applyFont="1" applyBorder="1" applyAlignment="1">
      <alignment horizontal="center"/>
    </xf>
    <xf numFmtId="0" fontId="28" fillId="0" borderId="41" xfId="0" applyFont="1" applyBorder="1" applyAlignment="1">
      <alignment horizontal="center"/>
    </xf>
    <xf numFmtId="0" fontId="28" fillId="0" borderId="35" xfId="0" applyFont="1" applyBorder="1" applyAlignment="1">
      <alignment horizontal="center"/>
    </xf>
    <xf numFmtId="0" fontId="27" fillId="0" borderId="35" xfId="0" applyFont="1" applyBorder="1" applyAlignment="1">
      <alignment horizontal="center"/>
    </xf>
    <xf numFmtId="0" fontId="27" fillId="4" borderId="35" xfId="0" applyFont="1" applyFill="1" applyBorder="1" applyAlignment="1">
      <alignment horizontal="center"/>
    </xf>
    <xf numFmtId="0" fontId="87" fillId="0" borderId="35" xfId="0" applyFont="1" applyBorder="1" applyAlignment="1">
      <alignment horizontal="center"/>
    </xf>
    <xf numFmtId="49" fontId="60" fillId="4" borderId="24" xfId="0" applyNumberFormat="1" applyFont="1" applyFill="1" applyBorder="1" applyAlignment="1">
      <alignment horizontal="left"/>
    </xf>
    <xf numFmtId="49" fontId="7" fillId="4" borderId="24" xfId="0" applyNumberFormat="1" applyFont="1" applyFill="1" applyBorder="1" applyAlignment="1"/>
    <xf numFmtId="49" fontId="3" fillId="0" borderId="24" xfId="0" applyNumberFormat="1" applyFont="1" applyBorder="1" applyAlignment="1"/>
    <xf numFmtId="0" fontId="3" fillId="2" borderId="17" xfId="0" applyFont="1" applyFill="1" applyBorder="1" applyAlignment="1">
      <alignment horizontal="center"/>
    </xf>
    <xf numFmtId="0" fontId="25" fillId="2" borderId="50" xfId="0" applyFont="1" applyFill="1" applyBorder="1" applyAlignment="1">
      <alignment horizontal="center"/>
    </xf>
    <xf numFmtId="0" fontId="76" fillId="0" borderId="22" xfId="0" applyFont="1" applyBorder="1"/>
    <xf numFmtId="0" fontId="76" fillId="0" borderId="26" xfId="0" applyFont="1" applyBorder="1"/>
    <xf numFmtId="0" fontId="76" fillId="0" borderId="15" xfId="0" applyFont="1" applyBorder="1"/>
    <xf numFmtId="2" fontId="3" fillId="0" borderId="22" xfId="0" applyNumberFormat="1" applyFont="1" applyBorder="1" applyAlignment="1">
      <alignment horizontal="left"/>
    </xf>
    <xf numFmtId="2" fontId="3" fillId="0" borderId="26" xfId="0" applyNumberFormat="1" applyFont="1" applyBorder="1" applyAlignment="1">
      <alignment horizontal="left"/>
    </xf>
    <xf numFmtId="0" fontId="170" fillId="0" borderId="22" xfId="0" applyFont="1" applyBorder="1"/>
    <xf numFmtId="0" fontId="3" fillId="18" borderId="22" xfId="0" applyFont="1" applyFill="1" applyBorder="1"/>
    <xf numFmtId="0" fontId="35" fillId="8" borderId="22" xfId="0" applyFont="1" applyFill="1" applyBorder="1"/>
    <xf numFmtId="2" fontId="36" fillId="0" borderId="22" xfId="0" applyNumberFormat="1" applyFont="1" applyBorder="1" applyAlignment="1">
      <alignment horizontal="right"/>
    </xf>
    <xf numFmtId="0" fontId="171" fillId="0" borderId="22" xfId="0" applyFont="1" applyBorder="1"/>
    <xf numFmtId="0" fontId="13" fillId="9" borderId="24" xfId="0" applyFont="1" applyFill="1" applyBorder="1"/>
    <xf numFmtId="0" fontId="32" fillId="9" borderId="31" xfId="0" applyFont="1" applyFill="1" applyBorder="1"/>
    <xf numFmtId="0" fontId="28" fillId="0" borderId="20" xfId="0" applyFont="1" applyBorder="1"/>
    <xf numFmtId="0" fontId="87" fillId="0" borderId="20" xfId="0" applyFont="1" applyBorder="1"/>
    <xf numFmtId="0" fontId="5" fillId="9" borderId="20" xfId="0" applyFont="1" applyFill="1" applyBorder="1"/>
    <xf numFmtId="0" fontId="2" fillId="9" borderId="48" xfId="0" applyFont="1" applyFill="1" applyBorder="1" applyAlignment="1">
      <alignment horizontal="center"/>
    </xf>
    <xf numFmtId="0" fontId="6" fillId="18" borderId="42" xfId="0" applyFont="1" applyFill="1" applyBorder="1"/>
    <xf numFmtId="14" fontId="144" fillId="0" borderId="0" xfId="0" applyNumberFormat="1" applyFont="1"/>
    <xf numFmtId="0" fontId="172" fillId="9" borderId="0" xfId="0" applyFont="1" applyFill="1"/>
    <xf numFmtId="0" fontId="0" fillId="9" borderId="15" xfId="0" applyFill="1" applyBorder="1"/>
    <xf numFmtId="0" fontId="158" fillId="9" borderId="0" xfId="0" applyFont="1" applyFill="1"/>
    <xf numFmtId="0" fontId="5" fillId="12" borderId="20" xfId="0" applyFont="1" applyFill="1" applyBorder="1"/>
    <xf numFmtId="0" fontId="2" fillId="16" borderId="15" xfId="0" applyFont="1" applyFill="1" applyBorder="1" applyAlignment="1">
      <alignment horizontal="center"/>
    </xf>
    <xf numFmtId="0" fontId="2" fillId="4" borderId="51" xfId="0" applyFont="1" applyFill="1" applyBorder="1" applyAlignment="1">
      <alignment horizontal="center"/>
    </xf>
    <xf numFmtId="0" fontId="2" fillId="4" borderId="48" xfId="0" applyFont="1" applyFill="1" applyBorder="1" applyAlignment="1">
      <alignment horizontal="center"/>
    </xf>
    <xf numFmtId="49" fontId="6" fillId="0" borderId="26" xfId="0" applyNumberFormat="1" applyFont="1" applyBorder="1"/>
    <xf numFmtId="2" fontId="7" fillId="4" borderId="26" xfId="0" applyNumberFormat="1" applyFont="1" applyFill="1" applyBorder="1" applyAlignment="1">
      <alignment horizontal="left"/>
    </xf>
    <xf numFmtId="0" fontId="2" fillId="8" borderId="22" xfId="0" applyFont="1" applyFill="1" applyBorder="1" applyAlignment="1">
      <alignment horizontal="left"/>
    </xf>
    <xf numFmtId="49" fontId="7" fillId="14" borderId="22" xfId="0" applyNumberFormat="1" applyFont="1" applyFill="1" applyBorder="1"/>
    <xf numFmtId="2" fontId="34" fillId="4" borderId="22" xfId="0" applyNumberFormat="1" applyFont="1" applyFill="1" applyBorder="1" applyAlignment="1">
      <alignment horizontal="center"/>
    </xf>
    <xf numFmtId="0" fontId="2" fillId="2" borderId="22" xfId="0" applyFont="1" applyFill="1" applyBorder="1" applyAlignment="1">
      <alignment horizontal="right"/>
    </xf>
    <xf numFmtId="2" fontId="16" fillId="4" borderId="22" xfId="0" applyNumberFormat="1" applyFont="1" applyFill="1" applyBorder="1" applyAlignment="1">
      <alignment horizontal="center"/>
    </xf>
    <xf numFmtId="0" fontId="28" fillId="4" borderId="35" xfId="0" applyFont="1" applyFill="1" applyBorder="1" applyAlignment="1">
      <alignment horizontal="left"/>
    </xf>
    <xf numFmtId="0" fontId="7" fillId="18" borderId="21" xfId="0" applyFont="1" applyFill="1" applyBorder="1"/>
    <xf numFmtId="0" fontId="64" fillId="4" borderId="22" xfId="0" applyFont="1" applyFill="1" applyBorder="1"/>
    <xf numFmtId="0" fontId="64" fillId="18" borderId="22" xfId="0" applyFont="1" applyFill="1" applyBorder="1"/>
    <xf numFmtId="0" fontId="96" fillId="4" borderId="22" xfId="0" applyFont="1" applyFill="1" applyBorder="1"/>
    <xf numFmtId="0" fontId="165" fillId="0" borderId="35" xfId="0" applyFont="1" applyBorder="1"/>
    <xf numFmtId="0" fontId="96" fillId="0" borderId="35" xfId="0" applyFont="1" applyBorder="1" applyAlignment="1">
      <alignment horizontal="left"/>
    </xf>
    <xf numFmtId="0" fontId="34" fillId="2" borderId="21" xfId="0" applyFont="1" applyFill="1" applyBorder="1"/>
    <xf numFmtId="0" fontId="3" fillId="18" borderId="39" xfId="0" applyFont="1" applyFill="1" applyBorder="1"/>
    <xf numFmtId="0" fontId="128" fillId="0" borderId="22" xfId="0" applyFont="1" applyBorder="1"/>
    <xf numFmtId="0" fontId="13" fillId="2" borderId="22" xfId="0" applyFont="1" applyFill="1" applyBorder="1"/>
    <xf numFmtId="0" fontId="13" fillId="2" borderId="22" xfId="0" applyFont="1" applyFill="1" applyBorder="1" applyAlignment="1">
      <alignment horizontal="center"/>
    </xf>
    <xf numFmtId="0" fontId="3" fillId="4" borderId="22" xfId="0" applyFont="1" applyFill="1" applyBorder="1" applyAlignment="1"/>
    <xf numFmtId="2" fontId="61" fillId="4" borderId="22" xfId="0" applyNumberFormat="1" applyFont="1" applyFill="1" applyBorder="1" applyAlignment="1">
      <alignment horizontal="center"/>
    </xf>
    <xf numFmtId="0" fontId="34" fillId="2" borderId="22" xfId="0" applyFont="1" applyFill="1" applyBorder="1"/>
    <xf numFmtId="0" fontId="34" fillId="2" borderId="22" xfId="0" applyFont="1" applyFill="1" applyBorder="1" applyAlignment="1">
      <alignment horizontal="right"/>
    </xf>
    <xf numFmtId="49" fontId="85" fillId="4" borderId="22" xfId="0" applyNumberFormat="1" applyFont="1" applyFill="1" applyBorder="1" applyAlignment="1">
      <alignment horizontal="left"/>
    </xf>
    <xf numFmtId="14" fontId="0" fillId="0" borderId="24" xfId="0" applyNumberFormat="1" applyBorder="1"/>
    <xf numFmtId="49" fontId="7" fillId="15" borderId="24" xfId="0" applyNumberFormat="1" applyFont="1" applyFill="1" applyBorder="1"/>
    <xf numFmtId="14" fontId="144" fillId="15" borderId="0" xfId="0" applyNumberFormat="1" applyFont="1" applyFill="1"/>
    <xf numFmtId="14" fontId="66" fillId="15" borderId="0" xfId="0" applyNumberFormat="1" applyFont="1" applyFill="1"/>
    <xf numFmtId="0" fontId="174" fillId="0" borderId="37" xfId="0" applyFont="1" applyBorder="1"/>
    <xf numFmtId="0" fontId="32" fillId="8" borderId="27" xfId="0" applyFont="1" applyFill="1" applyBorder="1"/>
    <xf numFmtId="49" fontId="3" fillId="15" borderId="24" xfId="0" applyNumberFormat="1" applyFont="1" applyFill="1" applyBorder="1"/>
    <xf numFmtId="49" fontId="27" fillId="4" borderId="15" xfId="0" applyNumberFormat="1" applyFont="1" applyFill="1" applyBorder="1"/>
    <xf numFmtId="0" fontId="93" fillId="0" borderId="22" xfId="0" applyFont="1" applyBorder="1"/>
    <xf numFmtId="0" fontId="0" fillId="0" borderId="59" xfId="0" applyBorder="1"/>
    <xf numFmtId="0" fontId="65" fillId="0" borderId="59" xfId="0" applyFont="1" applyBorder="1"/>
    <xf numFmtId="0" fontId="175" fillId="0" borderId="22" xfId="0" applyFont="1" applyBorder="1"/>
    <xf numFmtId="0" fontId="66" fillId="0" borderId="59" xfId="0" applyFont="1" applyBorder="1"/>
    <xf numFmtId="0" fontId="64" fillId="0" borderId="59" xfId="0" applyFont="1" applyBorder="1"/>
    <xf numFmtId="0" fontId="142" fillId="0" borderId="22" xfId="0" applyFont="1" applyBorder="1"/>
    <xf numFmtId="0" fontId="176" fillId="0" borderId="22" xfId="0" applyFont="1" applyBorder="1"/>
    <xf numFmtId="14" fontId="144" fillId="15" borderId="22" xfId="0" applyNumberFormat="1" applyFont="1" applyFill="1" applyBorder="1"/>
    <xf numFmtId="0" fontId="5" fillId="4" borderId="0" xfId="0" applyFont="1" applyFill="1" applyBorder="1" applyAlignment="1">
      <alignment horizontal="left"/>
    </xf>
    <xf numFmtId="49" fontId="19" fillId="15" borderId="24" xfId="0" applyNumberFormat="1" applyFont="1" applyFill="1" applyBorder="1" applyAlignment="1">
      <alignment horizontal="left"/>
    </xf>
    <xf numFmtId="0" fontId="182" fillId="4" borderId="25" xfId="0" applyFont="1" applyFill="1" applyBorder="1"/>
    <xf numFmtId="14" fontId="0" fillId="0" borderId="22" xfId="0" applyNumberFormat="1" applyBorder="1"/>
    <xf numFmtId="0" fontId="184" fillId="2" borderId="23" xfId="0" applyFont="1" applyFill="1" applyBorder="1"/>
    <xf numFmtId="49" fontId="6" fillId="0" borderId="27" xfId="0" applyNumberFormat="1" applyFont="1" applyBorder="1"/>
    <xf numFmtId="0" fontId="0" fillId="0" borderId="65" xfId="0" applyBorder="1"/>
    <xf numFmtId="0" fontId="67" fillId="0" borderId="65" xfId="0" applyFont="1" applyBorder="1"/>
    <xf numFmtId="0" fontId="66" fillId="0" borderId="15" xfId="0" applyFont="1" applyBorder="1"/>
    <xf numFmtId="0" fontId="76" fillId="0" borderId="22" xfId="0" applyFont="1" applyBorder="1" applyAlignment="1">
      <alignment horizontal="center"/>
    </xf>
    <xf numFmtId="0" fontId="65" fillId="0" borderId="35" xfId="0" applyFont="1" applyBorder="1"/>
    <xf numFmtId="0" fontId="144" fillId="0" borderId="35" xfId="0" applyFont="1" applyBorder="1"/>
    <xf numFmtId="0" fontId="66" fillId="0" borderId="24" xfId="0" applyFont="1" applyBorder="1"/>
    <xf numFmtId="0" fontId="65" fillId="0" borderId="24" xfId="0" applyFont="1" applyBorder="1"/>
    <xf numFmtId="0" fontId="165" fillId="0" borderId="24" xfId="0" applyFont="1" applyBorder="1"/>
    <xf numFmtId="0" fontId="66" fillId="0" borderId="60" xfId="0" applyFont="1" applyBorder="1"/>
    <xf numFmtId="0" fontId="144" fillId="0" borderId="60" xfId="0" applyFont="1" applyBorder="1"/>
    <xf numFmtId="0" fontId="64" fillId="0" borderId="63" xfId="0" applyFont="1" applyBorder="1"/>
    <xf numFmtId="0" fontId="8" fillId="18" borderId="34" xfId="0" applyFont="1" applyFill="1" applyBorder="1" applyAlignment="1">
      <alignment horizontal="center"/>
    </xf>
    <xf numFmtId="0" fontId="8" fillId="18" borderId="30" xfId="0" applyFont="1" applyFill="1" applyBorder="1" applyAlignment="1">
      <alignment horizontal="center"/>
    </xf>
    <xf numFmtId="0" fontId="64" fillId="18" borderId="21" xfId="0" applyFont="1" applyFill="1" applyBorder="1"/>
    <xf numFmtId="0" fontId="64" fillId="18" borderId="23" xfId="0" applyFont="1" applyFill="1" applyBorder="1"/>
    <xf numFmtId="0" fontId="19" fillId="0" borderId="29" xfId="0" applyFont="1" applyBorder="1" applyAlignment="1">
      <alignment horizontal="center"/>
    </xf>
    <xf numFmtId="0" fontId="6" fillId="0" borderId="29" xfId="0" applyFont="1" applyBorder="1" applyAlignment="1">
      <alignment horizontal="right"/>
    </xf>
    <xf numFmtId="2" fontId="6" fillId="0" borderId="33" xfId="0" applyNumberFormat="1" applyFont="1" applyBorder="1" applyAlignment="1">
      <alignment horizontal="left"/>
    </xf>
    <xf numFmtId="2" fontId="5" fillId="0" borderId="33" xfId="0" applyNumberFormat="1" applyFont="1" applyBorder="1" applyAlignment="1">
      <alignment horizontal="left"/>
    </xf>
    <xf numFmtId="14" fontId="66" fillId="15" borderId="22" xfId="0" applyNumberFormat="1" applyFont="1" applyFill="1" applyBorder="1"/>
    <xf numFmtId="0" fontId="47" fillId="0" borderId="22" xfId="0" applyFont="1" applyBorder="1"/>
    <xf numFmtId="2" fontId="7" fillId="0" borderId="22" xfId="0" applyNumberFormat="1" applyFont="1" applyBorder="1" applyAlignment="1">
      <alignment horizontal="left"/>
    </xf>
    <xf numFmtId="0" fontId="10" fillId="12" borderId="35" xfId="0" applyFont="1" applyFill="1" applyBorder="1" applyAlignment="1">
      <alignment horizontal="left"/>
    </xf>
    <xf numFmtId="4" fontId="21" fillId="0" borderId="35" xfId="0" applyNumberFormat="1" applyFont="1" applyBorder="1" applyAlignment="1">
      <alignment horizontal="left"/>
    </xf>
    <xf numFmtId="0" fontId="25" fillId="2" borderId="16" xfId="0" applyFont="1" applyFill="1" applyBorder="1" applyAlignment="1">
      <alignment horizontal="center"/>
    </xf>
    <xf numFmtId="0" fontId="186" fillId="9" borderId="0" xfId="0" applyFont="1" applyFill="1"/>
    <xf numFmtId="2" fontId="8" fillId="0" borderId="19" xfId="0" applyNumberFormat="1" applyFont="1" applyBorder="1" applyAlignment="1">
      <alignment horizontal="right"/>
    </xf>
    <xf numFmtId="0" fontId="172" fillId="9" borderId="22" xfId="0" applyFont="1" applyFill="1" applyBorder="1"/>
    <xf numFmtId="0" fontId="158" fillId="9" borderId="22" xfId="0" applyFont="1" applyFill="1" applyBorder="1"/>
    <xf numFmtId="0" fontId="3" fillId="9" borderId="22" xfId="0" applyFont="1" applyFill="1" applyBorder="1" applyAlignment="1">
      <alignment horizontal="center"/>
    </xf>
    <xf numFmtId="0" fontId="2" fillId="9" borderId="22" xfId="0" applyFont="1" applyFill="1" applyBorder="1" applyAlignment="1">
      <alignment horizontal="center"/>
    </xf>
    <xf numFmtId="0" fontId="3" fillId="0" borderId="26" xfId="0" applyFont="1" applyBorder="1" applyAlignment="1">
      <alignment horizontal="left"/>
    </xf>
    <xf numFmtId="0" fontId="28" fillId="0" borderId="26" xfId="0" applyFont="1" applyBorder="1"/>
    <xf numFmtId="0" fontId="3" fillId="0" borderId="26" xfId="0" applyFont="1" applyBorder="1" applyAlignment="1">
      <alignment horizontal="right"/>
    </xf>
    <xf numFmtId="9" fontId="25" fillId="2" borderId="23" xfId="0" applyNumberFormat="1" applyFont="1" applyFill="1" applyBorder="1"/>
    <xf numFmtId="2" fontId="3" fillId="0" borderId="22" xfId="0" applyNumberFormat="1" applyFont="1" applyBorder="1" applyAlignment="1"/>
    <xf numFmtId="0" fontId="27" fillId="4" borderId="23" xfId="0" applyFont="1" applyFill="1" applyBorder="1" applyAlignment="1">
      <alignment horizontal="center"/>
    </xf>
    <xf numFmtId="0" fontId="181" fillId="2" borderId="23" xfId="0" applyFont="1" applyFill="1" applyBorder="1"/>
    <xf numFmtId="0" fontId="187" fillId="0" borderId="22" xfId="1" applyFont="1" applyBorder="1" applyAlignment="1" applyProtection="1"/>
    <xf numFmtId="2" fontId="20" fillId="0" borderId="22" xfId="0" applyNumberFormat="1" applyFont="1" applyBorder="1" applyAlignment="1">
      <alignment horizontal="right"/>
    </xf>
    <xf numFmtId="0" fontId="148" fillId="12" borderId="0" xfId="0" applyFont="1" applyFill="1"/>
    <xf numFmtId="0" fontId="25" fillId="0" borderId="87" xfId="0" applyFont="1" applyBorder="1"/>
    <xf numFmtId="1" fontId="27" fillId="0" borderId="22" xfId="0" applyNumberFormat="1" applyFont="1" applyBorder="1"/>
    <xf numFmtId="0" fontId="35" fillId="12" borderId="22" xfId="0" applyFont="1" applyFill="1" applyBorder="1"/>
    <xf numFmtId="0" fontId="64" fillId="15" borderId="22" xfId="0" applyFont="1" applyFill="1" applyBorder="1"/>
    <xf numFmtId="0" fontId="25" fillId="2" borderId="39" xfId="0" applyFont="1" applyFill="1" applyBorder="1" applyAlignment="1">
      <alignment horizontal="center"/>
    </xf>
    <xf numFmtId="0" fontId="92" fillId="2" borderId="22" xfId="0" applyFont="1" applyFill="1" applyBorder="1" applyAlignment="1">
      <alignment horizontal="center"/>
    </xf>
    <xf numFmtId="0" fontId="3" fillId="2" borderId="15" xfId="0" applyFont="1" applyFill="1" applyBorder="1"/>
    <xf numFmtId="0" fontId="6" fillId="2" borderId="15" xfId="0" applyFont="1" applyFill="1" applyBorder="1"/>
    <xf numFmtId="49" fontId="27" fillId="0" borderId="15" xfId="0" applyNumberFormat="1" applyFont="1" applyBorder="1"/>
    <xf numFmtId="2" fontId="8" fillId="0" borderId="10" xfId="0" applyNumberFormat="1" applyFont="1" applyBorder="1" applyAlignment="1">
      <alignment horizontal="center"/>
    </xf>
    <xf numFmtId="0" fontId="191" fillId="12" borderId="0" xfId="0" applyFont="1" applyFill="1"/>
    <xf numFmtId="0" fontId="2" fillId="12" borderId="27" xfId="0" applyFont="1" applyFill="1" applyBorder="1" applyAlignment="1"/>
    <xf numFmtId="0" fontId="3" fillId="12" borderId="26" xfId="0" applyFont="1" applyFill="1" applyBorder="1" applyAlignment="1">
      <alignment horizontal="center"/>
    </xf>
    <xf numFmtId="0" fontId="2" fillId="5" borderId="39" xfId="0" applyFont="1" applyFill="1" applyBorder="1" applyAlignment="1">
      <alignment horizontal="left"/>
    </xf>
    <xf numFmtId="0" fontId="2" fillId="5" borderId="27" xfId="0" applyFont="1" applyFill="1" applyBorder="1" applyAlignment="1">
      <alignment horizontal="left"/>
    </xf>
    <xf numFmtId="0" fontId="140" fillId="12" borderId="0" xfId="0" applyFont="1" applyFill="1"/>
    <xf numFmtId="0" fontId="27" fillId="0" borderId="16" xfId="0" applyFont="1" applyBorder="1" applyAlignment="1">
      <alignment horizontal="center"/>
    </xf>
    <xf numFmtId="0" fontId="7" fillId="4" borderId="35" xfId="0" applyFont="1" applyFill="1" applyBorder="1"/>
    <xf numFmtId="2" fontId="3" fillId="0" borderId="29" xfId="0" applyNumberFormat="1" applyFont="1" applyBorder="1"/>
    <xf numFmtId="2" fontId="119" fillId="4" borderId="22" xfId="0" applyNumberFormat="1" applyFont="1" applyFill="1" applyBorder="1" applyAlignment="1">
      <alignment horizontal="right"/>
    </xf>
    <xf numFmtId="49" fontId="19" fillId="4" borderId="15" xfId="0" applyNumberFormat="1" applyFont="1" applyFill="1" applyBorder="1" applyAlignment="1"/>
    <xf numFmtId="0" fontId="3" fillId="4" borderId="16" xfId="0" applyFont="1" applyFill="1" applyBorder="1" applyAlignment="1">
      <alignment horizontal="left"/>
    </xf>
    <xf numFmtId="1" fontId="2" fillId="0" borderId="7" xfId="0" applyNumberFormat="1" applyFont="1" applyBorder="1" applyAlignment="1">
      <alignment horizontal="center"/>
    </xf>
    <xf numFmtId="14" fontId="0" fillId="15" borderId="24" xfId="0" applyNumberFormat="1" applyFill="1" applyBorder="1"/>
    <xf numFmtId="0" fontId="2" fillId="18" borderId="14" xfId="0" applyFont="1" applyFill="1" applyBorder="1"/>
    <xf numFmtId="0" fontId="3" fillId="18" borderId="61" xfId="0" applyFont="1" applyFill="1" applyBorder="1"/>
    <xf numFmtId="0" fontId="2" fillId="18" borderId="62" xfId="0" applyFont="1" applyFill="1" applyBorder="1" applyAlignment="1">
      <alignment horizontal="right"/>
    </xf>
    <xf numFmtId="0" fontId="13" fillId="18" borderId="39" xfId="0" applyFont="1" applyFill="1" applyBorder="1"/>
    <xf numFmtId="0" fontId="13" fillId="18" borderId="47" xfId="0" applyFont="1" applyFill="1" applyBorder="1" applyAlignment="1">
      <alignment horizontal="right"/>
    </xf>
    <xf numFmtId="166" fontId="66" fillId="15" borderId="0" xfId="0" applyNumberFormat="1" applyFont="1" applyFill="1"/>
    <xf numFmtId="0" fontId="191" fillId="0" borderId="22" xfId="0" applyFont="1" applyBorder="1"/>
    <xf numFmtId="166" fontId="64" fillId="0" borderId="24" xfId="0" applyNumberFormat="1" applyFont="1" applyBorder="1"/>
    <xf numFmtId="0" fontId="0" fillId="18" borderId="14" xfId="0" applyFill="1" applyBorder="1"/>
    <xf numFmtId="0" fontId="0" fillId="18" borderId="18" xfId="0" applyFill="1" applyBorder="1"/>
    <xf numFmtId="0" fontId="65" fillId="18" borderId="21" xfId="0" applyFont="1" applyFill="1" applyBorder="1"/>
    <xf numFmtId="166" fontId="66" fillId="12" borderId="22" xfId="0" applyNumberFormat="1" applyFont="1" applyFill="1" applyBorder="1"/>
    <xf numFmtId="2" fontId="8" fillId="0" borderId="10" xfId="0" applyNumberFormat="1" applyFont="1" applyBorder="1" applyAlignment="1"/>
    <xf numFmtId="0" fontId="163" fillId="18" borderId="91" xfId="0" applyFont="1" applyFill="1" applyBorder="1"/>
    <xf numFmtId="0" fontId="163" fillId="18" borderId="92" xfId="0" applyFont="1" applyFill="1" applyBorder="1"/>
    <xf numFmtId="166" fontId="66" fillId="0" borderId="0" xfId="0" applyNumberFormat="1" applyFont="1"/>
    <xf numFmtId="166" fontId="64" fillId="0" borderId="0" xfId="0" applyNumberFormat="1" applyFont="1"/>
    <xf numFmtId="0" fontId="64" fillId="12" borderId="22" xfId="0" applyFont="1" applyFill="1" applyBorder="1"/>
    <xf numFmtId="0" fontId="6" fillId="12" borderId="22" xfId="0" applyFont="1" applyFill="1" applyBorder="1"/>
    <xf numFmtId="0" fontId="16" fillId="12" borderId="22" xfId="0" applyFont="1" applyFill="1" applyBorder="1"/>
    <xf numFmtId="0" fontId="197" fillId="0" borderId="22" xfId="0" applyFont="1" applyBorder="1"/>
    <xf numFmtId="0" fontId="6" fillId="4" borderId="63" xfId="0" applyFont="1" applyFill="1" applyBorder="1"/>
    <xf numFmtId="0" fontId="0" fillId="18" borderId="0" xfId="0" applyFill="1"/>
    <xf numFmtId="2" fontId="5" fillId="0" borderId="2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0" fontId="5" fillId="18" borderId="4" xfId="0" applyFont="1" applyFill="1" applyBorder="1" applyAlignment="1">
      <alignment horizontal="center"/>
    </xf>
    <xf numFmtId="0" fontId="5" fillId="18" borderId="5" xfId="0" applyFont="1" applyFill="1" applyBorder="1" applyAlignment="1">
      <alignment horizontal="center"/>
    </xf>
    <xf numFmtId="0" fontId="5" fillId="18" borderId="9" xfId="0" applyFont="1" applyFill="1" applyBorder="1" applyAlignment="1">
      <alignment horizontal="center"/>
    </xf>
    <xf numFmtId="0" fontId="5" fillId="18" borderId="10" xfId="0" applyFont="1" applyFill="1" applyBorder="1" applyAlignment="1">
      <alignment horizontal="center"/>
    </xf>
    <xf numFmtId="0" fontId="5" fillId="18" borderId="21" xfId="0" applyFont="1" applyFill="1" applyBorder="1"/>
    <xf numFmtId="0" fontId="201" fillId="18" borderId="21" xfId="0" applyFont="1" applyFill="1" applyBorder="1"/>
    <xf numFmtId="0" fontId="149" fillId="18" borderId="23" xfId="0" applyFont="1" applyFill="1" applyBorder="1"/>
    <xf numFmtId="0" fontId="149" fillId="18" borderId="21" xfId="0" applyFont="1" applyFill="1" applyBorder="1"/>
    <xf numFmtId="0" fontId="149" fillId="18" borderId="44" xfId="0" applyFont="1" applyFill="1" applyBorder="1"/>
    <xf numFmtId="0" fontId="149" fillId="18" borderId="13" xfId="0" applyFont="1" applyFill="1" applyBorder="1"/>
    <xf numFmtId="0" fontId="96" fillId="18" borderId="21" xfId="0" applyFont="1" applyFill="1" applyBorder="1"/>
    <xf numFmtId="0" fontId="127" fillId="18" borderId="21" xfId="0" applyFont="1" applyFill="1" applyBorder="1"/>
    <xf numFmtId="0" fontId="5" fillId="2" borderId="34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2" fontId="5" fillId="0" borderId="10" xfId="0" applyNumberFormat="1" applyFont="1" applyBorder="1" applyAlignment="1">
      <alignment horizontal="center"/>
    </xf>
    <xf numFmtId="0" fontId="0" fillId="18" borderId="23" xfId="0" applyFill="1" applyBorder="1"/>
    <xf numFmtId="0" fontId="0" fillId="18" borderId="44" xfId="0" applyFill="1" applyBorder="1"/>
    <xf numFmtId="0" fontId="0" fillId="18" borderId="13" xfId="0" applyFill="1" applyBorder="1"/>
    <xf numFmtId="0" fontId="64" fillId="18" borderId="13" xfId="0" applyFont="1" applyFill="1" applyBorder="1"/>
    <xf numFmtId="0" fontId="64" fillId="18" borderId="44" xfId="0" applyFont="1" applyFill="1" applyBorder="1"/>
    <xf numFmtId="0" fontId="165" fillId="18" borderId="21" xfId="0" applyFont="1" applyFill="1" applyBorder="1"/>
    <xf numFmtId="0" fontId="200" fillId="18" borderId="21" xfId="0" applyFont="1" applyFill="1" applyBorder="1"/>
    <xf numFmtId="0" fontId="81" fillId="18" borderId="21" xfId="0" applyFont="1" applyFill="1" applyBorder="1"/>
    <xf numFmtId="0" fontId="200" fillId="18" borderId="44" xfId="0" applyFont="1" applyFill="1" applyBorder="1"/>
    <xf numFmtId="0" fontId="165" fillId="18" borderId="14" xfId="0" applyFont="1" applyFill="1" applyBorder="1"/>
    <xf numFmtId="0" fontId="200" fillId="18" borderId="23" xfId="0" applyFont="1" applyFill="1" applyBorder="1"/>
    <xf numFmtId="0" fontId="200" fillId="18" borderId="13" xfId="0" applyFont="1" applyFill="1" applyBorder="1"/>
    <xf numFmtId="0" fontId="0" fillId="18" borderId="21" xfId="0" applyFill="1" applyBorder="1"/>
    <xf numFmtId="0" fontId="5" fillId="18" borderId="34" xfId="0" applyFont="1" applyFill="1" applyBorder="1" applyAlignment="1">
      <alignment horizontal="center"/>
    </xf>
    <xf numFmtId="0" fontId="5" fillId="18" borderId="30" xfId="0" applyFont="1" applyFill="1" applyBorder="1" applyAlignment="1">
      <alignment horizontal="center"/>
    </xf>
    <xf numFmtId="0" fontId="8" fillId="18" borderId="22" xfId="0" applyFont="1" applyFill="1" applyBorder="1"/>
    <xf numFmtId="0" fontId="7" fillId="18" borderId="22" xfId="0" applyFont="1" applyFill="1" applyBorder="1" applyAlignment="1">
      <alignment horizontal="center"/>
    </xf>
    <xf numFmtId="0" fontId="3" fillId="18" borderId="22" xfId="0" applyFont="1" applyFill="1" applyBorder="1" applyAlignment="1">
      <alignment horizontal="center"/>
    </xf>
    <xf numFmtId="0" fontId="2" fillId="8" borderId="16" xfId="0" applyFont="1" applyFill="1" applyBorder="1" applyAlignment="1"/>
    <xf numFmtId="0" fontId="3" fillId="4" borderId="19" xfId="0" applyFont="1" applyFill="1" applyBorder="1" applyAlignment="1"/>
    <xf numFmtId="2" fontId="6" fillId="4" borderId="15" xfId="0" applyNumberFormat="1" applyFont="1" applyFill="1" applyBorder="1" applyAlignment="1">
      <alignment horizontal="left"/>
    </xf>
    <xf numFmtId="0" fontId="2" fillId="4" borderId="9" xfId="0" applyFont="1" applyFill="1" applyBorder="1" applyAlignment="1">
      <alignment horizontal="left"/>
    </xf>
    <xf numFmtId="0" fontId="7" fillId="4" borderId="15" xfId="0" applyFont="1" applyFill="1" applyBorder="1" applyAlignment="1">
      <alignment horizontal="left"/>
    </xf>
    <xf numFmtId="0" fontId="67" fillId="0" borderId="91" xfId="0" applyFont="1" applyBorder="1"/>
    <xf numFmtId="0" fontId="67" fillId="0" borderId="92" xfId="0" applyFont="1" applyBorder="1"/>
    <xf numFmtId="0" fontId="6" fillId="0" borderId="22" xfId="0" applyFont="1" applyBorder="1" applyAlignment="1"/>
    <xf numFmtId="0" fontId="0" fillId="18" borderId="22" xfId="0" applyFill="1" applyBorder="1"/>
    <xf numFmtId="0" fontId="65" fillId="18" borderId="23" xfId="0" applyFont="1" applyFill="1" applyBorder="1"/>
    <xf numFmtId="0" fontId="149" fillId="18" borderId="35" xfId="0" applyFont="1" applyFill="1" applyBorder="1"/>
    <xf numFmtId="0" fontId="24" fillId="18" borderId="23" xfId="0" applyFont="1" applyFill="1" applyBorder="1"/>
    <xf numFmtId="0" fontId="93" fillId="18" borderId="21" xfId="0" applyFont="1" applyFill="1" applyBorder="1"/>
    <xf numFmtId="49" fontId="12" fillId="4" borderId="22" xfId="0" applyNumberFormat="1" applyFont="1" applyFill="1" applyBorder="1"/>
    <xf numFmtId="49" fontId="47" fillId="4" borderId="22" xfId="0" applyNumberFormat="1" applyFont="1" applyFill="1" applyBorder="1"/>
    <xf numFmtId="0" fontId="93" fillId="18" borderId="23" xfId="0" applyFont="1" applyFill="1" applyBorder="1"/>
    <xf numFmtId="0" fontId="165" fillId="18" borderId="22" xfId="0" applyFont="1" applyFill="1" applyBorder="1"/>
    <xf numFmtId="0" fontId="0" fillId="12" borderId="22" xfId="0" applyFill="1" applyBorder="1"/>
    <xf numFmtId="0" fontId="24" fillId="18" borderId="21" xfId="0" applyFont="1" applyFill="1" applyBorder="1"/>
    <xf numFmtId="0" fontId="7" fillId="0" borderId="16" xfId="0" applyFont="1" applyBorder="1" applyAlignment="1">
      <alignment horizontal="left"/>
    </xf>
    <xf numFmtId="166" fontId="64" fillId="15" borderId="22" xfId="0" applyNumberFormat="1" applyFont="1" applyFill="1" applyBorder="1"/>
    <xf numFmtId="0" fontId="24" fillId="0" borderId="24" xfId="0" applyFont="1" applyBorder="1"/>
    <xf numFmtId="0" fontId="0" fillId="0" borderId="60" xfId="0" applyBorder="1"/>
    <xf numFmtId="0" fontId="66" fillId="18" borderId="22" xfId="0" applyFont="1" applyFill="1" applyBorder="1"/>
    <xf numFmtId="0" fontId="64" fillId="0" borderId="26" xfId="0" applyFont="1" applyBorder="1"/>
    <xf numFmtId="166" fontId="64" fillId="15" borderId="24" xfId="0" applyNumberFormat="1" applyFont="1" applyFill="1" applyBorder="1"/>
    <xf numFmtId="14" fontId="144" fillId="15" borderId="24" xfId="0" applyNumberFormat="1" applyFont="1" applyFill="1" applyBorder="1"/>
    <xf numFmtId="0" fontId="64" fillId="12" borderId="24" xfId="0" applyFont="1" applyFill="1" applyBorder="1"/>
    <xf numFmtId="0" fontId="64" fillId="0" borderId="29" xfId="0" applyFont="1" applyBorder="1"/>
    <xf numFmtId="0" fontId="0" fillId="0" borderId="33" xfId="0" applyBorder="1"/>
    <xf numFmtId="0" fontId="0" fillId="0" borderId="41" xfId="0" applyBorder="1"/>
    <xf numFmtId="0" fontId="66" fillId="0" borderId="26" xfId="0" applyFont="1" applyBorder="1"/>
    <xf numFmtId="0" fontId="24" fillId="0" borderId="35" xfId="0" applyFont="1" applyBorder="1"/>
    <xf numFmtId="166" fontId="0" fillId="14" borderId="0" xfId="0" applyNumberFormat="1" applyFill="1"/>
    <xf numFmtId="49" fontId="7" fillId="15" borderId="20" xfId="0" applyNumberFormat="1" applyFont="1" applyFill="1" applyBorder="1"/>
    <xf numFmtId="0" fontId="108" fillId="4" borderId="20" xfId="0" applyFont="1" applyFill="1" applyBorder="1"/>
    <xf numFmtId="0" fontId="112" fillId="4" borderId="35" xfId="0" applyFont="1" applyFill="1" applyBorder="1" applyAlignment="1">
      <alignment horizontal="center"/>
    </xf>
    <xf numFmtId="49" fontId="113" fillId="4" borderId="24" xfId="0" applyNumberFormat="1" applyFont="1" applyFill="1" applyBorder="1" applyAlignment="1">
      <alignment horizontal="left"/>
    </xf>
    <xf numFmtId="49" fontId="114" fillId="4" borderId="22" xfId="0" applyNumberFormat="1" applyFont="1" applyFill="1" applyBorder="1" applyAlignment="1">
      <alignment horizontal="left"/>
    </xf>
    <xf numFmtId="2" fontId="108" fillId="4" borderId="35" xfId="0" applyNumberFormat="1" applyFont="1" applyFill="1" applyBorder="1" applyAlignment="1">
      <alignment horizontal="right"/>
    </xf>
    <xf numFmtId="166" fontId="66" fillId="0" borderId="22" xfId="0" applyNumberFormat="1" applyFont="1" applyBorder="1"/>
    <xf numFmtId="0" fontId="66" fillId="0" borderId="63" xfId="0" applyFont="1" applyBorder="1"/>
    <xf numFmtId="0" fontId="65" fillId="0" borderId="20" xfId="0" applyFont="1" applyBorder="1"/>
    <xf numFmtId="0" fontId="64" fillId="18" borderId="18" xfId="0" applyFont="1" applyFill="1" applyBorder="1"/>
    <xf numFmtId="0" fontId="0" fillId="0" borderId="20" xfId="0" applyBorder="1"/>
    <xf numFmtId="0" fontId="149" fillId="0" borderId="15" xfId="0" applyFont="1" applyBorder="1"/>
    <xf numFmtId="0" fontId="0" fillId="0" borderId="63" xfId="0" applyBorder="1"/>
    <xf numFmtId="0" fontId="66" fillId="0" borderId="35" xfId="0" applyFont="1" applyBorder="1"/>
    <xf numFmtId="49" fontId="127" fillId="0" borderId="15" xfId="0" applyNumberFormat="1" applyFont="1" applyBorder="1"/>
    <xf numFmtId="0" fontId="128" fillId="0" borderId="15" xfId="0" applyFont="1" applyBorder="1"/>
    <xf numFmtId="0" fontId="67" fillId="0" borderId="26" xfId="0" applyFont="1" applyBorder="1"/>
    <xf numFmtId="0" fontId="29" fillId="0" borderId="41" xfId="0" applyFont="1" applyBorder="1" applyAlignment="1">
      <alignment horizontal="left"/>
    </xf>
    <xf numFmtId="0" fontId="65" fillId="0" borderId="26" xfId="0" applyFont="1" applyBorder="1"/>
    <xf numFmtId="0" fontId="56" fillId="0" borderId="59" xfId="0" applyFont="1" applyBorder="1"/>
    <xf numFmtId="0" fontId="128" fillId="0" borderId="59" xfId="0" applyFont="1" applyBorder="1"/>
    <xf numFmtId="0" fontId="64" fillId="0" borderId="60" xfId="0" applyFont="1" applyBorder="1"/>
    <xf numFmtId="0" fontId="65" fillId="0" borderId="65" xfId="0" applyFont="1" applyBorder="1"/>
    <xf numFmtId="0" fontId="6" fillId="0" borderId="59" xfId="0" applyFont="1" applyBorder="1" applyAlignment="1">
      <alignment horizontal="center"/>
    </xf>
    <xf numFmtId="0" fontId="158" fillId="0" borderId="55" xfId="0" applyFont="1" applyBorder="1"/>
    <xf numFmtId="0" fontId="158" fillId="0" borderId="91" xfId="0" applyFont="1" applyBorder="1"/>
    <xf numFmtId="0" fontId="158" fillId="0" borderId="32" xfId="0" applyFont="1" applyBorder="1"/>
    <xf numFmtId="0" fontId="158" fillId="0" borderId="92" xfId="0" applyFont="1" applyBorder="1"/>
    <xf numFmtId="166" fontId="66" fillId="0" borderId="24" xfId="0" applyNumberFormat="1" applyFont="1" applyBorder="1"/>
    <xf numFmtId="166" fontId="66" fillId="15" borderId="24" xfId="0" applyNumberFormat="1" applyFont="1" applyFill="1" applyBorder="1"/>
    <xf numFmtId="166" fontId="0" fillId="15" borderId="22" xfId="0" applyNumberFormat="1" applyFill="1" applyBorder="1"/>
    <xf numFmtId="0" fontId="65" fillId="18" borderId="22" xfId="0" applyFont="1" applyFill="1" applyBorder="1"/>
    <xf numFmtId="0" fontId="8" fillId="18" borderId="4" xfId="0" applyFont="1" applyFill="1" applyBorder="1" applyAlignment="1">
      <alignment horizontal="center"/>
    </xf>
    <xf numFmtId="0" fontId="8" fillId="18" borderId="5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12" borderId="51" xfId="0" applyFont="1" applyFill="1" applyBorder="1" applyAlignment="1">
      <alignment horizontal="center"/>
    </xf>
    <xf numFmtId="0" fontId="2" fillId="12" borderId="48" xfId="0" applyFont="1" applyFill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0" fillId="0" borderId="0" xfId="0"/>
    <xf numFmtId="0" fontId="3" fillId="0" borderId="3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5" fillId="0" borderId="42" xfId="0" applyNumberFormat="1" applyFont="1" applyBorder="1" applyAlignment="1">
      <alignment horizontal="center"/>
    </xf>
    <xf numFmtId="49" fontId="5" fillId="0" borderId="77" xfId="0" applyNumberFormat="1" applyFont="1" applyBorder="1" applyAlignment="1">
      <alignment horizontal="center"/>
    </xf>
    <xf numFmtId="0" fontId="2" fillId="12" borderId="51" xfId="0" applyFont="1" applyFill="1" applyBorder="1" applyAlignment="1">
      <alignment horizontal="center"/>
    </xf>
    <xf numFmtId="0" fontId="2" fillId="12" borderId="48" xfId="0" applyFont="1" applyFill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2" fillId="5" borderId="42" xfId="0" applyFont="1" applyFill="1" applyBorder="1" applyAlignment="1">
      <alignment horizontal="left"/>
    </xf>
    <xf numFmtId="0" fontId="2" fillId="5" borderId="48" xfId="0" applyFont="1" applyFill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129" fillId="12" borderId="0" xfId="0" applyFont="1" applyFill="1" applyAlignment="1"/>
    <xf numFmtId="0" fontId="18" fillId="0" borderId="22" xfId="0" applyFont="1" applyBorder="1"/>
    <xf numFmtId="0" fontId="25" fillId="2" borderId="21" xfId="0" applyFont="1" applyFill="1" applyBorder="1"/>
    <xf numFmtId="49" fontId="74" fillId="12" borderId="24" xfId="0" applyNumberFormat="1" applyFont="1" applyFill="1" applyBorder="1" applyAlignment="1">
      <alignment horizontal="left"/>
    </xf>
    <xf numFmtId="0" fontId="25" fillId="0" borderId="22" xfId="0" applyFont="1" applyBorder="1"/>
    <xf numFmtId="0" fontId="0" fillId="0" borderId="0" xfId="0" applyAlignment="1"/>
    <xf numFmtId="2" fontId="8" fillId="0" borderId="16" xfId="0" applyNumberFormat="1" applyFont="1" applyBorder="1" applyAlignment="1">
      <alignment horizontal="center"/>
    </xf>
    <xf numFmtId="2" fontId="39" fillId="0" borderId="35" xfId="0" applyNumberFormat="1" applyFont="1" applyBorder="1" applyAlignment="1">
      <alignment horizontal="right"/>
    </xf>
    <xf numFmtId="2" fontId="61" fillId="0" borderId="35" xfId="0" applyNumberFormat="1" applyFont="1" applyBorder="1" applyAlignment="1">
      <alignment horizontal="right"/>
    </xf>
    <xf numFmtId="0" fontId="25" fillId="0" borderId="86" xfId="0" applyFont="1" applyBorder="1"/>
    <xf numFmtId="0" fontId="92" fillId="0" borderId="87" xfId="0" applyFont="1" applyBorder="1" applyAlignment="1">
      <alignment horizontal="center"/>
    </xf>
    <xf numFmtId="0" fontId="92" fillId="0" borderId="88" xfId="0" applyFont="1" applyBorder="1" applyAlignment="1">
      <alignment horizontal="left"/>
    </xf>
    <xf numFmtId="0" fontId="25" fillId="23" borderId="89" xfId="0" applyFont="1" applyFill="1" applyBorder="1"/>
    <xf numFmtId="0" fontId="25" fillId="23" borderId="90" xfId="0" applyFont="1" applyFill="1" applyBorder="1" applyAlignment="1">
      <alignment horizontal="center"/>
    </xf>
    <xf numFmtId="49" fontId="92" fillId="0" borderId="86" xfId="0" applyNumberFormat="1" applyFont="1" applyBorder="1"/>
    <xf numFmtId="49" fontId="92" fillId="0" borderId="87" xfId="0" applyNumberFormat="1" applyFont="1" applyBorder="1"/>
    <xf numFmtId="0" fontId="10" fillId="4" borderId="0" xfId="0" applyFont="1" applyFill="1" applyBorder="1"/>
    <xf numFmtId="2" fontId="10" fillId="4" borderId="0" xfId="0" applyNumberFormat="1" applyFont="1" applyFill="1" applyBorder="1" applyAlignment="1">
      <alignment horizontal="right"/>
    </xf>
    <xf numFmtId="0" fontId="92" fillId="2" borderId="24" xfId="0" applyFont="1" applyFill="1" applyBorder="1" applyAlignment="1">
      <alignment horizontal="center"/>
    </xf>
    <xf numFmtId="49" fontId="74" fillId="4" borderId="22" xfId="0" applyNumberFormat="1" applyFont="1" applyFill="1" applyBorder="1"/>
    <xf numFmtId="2" fontId="74" fillId="0" borderId="35" xfId="0" applyNumberFormat="1" applyFont="1" applyBorder="1" applyAlignment="1">
      <alignment horizontal="right"/>
    </xf>
    <xf numFmtId="49" fontId="25" fillId="4" borderId="22" xfId="0" applyNumberFormat="1" applyFont="1" applyFill="1" applyBorder="1" applyAlignment="1">
      <alignment horizontal="center"/>
    </xf>
    <xf numFmtId="2" fontId="74" fillId="4" borderId="22" xfId="0" applyNumberFormat="1" applyFont="1" applyFill="1" applyBorder="1" applyAlignment="1">
      <alignment horizontal="left"/>
    </xf>
    <xf numFmtId="2" fontId="25" fillId="4" borderId="22" xfId="0" applyNumberFormat="1" applyFont="1" applyFill="1" applyBorder="1" applyAlignment="1">
      <alignment horizontal="left"/>
    </xf>
    <xf numFmtId="0" fontId="92" fillId="18" borderId="37" xfId="0" applyFont="1" applyFill="1" applyBorder="1"/>
    <xf numFmtId="0" fontId="92" fillId="18" borderId="23" xfId="0" applyFont="1" applyFill="1" applyBorder="1" applyAlignment="1">
      <alignment horizontal="right"/>
    </xf>
    <xf numFmtId="49" fontId="25" fillId="4" borderId="24" xfId="0" applyNumberFormat="1" applyFont="1" applyFill="1" applyBorder="1"/>
    <xf numFmtId="0" fontId="25" fillId="4" borderId="22" xfId="0" applyFont="1" applyFill="1" applyBorder="1"/>
    <xf numFmtId="49" fontId="25" fillId="4" borderId="22" xfId="0" applyNumberFormat="1" applyFont="1" applyFill="1" applyBorder="1"/>
    <xf numFmtId="1" fontId="25" fillId="4" borderId="22" xfId="0" applyNumberFormat="1" applyFont="1" applyFill="1" applyBorder="1"/>
    <xf numFmtId="2" fontId="25" fillId="4" borderId="22" xfId="0" applyNumberFormat="1" applyFont="1" applyFill="1" applyBorder="1" applyAlignment="1">
      <alignment horizontal="right"/>
    </xf>
    <xf numFmtId="1" fontId="25" fillId="0" borderId="15" xfId="0" applyNumberFormat="1" applyFont="1" applyBorder="1"/>
    <xf numFmtId="2" fontId="10" fillId="0" borderId="35" xfId="0" applyNumberFormat="1" applyFont="1" applyBorder="1" applyAlignment="1">
      <alignment horizontal="right"/>
    </xf>
    <xf numFmtId="1" fontId="25" fillId="0" borderId="22" xfId="0" applyNumberFormat="1" applyFont="1" applyBorder="1"/>
    <xf numFmtId="2" fontId="25" fillId="0" borderId="22" xfId="0" applyNumberFormat="1" applyFont="1" applyBorder="1" applyAlignment="1">
      <alignment horizontal="right"/>
    </xf>
    <xf numFmtId="0" fontId="10" fillId="12" borderId="20" xfId="0" applyFont="1" applyFill="1" applyBorder="1"/>
    <xf numFmtId="0" fontId="25" fillId="4" borderId="22" xfId="0" applyFont="1" applyFill="1" applyBorder="1" applyAlignment="1">
      <alignment horizontal="center"/>
    </xf>
    <xf numFmtId="2" fontId="25" fillId="0" borderId="33" xfId="0" applyNumberFormat="1" applyFont="1" applyBorder="1" applyAlignment="1">
      <alignment horizontal="right"/>
    </xf>
    <xf numFmtId="0" fontId="92" fillId="12" borderId="22" xfId="0" applyFont="1" applyFill="1" applyBorder="1" applyAlignment="1">
      <alignment horizontal="center"/>
    </xf>
    <xf numFmtId="0" fontId="25" fillId="4" borderId="24" xfId="0" applyFont="1" applyFill="1" applyBorder="1"/>
    <xf numFmtId="0" fontId="25" fillId="4" borderId="23" xfId="0" applyFont="1" applyFill="1" applyBorder="1"/>
    <xf numFmtId="0" fontId="25" fillId="4" borderId="27" xfId="0" applyFont="1" applyFill="1" applyBorder="1"/>
    <xf numFmtId="0" fontId="25" fillId="4" borderId="47" xfId="0" applyFont="1" applyFill="1" applyBorder="1"/>
    <xf numFmtId="0" fontId="25" fillId="4" borderId="0" xfId="0" applyFont="1" applyFill="1" applyBorder="1"/>
    <xf numFmtId="2" fontId="25" fillId="0" borderId="35" xfId="0" applyNumberFormat="1" applyFont="1" applyBorder="1"/>
    <xf numFmtId="49" fontId="74" fillId="4" borderId="24" xfId="0" applyNumberFormat="1" applyFont="1" applyFill="1" applyBorder="1" applyAlignment="1">
      <alignment horizontal="left"/>
    </xf>
    <xf numFmtId="2" fontId="25" fillId="0" borderId="22" xfId="0" applyNumberFormat="1" applyFont="1" applyBorder="1"/>
    <xf numFmtId="2" fontId="92" fillId="0" borderId="22" xfId="0" applyNumberFormat="1" applyFont="1" applyBorder="1" applyAlignment="1">
      <alignment horizontal="center"/>
    </xf>
    <xf numFmtId="49" fontId="74" fillId="14" borderId="86" xfId="0" applyNumberFormat="1" applyFont="1" applyFill="1" applyBorder="1"/>
    <xf numFmtId="0" fontId="92" fillId="0" borderId="87" xfId="0" applyFont="1" applyBorder="1"/>
    <xf numFmtId="49" fontId="74" fillId="0" borderId="86" xfId="0" applyNumberFormat="1" applyFont="1" applyBorder="1"/>
    <xf numFmtId="0" fontId="25" fillId="2" borderId="0" xfId="0" applyFont="1" applyFill="1" applyBorder="1" applyAlignment="1">
      <alignment horizontal="center"/>
    </xf>
    <xf numFmtId="0" fontId="25" fillId="2" borderId="25" xfId="0" applyFont="1" applyFill="1" applyBorder="1" applyAlignment="1">
      <alignment horizontal="center"/>
    </xf>
    <xf numFmtId="1" fontId="25" fillId="4" borderId="22" xfId="0" applyNumberFormat="1" applyFont="1" applyFill="1" applyBorder="1" applyAlignment="1">
      <alignment horizontal="right"/>
    </xf>
    <xf numFmtId="0" fontId="25" fillId="7" borderId="22" xfId="0" applyFont="1" applyFill="1" applyBorder="1"/>
    <xf numFmtId="2" fontId="74" fillId="0" borderId="15" xfId="0" applyNumberFormat="1" applyFont="1" applyBorder="1" applyAlignment="1">
      <alignment horizontal="left"/>
    </xf>
    <xf numFmtId="1" fontId="25" fillId="5" borderId="22" xfId="0" applyNumberFormat="1" applyFont="1" applyFill="1" applyBorder="1" applyAlignment="1">
      <alignment horizontal="right"/>
    </xf>
    <xf numFmtId="2" fontId="74" fillId="5" borderId="22" xfId="0" applyNumberFormat="1" applyFont="1" applyFill="1" applyBorder="1" applyAlignment="1">
      <alignment horizontal="left"/>
    </xf>
    <xf numFmtId="1" fontId="25" fillId="0" borderId="59" xfId="0" applyNumberFormat="1" applyFont="1" applyBorder="1" applyAlignment="1">
      <alignment horizontal="right"/>
    </xf>
    <xf numFmtId="0" fontId="39" fillId="0" borderId="22" xfId="0" applyFont="1" applyBorder="1"/>
    <xf numFmtId="1" fontId="25" fillId="0" borderId="22" xfId="0" applyNumberFormat="1" applyFont="1" applyBorder="1" applyAlignment="1">
      <alignment horizontal="right"/>
    </xf>
    <xf numFmtId="2" fontId="74" fillId="0" borderId="22" xfId="0" applyNumberFormat="1" applyFont="1" applyBorder="1" applyAlignment="1">
      <alignment horizontal="left"/>
    </xf>
    <xf numFmtId="0" fontId="25" fillId="2" borderId="17" xfId="0" applyFont="1" applyFill="1" applyBorder="1" applyAlignment="1">
      <alignment horizontal="center"/>
    </xf>
    <xf numFmtId="0" fontId="92" fillId="2" borderId="17" xfId="0" applyFont="1" applyFill="1" applyBorder="1" applyAlignment="1">
      <alignment horizontal="center"/>
    </xf>
    <xf numFmtId="2" fontId="92" fillId="4" borderId="59" xfId="0" applyNumberFormat="1" applyFont="1" applyFill="1" applyBorder="1" applyAlignment="1">
      <alignment horizontal="left"/>
    </xf>
    <xf numFmtId="2" fontId="14" fillId="4" borderId="59" xfId="0" applyNumberFormat="1" applyFont="1" applyFill="1" applyBorder="1" applyAlignment="1">
      <alignment horizontal="center"/>
    </xf>
    <xf numFmtId="2" fontId="92" fillId="4" borderId="22" xfId="0" applyNumberFormat="1" applyFont="1" applyFill="1" applyBorder="1" applyAlignment="1">
      <alignment horizontal="left"/>
    </xf>
    <xf numFmtId="2" fontId="14" fillId="4" borderId="22" xfId="0" applyNumberFormat="1" applyFont="1" applyFill="1" applyBorder="1" applyAlignment="1">
      <alignment horizontal="center"/>
    </xf>
    <xf numFmtId="1" fontId="25" fillId="0" borderId="15" xfId="0" applyNumberFormat="1" applyFont="1" applyBorder="1" applyAlignment="1">
      <alignment horizontal="right"/>
    </xf>
    <xf numFmtId="2" fontId="10" fillId="4" borderId="15" xfId="0" applyNumberFormat="1" applyFont="1" applyFill="1" applyBorder="1" applyAlignment="1">
      <alignment horizontal="right"/>
    </xf>
    <xf numFmtId="2" fontId="45" fillId="4" borderId="22" xfId="0" applyNumberFormat="1" applyFont="1" applyFill="1" applyBorder="1" applyAlignment="1">
      <alignment horizontal="left"/>
    </xf>
    <xf numFmtId="2" fontId="45" fillId="4" borderId="22" xfId="0" applyNumberFormat="1" applyFont="1" applyFill="1" applyBorder="1" applyAlignment="1">
      <alignment horizontal="center"/>
    </xf>
    <xf numFmtId="2" fontId="10" fillId="4" borderId="22" xfId="0" applyNumberFormat="1" applyFont="1" applyFill="1" applyBorder="1" applyAlignment="1">
      <alignment horizontal="right"/>
    </xf>
    <xf numFmtId="2" fontId="10" fillId="0" borderId="33" xfId="0" applyNumberFormat="1" applyFont="1" applyBorder="1" applyAlignment="1">
      <alignment horizontal="right"/>
    </xf>
    <xf numFmtId="2" fontId="45" fillId="4" borderId="59" xfId="0" applyNumberFormat="1" applyFont="1" applyFill="1" applyBorder="1" applyAlignment="1">
      <alignment horizontal="left"/>
    </xf>
    <xf numFmtId="2" fontId="45" fillId="4" borderId="59" xfId="0" applyNumberFormat="1" applyFont="1" applyFill="1" applyBorder="1" applyAlignment="1">
      <alignment horizontal="center"/>
    </xf>
    <xf numFmtId="2" fontId="74" fillId="4" borderId="15" xfId="0" applyNumberFormat="1" applyFont="1" applyFill="1" applyBorder="1" applyAlignment="1">
      <alignment horizontal="left"/>
    </xf>
    <xf numFmtId="0" fontId="25" fillId="2" borderId="19" xfId="0" applyFont="1" applyFill="1" applyBorder="1" applyAlignment="1">
      <alignment horizontal="center"/>
    </xf>
    <xf numFmtId="0" fontId="125" fillId="4" borderId="22" xfId="0" applyFont="1" applyFill="1" applyBorder="1"/>
    <xf numFmtId="2" fontId="125" fillId="4" borderId="22" xfId="0" applyNumberFormat="1" applyFont="1" applyFill="1" applyBorder="1" applyAlignment="1">
      <alignment horizontal="left"/>
    </xf>
    <xf numFmtId="0" fontId="10" fillId="12" borderId="14" xfId="0" applyFont="1" applyFill="1" applyBorder="1" applyAlignment="1"/>
    <xf numFmtId="2" fontId="25" fillId="0" borderId="0" xfId="0" applyNumberFormat="1" applyFont="1" applyBorder="1" applyAlignment="1">
      <alignment horizontal="right"/>
    </xf>
    <xf numFmtId="2" fontId="25" fillId="4" borderId="0" xfId="0" applyNumberFormat="1" applyFont="1" applyFill="1" applyBorder="1" applyAlignment="1">
      <alignment horizontal="right"/>
    </xf>
    <xf numFmtId="49" fontId="25" fillId="4" borderId="59" xfId="0" applyNumberFormat="1" applyFont="1" applyFill="1" applyBorder="1" applyAlignment="1">
      <alignment horizontal="center"/>
    </xf>
    <xf numFmtId="2" fontId="25" fillId="6" borderId="35" xfId="0" applyNumberFormat="1" applyFont="1" applyFill="1" applyBorder="1" applyAlignment="1">
      <alignment horizontal="right"/>
    </xf>
    <xf numFmtId="0" fontId="45" fillId="18" borderId="37" xfId="0" applyFont="1" applyFill="1" applyBorder="1"/>
    <xf numFmtId="0" fontId="45" fillId="18" borderId="23" xfId="0" applyFont="1" applyFill="1" applyBorder="1" applyAlignment="1">
      <alignment horizontal="right"/>
    </xf>
    <xf numFmtId="49" fontId="25" fillId="0" borderId="24" xfId="0" applyNumberFormat="1" applyFont="1" applyBorder="1"/>
    <xf numFmtId="2" fontId="10" fillId="4" borderId="35" xfId="0" applyNumberFormat="1" applyFont="1" applyFill="1" applyBorder="1" applyAlignment="1">
      <alignment horizontal="right"/>
    </xf>
    <xf numFmtId="0" fontId="92" fillId="4" borderId="22" xfId="0" applyFont="1" applyFill="1" applyBorder="1"/>
    <xf numFmtId="0" fontId="124" fillId="4" borderId="23" xfId="0" applyFont="1" applyFill="1" applyBorder="1" applyAlignment="1">
      <alignment horizontal="right"/>
    </xf>
    <xf numFmtId="0" fontId="92" fillId="4" borderId="25" xfId="0" applyFont="1" applyFill="1" applyBorder="1"/>
    <xf numFmtId="0" fontId="10" fillId="4" borderId="25" xfId="0" applyFont="1" applyFill="1" applyBorder="1"/>
    <xf numFmtId="0" fontId="10" fillId="4" borderId="23" xfId="0" applyFont="1" applyFill="1" applyBorder="1"/>
    <xf numFmtId="0" fontId="73" fillId="4" borderId="25" xfId="0" applyFont="1" applyFill="1" applyBorder="1"/>
    <xf numFmtId="0" fontId="73" fillId="4" borderId="23" xfId="0" applyFont="1" applyFill="1" applyBorder="1"/>
    <xf numFmtId="2" fontId="21" fillId="4" borderId="22" xfId="0" applyNumberFormat="1" applyFont="1" applyFill="1" applyBorder="1"/>
    <xf numFmtId="1" fontId="74" fillId="4" borderId="22" xfId="0" applyNumberFormat="1" applyFont="1" applyFill="1" applyBorder="1"/>
    <xf numFmtId="49" fontId="25" fillId="12" borderId="24" xfId="0" applyNumberFormat="1" applyFont="1" applyFill="1" applyBorder="1"/>
    <xf numFmtId="2" fontId="39" fillId="0" borderId="22" xfId="0" applyNumberFormat="1" applyFont="1" applyBorder="1"/>
    <xf numFmtId="2" fontId="61" fillId="4" borderId="16" xfId="0" applyNumberFormat="1" applyFont="1" applyFill="1" applyBorder="1" applyAlignment="1">
      <alignment horizontal="right"/>
    </xf>
    <xf numFmtId="2" fontId="61" fillId="4" borderId="35" xfId="0" applyNumberFormat="1" applyFont="1" applyFill="1" applyBorder="1" applyAlignment="1">
      <alignment horizontal="center"/>
    </xf>
    <xf numFmtId="2" fontId="61" fillId="4" borderId="22" xfId="0" applyNumberFormat="1" applyFont="1" applyFill="1" applyBorder="1"/>
    <xf numFmtId="1" fontId="61" fillId="4" borderId="15" xfId="0" applyNumberFormat="1" applyFont="1" applyFill="1" applyBorder="1" applyAlignment="1">
      <alignment horizontal="right"/>
    </xf>
    <xf numFmtId="2" fontId="10" fillId="4" borderId="22" xfId="0" applyNumberFormat="1" applyFont="1" applyFill="1" applyBorder="1"/>
    <xf numFmtId="1" fontId="25" fillId="4" borderId="16" xfId="0" applyNumberFormat="1" applyFont="1" applyFill="1" applyBorder="1" applyAlignment="1">
      <alignment horizontal="right"/>
    </xf>
    <xf numFmtId="1" fontId="10" fillId="4" borderId="16" xfId="0" applyNumberFormat="1" applyFont="1" applyFill="1" applyBorder="1" applyAlignment="1">
      <alignment horizontal="right"/>
    </xf>
    <xf numFmtId="49" fontId="17" fillId="0" borderId="22" xfId="1" applyNumberFormat="1" applyFont="1" applyBorder="1" applyAlignment="1" applyProtection="1"/>
    <xf numFmtId="1" fontId="74" fillId="0" borderId="45" xfId="0" applyNumberFormat="1" applyFont="1" applyBorder="1" applyAlignment="1">
      <alignment horizontal="right"/>
    </xf>
    <xf numFmtId="49" fontId="21" fillId="0" borderId="0" xfId="0" applyNumberFormat="1" applyFont="1"/>
    <xf numFmtId="2" fontId="21" fillId="4" borderId="15" xfId="0" applyNumberFormat="1" applyFont="1" applyFill="1" applyBorder="1"/>
    <xf numFmtId="2" fontId="18" fillId="0" borderId="41" xfId="0" applyNumberFormat="1" applyFont="1" applyBorder="1" applyAlignment="1">
      <alignment horizontal="right"/>
    </xf>
    <xf numFmtId="2" fontId="21" fillId="0" borderId="26" xfId="0" applyNumberFormat="1" applyFont="1" applyBorder="1"/>
    <xf numFmtId="2" fontId="21" fillId="0" borderId="15" xfId="0" applyNumberFormat="1" applyFont="1" applyBorder="1"/>
    <xf numFmtId="0" fontId="102" fillId="0" borderId="22" xfId="0" applyFont="1" applyBorder="1" applyAlignment="1">
      <alignment horizontal="left"/>
    </xf>
    <xf numFmtId="0" fontId="102" fillId="0" borderId="15" xfId="0" applyFont="1" applyBorder="1" applyAlignment="1">
      <alignment horizontal="left"/>
    </xf>
    <xf numFmtId="2" fontId="49" fillId="0" borderId="35" xfId="0" applyNumberFormat="1" applyFont="1" applyBorder="1" applyAlignment="1">
      <alignment horizontal="right"/>
    </xf>
    <xf numFmtId="2" fontId="18" fillId="16" borderId="35" xfId="0" applyNumberFormat="1" applyFont="1" applyFill="1" applyBorder="1" applyAlignment="1">
      <alignment horizontal="right"/>
    </xf>
    <xf numFmtId="2" fontId="21" fillId="16" borderId="22" xfId="0" applyNumberFormat="1" applyFont="1" applyFill="1" applyBorder="1"/>
    <xf numFmtId="167" fontId="18" fillId="0" borderId="35" xfId="0" applyNumberFormat="1" applyFont="1" applyBorder="1" applyAlignment="1">
      <alignment horizontal="right"/>
    </xf>
    <xf numFmtId="2" fontId="18" fillId="0" borderId="60" xfId="0" applyNumberFormat="1" applyFont="1" applyBorder="1" applyAlignment="1">
      <alignment horizontal="right"/>
    </xf>
    <xf numFmtId="2" fontId="21" fillId="0" borderId="59" xfId="0" applyNumberFormat="1" applyFont="1" applyBorder="1"/>
    <xf numFmtId="2" fontId="18" fillId="0" borderId="71" xfId="0" applyNumberFormat="1" applyFont="1" applyBorder="1" applyAlignment="1">
      <alignment horizontal="right"/>
    </xf>
    <xf numFmtId="2" fontId="21" fillId="0" borderId="70" xfId="0" applyNumberFormat="1" applyFont="1" applyBorder="1"/>
    <xf numFmtId="2" fontId="102" fillId="0" borderId="35" xfId="0" applyNumberFormat="1" applyFont="1" applyBorder="1" applyAlignment="1">
      <alignment horizontal="right"/>
    </xf>
    <xf numFmtId="0" fontId="18" fillId="0" borderId="21" xfId="0" applyFont="1" applyBorder="1"/>
    <xf numFmtId="0" fontId="8" fillId="0" borderId="22" xfId="0" applyFont="1" applyBorder="1" applyAlignment="1">
      <alignment horizontal="center"/>
    </xf>
    <xf numFmtId="0" fontId="10" fillId="20" borderId="14" xfId="0" applyFont="1" applyFill="1" applyBorder="1" applyAlignment="1"/>
    <xf numFmtId="2" fontId="73" fillId="0" borderId="35" xfId="0" applyNumberFormat="1" applyFont="1" applyBorder="1" applyAlignment="1">
      <alignment horizontal="right"/>
    </xf>
    <xf numFmtId="0" fontId="124" fillId="18" borderId="23" xfId="0" applyFont="1" applyFill="1" applyBorder="1" applyAlignment="1">
      <alignment horizontal="right"/>
    </xf>
    <xf numFmtId="2" fontId="73" fillId="4" borderId="0" xfId="0" applyNumberFormat="1" applyFont="1" applyFill="1" applyBorder="1" applyAlignment="1">
      <alignment horizontal="right"/>
    </xf>
    <xf numFmtId="0" fontId="92" fillId="4" borderId="0" xfId="0" applyFont="1" applyFill="1" applyBorder="1"/>
    <xf numFmtId="0" fontId="25" fillId="4" borderId="40" xfId="0" applyFont="1" applyFill="1" applyBorder="1"/>
    <xf numFmtId="2" fontId="73" fillId="4" borderId="41" xfId="0" applyNumberFormat="1" applyFont="1" applyFill="1" applyBorder="1" applyAlignment="1">
      <alignment horizontal="right"/>
    </xf>
    <xf numFmtId="0" fontId="73" fillId="8" borderId="25" xfId="0" applyFont="1" applyFill="1" applyBorder="1"/>
    <xf numFmtId="0" fontId="73" fillId="8" borderId="23" xfId="0" applyFont="1" applyFill="1" applyBorder="1"/>
    <xf numFmtId="0" fontId="10" fillId="8" borderId="14" xfId="0" applyFont="1" applyFill="1" applyBorder="1" applyAlignment="1"/>
    <xf numFmtId="0" fontId="10" fillId="4" borderId="22" xfId="0" applyFont="1" applyFill="1" applyBorder="1" applyAlignment="1"/>
    <xf numFmtId="0" fontId="10" fillId="2" borderId="22" xfId="0" applyFont="1" applyFill="1" applyBorder="1" applyAlignment="1">
      <alignment horizontal="center"/>
    </xf>
    <xf numFmtId="1" fontId="10" fillId="0" borderId="22" xfId="0" applyNumberFormat="1" applyFont="1" applyBorder="1" applyAlignment="1">
      <alignment horizontal="right"/>
    </xf>
    <xf numFmtId="0" fontId="83" fillId="2" borderId="25" xfId="0" applyFont="1" applyFill="1" applyBorder="1"/>
    <xf numFmtId="0" fontId="83" fillId="2" borderId="23" xfId="0" applyFont="1" applyFill="1" applyBorder="1"/>
    <xf numFmtId="2" fontId="83" fillId="0" borderId="35" xfId="0" applyNumberFormat="1" applyFont="1" applyBorder="1" applyAlignment="1">
      <alignment horizontal="right"/>
    </xf>
    <xf numFmtId="0" fontId="83" fillId="4" borderId="25" xfId="0" applyFont="1" applyFill="1" applyBorder="1"/>
    <xf numFmtId="0" fontId="83" fillId="4" borderId="23" xfId="0" applyFont="1" applyFill="1" applyBorder="1"/>
    <xf numFmtId="2" fontId="83" fillId="4" borderId="35" xfId="0" applyNumberFormat="1" applyFont="1" applyFill="1" applyBorder="1" applyAlignment="1">
      <alignment horizontal="right"/>
    </xf>
    <xf numFmtId="0" fontId="83" fillId="2" borderId="24" xfId="0" applyFont="1" applyFill="1" applyBorder="1"/>
    <xf numFmtId="0" fontId="92" fillId="0" borderId="25" xfId="0" applyFont="1" applyBorder="1" applyAlignment="1">
      <alignment horizontal="left"/>
    </xf>
    <xf numFmtId="0" fontId="74" fillId="0" borderId="25" xfId="0" applyFont="1" applyBorder="1" applyAlignment="1">
      <alignment horizontal="left"/>
    </xf>
    <xf numFmtId="0" fontId="83" fillId="2" borderId="35" xfId="0" applyFont="1" applyFill="1" applyBorder="1"/>
    <xf numFmtId="2" fontId="83" fillId="0" borderId="22" xfId="0" applyNumberFormat="1" applyFont="1" applyBorder="1" applyAlignment="1">
      <alignment horizontal="right"/>
    </xf>
    <xf numFmtId="2" fontId="83" fillId="4" borderId="22" xfId="0" applyNumberFormat="1" applyFont="1" applyFill="1" applyBorder="1" applyAlignment="1">
      <alignment horizontal="right"/>
    </xf>
  </cellXfs>
  <cellStyles count="4">
    <cellStyle name="Currency" xfId="3" builtinId="4"/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1887220</xdr:colOff>
      <xdr:row>173</xdr:row>
      <xdr:rowOff>119380</xdr:rowOff>
    </xdr:from>
    <xdr:to>
      <xdr:col>0</xdr:col>
      <xdr:colOff>2146993</xdr:colOff>
      <xdr:row>173</xdr:row>
      <xdr:rowOff>309880</xdr:rowOff>
    </xdr:to>
    <xdr:sp macro="" textlink="">
      <xdr:nvSpPr>
        <xdr:cNvPr id="11" name="สามเหลี่ยมหน้าจั่ว 10">
          <a:extLst>
            <a:ext uri="{FF2B5EF4-FFF2-40B4-BE49-F238E27FC236}">
              <a16:creationId xmlns:a16="http://schemas.microsoft.com/office/drawing/2014/main" id="{1E7BDD0D-83E4-1C57-C9D8-3F197A0FEE48}"/>
            </a:ext>
          </a:extLst>
        </xdr:cNvPr>
        <xdr:cNvSpPr/>
      </xdr:nvSpPr>
      <xdr:spPr>
        <a:xfrm>
          <a:off x="1889125" y="76872815"/>
          <a:ext cx="254000" cy="190500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1887220</xdr:colOff>
      <xdr:row>174</xdr:row>
      <xdr:rowOff>117475</xdr:rowOff>
    </xdr:from>
    <xdr:to>
      <xdr:col>0</xdr:col>
      <xdr:colOff>2146993</xdr:colOff>
      <xdr:row>174</xdr:row>
      <xdr:rowOff>307975</xdr:rowOff>
    </xdr:to>
    <xdr:sp macro="" textlink="">
      <xdr:nvSpPr>
        <xdr:cNvPr id="12" name="สามเหลี่ยมหน้าจั่ว 11">
          <a:extLst>
            <a:ext uri="{FF2B5EF4-FFF2-40B4-BE49-F238E27FC236}">
              <a16:creationId xmlns:a16="http://schemas.microsoft.com/office/drawing/2014/main" id="{B5D7A533-A893-B1C8-7DD4-4AA6769FB3D3}"/>
            </a:ext>
          </a:extLst>
        </xdr:cNvPr>
        <xdr:cNvSpPr/>
      </xdr:nvSpPr>
      <xdr:spPr>
        <a:xfrm>
          <a:off x="1889125" y="77311607"/>
          <a:ext cx="254000" cy="190500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1887220</xdr:colOff>
      <xdr:row>174</xdr:row>
      <xdr:rowOff>117475</xdr:rowOff>
    </xdr:from>
    <xdr:to>
      <xdr:col>0</xdr:col>
      <xdr:colOff>2146993</xdr:colOff>
      <xdr:row>174</xdr:row>
      <xdr:rowOff>307975</xdr:rowOff>
    </xdr:to>
    <xdr:sp macro="" textlink="">
      <xdr:nvSpPr>
        <xdr:cNvPr id="13" name="สามเหลี่ยมหน้าจั่ว 12">
          <a:extLst>
            <a:ext uri="{FF2B5EF4-FFF2-40B4-BE49-F238E27FC236}">
              <a16:creationId xmlns:a16="http://schemas.microsoft.com/office/drawing/2014/main" id="{915E1E62-BC79-C560-B01B-9040164F7A00}"/>
            </a:ext>
          </a:extLst>
        </xdr:cNvPr>
        <xdr:cNvSpPr/>
      </xdr:nvSpPr>
      <xdr:spPr>
        <a:xfrm>
          <a:off x="1889125" y="77311607"/>
          <a:ext cx="254000" cy="190500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&#3604;11@309" TargetMode="External"/><Relationship Id="rId13" Type="http://schemas.openxmlformats.org/officeDocument/2006/relationships/hyperlink" Target="mailto:&#3604;7@215(&#3619;&#3634;&#3588;&#3634;&#3617;&#3588;68/224)" TargetMode="External"/><Relationship Id="rId3" Type="http://schemas.openxmlformats.org/officeDocument/2006/relationships/hyperlink" Target="mailto:&#3648;&#3585;&#3656;&#3634;10&#3621;&#3633;&#3591;&#3621;&#3604;210@199.73" TargetMode="External"/><Relationship Id="rId7" Type="http://schemas.openxmlformats.org/officeDocument/2006/relationships/hyperlink" Target="mailto:&#3604;.12/55@%20620" TargetMode="External"/><Relationship Id="rId12" Type="http://schemas.openxmlformats.org/officeDocument/2006/relationships/hyperlink" Target="mailto:&#3604;7@215(&#3619;&#3634;&#3588;&#3634;&#3617;&#3588;68/224)" TargetMode="External"/><Relationship Id="rId2" Type="http://schemas.openxmlformats.org/officeDocument/2006/relationships/hyperlink" Target="mailto:50+7@920+25" TargetMode="External"/><Relationship Id="rId16" Type="http://schemas.openxmlformats.org/officeDocument/2006/relationships/printerSettings" Target="../printerSettings/printerSettings3.bin"/><Relationship Id="rId1" Type="http://schemas.openxmlformats.org/officeDocument/2006/relationships/hyperlink" Target="mailto:50+7@855%20(100+15)" TargetMode="External"/><Relationship Id="rId6" Type="http://schemas.openxmlformats.org/officeDocument/2006/relationships/hyperlink" Target="mailto:&#3604;.12/55@%20620" TargetMode="External"/><Relationship Id="rId11" Type="http://schemas.openxmlformats.org/officeDocument/2006/relationships/hyperlink" Target="mailto:&#3604;11@1320" TargetMode="External"/><Relationship Id="rId5" Type="http://schemas.openxmlformats.org/officeDocument/2006/relationships/hyperlink" Target="mailto:&#3651;&#3627;&#3617;&#3656;1260+30&#3621;&#3633;&#3591;1290@81&#3586;&#3634;&#3618;88&#3621;&#3633;&#3591;1355)" TargetMode="External"/><Relationship Id="rId15" Type="http://schemas.openxmlformats.org/officeDocument/2006/relationships/hyperlink" Target="mailto:&#3648;&#3585;&#3656;&#3634;10&#3621;&#3633;&#3591;&#3621;&#3604;210@199.73" TargetMode="External"/><Relationship Id="rId10" Type="http://schemas.openxmlformats.org/officeDocument/2006/relationships/hyperlink" Target="mailto:&#3604;11@309" TargetMode="External"/><Relationship Id="rId4" Type="http://schemas.openxmlformats.org/officeDocument/2006/relationships/hyperlink" Target="mailto:&#3648;&#3585;&#3656;&#3634;10&#3621;&#3633;&#3591;&#3621;&#3604;210@199.73" TargetMode="External"/><Relationship Id="rId9" Type="http://schemas.openxmlformats.org/officeDocument/2006/relationships/hyperlink" Target="mailto:&#3604;11@1320" TargetMode="External"/><Relationship Id="rId14" Type="http://schemas.openxmlformats.org/officeDocument/2006/relationships/hyperlink" Target="mailto:10&#3621;&#3633;&#3591;&#3621;&#3604;300.4/&#3621;&#3633;&#3591;@186.70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&#3611;&#3585;&#3605;&#3636;1188@49" TargetMode="External"/><Relationship Id="rId2" Type="http://schemas.openxmlformats.org/officeDocument/2006/relationships/hyperlink" Target="mailto:&#3611;&#3585;&#3605;&#3636;2160@72" TargetMode="External"/><Relationship Id="rId1" Type="http://schemas.openxmlformats.org/officeDocument/2006/relationships/hyperlink" Target="mailto:&#3611;&#3585;&#3605;&#3636;990@99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mailto:&#3611;&#3585;&#3605;&#3636;990@99" TargetMode="External"/><Relationship Id="rId4" Type="http://schemas.openxmlformats.org/officeDocument/2006/relationships/hyperlink" Target="mailto:&#3611;&#3585;&#3605;&#3636;1230@41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173.8&#3621;&#3604;10%252%25/1035+40@67.2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347.5&#3585;&#3585;+&#3588;&#3656;&#3634;&#3619;&#3606;@&#3585;&#3585;112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hyperlink" Target="mailto:9-5-56&#3621;&#3633;&#3591;1050@35" TargetMode="External"/><Relationship Id="rId1" Type="http://schemas.openxmlformats.org/officeDocument/2006/relationships/hyperlink" Target="mailto:&#3604;.2/56@%2055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mailto:3&#3626;&#3633;&#3656;&#3591;&#3619;&#3634;&#3588;&#3634;@180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0.bin"/><Relationship Id="rId1" Type="http://schemas.openxmlformats.org/officeDocument/2006/relationships/hyperlink" Target="mailto:&#3585;&#3621;&#3656;&#3629;&#3591;&#3651;&#3626;&#3613;&#3634;&#3626;&#3641;&#3591;@2.30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hyperlink" Target="mailto:&#3585;&#3621;&#3656;&#3629;&#3591;&#3651;&#3626;&#3613;&#3634;&#3626;&#3641;&#3591;@2.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D4AC1-B81B-48C6-BAB9-EBE3E81ED5A0}">
  <sheetPr>
    <tabColor indexed="14"/>
  </sheetPr>
  <dimension ref="A1:P524"/>
  <sheetViews>
    <sheetView view="pageBreakPreview" topLeftCell="A7" zoomScale="96" zoomScaleNormal="85" zoomScaleSheetLayoutView="96" workbookViewId="0">
      <selection activeCell="B14" sqref="B14:K15"/>
    </sheetView>
  </sheetViews>
  <sheetFormatPr defaultRowHeight="34.5"/>
  <cols>
    <col min="1" max="1" width="2" style="4" customWidth="1"/>
    <col min="2" max="2" width="30.140625" style="3" customWidth="1"/>
    <col min="3" max="4" width="11.28515625" style="77" customWidth="1"/>
    <col min="5" max="5" width="11.28515625" style="232" customWidth="1"/>
    <col min="6" max="6" width="11.28515625" style="258" customWidth="1"/>
    <col min="7" max="7" width="11" style="270" customWidth="1"/>
    <col min="8" max="8" width="11.5703125" style="3" customWidth="1"/>
    <col min="9" max="9" width="20.85546875" style="430" customWidth="1"/>
    <col min="10" max="10" width="12.28515625" style="3" customWidth="1"/>
    <col min="11" max="11" width="12" style="175" customWidth="1"/>
    <col min="12" max="12" width="12.7109375" style="3" customWidth="1"/>
    <col min="13" max="13" width="15.7109375" style="438" customWidth="1"/>
    <col min="14" max="14" width="9.140625" style="438"/>
    <col min="15" max="15" width="14.42578125" style="471" customWidth="1"/>
    <col min="16" max="16" width="13.85546875" style="438" customWidth="1"/>
    <col min="17" max="17" width="14.140625" style="3" customWidth="1"/>
    <col min="18" max="16384" width="9.140625" style="3"/>
  </cols>
  <sheetData>
    <row r="1" spans="1:16" ht="24" customHeight="1">
      <c r="B1" s="3" t="s">
        <v>0</v>
      </c>
      <c r="F1" s="233"/>
      <c r="K1" s="532">
        <v>1</v>
      </c>
    </row>
    <row r="2" spans="1:16" s="1" customFormat="1">
      <c r="A2" s="1" t="s">
        <v>1</v>
      </c>
      <c r="C2" s="71"/>
      <c r="D2" s="77"/>
      <c r="E2" s="232"/>
      <c r="F2" s="233"/>
      <c r="G2" s="271"/>
      <c r="H2" s="3"/>
      <c r="I2" s="214"/>
      <c r="J2" s="3"/>
      <c r="K2" s="175"/>
      <c r="M2" s="232"/>
      <c r="N2" s="232"/>
      <c r="O2" s="472"/>
      <c r="P2" s="232"/>
    </row>
    <row r="3" spans="1:16" s="1" customFormat="1">
      <c r="A3" s="3761" t="s">
        <v>2</v>
      </c>
      <c r="B3" s="3761"/>
      <c r="C3" s="10"/>
      <c r="D3" s="78"/>
      <c r="E3" s="232"/>
      <c r="F3" s="233"/>
      <c r="G3" s="271"/>
      <c r="H3" s="3"/>
      <c r="I3" s="214"/>
      <c r="J3" s="3"/>
      <c r="K3" s="175"/>
      <c r="M3" s="232"/>
      <c r="N3" s="232"/>
      <c r="O3" s="472"/>
      <c r="P3" s="232"/>
    </row>
    <row r="4" spans="1:16" ht="21" customHeight="1" thickBot="1">
      <c r="F4" s="233"/>
    </row>
    <row r="5" spans="1:16" s="10" customFormat="1">
      <c r="A5" s="3759"/>
      <c r="B5" s="3760" t="s">
        <v>3</v>
      </c>
      <c r="C5" s="6" t="s">
        <v>4</v>
      </c>
      <c r="D5" s="79" t="s">
        <v>5</v>
      </c>
      <c r="E5" s="234" t="s">
        <v>6</v>
      </c>
      <c r="F5" s="235" t="s">
        <v>6</v>
      </c>
      <c r="G5" s="272" t="s">
        <v>7</v>
      </c>
      <c r="H5" s="426" t="s">
        <v>8</v>
      </c>
      <c r="I5" s="400" t="s">
        <v>9</v>
      </c>
      <c r="J5" s="112" t="s">
        <v>10</v>
      </c>
      <c r="K5" s="3757" t="s">
        <v>10</v>
      </c>
      <c r="M5" s="469"/>
      <c r="N5" s="469"/>
      <c r="O5" s="473"/>
      <c r="P5" s="469"/>
    </row>
    <row r="6" spans="1:16" s="10" customFormat="1" ht="35.25" thickBot="1">
      <c r="A6" s="118"/>
      <c r="B6" s="16"/>
      <c r="C6" s="12"/>
      <c r="D6" s="81" t="s">
        <v>11</v>
      </c>
      <c r="E6" s="236" t="s">
        <v>12</v>
      </c>
      <c r="F6" s="237" t="s">
        <v>13</v>
      </c>
      <c r="G6" s="273"/>
      <c r="H6" s="122" t="s">
        <v>14</v>
      </c>
      <c r="I6" s="401"/>
      <c r="J6" s="122" t="s">
        <v>15</v>
      </c>
      <c r="K6" s="3757" t="s">
        <v>16</v>
      </c>
      <c r="M6" s="469"/>
      <c r="N6" s="469"/>
      <c r="O6" s="473"/>
      <c r="P6" s="469"/>
    </row>
    <row r="7" spans="1:16" s="10" customFormat="1">
      <c r="A7" s="3772" t="s">
        <v>17</v>
      </c>
      <c r="B7" s="3772"/>
      <c r="C7" s="87" t="s">
        <v>18</v>
      </c>
      <c r="D7" s="97"/>
      <c r="E7" s="3757"/>
      <c r="F7" s="245"/>
      <c r="G7" s="278" t="s">
        <v>19</v>
      </c>
      <c r="H7" s="85"/>
      <c r="I7" s="429"/>
      <c r="J7" s="85"/>
      <c r="K7" s="3373"/>
      <c r="M7" s="469"/>
      <c r="N7" s="469"/>
      <c r="O7" s="473"/>
      <c r="P7" s="469"/>
    </row>
    <row r="8" spans="1:16">
      <c r="A8" s="222"/>
      <c r="B8" s="26" t="s">
        <v>20</v>
      </c>
      <c r="C8" s="85" t="s">
        <v>21</v>
      </c>
      <c r="D8" s="97" t="s">
        <v>22</v>
      </c>
      <c r="E8" s="22">
        <v>28</v>
      </c>
      <c r="F8" s="23" t="s">
        <v>23</v>
      </c>
      <c r="G8" s="3276" t="s">
        <v>24</v>
      </c>
      <c r="H8" s="204">
        <v>299.07</v>
      </c>
      <c r="I8" s="3360" t="s">
        <v>25</v>
      </c>
      <c r="J8" s="20">
        <v>281.19</v>
      </c>
      <c r="K8" s="3359">
        <v>28.11</v>
      </c>
      <c r="M8" s="438">
        <v>29112.15</v>
      </c>
      <c r="N8" s="438">
        <v>7.0000000000000007E-2</v>
      </c>
      <c r="O8" s="471">
        <f>(M8*N8)+M8</f>
        <v>31150.000500000002</v>
      </c>
      <c r="P8" s="438">
        <f>O8/105</f>
        <v>296.66667142857142</v>
      </c>
    </row>
    <row r="9" spans="1:16">
      <c r="A9" s="127"/>
      <c r="B9" s="32" t="s">
        <v>20</v>
      </c>
      <c r="C9" s="82" t="s">
        <v>26</v>
      </c>
      <c r="D9" s="3756"/>
      <c r="E9" s="256"/>
      <c r="F9" s="23" t="s">
        <v>27</v>
      </c>
      <c r="G9" s="2987" t="s">
        <v>28</v>
      </c>
      <c r="H9" s="203">
        <v>654.21</v>
      </c>
      <c r="I9" s="1791" t="s">
        <v>29</v>
      </c>
      <c r="J9" s="416" t="s">
        <v>30</v>
      </c>
      <c r="K9" s="487"/>
    </row>
    <row r="10" spans="1:16">
      <c r="A10" s="127"/>
      <c r="B10" s="32" t="s">
        <v>31</v>
      </c>
      <c r="C10" s="82" t="s">
        <v>21</v>
      </c>
      <c r="D10" s="3756" t="s">
        <v>22</v>
      </c>
      <c r="E10" s="1976">
        <v>26</v>
      </c>
      <c r="F10" s="34" t="s">
        <v>32</v>
      </c>
      <c r="G10" s="1615" t="s">
        <v>24</v>
      </c>
      <c r="H10" s="204">
        <v>233.64</v>
      </c>
      <c r="I10" s="3360" t="s">
        <v>33</v>
      </c>
      <c r="J10" s="20">
        <v>235.23</v>
      </c>
      <c r="K10" s="475">
        <v>23.52</v>
      </c>
    </row>
    <row r="11" spans="1:16">
      <c r="A11" s="127"/>
      <c r="B11" s="32" t="s">
        <v>31</v>
      </c>
      <c r="C11" s="82" t="s">
        <v>26</v>
      </c>
      <c r="D11" s="3756"/>
      <c r="E11" s="1563"/>
      <c r="F11" s="2805"/>
      <c r="G11" s="276" t="s">
        <v>34</v>
      </c>
      <c r="H11" s="29">
        <v>432</v>
      </c>
      <c r="I11" s="162" t="s">
        <v>35</v>
      </c>
      <c r="J11" s="29">
        <v>447</v>
      </c>
      <c r="K11" s="133"/>
    </row>
    <row r="12" spans="1:16">
      <c r="A12" s="127"/>
      <c r="B12" s="32" t="s">
        <v>36</v>
      </c>
      <c r="C12" s="82" t="s">
        <v>26</v>
      </c>
      <c r="D12" s="3756" t="s">
        <v>22</v>
      </c>
      <c r="E12" s="1563"/>
      <c r="F12" s="2805"/>
      <c r="G12" s="276" t="s">
        <v>37</v>
      </c>
      <c r="H12" s="29">
        <v>590.65</v>
      </c>
      <c r="I12" s="3773" t="s">
        <v>38</v>
      </c>
      <c r="J12" s="29">
        <v>632</v>
      </c>
      <c r="K12" s="133"/>
      <c r="M12" s="438">
        <v>38598.129999999997</v>
      </c>
      <c r="N12" s="438">
        <v>7.0000000000000007E-2</v>
      </c>
      <c r="O12" s="471">
        <f>(M12*N12)+M12</f>
        <v>41299.999100000001</v>
      </c>
      <c r="P12" s="438">
        <f>O12/204</f>
        <v>202.45097598039217</v>
      </c>
    </row>
    <row r="13" spans="1:16">
      <c r="A13" s="127"/>
      <c r="B13" s="32" t="s">
        <v>39</v>
      </c>
      <c r="C13" s="82"/>
      <c r="D13" s="3756"/>
      <c r="E13" s="1563"/>
      <c r="F13" s="2805"/>
      <c r="G13" s="276" t="s">
        <v>37</v>
      </c>
      <c r="H13" s="29">
        <v>593.46</v>
      </c>
      <c r="I13" s="3369" t="s">
        <v>40</v>
      </c>
      <c r="J13" s="29">
        <v>635</v>
      </c>
      <c r="K13" s="133"/>
    </row>
    <row r="14" spans="1:16">
      <c r="A14" s="127"/>
      <c r="B14" s="32"/>
      <c r="C14" s="82"/>
      <c r="D14" s="3756"/>
      <c r="E14" s="1563"/>
      <c r="F14" s="2805"/>
      <c r="G14" s="276"/>
      <c r="H14" s="29"/>
      <c r="I14" s="3773"/>
      <c r="J14" s="29"/>
      <c r="K14" s="133"/>
    </row>
    <row r="15" spans="1:16">
      <c r="A15" s="127"/>
      <c r="B15" s="32"/>
      <c r="C15" s="82"/>
      <c r="D15" s="3756"/>
      <c r="E15" s="1563"/>
      <c r="F15" s="2805"/>
      <c r="G15" s="276"/>
      <c r="H15" s="29"/>
      <c r="I15" s="3369"/>
      <c r="J15" s="29"/>
      <c r="K15" s="133"/>
    </row>
    <row r="16" spans="1:16">
      <c r="A16" s="127"/>
      <c r="B16" s="60" t="s">
        <v>41</v>
      </c>
      <c r="C16" s="82" t="s">
        <v>21</v>
      </c>
      <c r="D16" s="3756" t="s">
        <v>22</v>
      </c>
      <c r="E16" s="1563"/>
      <c r="F16" s="2805"/>
      <c r="G16" s="276"/>
      <c r="H16" s="29"/>
      <c r="I16" s="3757" t="s">
        <v>42</v>
      </c>
      <c r="J16" s="29"/>
      <c r="K16" s="133"/>
    </row>
    <row r="17" spans="1:11">
      <c r="A17" s="127"/>
      <c r="B17" s="1251" t="s">
        <v>43</v>
      </c>
      <c r="C17" s="82"/>
      <c r="D17" s="94"/>
      <c r="E17" s="3774"/>
      <c r="F17" s="2805"/>
      <c r="G17" s="276"/>
      <c r="H17" s="29"/>
      <c r="I17" s="162"/>
      <c r="J17" s="29"/>
      <c r="K17" s="133"/>
    </row>
    <row r="18" spans="1:11">
      <c r="A18" s="127"/>
      <c r="B18" s="53" t="s">
        <v>44</v>
      </c>
      <c r="C18" s="82" t="s">
        <v>45</v>
      </c>
      <c r="D18" s="3756" t="s">
        <v>22</v>
      </c>
      <c r="E18" s="1563">
        <v>98</v>
      </c>
      <c r="F18" s="2805" t="s">
        <v>46</v>
      </c>
      <c r="G18" s="3375" t="s">
        <v>47</v>
      </c>
      <c r="H18" s="29">
        <v>85.98</v>
      </c>
      <c r="I18" s="162" t="s">
        <v>48</v>
      </c>
      <c r="J18" s="29" t="s">
        <v>49</v>
      </c>
      <c r="K18" s="3359">
        <v>93</v>
      </c>
    </row>
    <row r="19" spans="1:11">
      <c r="A19" s="569"/>
      <c r="B19" s="53" t="s">
        <v>50</v>
      </c>
      <c r="C19" s="82" t="s">
        <v>45</v>
      </c>
      <c r="D19" s="3756" t="s">
        <v>22</v>
      </c>
      <c r="E19" s="1563">
        <v>100</v>
      </c>
      <c r="F19" s="2805" t="s">
        <v>51</v>
      </c>
      <c r="G19" s="276" t="s">
        <v>52</v>
      </c>
      <c r="H19" s="29">
        <v>84.11</v>
      </c>
      <c r="I19" s="162" t="s">
        <v>53</v>
      </c>
      <c r="J19" s="29">
        <v>914.98</v>
      </c>
      <c r="K19" s="3359">
        <v>91.49</v>
      </c>
    </row>
    <row r="20" spans="1:11">
      <c r="A20" s="127"/>
      <c r="B20" s="53" t="s">
        <v>54</v>
      </c>
      <c r="C20" s="82" t="s">
        <v>45</v>
      </c>
      <c r="D20" s="3756" t="s">
        <v>22</v>
      </c>
      <c r="E20" s="1563">
        <v>90</v>
      </c>
      <c r="F20" s="2805" t="s">
        <v>55</v>
      </c>
      <c r="G20" s="276" t="s">
        <v>52</v>
      </c>
      <c r="H20" s="29">
        <v>74.77</v>
      </c>
      <c r="I20" s="162" t="s">
        <v>56</v>
      </c>
      <c r="J20" s="29">
        <v>815</v>
      </c>
      <c r="K20" s="3359">
        <v>81.5</v>
      </c>
    </row>
    <row r="21" spans="1:11">
      <c r="A21" s="569"/>
      <c r="B21" s="69" t="s">
        <v>57</v>
      </c>
      <c r="C21" s="82" t="s">
        <v>45</v>
      </c>
      <c r="D21" s="3756" t="s">
        <v>22</v>
      </c>
      <c r="E21" s="1563">
        <v>65</v>
      </c>
      <c r="F21" s="2805" t="s">
        <v>58</v>
      </c>
      <c r="G21" s="3375" t="s">
        <v>47</v>
      </c>
      <c r="H21" s="29">
        <v>57.01</v>
      </c>
      <c r="I21" s="162" t="s">
        <v>48</v>
      </c>
      <c r="J21" s="29" t="s">
        <v>59</v>
      </c>
      <c r="K21" s="3359">
        <v>62</v>
      </c>
    </row>
    <row r="22" spans="1:11">
      <c r="A22" s="127"/>
      <c r="B22" s="69" t="s">
        <v>60</v>
      </c>
      <c r="C22" s="82" t="s">
        <v>45</v>
      </c>
      <c r="D22" s="3756" t="s">
        <v>22</v>
      </c>
      <c r="E22" s="3774">
        <v>48</v>
      </c>
      <c r="F22" s="2805" t="s">
        <v>61</v>
      </c>
      <c r="G22" s="3375" t="s">
        <v>47</v>
      </c>
      <c r="H22" s="69">
        <v>41.12</v>
      </c>
      <c r="I22" s="1644" t="s">
        <v>48</v>
      </c>
      <c r="J22" s="69" t="s">
        <v>62</v>
      </c>
      <c r="K22" s="3359">
        <v>45</v>
      </c>
    </row>
    <row r="23" spans="1:11">
      <c r="A23" s="127"/>
      <c r="B23" s="1066"/>
      <c r="C23" s="218"/>
      <c r="D23" s="939"/>
      <c r="E23" s="1974"/>
      <c r="F23" s="34"/>
      <c r="G23" s="904"/>
      <c r="H23" s="69"/>
      <c r="I23" s="1644"/>
      <c r="J23" s="69"/>
      <c r="K23" s="145"/>
    </row>
    <row r="24" spans="1:11">
      <c r="A24" s="127"/>
      <c r="B24" s="3055" t="s">
        <v>63</v>
      </c>
      <c r="C24" s="3508"/>
      <c r="D24" s="3388"/>
      <c r="E24" s="268"/>
      <c r="F24" s="251"/>
      <c r="G24" s="630" t="s">
        <v>64</v>
      </c>
      <c r="H24" s="628"/>
      <c r="I24" s="1642"/>
      <c r="J24" s="628"/>
      <c r="K24" s="145"/>
    </row>
    <row r="25" spans="1:11">
      <c r="A25" s="127"/>
      <c r="B25" s="3057" t="s">
        <v>65</v>
      </c>
      <c r="C25" s="1561" t="s">
        <v>66</v>
      </c>
      <c r="D25" s="939" t="s">
        <v>22</v>
      </c>
      <c r="E25" s="1976">
        <v>32</v>
      </c>
      <c r="F25" s="34"/>
      <c r="G25" s="1648" t="s">
        <v>67</v>
      </c>
      <c r="H25" s="1649">
        <v>350</v>
      </c>
      <c r="I25" s="1650" t="s">
        <v>68</v>
      </c>
      <c r="J25" s="1649">
        <v>280</v>
      </c>
      <c r="K25" s="145">
        <v>28</v>
      </c>
    </row>
    <row r="26" spans="1:11">
      <c r="A26" s="127"/>
      <c r="B26" s="1345" t="s">
        <v>69</v>
      </c>
      <c r="C26" s="218" t="s">
        <v>66</v>
      </c>
      <c r="D26" s="939" t="s">
        <v>22</v>
      </c>
      <c r="E26" s="1976">
        <v>32</v>
      </c>
      <c r="F26" s="34" t="s">
        <v>70</v>
      </c>
      <c r="G26" s="2987" t="s">
        <v>71</v>
      </c>
      <c r="H26" s="69">
        <v>350</v>
      </c>
      <c r="I26" s="1644" t="s">
        <v>68</v>
      </c>
      <c r="J26" s="69">
        <v>280</v>
      </c>
      <c r="K26" s="145">
        <v>28</v>
      </c>
    </row>
    <row r="27" spans="1:11">
      <c r="A27" s="127"/>
      <c r="B27" s="1345" t="s">
        <v>69</v>
      </c>
      <c r="C27" s="218" t="s">
        <v>72</v>
      </c>
      <c r="D27" s="939"/>
      <c r="E27" s="3236" t="s">
        <v>73</v>
      </c>
      <c r="F27" s="3757"/>
      <c r="G27" s="3757" t="s">
        <v>74</v>
      </c>
      <c r="H27" s="69">
        <v>580</v>
      </c>
      <c r="I27" s="1644" t="s">
        <v>75</v>
      </c>
      <c r="J27" s="852" t="s">
        <v>76</v>
      </c>
      <c r="K27" s="145"/>
    </row>
    <row r="28" spans="1:11">
      <c r="A28" s="127"/>
      <c r="B28" s="225"/>
      <c r="C28" s="459"/>
      <c r="D28" s="1935"/>
      <c r="E28" s="256"/>
      <c r="F28" s="241"/>
      <c r="G28" s="3757"/>
      <c r="H28" s="29"/>
      <c r="I28" s="162"/>
      <c r="J28" s="29"/>
      <c r="K28" s="133"/>
    </row>
    <row r="29" spans="1:11">
      <c r="A29" s="127"/>
      <c r="B29" s="32"/>
      <c r="C29" s="82"/>
      <c r="D29" s="3756"/>
      <c r="E29" s="256"/>
      <c r="F29" s="648"/>
      <c r="G29" s="904"/>
      <c r="H29" s="29"/>
      <c r="I29" s="162"/>
      <c r="J29" s="29"/>
      <c r="K29" s="133"/>
    </row>
    <row r="30" spans="1:11">
      <c r="A30" s="127"/>
      <c r="B30" s="3599" t="s">
        <v>77</v>
      </c>
      <c r="C30" s="459"/>
      <c r="D30" s="1935"/>
      <c r="E30" s="256"/>
      <c r="F30" s="241"/>
      <c r="G30" s="904"/>
      <c r="H30" s="29"/>
      <c r="I30" s="162"/>
      <c r="J30" s="29"/>
      <c r="K30" s="133"/>
    </row>
    <row r="31" spans="1:11">
      <c r="A31" s="136"/>
      <c r="B31" s="32" t="s">
        <v>78</v>
      </c>
      <c r="C31" s="82" t="s">
        <v>66</v>
      </c>
      <c r="D31" s="3756" t="s">
        <v>22</v>
      </c>
      <c r="E31" s="3757">
        <v>36</v>
      </c>
      <c r="F31" s="3757" t="s">
        <v>79</v>
      </c>
      <c r="G31" s="904" t="s">
        <v>80</v>
      </c>
      <c r="H31" s="29">
        <v>355</v>
      </c>
      <c r="I31" s="162" t="s">
        <v>81</v>
      </c>
      <c r="J31" s="3757">
        <v>365</v>
      </c>
      <c r="K31" s="3757">
        <v>36.5</v>
      </c>
    </row>
    <row r="32" spans="1:11">
      <c r="A32" s="136"/>
      <c r="B32" s="32"/>
      <c r="C32" s="82"/>
      <c r="D32" s="3756"/>
      <c r="E32" s="248"/>
      <c r="F32" s="243"/>
      <c r="G32" s="904"/>
      <c r="H32" s="203"/>
      <c r="I32" s="162"/>
      <c r="J32" s="203"/>
      <c r="K32" s="3381"/>
    </row>
    <row r="33" spans="1:16">
      <c r="A33" s="127"/>
      <c r="B33" s="32"/>
      <c r="C33" s="82"/>
      <c r="D33" s="3756"/>
      <c r="E33" s="247"/>
      <c r="F33" s="241"/>
      <c r="G33" s="904"/>
      <c r="H33" s="29"/>
      <c r="I33" s="162"/>
      <c r="J33" s="29"/>
      <c r="K33" s="133"/>
    </row>
    <row r="34" spans="1:16" ht="35.25" thickBot="1">
      <c r="A34" s="151"/>
      <c r="B34" s="225" t="s">
        <v>82</v>
      </c>
      <c r="C34" s="82"/>
      <c r="D34" s="3756"/>
      <c r="E34" s="3757">
        <v>1500</v>
      </c>
      <c r="F34" s="3757"/>
      <c r="G34" s="276" t="s">
        <v>83</v>
      </c>
      <c r="H34" s="29"/>
      <c r="I34" s="29"/>
      <c r="J34" s="203"/>
      <c r="K34" s="1638">
        <v>1200</v>
      </c>
    </row>
    <row r="35" spans="1:16" ht="28.5" customHeight="1">
      <c r="A35" s="229"/>
      <c r="B35" s="230"/>
      <c r="C35" s="231"/>
      <c r="D35" s="231"/>
      <c r="E35" s="437"/>
      <c r="F35" s="437"/>
      <c r="G35" s="279"/>
      <c r="H35" s="231"/>
      <c r="I35" s="433"/>
      <c r="J35" s="231"/>
      <c r="K35" s="501"/>
      <c r="L35" s="4"/>
    </row>
    <row r="36" spans="1:16" ht="28.5" customHeight="1">
      <c r="A36" s="71"/>
      <c r="B36" s="468"/>
      <c r="C36" s="78"/>
      <c r="D36" s="78"/>
      <c r="E36" s="437"/>
      <c r="F36" s="437"/>
      <c r="G36" s="91"/>
      <c r="H36" s="78"/>
      <c r="I36" s="399"/>
      <c r="J36" s="78"/>
      <c r="K36" s="532">
        <v>2</v>
      </c>
      <c r="L36" s="4"/>
      <c r="O36" s="471">
        <f ca="1">+O36:S55</f>
        <v>0</v>
      </c>
    </row>
    <row r="37" spans="1:16">
      <c r="A37" s="89" t="s">
        <v>1</v>
      </c>
      <c r="B37" s="2"/>
      <c r="C37" s="71"/>
      <c r="D37" s="78"/>
      <c r="E37" s="233"/>
      <c r="F37" s="233"/>
      <c r="G37" s="280"/>
      <c r="H37" s="4"/>
      <c r="I37" s="168"/>
      <c r="J37" s="4"/>
      <c r="L37" s="10"/>
    </row>
    <row r="38" spans="1:16" s="1" customFormat="1">
      <c r="A38" s="3761" t="s">
        <v>84</v>
      </c>
      <c r="B38" s="3761"/>
      <c r="C38" s="10"/>
      <c r="D38" s="78"/>
      <c r="E38" s="232"/>
      <c r="F38" s="233"/>
      <c r="G38" s="271"/>
      <c r="H38" s="3"/>
      <c r="I38" s="214"/>
      <c r="J38" s="3"/>
      <c r="K38" s="175"/>
      <c r="M38" s="232"/>
      <c r="N38" s="232"/>
      <c r="O38" s="472"/>
      <c r="P38" s="232"/>
    </row>
    <row r="39" spans="1:16" ht="23.25" customHeight="1" thickBot="1">
      <c r="A39" s="90"/>
      <c r="B39" s="4"/>
      <c r="C39" s="78"/>
      <c r="D39" s="78"/>
      <c r="E39" s="233"/>
      <c r="F39" s="233"/>
      <c r="G39" s="281"/>
      <c r="H39" s="4"/>
      <c r="I39" s="184"/>
      <c r="J39" s="4"/>
    </row>
    <row r="40" spans="1:16">
      <c r="A40" s="3759"/>
      <c r="B40" s="3760" t="s">
        <v>3</v>
      </c>
      <c r="C40" s="6" t="s">
        <v>4</v>
      </c>
      <c r="D40" s="79" t="s">
        <v>5</v>
      </c>
      <c r="E40" s="3757" t="s">
        <v>6</v>
      </c>
      <c r="F40" s="3757" t="s">
        <v>6</v>
      </c>
      <c r="G40" s="272" t="s">
        <v>7</v>
      </c>
      <c r="H40" s="426" t="s">
        <v>8</v>
      </c>
      <c r="I40" s="850" t="s">
        <v>9</v>
      </c>
      <c r="J40" s="112" t="s">
        <v>10</v>
      </c>
      <c r="K40" s="3757" t="s">
        <v>10</v>
      </c>
      <c r="L40" s="10"/>
    </row>
    <row r="41" spans="1:16" ht="35.25" thickBot="1">
      <c r="A41" s="118"/>
      <c r="B41" s="16"/>
      <c r="C41" s="12"/>
      <c r="D41" s="81" t="s">
        <v>11</v>
      </c>
      <c r="E41" s="3757" t="s">
        <v>12</v>
      </c>
      <c r="F41" s="3757" t="s">
        <v>13</v>
      </c>
      <c r="G41" s="273"/>
      <c r="H41" s="122" t="s">
        <v>14</v>
      </c>
      <c r="I41" s="401"/>
      <c r="J41" s="122" t="s">
        <v>15</v>
      </c>
      <c r="K41" s="3757" t="s">
        <v>16</v>
      </c>
      <c r="L41" s="10"/>
    </row>
    <row r="42" spans="1:16">
      <c r="A42" s="569"/>
      <c r="B42" s="287" t="s">
        <v>85</v>
      </c>
      <c r="C42" s="85"/>
      <c r="D42" s="97"/>
      <c r="E42" s="3757"/>
      <c r="F42" s="3757"/>
      <c r="G42" s="275" t="s">
        <v>86</v>
      </c>
      <c r="H42" s="56"/>
      <c r="I42" s="422"/>
      <c r="J42" s="56"/>
      <c r="K42" s="3618"/>
    </row>
    <row r="43" spans="1:16">
      <c r="A43" s="29"/>
      <c r="B43" s="910" t="s">
        <v>87</v>
      </c>
      <c r="C43" s="748" t="s">
        <v>45</v>
      </c>
      <c r="D43" s="939" t="s">
        <v>22</v>
      </c>
      <c r="E43" s="3757">
        <v>69</v>
      </c>
      <c r="F43" s="3757" t="s">
        <v>88</v>
      </c>
      <c r="G43" s="904" t="s">
        <v>89</v>
      </c>
      <c r="H43" s="69">
        <v>57.94</v>
      </c>
      <c r="I43" s="852"/>
      <c r="J43" s="69">
        <v>620</v>
      </c>
      <c r="K43" s="2997">
        <v>61.99</v>
      </c>
    </row>
    <row r="44" spans="1:16">
      <c r="A44" s="29"/>
      <c r="B44" s="910" t="s">
        <v>90</v>
      </c>
      <c r="C44" s="218" t="s">
        <v>21</v>
      </c>
      <c r="D44" s="939" t="s">
        <v>22</v>
      </c>
      <c r="E44" s="3757">
        <v>75</v>
      </c>
      <c r="F44" s="3757" t="s">
        <v>91</v>
      </c>
      <c r="G44" s="3375" t="s">
        <v>92</v>
      </c>
      <c r="H44" s="69">
        <v>65.42</v>
      </c>
      <c r="I44" s="852" t="s">
        <v>93</v>
      </c>
      <c r="J44" s="69">
        <v>710</v>
      </c>
      <c r="K44" s="2997">
        <v>71</v>
      </c>
    </row>
    <row r="45" spans="1:16">
      <c r="A45" s="29"/>
      <c r="B45" s="910" t="s">
        <v>94</v>
      </c>
      <c r="C45" s="218" t="s">
        <v>21</v>
      </c>
      <c r="D45" s="939" t="s">
        <v>22</v>
      </c>
      <c r="E45" s="3757">
        <v>62</v>
      </c>
      <c r="F45" s="3757" t="s">
        <v>95</v>
      </c>
      <c r="G45" s="3757">
        <v>25273</v>
      </c>
      <c r="H45" s="69">
        <v>53.18</v>
      </c>
      <c r="I45" s="1066" t="s">
        <v>48</v>
      </c>
      <c r="J45" s="69" t="s">
        <v>96</v>
      </c>
      <c r="K45" s="2997">
        <v>57.9</v>
      </c>
    </row>
    <row r="46" spans="1:16">
      <c r="A46" s="29"/>
      <c r="B46" s="910" t="s">
        <v>97</v>
      </c>
      <c r="C46" s="218" t="s">
        <v>21</v>
      </c>
      <c r="D46" s="939" t="s">
        <v>22</v>
      </c>
      <c r="E46" s="3757">
        <v>64</v>
      </c>
      <c r="F46" s="3757" t="s">
        <v>98</v>
      </c>
      <c r="G46" s="904" t="s">
        <v>99</v>
      </c>
      <c r="H46" s="69">
        <v>56.08</v>
      </c>
      <c r="I46" s="2249" t="s">
        <v>100</v>
      </c>
      <c r="J46" s="69">
        <v>581.48</v>
      </c>
      <c r="K46" s="2997">
        <v>58.15</v>
      </c>
    </row>
    <row r="47" spans="1:16">
      <c r="A47" s="29"/>
      <c r="B47" s="910" t="s">
        <v>101</v>
      </c>
      <c r="C47" s="218" t="s">
        <v>21</v>
      </c>
      <c r="D47" s="939" t="s">
        <v>102</v>
      </c>
      <c r="E47" s="3757">
        <v>62</v>
      </c>
      <c r="F47" s="3757" t="s">
        <v>103</v>
      </c>
      <c r="G47" s="3344" t="s">
        <v>104</v>
      </c>
      <c r="H47" s="69">
        <v>51.4</v>
      </c>
      <c r="I47" s="852" t="s">
        <v>105</v>
      </c>
      <c r="J47" s="69">
        <v>559.98</v>
      </c>
      <c r="K47" s="2997">
        <v>56</v>
      </c>
    </row>
    <row r="48" spans="1:16">
      <c r="A48" s="29"/>
      <c r="B48" s="910" t="s">
        <v>106</v>
      </c>
      <c r="C48" s="218" t="s">
        <v>21</v>
      </c>
      <c r="D48" s="939"/>
      <c r="E48" s="3757">
        <v>48</v>
      </c>
      <c r="F48" s="3757" t="s">
        <v>107</v>
      </c>
      <c r="G48" s="904" t="s">
        <v>108</v>
      </c>
      <c r="H48" s="69">
        <v>40.19</v>
      </c>
      <c r="I48" s="852" t="s">
        <v>109</v>
      </c>
      <c r="J48" s="69">
        <v>430</v>
      </c>
      <c r="K48" s="2997">
        <v>43</v>
      </c>
    </row>
    <row r="49" spans="1:16">
      <c r="A49" s="174"/>
      <c r="B49" s="69" t="s">
        <v>110</v>
      </c>
      <c r="C49" s="218" t="s">
        <v>45</v>
      </c>
      <c r="D49" s="939" t="s">
        <v>22</v>
      </c>
      <c r="E49" s="3757">
        <v>44</v>
      </c>
      <c r="F49" s="3757" t="s">
        <v>111</v>
      </c>
      <c r="G49" s="3757">
        <v>25273</v>
      </c>
      <c r="H49" s="69">
        <v>37.380000000000003</v>
      </c>
      <c r="I49" s="1644" t="s">
        <v>112</v>
      </c>
      <c r="J49" s="1349" t="s">
        <v>113</v>
      </c>
      <c r="K49" s="3757" t="s">
        <v>114</v>
      </c>
    </row>
    <row r="50" spans="1:16">
      <c r="A50" s="29"/>
      <c r="B50" s="69" t="s">
        <v>110</v>
      </c>
      <c r="C50" s="218" t="s">
        <v>115</v>
      </c>
      <c r="D50" s="939"/>
      <c r="E50" s="3757"/>
      <c r="F50" s="3757" t="s">
        <v>116</v>
      </c>
      <c r="G50" s="904" t="s">
        <v>117</v>
      </c>
      <c r="H50" s="69">
        <v>671.96</v>
      </c>
      <c r="I50" s="852" t="s">
        <v>118</v>
      </c>
      <c r="J50" s="1345" t="s">
        <v>119</v>
      </c>
      <c r="K50" s="2997"/>
    </row>
    <row r="51" spans="1:16">
      <c r="A51" s="29"/>
      <c r="B51" s="910" t="s">
        <v>120</v>
      </c>
      <c r="C51" s="218" t="s">
        <v>45</v>
      </c>
      <c r="D51" s="939" t="s">
        <v>22</v>
      </c>
      <c r="E51" s="3757">
        <v>43</v>
      </c>
      <c r="F51" s="3757">
        <v>425</v>
      </c>
      <c r="G51" s="3757">
        <v>25238</v>
      </c>
      <c r="H51" s="69">
        <v>36.92</v>
      </c>
      <c r="I51" s="852" t="s">
        <v>121</v>
      </c>
      <c r="J51" s="69" t="s">
        <v>122</v>
      </c>
      <c r="K51" s="2997" t="s">
        <v>123</v>
      </c>
    </row>
    <row r="52" spans="1:16" s="1" customFormat="1">
      <c r="A52" s="190"/>
      <c r="B52" s="910" t="s">
        <v>120</v>
      </c>
      <c r="C52" s="218" t="s">
        <v>115</v>
      </c>
      <c r="D52" s="939"/>
      <c r="E52" s="3757" t="s">
        <v>124</v>
      </c>
      <c r="F52" s="3757"/>
      <c r="G52" s="904" t="s">
        <v>125</v>
      </c>
      <c r="H52" s="69">
        <v>799.99</v>
      </c>
      <c r="I52" s="1644" t="s">
        <v>126</v>
      </c>
      <c r="J52" s="69" t="s">
        <v>127</v>
      </c>
      <c r="K52" s="2997"/>
      <c r="M52" s="232"/>
      <c r="N52" s="232"/>
      <c r="O52" s="472"/>
      <c r="P52" s="232"/>
    </row>
    <row r="53" spans="1:16">
      <c r="A53" s="29"/>
      <c r="B53" s="910" t="s">
        <v>128</v>
      </c>
      <c r="C53" s="218" t="s">
        <v>45</v>
      </c>
      <c r="D53" s="939" t="s">
        <v>22</v>
      </c>
      <c r="E53" s="3757">
        <v>36</v>
      </c>
      <c r="F53" s="3757">
        <v>345</v>
      </c>
      <c r="G53" s="3375">
        <v>25212</v>
      </c>
      <c r="H53" s="69">
        <v>29.53</v>
      </c>
      <c r="I53" s="1066" t="s">
        <v>129</v>
      </c>
      <c r="J53" s="69" t="s">
        <v>130</v>
      </c>
      <c r="K53" s="2997" t="s">
        <v>131</v>
      </c>
    </row>
    <row r="54" spans="1:16">
      <c r="A54" s="29"/>
      <c r="B54" s="910" t="s">
        <v>128</v>
      </c>
      <c r="C54" s="218" t="s">
        <v>132</v>
      </c>
      <c r="D54" s="3617" t="s">
        <v>133</v>
      </c>
      <c r="E54" s="3757" t="s">
        <v>134</v>
      </c>
      <c r="F54" s="3757"/>
      <c r="G54" s="3757">
        <v>25273</v>
      </c>
      <c r="H54" s="1349" t="s">
        <v>135</v>
      </c>
      <c r="I54" s="1644" t="s">
        <v>136</v>
      </c>
      <c r="J54" s="1066" t="s">
        <v>137</v>
      </c>
      <c r="K54" s="2997"/>
    </row>
    <row r="55" spans="1:16">
      <c r="A55" s="29"/>
      <c r="B55" s="910" t="s">
        <v>138</v>
      </c>
      <c r="C55" s="218" t="s">
        <v>45</v>
      </c>
      <c r="D55" s="939" t="s">
        <v>22</v>
      </c>
      <c r="E55" s="3757">
        <v>36</v>
      </c>
      <c r="F55" s="3757">
        <v>345</v>
      </c>
      <c r="G55" s="3375" t="s">
        <v>139</v>
      </c>
      <c r="H55" s="69">
        <v>29.53</v>
      </c>
      <c r="I55" s="852" t="s">
        <v>121</v>
      </c>
      <c r="J55" s="69" t="s">
        <v>140</v>
      </c>
      <c r="K55" s="2997" t="s">
        <v>131</v>
      </c>
    </row>
    <row r="56" spans="1:16">
      <c r="A56" s="29"/>
      <c r="B56" s="69" t="s">
        <v>141</v>
      </c>
      <c r="C56" s="218" t="s">
        <v>45</v>
      </c>
      <c r="D56" s="939" t="s">
        <v>22</v>
      </c>
      <c r="E56" s="3757">
        <v>33</v>
      </c>
      <c r="F56" s="3757">
        <v>320</v>
      </c>
      <c r="G56" s="3757">
        <v>25238</v>
      </c>
      <c r="H56" s="69">
        <v>26.07</v>
      </c>
      <c r="I56" s="3366" t="s">
        <v>142</v>
      </c>
      <c r="J56" s="69" t="s">
        <v>143</v>
      </c>
      <c r="K56" s="2997" t="s">
        <v>144</v>
      </c>
    </row>
    <row r="57" spans="1:16">
      <c r="A57" s="29"/>
      <c r="B57" s="69" t="s">
        <v>141</v>
      </c>
      <c r="C57" s="218" t="s">
        <v>132</v>
      </c>
      <c r="D57" s="3617" t="s">
        <v>133</v>
      </c>
      <c r="E57" s="3757" t="s">
        <v>145</v>
      </c>
      <c r="F57" s="3757"/>
      <c r="G57" s="3757">
        <v>25273</v>
      </c>
      <c r="H57" s="69">
        <v>602.79999999999995</v>
      </c>
      <c r="I57" s="1644" t="s">
        <v>146</v>
      </c>
      <c r="J57" s="1349" t="s">
        <v>147</v>
      </c>
      <c r="K57" s="2997"/>
    </row>
    <row r="58" spans="1:16">
      <c r="A58" s="29"/>
      <c r="B58" s="29" t="s">
        <v>148</v>
      </c>
      <c r="C58" s="82" t="s">
        <v>21</v>
      </c>
      <c r="D58" s="3756" t="s">
        <v>22</v>
      </c>
      <c r="E58" s="3757">
        <v>32</v>
      </c>
      <c r="F58" s="3757" t="s">
        <v>70</v>
      </c>
      <c r="G58" s="3535">
        <v>25273</v>
      </c>
      <c r="H58" s="29">
        <v>27.1</v>
      </c>
      <c r="I58" s="162" t="s">
        <v>149</v>
      </c>
      <c r="J58" s="29" t="s">
        <v>150</v>
      </c>
      <c r="K58" s="475">
        <v>30</v>
      </c>
    </row>
    <row r="59" spans="1:16">
      <c r="A59" s="42"/>
      <c r="B59" s="69" t="s">
        <v>151</v>
      </c>
      <c r="C59" s="218" t="s">
        <v>45</v>
      </c>
      <c r="D59" s="939" t="s">
        <v>22</v>
      </c>
      <c r="E59" s="3757">
        <v>30</v>
      </c>
      <c r="F59" s="3757" t="s">
        <v>152</v>
      </c>
      <c r="G59" s="3757">
        <v>25238</v>
      </c>
      <c r="H59" s="69">
        <v>22.9</v>
      </c>
      <c r="I59" s="487" t="s">
        <v>153</v>
      </c>
      <c r="J59" s="852" t="s">
        <v>154</v>
      </c>
      <c r="K59" s="2997" t="s">
        <v>155</v>
      </c>
    </row>
    <row r="60" spans="1:16">
      <c r="A60" s="42"/>
      <c r="B60" s="69" t="s">
        <v>156</v>
      </c>
      <c r="C60" s="218" t="s">
        <v>45</v>
      </c>
      <c r="D60" s="939" t="s">
        <v>22</v>
      </c>
      <c r="E60" s="3757">
        <v>47</v>
      </c>
      <c r="F60" s="3757" t="s">
        <v>62</v>
      </c>
      <c r="G60" s="904" t="s">
        <v>157</v>
      </c>
      <c r="H60" s="69">
        <v>41</v>
      </c>
      <c r="I60" s="162" t="s">
        <v>158</v>
      </c>
      <c r="J60" s="69" t="s">
        <v>159</v>
      </c>
      <c r="K60" s="2997" t="s">
        <v>160</v>
      </c>
    </row>
    <row r="61" spans="1:16">
      <c r="A61" s="29"/>
      <c r="B61" s="69" t="s">
        <v>161</v>
      </c>
      <c r="C61" s="218" t="s">
        <v>45</v>
      </c>
      <c r="D61" s="939" t="s">
        <v>22</v>
      </c>
      <c r="E61" s="3757">
        <v>38</v>
      </c>
      <c r="F61" s="3757" t="s">
        <v>162</v>
      </c>
      <c r="G61" s="3375">
        <v>25217</v>
      </c>
      <c r="H61" s="69">
        <v>30.84</v>
      </c>
      <c r="I61" s="1804" t="s">
        <v>163</v>
      </c>
      <c r="J61" s="69" t="s">
        <v>164</v>
      </c>
      <c r="K61" s="2997" t="s">
        <v>165</v>
      </c>
    </row>
    <row r="62" spans="1:16">
      <c r="A62" s="48"/>
      <c r="B62" s="69" t="s">
        <v>166</v>
      </c>
      <c r="C62" s="218" t="s">
        <v>167</v>
      </c>
      <c r="D62" s="939" t="s">
        <v>168</v>
      </c>
      <c r="E62" s="3757">
        <v>30</v>
      </c>
      <c r="F62" s="3757" t="s">
        <v>51</v>
      </c>
      <c r="G62" s="3375" t="s">
        <v>169</v>
      </c>
      <c r="H62" s="69">
        <v>23.36</v>
      </c>
      <c r="I62" s="1644" t="s">
        <v>170</v>
      </c>
      <c r="J62" s="852" t="s">
        <v>171</v>
      </c>
      <c r="K62" s="2997">
        <v>25.55</v>
      </c>
    </row>
    <row r="63" spans="1:16">
      <c r="A63" s="48"/>
      <c r="B63" s="69" t="s">
        <v>166</v>
      </c>
      <c r="C63" s="218" t="s">
        <v>21</v>
      </c>
      <c r="D63" s="939" t="s">
        <v>172</v>
      </c>
      <c r="E63" s="3757">
        <v>160</v>
      </c>
      <c r="F63" s="3757" t="s">
        <v>173</v>
      </c>
      <c r="G63" s="3535">
        <v>24939</v>
      </c>
      <c r="H63" s="69">
        <v>136.29</v>
      </c>
      <c r="I63" s="1644" t="s">
        <v>126</v>
      </c>
      <c r="J63" s="852" t="s">
        <v>174</v>
      </c>
      <c r="K63" s="2997">
        <v>148.33000000000001</v>
      </c>
    </row>
    <row r="64" spans="1:16">
      <c r="A64" s="29"/>
      <c r="B64" s="69" t="s">
        <v>166</v>
      </c>
      <c r="C64" s="218" t="s">
        <v>175</v>
      </c>
      <c r="D64" s="939" t="s">
        <v>176</v>
      </c>
      <c r="E64" s="3757" t="s">
        <v>177</v>
      </c>
      <c r="F64" s="3757"/>
      <c r="G64" s="3535">
        <v>24916</v>
      </c>
      <c r="H64" s="162">
        <v>654.21</v>
      </c>
      <c r="I64" s="459" t="s">
        <v>178</v>
      </c>
      <c r="J64" s="416" t="s">
        <v>179</v>
      </c>
      <c r="K64" s="416" t="s">
        <v>180</v>
      </c>
    </row>
    <row r="65" spans="1:16">
      <c r="A65" s="29"/>
      <c r="B65" s="69" t="s">
        <v>181</v>
      </c>
      <c r="C65" s="218" t="s">
        <v>182</v>
      </c>
      <c r="D65" s="458" t="s">
        <v>183</v>
      </c>
      <c r="E65" s="3757">
        <v>70</v>
      </c>
      <c r="F65" s="3757" t="s">
        <v>184</v>
      </c>
      <c r="G65" s="904" t="s">
        <v>185</v>
      </c>
      <c r="H65" s="69">
        <v>58.88</v>
      </c>
      <c r="I65" s="852" t="s">
        <v>186</v>
      </c>
      <c r="J65" s="69" t="s">
        <v>187</v>
      </c>
      <c r="K65" s="2997">
        <v>63.5</v>
      </c>
    </row>
    <row r="66" spans="1:16">
      <c r="A66" s="29"/>
      <c r="B66" s="53" t="s">
        <v>188</v>
      </c>
      <c r="C66" s="82" t="s">
        <v>189</v>
      </c>
      <c r="D66" s="94" t="s">
        <v>183</v>
      </c>
      <c r="E66" s="3757">
        <v>30</v>
      </c>
      <c r="F66" s="3757" t="s">
        <v>190</v>
      </c>
      <c r="G66" s="3375">
        <v>25211</v>
      </c>
      <c r="H66" s="162">
        <v>25.7</v>
      </c>
      <c r="I66" s="162" t="s">
        <v>93</v>
      </c>
      <c r="J66" s="162" t="s">
        <v>191</v>
      </c>
      <c r="K66" s="2253">
        <v>27.99</v>
      </c>
    </row>
    <row r="67" spans="1:16">
      <c r="A67" s="29"/>
      <c r="B67" s="53" t="s">
        <v>192</v>
      </c>
      <c r="C67" s="82" t="s">
        <v>21</v>
      </c>
      <c r="D67" s="94" t="s">
        <v>22</v>
      </c>
      <c r="E67" s="3757">
        <v>265</v>
      </c>
      <c r="F67" s="3757" t="s">
        <v>193</v>
      </c>
      <c r="G67" s="1194" t="s">
        <v>194</v>
      </c>
      <c r="H67" s="162">
        <v>233.65</v>
      </c>
      <c r="I67" s="162" t="s">
        <v>195</v>
      </c>
      <c r="J67" s="162" t="s">
        <v>196</v>
      </c>
      <c r="K67" s="2253">
        <v>252.51</v>
      </c>
    </row>
    <row r="68" spans="1:16">
      <c r="A68" s="947"/>
      <c r="B68" s="29" t="s">
        <v>197</v>
      </c>
      <c r="C68" s="82"/>
      <c r="D68" s="458" t="s">
        <v>168</v>
      </c>
      <c r="E68" s="3757">
        <v>120</v>
      </c>
      <c r="F68" s="3757"/>
      <c r="G68" s="904" t="s">
        <v>198</v>
      </c>
      <c r="H68" s="69"/>
      <c r="I68" s="69"/>
      <c r="J68" s="908">
        <v>3780</v>
      </c>
      <c r="K68" s="2957">
        <v>105</v>
      </c>
    </row>
    <row r="69" spans="1:16">
      <c r="A69" s="29"/>
      <c r="B69" s="454" t="s">
        <v>199</v>
      </c>
      <c r="C69" s="82" t="s">
        <v>182</v>
      </c>
      <c r="D69" s="94" t="s">
        <v>183</v>
      </c>
      <c r="E69" s="3757">
        <v>155</v>
      </c>
      <c r="F69" s="3757" t="s">
        <v>200</v>
      </c>
      <c r="G69" s="904" t="s">
        <v>185</v>
      </c>
      <c r="H69" s="29">
        <v>140.19</v>
      </c>
      <c r="I69" s="29" t="s">
        <v>201</v>
      </c>
      <c r="J69" s="203" t="s">
        <v>202</v>
      </c>
      <c r="K69" s="1963">
        <v>140.69</v>
      </c>
    </row>
    <row r="70" spans="1:16" ht="35.25" thickBot="1">
      <c r="A70" s="174"/>
      <c r="B70" s="53" t="s">
        <v>203</v>
      </c>
      <c r="C70" s="82" t="s">
        <v>21</v>
      </c>
      <c r="D70" s="3756" t="s">
        <v>22</v>
      </c>
      <c r="E70" s="3757">
        <v>62</v>
      </c>
      <c r="F70" s="3757" t="s">
        <v>204</v>
      </c>
      <c r="G70" s="3375">
        <v>24845</v>
      </c>
      <c r="H70" s="29">
        <v>51.87</v>
      </c>
      <c r="I70" s="561" t="s">
        <v>205</v>
      </c>
      <c r="J70" s="203" t="s">
        <v>206</v>
      </c>
      <c r="K70" s="1963">
        <v>56.5</v>
      </c>
      <c r="L70" s="4"/>
    </row>
    <row r="71" spans="1:16" ht="36" customHeight="1">
      <c r="A71" s="3753"/>
      <c r="B71" s="91"/>
      <c r="C71" s="71"/>
      <c r="D71" s="78"/>
      <c r="E71" s="78"/>
      <c r="F71" s="78"/>
      <c r="G71" s="91"/>
      <c r="H71" s="78"/>
      <c r="I71" s="399"/>
      <c r="J71" s="78"/>
      <c r="K71" s="505"/>
      <c r="L71" s="4"/>
    </row>
    <row r="72" spans="1:16">
      <c r="A72" s="1" t="s">
        <v>1</v>
      </c>
      <c r="B72" s="1"/>
      <c r="C72" s="71"/>
      <c r="F72" s="233"/>
      <c r="G72" s="271"/>
      <c r="I72" s="214"/>
      <c r="L72" s="1"/>
    </row>
    <row r="73" spans="1:16" s="1" customFormat="1">
      <c r="A73" s="3761" t="s">
        <v>84</v>
      </c>
      <c r="B73" s="3761"/>
      <c r="C73" s="10"/>
      <c r="D73" s="78"/>
      <c r="E73" s="232"/>
      <c r="F73" s="233"/>
      <c r="G73" s="271"/>
      <c r="H73" s="3"/>
      <c r="I73" s="214"/>
      <c r="J73" s="3"/>
      <c r="K73" s="175"/>
      <c r="M73" s="232"/>
      <c r="N73" s="232"/>
      <c r="O73" s="472"/>
      <c r="P73" s="232"/>
    </row>
    <row r="74" spans="1:16" ht="15" customHeight="1" thickBot="1">
      <c r="F74" s="233"/>
    </row>
    <row r="75" spans="1:16">
      <c r="A75" s="7"/>
      <c r="B75" s="3760" t="s">
        <v>3</v>
      </c>
      <c r="C75" s="6" t="s">
        <v>4</v>
      </c>
      <c r="D75" s="79" t="s">
        <v>5</v>
      </c>
      <c r="E75" s="234" t="s">
        <v>6</v>
      </c>
      <c r="F75" s="235" t="s">
        <v>6</v>
      </c>
      <c r="G75" s="272" t="s">
        <v>7</v>
      </c>
      <c r="H75" s="112" t="s">
        <v>8</v>
      </c>
      <c r="I75" s="400" t="s">
        <v>9</v>
      </c>
      <c r="J75" s="112" t="s">
        <v>10</v>
      </c>
      <c r="K75" s="219" t="s">
        <v>10</v>
      </c>
      <c r="L75" s="10"/>
    </row>
    <row r="76" spans="1:16" ht="35.25" thickBot="1">
      <c r="A76" s="13"/>
      <c r="B76" s="16"/>
      <c r="C76" s="12"/>
      <c r="D76" s="81" t="s">
        <v>11</v>
      </c>
      <c r="E76" s="236" t="s">
        <v>13</v>
      </c>
      <c r="F76" s="237" t="s">
        <v>12</v>
      </c>
      <c r="G76" s="273"/>
      <c r="H76" s="122" t="s">
        <v>14</v>
      </c>
      <c r="I76" s="401"/>
      <c r="J76" s="122" t="s">
        <v>15</v>
      </c>
      <c r="K76" s="307" t="s">
        <v>16</v>
      </c>
      <c r="L76" s="10"/>
    </row>
    <row r="77" spans="1:16" s="1" customFormat="1">
      <c r="A77" s="3757"/>
      <c r="B77" s="1251" t="s">
        <v>207</v>
      </c>
      <c r="C77" s="82"/>
      <c r="D77" s="3756"/>
      <c r="E77" s="256"/>
      <c r="F77" s="241"/>
      <c r="G77" s="276"/>
      <c r="H77" s="29" t="s">
        <v>208</v>
      </c>
      <c r="I77" s="162"/>
      <c r="J77" s="29" t="s">
        <v>209</v>
      </c>
      <c r="K77" s="424"/>
      <c r="M77" s="232"/>
      <c r="N77" s="232"/>
      <c r="O77" s="472"/>
      <c r="P77" s="232"/>
    </row>
    <row r="78" spans="1:16">
      <c r="A78" s="3757"/>
      <c r="B78" s="32" t="s">
        <v>210</v>
      </c>
      <c r="C78" s="82" t="s">
        <v>21</v>
      </c>
      <c r="D78" s="83" t="s">
        <v>22</v>
      </c>
      <c r="E78" s="3185">
        <v>35</v>
      </c>
      <c r="F78" s="3217" t="s">
        <v>164</v>
      </c>
      <c r="G78" s="2987" t="s">
        <v>211</v>
      </c>
      <c r="H78" s="29">
        <v>323.32</v>
      </c>
      <c r="I78" s="162" t="s">
        <v>212</v>
      </c>
      <c r="J78" s="475">
        <v>332.65</v>
      </c>
      <c r="K78" s="2877">
        <v>33.26</v>
      </c>
      <c r="L78" s="1"/>
    </row>
    <row r="79" spans="1:16">
      <c r="A79" s="3757"/>
      <c r="B79" s="32" t="s">
        <v>213</v>
      </c>
      <c r="C79" s="82" t="s">
        <v>21</v>
      </c>
      <c r="D79" s="83" t="s">
        <v>22</v>
      </c>
      <c r="E79" s="1122">
        <v>35</v>
      </c>
      <c r="F79" s="2775" t="s">
        <v>164</v>
      </c>
      <c r="G79" s="276" t="s">
        <v>214</v>
      </c>
      <c r="H79" s="29">
        <v>298.98</v>
      </c>
      <c r="I79" s="162" t="s">
        <v>215</v>
      </c>
      <c r="J79" s="475">
        <v>301.8</v>
      </c>
      <c r="K79" s="2877">
        <v>30.18</v>
      </c>
    </row>
    <row r="80" spans="1:16">
      <c r="A80" s="69"/>
      <c r="B80" s="32" t="s">
        <v>216</v>
      </c>
      <c r="C80" s="82" t="s">
        <v>21</v>
      </c>
      <c r="D80" s="83" t="s">
        <v>22</v>
      </c>
      <c r="E80" s="2776">
        <v>26</v>
      </c>
      <c r="F80" s="1111" t="s">
        <v>217</v>
      </c>
      <c r="G80" s="2987" t="s">
        <v>218</v>
      </c>
      <c r="H80" s="29">
        <v>230.56</v>
      </c>
      <c r="I80" s="1346" t="s">
        <v>219</v>
      </c>
      <c r="J80" s="475">
        <v>232.25</v>
      </c>
      <c r="K80" s="2877">
        <v>23.23</v>
      </c>
    </row>
    <row r="81" spans="1:13">
      <c r="A81" s="190"/>
      <c r="B81" s="32"/>
      <c r="C81" s="82"/>
      <c r="D81" s="83"/>
      <c r="E81" s="1122"/>
      <c r="F81" s="3281"/>
      <c r="G81" s="3757"/>
      <c r="H81" s="29"/>
      <c r="I81" s="1346"/>
      <c r="J81" s="475"/>
      <c r="K81" s="2877"/>
      <c r="M81" s="438">
        <f>50000/104</f>
        <v>480.76923076923077</v>
      </c>
    </row>
    <row r="82" spans="1:13">
      <c r="A82" s="94"/>
      <c r="B82" s="32" t="s">
        <v>220</v>
      </c>
      <c r="C82" s="82" t="s">
        <v>21</v>
      </c>
      <c r="D82" s="83" t="s">
        <v>22</v>
      </c>
      <c r="E82" s="2776" t="s">
        <v>221</v>
      </c>
      <c r="F82" s="2775" t="s">
        <v>222</v>
      </c>
      <c r="G82" s="3757" t="s">
        <v>139</v>
      </c>
      <c r="H82" s="29">
        <v>228.03</v>
      </c>
      <c r="I82" s="162" t="s">
        <v>223</v>
      </c>
      <c r="J82" s="475">
        <v>229.81</v>
      </c>
      <c r="K82" s="2877">
        <v>22.98</v>
      </c>
    </row>
    <row r="83" spans="1:13" ht="35.25" thickBot="1">
      <c r="A83" s="94"/>
      <c r="B83" s="225" t="s">
        <v>224</v>
      </c>
      <c r="C83" s="82" t="s">
        <v>21</v>
      </c>
      <c r="D83" s="83"/>
      <c r="E83" s="3216"/>
      <c r="F83" s="923"/>
      <c r="G83" s="276" t="s">
        <v>225</v>
      </c>
      <c r="H83" s="82">
        <v>212.8</v>
      </c>
      <c r="I83" s="213"/>
      <c r="J83" s="305">
        <v>227.7</v>
      </c>
      <c r="K83" s="2893"/>
    </row>
    <row r="84" spans="1:13">
      <c r="A84" s="94"/>
      <c r="B84" s="3509"/>
      <c r="C84" s="3510"/>
      <c r="D84" s="428"/>
      <c r="E84" s="23"/>
      <c r="F84" s="23"/>
      <c r="G84" s="1460"/>
      <c r="H84" s="1461"/>
      <c r="I84" s="1462"/>
      <c r="J84" s="20"/>
      <c r="K84" s="3284"/>
    </row>
    <row r="85" spans="1:13">
      <c r="A85" s="94"/>
      <c r="B85" s="616"/>
      <c r="C85" s="218"/>
      <c r="D85" s="626"/>
      <c r="E85" s="23"/>
      <c r="F85" s="23"/>
      <c r="G85" s="904"/>
      <c r="H85" s="69"/>
      <c r="I85" s="852"/>
      <c r="J85" s="1345"/>
      <c r="K85" s="3285"/>
    </row>
    <row r="86" spans="1:13">
      <c r="A86" s="2441"/>
      <c r="B86" s="32"/>
      <c r="C86" s="82"/>
      <c r="D86" s="86"/>
      <c r="E86" s="34"/>
      <c r="F86" s="34"/>
      <c r="G86" s="630"/>
      <c r="H86" s="20"/>
      <c r="I86" s="162"/>
      <c r="J86" s="20"/>
      <c r="K86" s="3284"/>
    </row>
    <row r="87" spans="1:13">
      <c r="A87" s="94"/>
      <c r="B87" s="32"/>
      <c r="C87" s="82"/>
      <c r="D87" s="86"/>
      <c r="E87" s="34"/>
      <c r="F87" s="34"/>
      <c r="G87" s="630"/>
      <c r="H87" s="20"/>
      <c r="I87" s="162"/>
      <c r="J87" s="20"/>
      <c r="K87" s="3284"/>
    </row>
    <row r="88" spans="1:13">
      <c r="A88" s="261"/>
      <c r="B88" s="32"/>
      <c r="C88" s="82"/>
      <c r="D88" s="86"/>
      <c r="E88" s="34"/>
      <c r="F88" s="34"/>
      <c r="G88" s="630"/>
      <c r="H88" s="20"/>
      <c r="I88" s="561"/>
      <c r="J88" s="20"/>
      <c r="K88" s="3284"/>
    </row>
    <row r="89" spans="1:13" ht="38.25">
      <c r="A89" s="261"/>
      <c r="B89" s="1191" t="s">
        <v>226</v>
      </c>
      <c r="C89" s="1717"/>
      <c r="D89" s="94"/>
      <c r="E89" s="1974"/>
      <c r="F89" s="34"/>
      <c r="G89" s="276" t="s">
        <v>227</v>
      </c>
      <c r="H89" s="162" t="s">
        <v>228</v>
      </c>
      <c r="I89" s="162"/>
      <c r="J89" s="773" t="s">
        <v>229</v>
      </c>
      <c r="K89" s="774"/>
    </row>
    <row r="90" spans="1:13">
      <c r="A90" s="261"/>
      <c r="B90" s="32" t="s">
        <v>230</v>
      </c>
      <c r="C90" s="82" t="s">
        <v>231</v>
      </c>
      <c r="D90" s="86" t="s">
        <v>232</v>
      </c>
      <c r="E90" s="34">
        <v>30</v>
      </c>
      <c r="F90" s="34" t="s">
        <v>233</v>
      </c>
      <c r="G90" s="2987" t="s">
        <v>234</v>
      </c>
      <c r="H90" s="29">
        <v>345</v>
      </c>
      <c r="I90" s="1804" t="s">
        <v>235</v>
      </c>
      <c r="J90" s="416">
        <v>267.45999999999998</v>
      </c>
      <c r="K90" s="3284">
        <v>26.75</v>
      </c>
    </row>
    <row r="91" spans="1:13">
      <c r="A91" s="261"/>
      <c r="B91" s="32" t="s">
        <v>236</v>
      </c>
      <c r="C91" s="82" t="s">
        <v>45</v>
      </c>
      <c r="D91" s="83" t="s">
        <v>22</v>
      </c>
      <c r="E91" s="33">
        <v>38</v>
      </c>
      <c r="F91" s="34" t="s">
        <v>162</v>
      </c>
      <c r="G91" s="276"/>
      <c r="H91" s="29"/>
      <c r="I91" s="162"/>
      <c r="J91" s="29"/>
      <c r="K91" s="3284"/>
    </row>
    <row r="92" spans="1:13">
      <c r="A92" s="261"/>
      <c r="B92" s="225" t="s">
        <v>237</v>
      </c>
      <c r="C92" s="82"/>
      <c r="D92" s="94" t="s">
        <v>22</v>
      </c>
      <c r="E92" s="1974">
        <v>24</v>
      </c>
      <c r="F92" s="34">
        <v>235</v>
      </c>
      <c r="G92" s="2987" t="s">
        <v>234</v>
      </c>
      <c r="H92" s="29">
        <v>230</v>
      </c>
      <c r="I92" s="1804" t="s">
        <v>238</v>
      </c>
      <c r="J92" s="29">
        <v>208.28</v>
      </c>
      <c r="K92" s="2877">
        <v>20.83</v>
      </c>
    </row>
    <row r="93" spans="1:13">
      <c r="A93" s="178"/>
      <c r="B93" s="225" t="s">
        <v>239</v>
      </c>
      <c r="C93" s="82" t="s">
        <v>240</v>
      </c>
      <c r="D93" s="94"/>
      <c r="E93" s="1974" t="s">
        <v>241</v>
      </c>
      <c r="F93" s="34"/>
      <c r="G93" s="904" t="s">
        <v>242</v>
      </c>
      <c r="H93" s="29">
        <v>540</v>
      </c>
      <c r="I93" s="536" t="s">
        <v>243</v>
      </c>
      <c r="J93" s="29">
        <v>570</v>
      </c>
      <c r="K93" s="2877"/>
    </row>
    <row r="94" spans="1:13">
      <c r="A94" s="94"/>
      <c r="B94" s="225" t="s">
        <v>239</v>
      </c>
      <c r="C94" s="82" t="s">
        <v>45</v>
      </c>
      <c r="D94" s="94" t="s">
        <v>22</v>
      </c>
      <c r="E94" s="1974"/>
      <c r="F94" s="34"/>
      <c r="G94" s="904" t="s">
        <v>242</v>
      </c>
      <c r="H94" s="29">
        <v>310</v>
      </c>
      <c r="I94" s="536" t="s">
        <v>244</v>
      </c>
      <c r="J94" s="29">
        <v>308.08</v>
      </c>
      <c r="K94" s="2877" t="s">
        <v>245</v>
      </c>
    </row>
    <row r="95" spans="1:13">
      <c r="A95" s="94"/>
      <c r="B95" s="225" t="s">
        <v>246</v>
      </c>
      <c r="C95" s="82" t="s">
        <v>45</v>
      </c>
      <c r="D95" s="94" t="s">
        <v>22</v>
      </c>
      <c r="E95" s="1974">
        <v>45</v>
      </c>
      <c r="F95" s="34">
        <v>430</v>
      </c>
      <c r="G95" s="276" t="s">
        <v>247</v>
      </c>
      <c r="H95" s="29">
        <v>400</v>
      </c>
      <c r="I95" s="416"/>
      <c r="J95" s="29">
        <v>400</v>
      </c>
      <c r="K95" s="2877">
        <v>40</v>
      </c>
    </row>
    <row r="96" spans="1:13">
      <c r="A96" s="261"/>
      <c r="B96" s="225" t="s">
        <v>248</v>
      </c>
      <c r="C96" s="82" t="s">
        <v>45</v>
      </c>
      <c r="D96" s="94" t="s">
        <v>22</v>
      </c>
      <c r="E96" s="1974">
        <v>45</v>
      </c>
      <c r="F96" s="34">
        <v>430</v>
      </c>
      <c r="G96" s="276" t="s">
        <v>247</v>
      </c>
      <c r="H96" s="29">
        <v>400</v>
      </c>
      <c r="I96" s="416"/>
      <c r="J96" s="29">
        <v>400</v>
      </c>
      <c r="K96" s="2877">
        <v>40</v>
      </c>
    </row>
    <row r="97" spans="1:12" ht="35.25" thickBot="1">
      <c r="A97" s="261"/>
      <c r="B97" s="225"/>
      <c r="C97" s="82"/>
      <c r="D97" s="94"/>
      <c r="E97" s="1974"/>
      <c r="F97" s="34"/>
      <c r="G97" s="276"/>
      <c r="H97" s="29"/>
      <c r="I97" s="416"/>
      <c r="J97" s="29"/>
      <c r="K97" s="2877"/>
    </row>
    <row r="98" spans="1:12">
      <c r="A98" s="2441"/>
      <c r="B98" s="3754" t="s">
        <v>249</v>
      </c>
      <c r="C98" s="3755"/>
      <c r="D98" s="428"/>
      <c r="E98" s="23"/>
      <c r="F98" s="23"/>
      <c r="G98" s="1460" t="s">
        <v>250</v>
      </c>
      <c r="H98" s="1461"/>
      <c r="I98" s="1462"/>
      <c r="J98" s="20"/>
      <c r="K98" s="3284"/>
    </row>
    <row r="99" spans="1:12">
      <c r="A99" s="212"/>
      <c r="B99" s="616" t="s">
        <v>251</v>
      </c>
      <c r="C99" s="218" t="s">
        <v>231</v>
      </c>
      <c r="D99" s="626" t="s">
        <v>232</v>
      </c>
      <c r="E99" s="23"/>
      <c r="F99" s="23"/>
      <c r="G99" s="904" t="s">
        <v>252</v>
      </c>
      <c r="H99" s="69">
        <v>310</v>
      </c>
      <c r="I99" s="852" t="s">
        <v>253</v>
      </c>
      <c r="J99" s="1345" t="s">
        <v>254</v>
      </c>
      <c r="K99" s="3285">
        <v>29.18</v>
      </c>
    </row>
    <row r="100" spans="1:12">
      <c r="A100" s="212"/>
      <c r="B100" s="32" t="s">
        <v>255</v>
      </c>
      <c r="C100" s="82" t="s">
        <v>231</v>
      </c>
      <c r="D100" s="86" t="s">
        <v>232</v>
      </c>
      <c r="E100" s="34">
        <v>25</v>
      </c>
      <c r="F100" s="34" t="s">
        <v>256</v>
      </c>
      <c r="G100" s="3276" t="s">
        <v>257</v>
      </c>
      <c r="H100" s="20">
        <v>205</v>
      </c>
      <c r="I100" s="162" t="s">
        <v>258</v>
      </c>
      <c r="J100" s="20" t="s">
        <v>259</v>
      </c>
      <c r="K100" s="3284">
        <v>21.3</v>
      </c>
    </row>
    <row r="101" spans="1:12">
      <c r="A101" s="178"/>
      <c r="B101" s="32" t="s">
        <v>260</v>
      </c>
      <c r="C101" s="82" t="s">
        <v>231</v>
      </c>
      <c r="D101" s="86" t="s">
        <v>232</v>
      </c>
      <c r="E101" s="34">
        <v>28</v>
      </c>
      <c r="F101" s="34">
        <v>260</v>
      </c>
      <c r="G101" s="275" t="s">
        <v>261</v>
      </c>
      <c r="H101" s="20">
        <v>225</v>
      </c>
      <c r="I101" s="162" t="s">
        <v>262</v>
      </c>
      <c r="J101" s="20">
        <v>235</v>
      </c>
      <c r="K101" s="3284">
        <v>23.5</v>
      </c>
    </row>
    <row r="102" spans="1:12">
      <c r="A102" s="545"/>
      <c r="B102" s="32" t="s">
        <v>263</v>
      </c>
      <c r="C102" s="82" t="s">
        <v>45</v>
      </c>
      <c r="D102" s="86" t="s">
        <v>232</v>
      </c>
      <c r="E102" s="34">
        <v>55</v>
      </c>
      <c r="F102" s="34" t="s">
        <v>264</v>
      </c>
      <c r="G102" s="3276" t="s">
        <v>265</v>
      </c>
      <c r="H102" s="20">
        <v>505</v>
      </c>
      <c r="I102" s="561" t="s">
        <v>266</v>
      </c>
      <c r="J102" s="20" t="s">
        <v>267</v>
      </c>
      <c r="K102" s="3284">
        <v>48.56</v>
      </c>
      <c r="L102" s="423"/>
    </row>
    <row r="103" spans="1:12">
      <c r="A103" s="545"/>
      <c r="B103" s="910"/>
      <c r="C103" s="218"/>
      <c r="D103" s="939"/>
      <c r="E103" s="2998"/>
      <c r="F103" s="963"/>
      <c r="G103" s="1116"/>
      <c r="H103" s="69"/>
      <c r="I103" s="1644"/>
      <c r="J103" s="69"/>
      <c r="K103" s="2997"/>
      <c r="L103" s="423"/>
    </row>
    <row r="104" spans="1:12">
      <c r="A104" s="545"/>
      <c r="B104" s="3056" t="s">
        <v>268</v>
      </c>
      <c r="C104" s="218"/>
      <c r="D104" s="939"/>
      <c r="E104" s="3216"/>
      <c r="F104" s="923"/>
      <c r="G104" s="1116"/>
      <c r="H104" s="69"/>
      <c r="I104" s="1644"/>
      <c r="J104" s="69"/>
      <c r="K104" s="2997"/>
      <c r="L104" s="4"/>
    </row>
    <row r="105" spans="1:12">
      <c r="A105" s="94"/>
      <c r="B105" s="910" t="s">
        <v>268</v>
      </c>
      <c r="C105" s="218" t="s">
        <v>45</v>
      </c>
      <c r="D105" s="939" t="s">
        <v>22</v>
      </c>
      <c r="E105" s="2998">
        <v>31</v>
      </c>
      <c r="F105" s="963" t="s">
        <v>152</v>
      </c>
      <c r="G105" s="1116" t="s">
        <v>269</v>
      </c>
      <c r="H105" s="69">
        <v>280</v>
      </c>
      <c r="I105" s="1644" t="s">
        <v>270</v>
      </c>
      <c r="J105" s="69">
        <v>269.26</v>
      </c>
      <c r="K105" s="2997" t="s">
        <v>271</v>
      </c>
      <c r="L105" s="1"/>
    </row>
    <row r="106" spans="1:12">
      <c r="A106" s="71"/>
      <c r="B106" s="225"/>
      <c r="C106" s="82"/>
      <c r="D106" s="83"/>
      <c r="E106" s="3216"/>
      <c r="F106" s="923"/>
      <c r="G106" s="276"/>
      <c r="H106" s="82"/>
      <c r="I106" s="213"/>
      <c r="J106" s="305"/>
      <c r="K106" s="2893"/>
      <c r="L106" s="1"/>
    </row>
    <row r="107" spans="1:12">
      <c r="A107" s="1" t="s">
        <v>1</v>
      </c>
      <c r="B107" s="2"/>
      <c r="C107" s="71"/>
      <c r="F107" s="233"/>
      <c r="G107" s="271"/>
      <c r="I107" s="214"/>
      <c r="L107" s="1"/>
    </row>
    <row r="108" spans="1:12">
      <c r="A108" s="2" t="s">
        <v>272</v>
      </c>
      <c r="B108" s="2"/>
      <c r="C108" s="10"/>
      <c r="D108" s="78"/>
      <c r="F108" s="233"/>
      <c r="G108" s="271"/>
      <c r="I108" s="214"/>
      <c r="L108" s="1"/>
    </row>
    <row r="109" spans="1:12" ht="23.25" customHeight="1" thickBot="1">
      <c r="B109" s="4"/>
      <c r="F109" s="233"/>
    </row>
    <row r="110" spans="1:12">
      <c r="A110" s="7"/>
      <c r="B110" s="3760" t="s">
        <v>3</v>
      </c>
      <c r="C110" s="6" t="s">
        <v>4</v>
      </c>
      <c r="D110" s="79" t="s">
        <v>5</v>
      </c>
      <c r="E110" s="234" t="s">
        <v>6</v>
      </c>
      <c r="F110" s="235" t="s">
        <v>6</v>
      </c>
      <c r="G110" s="272" t="s">
        <v>7</v>
      </c>
      <c r="H110" s="112" t="s">
        <v>8</v>
      </c>
      <c r="I110" s="400" t="s">
        <v>9</v>
      </c>
      <c r="J110" s="112" t="s">
        <v>10</v>
      </c>
      <c r="K110" s="502" t="s">
        <v>10</v>
      </c>
      <c r="L110" s="10"/>
    </row>
    <row r="111" spans="1:12" ht="35.25" thickBot="1">
      <c r="A111" s="13"/>
      <c r="B111" s="16"/>
      <c r="C111" s="12"/>
      <c r="D111" s="81" t="s">
        <v>11</v>
      </c>
      <c r="E111" s="236" t="s">
        <v>13</v>
      </c>
      <c r="F111" s="237" t="s">
        <v>12</v>
      </c>
      <c r="G111" s="273"/>
      <c r="H111" s="122" t="s">
        <v>14</v>
      </c>
      <c r="I111" s="401"/>
      <c r="J111" s="122" t="s">
        <v>15</v>
      </c>
      <c r="K111" s="503" t="s">
        <v>16</v>
      </c>
      <c r="L111" s="10"/>
    </row>
    <row r="112" spans="1:12">
      <c r="A112" s="389"/>
      <c r="B112" s="267" t="s">
        <v>273</v>
      </c>
      <c r="C112" s="264"/>
      <c r="D112" s="97"/>
      <c r="E112" s="268"/>
      <c r="F112" s="251"/>
      <c r="G112" s="284"/>
      <c r="H112" s="265"/>
      <c r="I112" s="432"/>
      <c r="J112" s="20"/>
      <c r="K112" s="423"/>
      <c r="L112" s="582"/>
    </row>
    <row r="113" spans="1:11">
      <c r="A113" s="94"/>
      <c r="B113" s="26" t="s">
        <v>274</v>
      </c>
      <c r="C113" s="85" t="s">
        <v>189</v>
      </c>
      <c r="D113" s="351" t="s">
        <v>275</v>
      </c>
      <c r="E113" s="256">
        <v>15</v>
      </c>
      <c r="F113" s="241" t="s">
        <v>276</v>
      </c>
      <c r="G113" s="1615" t="s">
        <v>277</v>
      </c>
      <c r="H113" s="20">
        <v>445</v>
      </c>
      <c r="I113" s="432" t="s">
        <v>278</v>
      </c>
      <c r="J113" s="20" t="s">
        <v>279</v>
      </c>
      <c r="K113" s="3090" t="s">
        <v>280</v>
      </c>
    </row>
    <row r="114" spans="1:11">
      <c r="A114" s="94"/>
      <c r="B114" s="26" t="s">
        <v>274</v>
      </c>
      <c r="C114" s="85" t="s">
        <v>281</v>
      </c>
      <c r="D114" s="351" t="s">
        <v>282</v>
      </c>
      <c r="E114" s="256"/>
      <c r="F114" s="241" t="s">
        <v>283</v>
      </c>
      <c r="G114" s="275" t="s">
        <v>284</v>
      </c>
      <c r="H114" s="20">
        <v>625</v>
      </c>
      <c r="I114" s="432" t="s">
        <v>285</v>
      </c>
      <c r="J114" s="20" t="s">
        <v>286</v>
      </c>
      <c r="K114" s="3757" t="e">
        <f>J114/50</f>
        <v>#VALUE!</v>
      </c>
    </row>
    <row r="115" spans="1:11">
      <c r="A115" s="94"/>
      <c r="B115" s="26" t="s">
        <v>287</v>
      </c>
      <c r="C115" s="85" t="s">
        <v>281</v>
      </c>
      <c r="D115" s="351" t="s">
        <v>282</v>
      </c>
      <c r="E115" s="256"/>
      <c r="F115" s="241" t="s">
        <v>283</v>
      </c>
      <c r="G115" s="275" t="s">
        <v>288</v>
      </c>
      <c r="H115" s="20">
        <v>580</v>
      </c>
      <c r="I115" s="432" t="s">
        <v>285</v>
      </c>
      <c r="J115" s="20" t="s">
        <v>289</v>
      </c>
      <c r="K115" s="3757" t="e">
        <f>J115/50</f>
        <v>#VALUE!</v>
      </c>
    </row>
    <row r="116" spans="1:11">
      <c r="A116" s="94"/>
      <c r="B116" s="32" t="s">
        <v>290</v>
      </c>
      <c r="C116" s="82" t="s">
        <v>189</v>
      </c>
      <c r="D116" s="3756" t="s">
        <v>291</v>
      </c>
      <c r="E116" s="247">
        <v>20</v>
      </c>
      <c r="F116" s="241" t="s">
        <v>292</v>
      </c>
      <c r="G116" s="275" t="s">
        <v>277</v>
      </c>
      <c r="H116" s="29">
        <v>800</v>
      </c>
      <c r="I116" s="162" t="s">
        <v>293</v>
      </c>
      <c r="J116" s="29">
        <v>835</v>
      </c>
      <c r="K116" s="423">
        <f>J116/50</f>
        <v>16.7</v>
      </c>
    </row>
    <row r="117" spans="1:11">
      <c r="A117" s="94"/>
      <c r="B117" s="607" t="s">
        <v>294</v>
      </c>
      <c r="C117" s="82" t="s">
        <v>189</v>
      </c>
      <c r="D117" s="3756" t="s">
        <v>291</v>
      </c>
      <c r="E117" s="247">
        <v>19</v>
      </c>
      <c r="F117" s="241" t="s">
        <v>295</v>
      </c>
      <c r="G117" s="1615" t="s">
        <v>296</v>
      </c>
      <c r="H117" s="29">
        <v>705</v>
      </c>
      <c r="I117" s="162" t="s">
        <v>293</v>
      </c>
      <c r="J117" s="29">
        <v>740</v>
      </c>
      <c r="K117" s="423">
        <v>14.8</v>
      </c>
    </row>
    <row r="118" spans="1:11">
      <c r="A118" s="94"/>
      <c r="B118" s="32" t="s">
        <v>297</v>
      </c>
      <c r="C118" s="82" t="s">
        <v>189</v>
      </c>
      <c r="D118" s="3756" t="s">
        <v>291</v>
      </c>
      <c r="E118" s="247">
        <v>18</v>
      </c>
      <c r="F118" s="241" t="s">
        <v>298</v>
      </c>
      <c r="G118" s="1615" t="s">
        <v>277</v>
      </c>
      <c r="H118" s="29">
        <v>780</v>
      </c>
      <c r="I118" s="162" t="s">
        <v>278</v>
      </c>
      <c r="J118" s="29">
        <v>805</v>
      </c>
      <c r="K118" s="423">
        <v>16.100000000000001</v>
      </c>
    </row>
    <row r="119" spans="1:11">
      <c r="A119" s="94"/>
      <c r="B119" s="26" t="s">
        <v>299</v>
      </c>
      <c r="C119" s="85" t="s">
        <v>189</v>
      </c>
      <c r="D119" s="97" t="s">
        <v>300</v>
      </c>
      <c r="E119" s="268">
        <v>22</v>
      </c>
      <c r="F119" s="251"/>
      <c r="G119" s="1615" t="s">
        <v>296</v>
      </c>
      <c r="H119" s="20">
        <v>770</v>
      </c>
      <c r="I119" s="432" t="s">
        <v>285</v>
      </c>
      <c r="J119" s="20">
        <v>805</v>
      </c>
      <c r="K119" s="423">
        <v>20.13</v>
      </c>
    </row>
    <row r="120" spans="1:11">
      <c r="A120" s="94"/>
      <c r="B120" s="32"/>
      <c r="C120" s="82"/>
      <c r="D120" s="3756"/>
      <c r="E120" s="3234"/>
      <c r="F120" s="34"/>
      <c r="G120" s="276"/>
      <c r="H120" s="203"/>
      <c r="I120" s="561"/>
      <c r="J120" s="29"/>
      <c r="K120" s="2877"/>
    </row>
    <row r="121" spans="1:11">
      <c r="A121" s="289" t="s">
        <v>301</v>
      </c>
      <c r="B121" s="266"/>
      <c r="C121" s="82"/>
      <c r="D121" s="3756"/>
      <c r="E121" s="256"/>
      <c r="F121" s="241"/>
      <c r="G121" s="276"/>
      <c r="H121" s="29"/>
      <c r="I121" s="162"/>
      <c r="J121" s="29"/>
      <c r="K121" s="424"/>
    </row>
    <row r="122" spans="1:11">
      <c r="A122" s="94"/>
      <c r="B122" s="32" t="s">
        <v>41</v>
      </c>
      <c r="C122" s="82" t="s">
        <v>302</v>
      </c>
      <c r="D122" s="83" t="s">
        <v>303</v>
      </c>
      <c r="E122" s="250"/>
      <c r="F122" s="23" t="s">
        <v>304</v>
      </c>
      <c r="G122" s="946" t="s">
        <v>305</v>
      </c>
      <c r="H122" s="29" t="s">
        <v>306</v>
      </c>
      <c r="I122" s="561" t="s">
        <v>307</v>
      </c>
      <c r="J122" s="29" t="s">
        <v>308</v>
      </c>
      <c r="K122" s="424"/>
    </row>
    <row r="123" spans="1:11">
      <c r="A123" s="94"/>
      <c r="B123" s="32" t="s">
        <v>41</v>
      </c>
      <c r="C123" s="82" t="s">
        <v>182</v>
      </c>
      <c r="D123" s="83" t="s">
        <v>291</v>
      </c>
      <c r="E123" s="33" t="s">
        <v>309</v>
      </c>
      <c r="F123" s="3117" t="s">
        <v>310</v>
      </c>
      <c r="G123" s="946" t="s">
        <v>311</v>
      </c>
      <c r="H123" s="29" t="s">
        <v>312</v>
      </c>
      <c r="I123" s="561" t="s">
        <v>307</v>
      </c>
      <c r="J123" s="29" t="s">
        <v>313</v>
      </c>
      <c r="K123" s="2877" t="s">
        <v>314</v>
      </c>
    </row>
    <row r="124" spans="1:11">
      <c r="A124" s="94"/>
      <c r="B124" s="32" t="s">
        <v>315</v>
      </c>
      <c r="C124" s="82" t="s">
        <v>182</v>
      </c>
      <c r="D124" s="83" t="s">
        <v>291</v>
      </c>
      <c r="E124" s="252"/>
      <c r="F124" s="241"/>
      <c r="G124" s="276"/>
      <c r="H124" s="29"/>
      <c r="I124" s="162"/>
      <c r="J124" s="29">
        <v>740</v>
      </c>
      <c r="K124" s="424"/>
    </row>
    <row r="125" spans="1:11">
      <c r="A125" s="94"/>
      <c r="B125" s="32" t="s">
        <v>316</v>
      </c>
      <c r="C125" s="82" t="s">
        <v>182</v>
      </c>
      <c r="D125" s="83" t="s">
        <v>291</v>
      </c>
      <c r="E125" s="252"/>
      <c r="F125" s="241"/>
      <c r="G125" s="276" t="s">
        <v>317</v>
      </c>
      <c r="H125" s="29">
        <v>705</v>
      </c>
      <c r="I125" s="162" t="s">
        <v>307</v>
      </c>
      <c r="J125" s="29"/>
      <c r="K125" s="424"/>
    </row>
    <row r="126" spans="1:11">
      <c r="A126" s="94"/>
      <c r="B126" s="32" t="s">
        <v>318</v>
      </c>
      <c r="C126" s="82" t="s">
        <v>182</v>
      </c>
      <c r="D126" s="83" t="s">
        <v>291</v>
      </c>
      <c r="E126" s="252"/>
      <c r="F126" s="241"/>
      <c r="G126" s="276" t="s">
        <v>317</v>
      </c>
      <c r="H126" s="29">
        <v>565</v>
      </c>
      <c r="I126" s="162" t="s">
        <v>307</v>
      </c>
      <c r="J126" s="29"/>
      <c r="K126" s="424"/>
    </row>
    <row r="127" spans="1:11">
      <c r="A127" s="94"/>
      <c r="B127" s="32" t="s">
        <v>319</v>
      </c>
      <c r="C127" s="82" t="s">
        <v>320</v>
      </c>
      <c r="D127" s="83" t="s">
        <v>291</v>
      </c>
      <c r="E127" s="252"/>
      <c r="F127" s="241"/>
      <c r="G127" s="276" t="s">
        <v>317</v>
      </c>
      <c r="H127" s="29">
        <v>490</v>
      </c>
      <c r="I127" s="162" t="s">
        <v>307</v>
      </c>
      <c r="J127" s="29"/>
      <c r="K127" s="424"/>
    </row>
    <row r="128" spans="1:11">
      <c r="A128" s="94"/>
      <c r="B128" s="32" t="s">
        <v>321</v>
      </c>
      <c r="C128" s="82" t="s">
        <v>182</v>
      </c>
      <c r="D128" s="83" t="s">
        <v>291</v>
      </c>
      <c r="E128" s="252"/>
      <c r="F128" s="241"/>
      <c r="G128" s="276" t="s">
        <v>317</v>
      </c>
      <c r="H128" s="29">
        <v>650</v>
      </c>
      <c r="I128" s="162" t="s">
        <v>307</v>
      </c>
      <c r="J128" s="29"/>
      <c r="K128" s="424"/>
    </row>
    <row r="129" spans="1:12">
      <c r="A129" s="21"/>
      <c r="B129" s="259"/>
      <c r="C129" s="85"/>
      <c r="D129" s="86"/>
      <c r="E129" s="250"/>
      <c r="F129" s="251"/>
      <c r="G129" s="275"/>
      <c r="H129" s="20"/>
      <c r="I129" s="432"/>
      <c r="J129" s="20"/>
      <c r="K129" s="423"/>
    </row>
    <row r="130" spans="1:12">
      <c r="A130" s="487"/>
      <c r="B130" s="487"/>
      <c r="C130" s="69"/>
      <c r="D130" s="97"/>
      <c r="E130" s="268"/>
      <c r="F130" s="251"/>
      <c r="G130" s="284"/>
      <c r="H130" s="265"/>
      <c r="I130" s="432"/>
      <c r="J130" s="20"/>
      <c r="K130" s="423"/>
    </row>
    <row r="131" spans="1:12">
      <c r="A131" s="42"/>
      <c r="B131" s="29"/>
      <c r="C131" s="82"/>
      <c r="D131" s="351"/>
      <c r="E131" s="256"/>
      <c r="F131" s="241"/>
      <c r="G131" s="630"/>
      <c r="H131" s="20"/>
      <c r="I131" s="432"/>
      <c r="J131" s="20"/>
      <c r="K131" s="3090"/>
    </row>
    <row r="132" spans="1:12">
      <c r="A132" s="42"/>
      <c r="B132" s="29"/>
      <c r="C132" s="82"/>
      <c r="D132" s="351"/>
      <c r="E132" s="256"/>
      <c r="F132" s="241"/>
      <c r="G132" s="630"/>
      <c r="H132" s="20"/>
      <c r="I132" s="432"/>
      <c r="J132" s="20"/>
      <c r="K132" s="3757"/>
    </row>
    <row r="133" spans="1:12">
      <c r="A133" s="1633"/>
      <c r="B133" s="29"/>
      <c r="C133" s="82"/>
      <c r="D133" s="351"/>
      <c r="E133" s="256"/>
      <c r="F133" s="241"/>
      <c r="G133" s="630"/>
      <c r="H133" s="20"/>
      <c r="I133" s="432"/>
      <c r="J133" s="20"/>
      <c r="K133" s="3757"/>
    </row>
    <row r="134" spans="1:12">
      <c r="A134" s="42"/>
      <c r="B134" s="29"/>
      <c r="C134" s="82"/>
      <c r="D134" s="3756"/>
      <c r="E134" s="247"/>
      <c r="F134" s="241"/>
      <c r="G134" s="630"/>
      <c r="H134" s="29"/>
      <c r="I134" s="162"/>
      <c r="J134" s="29"/>
      <c r="K134" s="423"/>
    </row>
    <row r="135" spans="1:12">
      <c r="A135" s="42"/>
      <c r="B135" s="416"/>
      <c r="C135" s="82"/>
      <c r="D135" s="3756"/>
      <c r="E135" s="247"/>
      <c r="F135" s="241"/>
      <c r="G135" s="630"/>
      <c r="H135" s="29"/>
      <c r="I135" s="162"/>
      <c r="J135" s="29"/>
      <c r="K135" s="423"/>
    </row>
    <row r="136" spans="1:12">
      <c r="A136" s="42"/>
      <c r="B136" s="29"/>
      <c r="C136" s="82"/>
      <c r="D136" s="3756"/>
      <c r="E136" s="247"/>
      <c r="F136" s="241"/>
      <c r="G136" s="630"/>
      <c r="H136" s="29"/>
      <c r="I136" s="162"/>
      <c r="J136" s="29"/>
      <c r="K136" s="423"/>
    </row>
    <row r="137" spans="1:12">
      <c r="A137" s="1633"/>
      <c r="B137" s="29"/>
      <c r="C137" s="82"/>
      <c r="D137" s="97"/>
      <c r="E137" s="268"/>
      <c r="F137" s="251"/>
      <c r="G137" s="630"/>
      <c r="H137" s="20"/>
      <c r="I137" s="432"/>
      <c r="J137" s="20"/>
      <c r="K137" s="423"/>
    </row>
    <row r="138" spans="1:12">
      <c r="A138" s="3757" t="s">
        <v>322</v>
      </c>
      <c r="B138" s="3757"/>
      <c r="C138" s="82"/>
      <c r="D138" s="86"/>
      <c r="E138" s="250"/>
      <c r="F138" s="251"/>
      <c r="G138" s="275" t="s">
        <v>323</v>
      </c>
      <c r="H138" s="20"/>
      <c r="I138" s="432"/>
      <c r="J138" s="20"/>
      <c r="K138" s="423"/>
    </row>
    <row r="139" spans="1:12">
      <c r="A139" s="29"/>
      <c r="B139" s="53" t="s">
        <v>260</v>
      </c>
      <c r="C139" s="82" t="s">
        <v>189</v>
      </c>
      <c r="D139" s="83" t="s">
        <v>324</v>
      </c>
      <c r="E139" s="252"/>
      <c r="F139" s="241"/>
      <c r="G139" s="276"/>
      <c r="H139" s="29"/>
      <c r="I139" s="162"/>
      <c r="J139" s="20">
        <v>855</v>
      </c>
      <c r="K139" s="423">
        <f>J139/60</f>
        <v>14.25</v>
      </c>
    </row>
    <row r="140" spans="1:12">
      <c r="A140" s="174"/>
      <c r="B140" s="29"/>
      <c r="C140" s="82"/>
      <c r="D140" s="211"/>
      <c r="E140" s="268"/>
      <c r="F140" s="251"/>
      <c r="G140" s="286"/>
      <c r="H140" s="56"/>
      <c r="I140" s="422"/>
      <c r="J140" s="56"/>
      <c r="K140" s="506"/>
    </row>
    <row r="141" spans="1:12" ht="30.75" customHeight="1">
      <c r="A141" s="1"/>
      <c r="B141" s="1"/>
      <c r="C141" s="71"/>
      <c r="F141" s="233"/>
      <c r="G141" s="271"/>
      <c r="I141" s="214"/>
      <c r="K141" s="533">
        <v>5</v>
      </c>
      <c r="L141" s="1"/>
    </row>
    <row r="142" spans="1:12">
      <c r="A142" s="1" t="s">
        <v>1</v>
      </c>
      <c r="B142" s="1"/>
      <c r="C142" s="71"/>
      <c r="F142" s="233"/>
      <c r="G142" s="271"/>
      <c r="I142" s="214"/>
      <c r="L142" s="1"/>
    </row>
    <row r="143" spans="1:12">
      <c r="A143" s="2" t="s">
        <v>325</v>
      </c>
      <c r="B143" s="1"/>
      <c r="C143" s="10"/>
      <c r="D143" s="78"/>
      <c r="F143" s="233"/>
      <c r="G143" s="271"/>
      <c r="I143" s="214"/>
      <c r="L143" s="1"/>
    </row>
    <row r="144" spans="1:12" ht="22.5" customHeight="1" thickBot="1">
      <c r="F144" s="233"/>
    </row>
    <row r="145" spans="1:12">
      <c r="A145" s="7"/>
      <c r="B145" s="3760" t="s">
        <v>3</v>
      </c>
      <c r="C145" s="6" t="s">
        <v>4</v>
      </c>
      <c r="D145" s="79" t="s">
        <v>5</v>
      </c>
      <c r="E145" s="234" t="s">
        <v>6</v>
      </c>
      <c r="F145" s="235" t="s">
        <v>6</v>
      </c>
      <c r="G145" s="272" t="s">
        <v>7</v>
      </c>
      <c r="H145" s="112" t="s">
        <v>8</v>
      </c>
      <c r="I145" s="400" t="s">
        <v>9</v>
      </c>
      <c r="J145" s="112" t="s">
        <v>10</v>
      </c>
      <c r="K145" s="219" t="s">
        <v>10</v>
      </c>
      <c r="L145" s="10"/>
    </row>
    <row r="146" spans="1:12" ht="35.25" thickBot="1">
      <c r="A146" s="13"/>
      <c r="B146" s="16"/>
      <c r="C146" s="12"/>
      <c r="D146" s="81" t="s">
        <v>11</v>
      </c>
      <c r="E146" s="236" t="s">
        <v>12</v>
      </c>
      <c r="F146" s="237" t="s">
        <v>13</v>
      </c>
      <c r="G146" s="273"/>
      <c r="H146" s="122" t="s">
        <v>14</v>
      </c>
      <c r="I146" s="401"/>
      <c r="J146" s="122" t="s">
        <v>15</v>
      </c>
      <c r="K146" s="503" t="s">
        <v>16</v>
      </c>
      <c r="L146" s="10"/>
    </row>
    <row r="147" spans="1:12">
      <c r="A147" s="3757"/>
      <c r="B147" s="264" t="s">
        <v>86</v>
      </c>
      <c r="C147" s="85"/>
      <c r="D147" s="97"/>
      <c r="E147" s="268"/>
      <c r="F147" s="251"/>
      <c r="G147" s="275"/>
      <c r="H147" s="20"/>
      <c r="I147" s="432"/>
      <c r="J147" s="20"/>
      <c r="K147" s="423"/>
    </row>
    <row r="148" spans="1:12">
      <c r="A148" s="94"/>
      <c r="B148" s="225" t="s">
        <v>326</v>
      </c>
      <c r="C148" s="82" t="s">
        <v>327</v>
      </c>
      <c r="D148" s="935" t="s">
        <v>328</v>
      </c>
      <c r="E148" s="1976">
        <v>35</v>
      </c>
      <c r="F148" s="34" t="s">
        <v>329</v>
      </c>
      <c r="G148" s="276" t="s">
        <v>330</v>
      </c>
      <c r="H148" s="29">
        <v>725</v>
      </c>
      <c r="I148" s="162" t="s">
        <v>331</v>
      </c>
      <c r="J148" s="432" t="s">
        <v>332</v>
      </c>
      <c r="K148" s="423">
        <v>29.3</v>
      </c>
    </row>
    <row r="149" spans="1:12" ht="37.5">
      <c r="A149" s="94"/>
      <c r="B149" s="659" t="s">
        <v>333</v>
      </c>
      <c r="C149" s="82" t="s">
        <v>189</v>
      </c>
      <c r="D149" s="94" t="s">
        <v>334</v>
      </c>
      <c r="E149" s="95">
        <v>95</v>
      </c>
      <c r="F149" s="45"/>
      <c r="G149" s="276" t="s">
        <v>335</v>
      </c>
      <c r="H149" s="2154" t="s">
        <v>336</v>
      </c>
      <c r="I149" s="162" t="s">
        <v>337</v>
      </c>
      <c r="J149" s="29" t="s">
        <v>338</v>
      </c>
      <c r="K149" s="424">
        <v>70.5</v>
      </c>
    </row>
    <row r="150" spans="1:12">
      <c r="A150" s="94"/>
      <c r="B150" s="2174" t="s">
        <v>339</v>
      </c>
      <c r="C150" s="209"/>
      <c r="D150" s="211"/>
      <c r="E150" s="3234"/>
      <c r="F150" s="23"/>
      <c r="G150" s="286"/>
      <c r="H150" s="453"/>
      <c r="I150" s="422"/>
      <c r="J150" s="56"/>
      <c r="K150" s="3233"/>
    </row>
    <row r="151" spans="1:12">
      <c r="A151" s="94"/>
      <c r="B151" s="32" t="s">
        <v>340</v>
      </c>
      <c r="C151" s="82"/>
      <c r="D151" s="3756" t="s">
        <v>22</v>
      </c>
      <c r="E151" s="3234" t="s">
        <v>341</v>
      </c>
      <c r="F151" s="34" t="s">
        <v>264</v>
      </c>
      <c r="G151" s="276" t="s">
        <v>342</v>
      </c>
      <c r="H151" s="203">
        <v>470</v>
      </c>
      <c r="I151" s="561" t="s">
        <v>343</v>
      </c>
      <c r="J151" s="29">
        <v>447.27</v>
      </c>
      <c r="K151" s="2877">
        <f>J151/10</f>
        <v>44.726999999999997</v>
      </c>
    </row>
    <row r="152" spans="1:12">
      <c r="A152" s="94"/>
      <c r="B152" s="32"/>
      <c r="C152" s="82"/>
      <c r="D152" s="3756"/>
      <c r="E152" s="922"/>
      <c r="F152" s="2775"/>
      <c r="G152" s="276"/>
      <c r="H152" s="29"/>
      <c r="I152" s="162"/>
      <c r="J152" s="475"/>
      <c r="K152" s="2877"/>
    </row>
    <row r="153" spans="1:12">
      <c r="A153" s="94"/>
      <c r="B153" s="225"/>
      <c r="C153" s="82"/>
      <c r="D153" s="3756"/>
      <c r="E153" s="3335"/>
      <c r="F153" s="923"/>
      <c r="G153" s="276"/>
      <c r="H153" s="82"/>
      <c r="I153" s="213"/>
      <c r="J153" s="305"/>
      <c r="K153" s="2893"/>
    </row>
    <row r="154" spans="1:12">
      <c r="A154" s="29"/>
      <c r="B154" s="53"/>
      <c r="C154" s="82"/>
      <c r="D154" s="3756"/>
      <c r="E154" s="3335"/>
      <c r="F154" s="923"/>
      <c r="G154" s="276"/>
      <c r="H154" s="82"/>
      <c r="I154" s="213"/>
      <c r="J154" s="305"/>
      <c r="K154" s="3594"/>
    </row>
    <row r="155" spans="1:12">
      <c r="A155" s="29"/>
      <c r="B155" s="69"/>
      <c r="C155" s="218"/>
      <c r="D155" s="939"/>
      <c r="E155" s="3118"/>
      <c r="F155" s="2775"/>
      <c r="G155" s="904"/>
      <c r="H155" s="69"/>
      <c r="I155" s="852"/>
      <c r="J155" s="69"/>
      <c r="K155" s="2997"/>
    </row>
    <row r="156" spans="1:12">
      <c r="A156" s="29"/>
      <c r="B156" s="487"/>
      <c r="C156" s="487"/>
      <c r="D156" s="939"/>
      <c r="E156" s="3335"/>
      <c r="F156" s="923"/>
      <c r="G156" s="904"/>
      <c r="H156" s="69"/>
      <c r="I156" s="1644"/>
      <c r="J156" s="69"/>
      <c r="K156" s="2997"/>
    </row>
    <row r="157" spans="1:12">
      <c r="A157" s="29"/>
      <c r="B157" s="910"/>
      <c r="C157" s="487"/>
      <c r="D157" s="939"/>
      <c r="E157" s="962"/>
      <c r="F157" s="963"/>
      <c r="G157" s="904"/>
      <c r="H157" s="69"/>
      <c r="I157" s="1644"/>
      <c r="J157" s="69"/>
      <c r="K157" s="2997"/>
    </row>
    <row r="158" spans="1:12">
      <c r="A158" s="29"/>
      <c r="B158" s="910"/>
      <c r="C158" s="487"/>
      <c r="D158" s="939"/>
      <c r="E158" s="247"/>
      <c r="F158" s="241"/>
      <c r="G158" s="904"/>
      <c r="H158" s="69"/>
      <c r="I158" s="1643"/>
      <c r="J158" s="69"/>
      <c r="K158" s="145"/>
    </row>
    <row r="159" spans="1:12">
      <c r="A159" s="29"/>
      <c r="B159" s="487"/>
      <c r="C159" s="487"/>
      <c r="D159" s="939"/>
      <c r="E159" s="247"/>
      <c r="F159" s="241"/>
      <c r="G159" s="904"/>
      <c r="H159" s="69"/>
      <c r="I159" s="1644"/>
      <c r="J159" s="69"/>
      <c r="K159" s="145"/>
    </row>
    <row r="160" spans="1:12">
      <c r="A160" s="29"/>
      <c r="B160" s="1066"/>
      <c r="C160" s="218"/>
      <c r="D160" s="939"/>
      <c r="E160" s="1974"/>
      <c r="F160" s="34"/>
      <c r="G160" s="904"/>
      <c r="H160" s="69"/>
      <c r="I160" s="1644"/>
      <c r="J160" s="69"/>
      <c r="K160" s="145"/>
    </row>
    <row r="161" spans="1:12">
      <c r="A161" s="29"/>
      <c r="B161" s="1345"/>
      <c r="C161" s="218"/>
      <c r="D161" s="939"/>
      <c r="E161" s="1974"/>
      <c r="F161" s="34"/>
      <c r="G161" s="904"/>
      <c r="H161" s="69"/>
      <c r="I161" s="1644"/>
      <c r="J161" s="69"/>
      <c r="K161" s="145"/>
    </row>
    <row r="162" spans="1:12">
      <c r="A162" s="42"/>
      <c r="B162" s="1345"/>
      <c r="C162" s="218"/>
      <c r="D162" s="939"/>
      <c r="E162" s="1974"/>
      <c r="F162" s="241"/>
      <c r="G162" s="904"/>
      <c r="H162" s="69"/>
      <c r="I162" s="1644"/>
      <c r="J162" s="852"/>
      <c r="K162" s="145"/>
    </row>
    <row r="163" spans="1:12">
      <c r="A163" s="42"/>
      <c r="B163" s="1445" t="s">
        <v>344</v>
      </c>
      <c r="C163" s="82"/>
      <c r="D163" s="3756"/>
      <c r="E163" s="248"/>
      <c r="F163" s="243"/>
      <c r="G163" s="276"/>
      <c r="H163" s="82"/>
      <c r="I163" s="213"/>
      <c r="J163" s="203"/>
      <c r="K163" s="133"/>
    </row>
    <row r="164" spans="1:12">
      <c r="A164" s="21"/>
      <c r="B164" s="32" t="s">
        <v>345</v>
      </c>
      <c r="C164" s="82" t="s">
        <v>182</v>
      </c>
      <c r="D164" s="97" t="s">
        <v>334</v>
      </c>
      <c r="E164" s="3757" t="s">
        <v>346</v>
      </c>
      <c r="F164" s="3757" t="s">
        <v>347</v>
      </c>
      <c r="G164" s="275" t="s">
        <v>348</v>
      </c>
      <c r="H164" s="602" t="s">
        <v>349</v>
      </c>
      <c r="I164" s="440" t="s">
        <v>350</v>
      </c>
      <c r="J164" s="204" t="s">
        <v>351</v>
      </c>
      <c r="K164" s="3757" t="s">
        <v>352</v>
      </c>
    </row>
    <row r="165" spans="1:12">
      <c r="A165" s="94"/>
      <c r="B165" s="3757"/>
      <c r="C165" s="3757"/>
      <c r="D165" s="3757"/>
      <c r="E165" s="268"/>
      <c r="F165" s="251"/>
      <c r="G165" s="3757"/>
      <c r="H165" s="211"/>
      <c r="I165" s="3757"/>
      <c r="J165" s="211"/>
      <c r="K165" s="2748"/>
    </row>
    <row r="166" spans="1:12">
      <c r="A166" s="212"/>
      <c r="B166" s="32"/>
      <c r="C166" s="209"/>
      <c r="D166" s="211"/>
      <c r="E166" s="268"/>
      <c r="F166" s="1752"/>
      <c r="G166" s="277"/>
      <c r="H166" s="29"/>
      <c r="I166" s="162"/>
      <c r="J166" s="29"/>
      <c r="K166" s="133"/>
    </row>
    <row r="167" spans="1:12">
      <c r="A167" s="212"/>
      <c r="B167" s="557" t="s">
        <v>353</v>
      </c>
      <c r="C167" s="558"/>
      <c r="D167" s="559"/>
      <c r="E167" s="268"/>
      <c r="F167" s="1752"/>
      <c r="G167" s="487"/>
      <c r="H167" s="82"/>
      <c r="I167" s="459"/>
      <c r="J167" s="82"/>
      <c r="K167" s="133"/>
    </row>
    <row r="168" spans="1:12">
      <c r="A168" s="212"/>
      <c r="B168" s="32" t="s">
        <v>354</v>
      </c>
      <c r="C168" s="209"/>
      <c r="D168" s="211"/>
      <c r="E168" s="268"/>
      <c r="F168" s="1752"/>
      <c r="G168" s="277" t="s">
        <v>355</v>
      </c>
      <c r="H168" s="29">
        <v>1200</v>
      </c>
      <c r="I168" s="162" t="s">
        <v>356</v>
      </c>
      <c r="J168" s="29">
        <v>1280</v>
      </c>
      <c r="K168" s="133"/>
    </row>
    <row r="169" spans="1:12">
      <c r="A169" s="212"/>
      <c r="B169" s="32"/>
      <c r="C169" s="82"/>
      <c r="D169" s="3756"/>
      <c r="E169" s="3234"/>
      <c r="F169" s="3345"/>
      <c r="G169" s="277"/>
      <c r="H169" s="203"/>
      <c r="I169" s="162"/>
      <c r="J169" s="29"/>
      <c r="K169" s="475"/>
    </row>
    <row r="170" spans="1:12">
      <c r="A170" s="212"/>
      <c r="B170" s="32"/>
      <c r="C170" s="82"/>
      <c r="D170" s="3756"/>
      <c r="E170" s="1974"/>
      <c r="F170" s="34"/>
      <c r="G170" s="276"/>
      <c r="H170" s="203"/>
      <c r="I170" s="561"/>
      <c r="J170" s="29"/>
      <c r="K170" s="2877"/>
    </row>
    <row r="171" spans="1:12">
      <c r="A171" s="535"/>
      <c r="B171" s="32"/>
      <c r="C171" s="82"/>
      <c r="D171" s="3756"/>
      <c r="E171" s="1974"/>
      <c r="F171" s="34"/>
      <c r="G171" s="276"/>
      <c r="H171" s="203"/>
      <c r="I171" s="200"/>
      <c r="J171" s="29"/>
      <c r="K171" s="2877"/>
    </row>
    <row r="172" spans="1:12">
      <c r="A172" s="212"/>
      <c r="B172" s="32"/>
      <c r="C172" s="82"/>
      <c r="D172" s="3756"/>
      <c r="E172" s="1974"/>
      <c r="F172" s="34"/>
      <c r="G172" s="276"/>
      <c r="H172" s="203"/>
      <c r="I172" s="162"/>
      <c r="J172" s="29"/>
      <c r="K172" s="2877"/>
    </row>
    <row r="173" spans="1:12">
      <c r="A173" s="212"/>
      <c r="B173" s="32"/>
      <c r="C173" s="82"/>
      <c r="D173" s="3756"/>
      <c r="E173" s="1974"/>
      <c r="F173" s="34"/>
      <c r="G173" s="3757"/>
      <c r="H173" s="203"/>
      <c r="I173" s="162"/>
      <c r="J173" s="29"/>
      <c r="K173" s="2877"/>
    </row>
    <row r="174" spans="1:12">
      <c r="A174" s="212"/>
      <c r="B174" s="32"/>
      <c r="C174" s="82"/>
      <c r="D174" s="3756"/>
      <c r="E174" s="1974"/>
      <c r="F174" s="34"/>
      <c r="G174" s="3757"/>
      <c r="H174" s="29"/>
      <c r="I174" s="162"/>
      <c r="J174" s="29"/>
      <c r="K174" s="2877"/>
    </row>
    <row r="175" spans="1:12" ht="35.25" thickBot="1">
      <c r="A175" s="212"/>
      <c r="B175" s="32"/>
      <c r="C175" s="82"/>
      <c r="D175" s="3756"/>
      <c r="E175" s="3757"/>
      <c r="F175" s="3298"/>
      <c r="G175" s="276"/>
      <c r="H175" s="29"/>
      <c r="I175" s="200"/>
      <c r="J175" s="29"/>
      <c r="K175" s="2877"/>
    </row>
    <row r="176" spans="1:12" ht="28.5" customHeight="1">
      <c r="A176" s="71"/>
      <c r="B176" s="71"/>
      <c r="C176" s="71"/>
      <c r="D176" s="71"/>
      <c r="E176" s="71"/>
      <c r="F176" s="71"/>
      <c r="G176" s="3753"/>
      <c r="H176" s="78"/>
      <c r="I176" s="399"/>
      <c r="J176" s="78"/>
      <c r="K176" s="505"/>
      <c r="L176" s="1"/>
    </row>
    <row r="177" spans="1:15">
      <c r="A177" s="1" t="s">
        <v>1</v>
      </c>
      <c r="B177" s="1"/>
      <c r="C177" s="71"/>
      <c r="F177" s="233"/>
      <c r="G177" s="271"/>
      <c r="I177" s="214"/>
      <c r="L177" s="1"/>
    </row>
    <row r="178" spans="1:15">
      <c r="A178" s="2" t="s">
        <v>325</v>
      </c>
      <c r="B178" s="1"/>
      <c r="C178" s="10"/>
      <c r="D178" s="78"/>
      <c r="F178" s="233"/>
      <c r="G178" s="271"/>
      <c r="I178" s="214"/>
      <c r="L178" s="1"/>
    </row>
    <row r="179" spans="1:15" ht="26.25" customHeight="1" thickBot="1">
      <c r="F179" s="233"/>
    </row>
    <row r="180" spans="1:15">
      <c r="A180" s="7"/>
      <c r="B180" s="3760" t="s">
        <v>3</v>
      </c>
      <c r="C180" s="6" t="s">
        <v>4</v>
      </c>
      <c r="D180" s="79" t="s">
        <v>5</v>
      </c>
      <c r="E180" s="2751" t="s">
        <v>6</v>
      </c>
      <c r="F180" s="2751" t="s">
        <v>6</v>
      </c>
      <c r="G180" s="272" t="s">
        <v>7</v>
      </c>
      <c r="H180" s="112" t="s">
        <v>8</v>
      </c>
      <c r="I180" s="400" t="s">
        <v>9</v>
      </c>
      <c r="J180" s="112" t="s">
        <v>10</v>
      </c>
      <c r="K180" s="3282" t="s">
        <v>10</v>
      </c>
      <c r="L180" s="10"/>
    </row>
    <row r="181" spans="1:15" ht="35.25" thickBot="1">
      <c r="A181" s="13"/>
      <c r="B181" s="16"/>
      <c r="C181" s="12"/>
      <c r="D181" s="81" t="s">
        <v>11</v>
      </c>
      <c r="E181" s="2753" t="s">
        <v>13</v>
      </c>
      <c r="F181" s="2753" t="s">
        <v>13</v>
      </c>
      <c r="G181" s="273"/>
      <c r="H181" s="122" t="s">
        <v>14</v>
      </c>
      <c r="I181" s="401"/>
      <c r="J181" s="122" t="s">
        <v>15</v>
      </c>
      <c r="K181" s="3283" t="s">
        <v>16</v>
      </c>
      <c r="L181" s="10"/>
      <c r="O181" s="471" t="s">
        <v>357</v>
      </c>
    </row>
    <row r="182" spans="1:15">
      <c r="A182" s="622" t="s">
        <v>358</v>
      </c>
      <c r="B182" s="2174"/>
      <c r="C182" s="209"/>
      <c r="D182" s="211"/>
      <c r="E182" s="3234"/>
      <c r="F182" s="23"/>
      <c r="G182" s="286"/>
      <c r="H182" s="453"/>
      <c r="I182" s="422"/>
      <c r="J182" s="56"/>
      <c r="K182" s="3233"/>
    </row>
    <row r="183" spans="1:15">
      <c r="A183" s="212"/>
      <c r="B183" s="32"/>
      <c r="C183" s="82"/>
      <c r="D183" s="3756"/>
      <c r="E183" s="3234"/>
      <c r="F183" s="34"/>
      <c r="G183" s="276"/>
      <c r="H183" s="203"/>
      <c r="I183" s="561"/>
      <c r="J183" s="29"/>
      <c r="K183" s="2877"/>
      <c r="M183" s="438">
        <f>8375/26</f>
        <v>322.11538461538464</v>
      </c>
    </row>
    <row r="184" spans="1:15">
      <c r="A184" s="263"/>
      <c r="B184" s="225"/>
      <c r="C184" s="82"/>
      <c r="D184" s="3756"/>
      <c r="E184" s="1974"/>
      <c r="F184" s="34"/>
      <c r="G184" s="276"/>
      <c r="H184" s="29"/>
      <c r="I184" s="200"/>
      <c r="J184" s="29"/>
      <c r="K184" s="2877"/>
    </row>
    <row r="185" spans="1:15">
      <c r="A185" s="94"/>
      <c r="B185" s="1251"/>
      <c r="C185" s="82"/>
      <c r="D185" s="94"/>
      <c r="E185" s="1974"/>
      <c r="F185" s="34"/>
      <c r="G185" s="276"/>
      <c r="H185" s="29"/>
      <c r="I185" s="162"/>
      <c r="J185" s="29"/>
      <c r="K185" s="2877"/>
    </row>
    <row r="186" spans="1:15" ht="35.25" thickBot="1">
      <c r="A186" s="94"/>
      <c r="B186" s="1341"/>
      <c r="C186" s="82"/>
      <c r="D186" s="94"/>
      <c r="E186" s="1974"/>
      <c r="F186" s="34"/>
      <c r="G186" s="276"/>
      <c r="H186" s="29"/>
      <c r="I186" s="162"/>
      <c r="J186" s="29"/>
      <c r="K186" s="2877"/>
    </row>
    <row r="187" spans="1:15">
      <c r="A187" s="21"/>
      <c r="B187" s="3764"/>
      <c r="C187" s="3765"/>
      <c r="D187" s="428"/>
      <c r="E187" s="23"/>
      <c r="F187" s="23"/>
      <c r="G187" s="1460"/>
      <c r="H187" s="1461"/>
      <c r="I187" s="1462"/>
      <c r="J187" s="20"/>
      <c r="K187" s="3284"/>
    </row>
    <row r="188" spans="1:15">
      <c r="A188" s="94"/>
      <c r="B188" s="616"/>
      <c r="C188" s="218"/>
      <c r="D188" s="626"/>
      <c r="E188" s="23"/>
      <c r="F188" s="23"/>
      <c r="G188" s="904"/>
      <c r="H188" s="69"/>
      <c r="I188" s="852"/>
      <c r="J188" s="1345"/>
      <c r="K188" s="3285"/>
    </row>
    <row r="189" spans="1:15">
      <c r="A189" s="94"/>
      <c r="B189" s="32"/>
      <c r="C189" s="82"/>
      <c r="D189" s="86"/>
      <c r="E189" s="34"/>
      <c r="F189" s="34"/>
      <c r="G189" s="3276"/>
      <c r="H189" s="20"/>
      <c r="I189" s="162"/>
      <c r="J189" s="20"/>
      <c r="K189" s="3284"/>
    </row>
    <row r="190" spans="1:15">
      <c r="A190" s="94"/>
      <c r="B190" s="32"/>
      <c r="C190" s="82"/>
      <c r="D190" s="86"/>
      <c r="E190" s="34"/>
      <c r="F190" s="34"/>
      <c r="G190" s="275"/>
      <c r="H190" s="20"/>
      <c r="I190" s="162"/>
      <c r="J190" s="20"/>
      <c r="K190" s="3284"/>
    </row>
    <row r="191" spans="1:15">
      <c r="A191" s="94"/>
      <c r="B191" s="32"/>
      <c r="C191" s="82"/>
      <c r="D191" s="86"/>
      <c r="E191" s="34"/>
      <c r="F191" s="34"/>
      <c r="G191" s="3276"/>
      <c r="H191" s="20"/>
      <c r="I191" s="561"/>
      <c r="J191" s="20"/>
      <c r="K191" s="3284"/>
    </row>
    <row r="192" spans="1:15" ht="38.25">
      <c r="A192" s="94"/>
      <c r="B192" s="1191"/>
      <c r="C192" s="1717"/>
      <c r="D192" s="94"/>
      <c r="E192" s="1974"/>
      <c r="F192" s="34"/>
      <c r="G192" s="276"/>
      <c r="H192" s="162"/>
      <c r="I192" s="162"/>
      <c r="J192" s="773"/>
      <c r="K192" s="774"/>
    </row>
    <row r="193" spans="1:12">
      <c r="A193" s="94"/>
      <c r="B193" s="32"/>
      <c r="C193" s="82"/>
      <c r="D193" s="86"/>
      <c r="E193" s="34"/>
      <c r="F193" s="34"/>
      <c r="G193" s="2987"/>
      <c r="H193" s="29"/>
      <c r="I193" s="561"/>
      <c r="J193" s="416"/>
      <c r="K193" s="3284"/>
    </row>
    <row r="194" spans="1:12">
      <c r="A194" s="94"/>
      <c r="B194" s="32"/>
      <c r="C194" s="82"/>
      <c r="D194" s="83"/>
      <c r="E194" s="33"/>
      <c r="F194" s="34"/>
      <c r="G194" s="276"/>
      <c r="H194" s="29"/>
      <c r="I194" s="162"/>
      <c r="J194" s="29"/>
      <c r="K194" s="3284"/>
      <c r="L194" s="4"/>
    </row>
    <row r="195" spans="1:12">
      <c r="A195" s="621"/>
      <c r="B195" s="225"/>
      <c r="C195" s="82"/>
      <c r="D195" s="94"/>
      <c r="E195" s="1974"/>
      <c r="F195" s="34"/>
      <c r="G195" s="2987"/>
      <c r="H195" s="29"/>
      <c r="I195" s="1791"/>
      <c r="J195" s="29"/>
      <c r="K195" s="2877"/>
      <c r="L195" s="775"/>
    </row>
    <row r="196" spans="1:12">
      <c r="A196" s="94"/>
      <c r="B196" s="225"/>
      <c r="C196" s="82"/>
      <c r="D196" s="94"/>
      <c r="E196" s="1974"/>
      <c r="F196" s="34"/>
      <c r="G196" s="2987"/>
      <c r="H196" s="29"/>
      <c r="I196" s="536"/>
      <c r="J196" s="29"/>
      <c r="K196" s="2877"/>
      <c r="L196" s="4"/>
    </row>
    <row r="197" spans="1:12">
      <c r="A197" s="212"/>
      <c r="B197" s="225"/>
      <c r="C197" s="82"/>
      <c r="D197" s="94"/>
      <c r="E197" s="1974"/>
      <c r="F197" s="34"/>
      <c r="G197" s="2987"/>
      <c r="H197" s="29"/>
      <c r="I197" s="536"/>
      <c r="J197" s="29"/>
      <c r="K197" s="2877"/>
    </row>
    <row r="198" spans="1:12">
      <c r="A198" s="212"/>
      <c r="B198" s="225"/>
      <c r="C198" s="82"/>
      <c r="D198" s="94"/>
      <c r="E198" s="1974"/>
      <c r="F198" s="34"/>
      <c r="G198" s="276"/>
      <c r="H198" s="29"/>
      <c r="I198" s="416"/>
      <c r="J198" s="29"/>
      <c r="K198" s="2877"/>
    </row>
    <row r="199" spans="1:12">
      <c r="A199" s="21"/>
      <c r="B199" s="225"/>
      <c r="C199" s="82"/>
      <c r="D199" s="94"/>
      <c r="E199" s="1974"/>
      <c r="F199" s="34"/>
      <c r="G199" s="276"/>
      <c r="H199" s="29"/>
      <c r="I199" s="416"/>
      <c r="J199" s="29"/>
      <c r="K199" s="2877"/>
    </row>
    <row r="200" spans="1:12" ht="34.5" customHeight="1">
      <c r="A200" s="94"/>
      <c r="B200" s="1191"/>
      <c r="C200" s="1672"/>
      <c r="D200" s="938"/>
      <c r="E200" s="1974"/>
      <c r="F200" s="34"/>
      <c r="G200" s="649"/>
      <c r="H200" s="939"/>
      <c r="I200" s="940"/>
      <c r="J200" s="29"/>
      <c r="K200" s="2877"/>
    </row>
    <row r="201" spans="1:12">
      <c r="A201" s="212"/>
      <c r="B201" s="225"/>
      <c r="C201" s="82"/>
      <c r="D201" s="3756"/>
      <c r="E201" s="1974"/>
      <c r="F201" s="34"/>
      <c r="G201" s="276"/>
      <c r="H201" s="29"/>
      <c r="I201" s="162"/>
      <c r="J201" s="29"/>
      <c r="K201" s="2877"/>
    </row>
    <row r="202" spans="1:12">
      <c r="A202" s="938"/>
      <c r="B202" s="645"/>
      <c r="C202" s="459"/>
      <c r="D202" s="94"/>
      <c r="E202" s="1974"/>
      <c r="F202" s="34"/>
      <c r="G202" s="276"/>
      <c r="H202" s="29"/>
      <c r="I202" s="1804"/>
      <c r="J202" s="29"/>
      <c r="K202" s="2877"/>
    </row>
    <row r="203" spans="1:12">
      <c r="A203" s="212"/>
      <c r="B203" s="225"/>
      <c r="C203" s="82"/>
      <c r="D203" s="3756"/>
      <c r="E203" s="1974"/>
      <c r="F203" s="34"/>
      <c r="G203" s="276"/>
      <c r="H203" s="29"/>
      <c r="I203" s="162"/>
      <c r="J203" s="29"/>
      <c r="K203" s="2877"/>
    </row>
    <row r="204" spans="1:12">
      <c r="A204" s="212"/>
      <c r="B204" s="60"/>
      <c r="C204" s="82"/>
      <c r="D204" s="955"/>
      <c r="E204" s="1974"/>
      <c r="F204" s="34"/>
      <c r="G204" s="3775"/>
      <c r="H204" s="3776"/>
      <c r="I204" s="3312"/>
      <c r="J204" s="3776"/>
      <c r="K204" s="2877"/>
    </row>
    <row r="205" spans="1:12">
      <c r="A205" s="212"/>
      <c r="B205" s="60"/>
      <c r="C205" s="82"/>
      <c r="D205" s="955"/>
      <c r="E205" s="1974"/>
      <c r="F205" s="34"/>
      <c r="G205" s="2438"/>
      <c r="H205" s="3776"/>
      <c r="I205" s="3312"/>
      <c r="J205" s="3776"/>
      <c r="K205" s="2877"/>
    </row>
    <row r="206" spans="1:12">
      <c r="A206" s="535"/>
      <c r="B206" s="60"/>
      <c r="C206" s="82"/>
      <c r="D206" s="955"/>
      <c r="E206" s="3234"/>
      <c r="F206" s="2756"/>
      <c r="G206" s="288"/>
      <c r="H206" s="203"/>
      <c r="I206" s="3312"/>
      <c r="J206" s="203"/>
      <c r="K206" s="2893"/>
    </row>
    <row r="207" spans="1:12">
      <c r="A207" s="212"/>
      <c r="B207" s="1833"/>
      <c r="C207" s="82"/>
      <c r="D207" s="955"/>
      <c r="E207" s="3234"/>
      <c r="F207" s="2756"/>
      <c r="G207" s="275"/>
      <c r="H207" s="204"/>
      <c r="I207" s="3312"/>
      <c r="J207" s="204"/>
      <c r="K207" s="2894"/>
    </row>
    <row r="208" spans="1:12">
      <c r="A208" s="212"/>
      <c r="B208" s="1834"/>
      <c r="C208" s="82"/>
      <c r="D208" s="97"/>
      <c r="E208" s="3234"/>
      <c r="F208" s="2756"/>
      <c r="G208" s="275"/>
      <c r="H208" s="204"/>
      <c r="I208" s="3312"/>
      <c r="J208" s="204"/>
      <c r="K208" s="2894"/>
    </row>
    <row r="209" spans="1:16">
      <c r="A209" s="212"/>
      <c r="B209" s="32"/>
      <c r="C209" s="82"/>
      <c r="D209" s="97"/>
      <c r="E209" s="249"/>
      <c r="F209" s="245"/>
      <c r="G209" s="275"/>
      <c r="H209" s="204"/>
      <c r="I209" s="440"/>
      <c r="J209" s="204"/>
      <c r="K209" s="2877"/>
      <c r="L209" s="4"/>
    </row>
    <row r="210" spans="1:16" s="210" customFormat="1">
      <c r="A210" s="71"/>
      <c r="B210" s="71"/>
      <c r="C210" s="71"/>
      <c r="D210" s="71"/>
      <c r="E210" s="71"/>
      <c r="F210" s="71"/>
      <c r="G210" s="3753"/>
      <c r="H210" s="78"/>
      <c r="I210" s="399"/>
      <c r="J210" s="78"/>
      <c r="K210" s="505"/>
      <c r="M210" s="470"/>
      <c r="N210" s="470"/>
      <c r="O210" s="474"/>
      <c r="P210" s="470"/>
    </row>
    <row r="211" spans="1:16">
      <c r="A211" s="1"/>
      <c r="B211" s="1"/>
      <c r="C211" s="71"/>
      <c r="F211" s="233"/>
      <c r="G211" s="271"/>
      <c r="I211" s="214"/>
      <c r="K211" s="533">
        <v>5</v>
      </c>
      <c r="L211" s="4"/>
    </row>
    <row r="212" spans="1:16">
      <c r="A212" s="1" t="s">
        <v>1</v>
      </c>
      <c r="B212" s="1"/>
      <c r="C212" s="71"/>
      <c r="F212" s="233"/>
      <c r="G212" s="271"/>
      <c r="I212" s="214"/>
      <c r="L212" s="1"/>
    </row>
    <row r="213" spans="1:16">
      <c r="A213" s="2" t="s">
        <v>325</v>
      </c>
      <c r="B213" s="1"/>
      <c r="C213" s="10"/>
      <c r="D213" s="78"/>
      <c r="E213" s="232">
        <f>L152</f>
        <v>0</v>
      </c>
      <c r="F213" s="233"/>
      <c r="G213" s="271"/>
      <c r="I213" s="214"/>
    </row>
    <row r="214" spans="1:16" ht="35.25" thickBot="1">
      <c r="F214" s="233"/>
    </row>
    <row r="215" spans="1:16">
      <c r="A215" s="7"/>
      <c r="B215" s="3760" t="s">
        <v>3</v>
      </c>
      <c r="C215" s="6" t="s">
        <v>4</v>
      </c>
      <c r="D215" s="79" t="s">
        <v>5</v>
      </c>
      <c r="E215" s="2750" t="s">
        <v>6</v>
      </c>
      <c r="F215" s="2751" t="s">
        <v>6</v>
      </c>
      <c r="G215" s="272" t="s">
        <v>7</v>
      </c>
      <c r="H215" s="112" t="s">
        <v>8</v>
      </c>
      <c r="I215" s="400" t="s">
        <v>9</v>
      </c>
      <c r="J215" s="112" t="s">
        <v>10</v>
      </c>
      <c r="K215" s="3282" t="s">
        <v>10</v>
      </c>
    </row>
    <row r="216" spans="1:16" ht="35.25" thickBot="1">
      <c r="A216" s="13"/>
      <c r="B216" s="16"/>
      <c r="C216" s="12"/>
      <c r="D216" s="81" t="s">
        <v>11</v>
      </c>
      <c r="E216" s="2752" t="s">
        <v>12</v>
      </c>
      <c r="F216" s="2753" t="s">
        <v>13</v>
      </c>
      <c r="G216" s="273"/>
      <c r="H216" s="122" t="s">
        <v>14</v>
      </c>
      <c r="I216" s="401"/>
      <c r="J216" s="122" t="s">
        <v>15</v>
      </c>
      <c r="K216" s="3283" t="s">
        <v>16</v>
      </c>
    </row>
    <row r="217" spans="1:16" ht="40.5">
      <c r="A217" s="937"/>
      <c r="B217" s="891" t="s">
        <v>359</v>
      </c>
      <c r="C217" s="82"/>
      <c r="D217" s="3756"/>
      <c r="E217" s="1976"/>
      <c r="F217" s="34"/>
      <c r="G217" s="276"/>
      <c r="H217" s="477"/>
      <c r="I217" s="162"/>
      <c r="J217" s="29"/>
      <c r="K217" s="2877"/>
    </row>
    <row r="218" spans="1:16">
      <c r="A218" s="127"/>
      <c r="B218" s="53" t="s">
        <v>360</v>
      </c>
      <c r="C218" s="82" t="s">
        <v>361</v>
      </c>
      <c r="D218" s="3756"/>
      <c r="E218" s="1974">
        <v>32</v>
      </c>
      <c r="F218" s="3345" t="s">
        <v>70</v>
      </c>
      <c r="G218" s="3757">
        <v>25075</v>
      </c>
      <c r="H218" s="477">
        <v>261.68</v>
      </c>
      <c r="I218" s="3757" t="s">
        <v>362</v>
      </c>
      <c r="J218" s="29">
        <v>271.68</v>
      </c>
      <c r="K218" s="475">
        <v>27.16</v>
      </c>
    </row>
    <row r="219" spans="1:16">
      <c r="A219" s="94"/>
      <c r="B219" s="29" t="s">
        <v>363</v>
      </c>
      <c r="C219" s="82" t="s">
        <v>364</v>
      </c>
      <c r="D219" s="94"/>
      <c r="E219" s="1974">
        <v>32</v>
      </c>
      <c r="F219" s="34" t="s">
        <v>70</v>
      </c>
      <c r="G219" s="3757">
        <v>25075</v>
      </c>
      <c r="H219" s="477">
        <v>261.68</v>
      </c>
      <c r="I219" s="3757" t="s">
        <v>362</v>
      </c>
      <c r="J219" s="29">
        <v>271.68</v>
      </c>
      <c r="K219" s="475">
        <v>27.16</v>
      </c>
    </row>
    <row r="220" spans="1:16">
      <c r="A220" s="94"/>
      <c r="B220" s="162" t="s">
        <v>365</v>
      </c>
      <c r="C220" s="82" t="s">
        <v>366</v>
      </c>
      <c r="D220" s="94"/>
      <c r="E220" s="1974">
        <v>32</v>
      </c>
      <c r="F220" s="34" t="s">
        <v>70</v>
      </c>
      <c r="G220" s="3757">
        <v>25075</v>
      </c>
      <c r="H220" s="477">
        <v>261.68</v>
      </c>
      <c r="I220" s="3757" t="s">
        <v>362</v>
      </c>
      <c r="J220" s="29">
        <v>271.68</v>
      </c>
      <c r="K220" s="475">
        <v>27.16</v>
      </c>
    </row>
    <row r="221" spans="1:16">
      <c r="A221" s="94"/>
      <c r="B221" s="162" t="s">
        <v>367</v>
      </c>
      <c r="C221" s="82" t="s">
        <v>366</v>
      </c>
      <c r="D221" s="3756"/>
      <c r="E221" s="1974"/>
      <c r="F221" s="34"/>
      <c r="G221" s="276" t="s">
        <v>368</v>
      </c>
      <c r="H221" s="477"/>
      <c r="I221" s="162"/>
      <c r="J221" s="29">
        <v>310</v>
      </c>
      <c r="K221" s="475">
        <v>31</v>
      </c>
    </row>
    <row r="222" spans="1:16">
      <c r="A222" s="94"/>
      <c r="B222" s="162" t="s">
        <v>369</v>
      </c>
      <c r="C222" s="82" t="s">
        <v>370</v>
      </c>
      <c r="D222" s="94"/>
      <c r="E222" s="1974">
        <v>32</v>
      </c>
      <c r="F222" s="34" t="s">
        <v>70</v>
      </c>
      <c r="G222" s="3757">
        <v>25184</v>
      </c>
      <c r="H222" s="477">
        <v>280</v>
      </c>
      <c r="I222" s="561" t="s">
        <v>371</v>
      </c>
      <c r="J222" s="29">
        <v>290</v>
      </c>
      <c r="K222" s="475">
        <v>29</v>
      </c>
    </row>
    <row r="223" spans="1:16">
      <c r="A223" s="94"/>
      <c r="B223" s="29" t="s">
        <v>372</v>
      </c>
      <c r="C223" s="82" t="s">
        <v>366</v>
      </c>
      <c r="D223" s="94"/>
      <c r="E223" s="1974">
        <v>32</v>
      </c>
      <c r="F223" s="34" t="s">
        <v>70</v>
      </c>
      <c r="G223" s="3757">
        <v>25161</v>
      </c>
      <c r="H223" s="477">
        <v>250</v>
      </c>
      <c r="I223" s="3757" t="s">
        <v>362</v>
      </c>
      <c r="J223" s="29">
        <v>250</v>
      </c>
      <c r="K223" s="475">
        <v>25</v>
      </c>
    </row>
    <row r="224" spans="1:16">
      <c r="A224" s="94"/>
      <c r="B224" s="162" t="s">
        <v>373</v>
      </c>
      <c r="C224" s="82" t="s">
        <v>366</v>
      </c>
      <c r="D224" s="94"/>
      <c r="E224" s="1974">
        <v>42</v>
      </c>
      <c r="F224" s="34" t="s">
        <v>374</v>
      </c>
      <c r="G224" s="3757" t="s">
        <v>375</v>
      </c>
      <c r="H224" s="29">
        <v>375</v>
      </c>
      <c r="I224" s="561" t="s">
        <v>371</v>
      </c>
      <c r="J224" s="29">
        <v>385</v>
      </c>
      <c r="K224" s="475">
        <v>38.5</v>
      </c>
    </row>
    <row r="225" spans="1:11">
      <c r="A225" s="94"/>
      <c r="B225" s="651"/>
      <c r="C225" s="85"/>
      <c r="D225" s="94"/>
      <c r="E225" s="1976"/>
      <c r="F225" s="34"/>
      <c r="G225" s="3757"/>
      <c r="H225" s="477"/>
      <c r="I225" s="561"/>
      <c r="J225" s="29"/>
      <c r="K225" s="2877"/>
    </row>
    <row r="226" spans="1:11">
      <c r="A226" s="94"/>
      <c r="B226" s="32" t="s">
        <v>376</v>
      </c>
      <c r="C226" s="82" t="s">
        <v>370</v>
      </c>
      <c r="D226" s="94"/>
      <c r="E226" s="1974">
        <v>29</v>
      </c>
      <c r="F226" s="34" t="s">
        <v>154</v>
      </c>
      <c r="G226" s="3757" t="s">
        <v>375</v>
      </c>
      <c r="H226" s="29">
        <v>260</v>
      </c>
      <c r="I226" s="162" t="s">
        <v>377</v>
      </c>
      <c r="J226" s="29">
        <v>262.43</v>
      </c>
      <c r="K226" s="2877">
        <v>26.24</v>
      </c>
    </row>
    <row r="227" spans="1:11">
      <c r="A227" s="94"/>
      <c r="B227" s="607" t="s">
        <v>378</v>
      </c>
      <c r="C227" s="82" t="s">
        <v>370</v>
      </c>
      <c r="D227" s="94"/>
      <c r="E227" s="1974">
        <v>41</v>
      </c>
      <c r="F227" s="34" t="s">
        <v>374</v>
      </c>
      <c r="G227" s="276" t="s">
        <v>379</v>
      </c>
      <c r="H227" s="29">
        <v>375</v>
      </c>
      <c r="I227" s="162" t="s">
        <v>48</v>
      </c>
      <c r="J227" s="29">
        <v>385</v>
      </c>
      <c r="K227" s="2877">
        <v>38.5</v>
      </c>
    </row>
    <row r="228" spans="1:11">
      <c r="A228" s="94"/>
      <c r="B228" s="1249" t="s">
        <v>380</v>
      </c>
      <c r="C228" s="140"/>
      <c r="D228" s="94"/>
      <c r="E228" s="247"/>
      <c r="F228" s="241"/>
      <c r="G228" s="276" t="s">
        <v>381</v>
      </c>
      <c r="H228" s="29"/>
      <c r="I228" s="162"/>
      <c r="J228" s="29"/>
      <c r="K228" s="2877"/>
    </row>
    <row r="229" spans="1:11">
      <c r="A229" s="94"/>
      <c r="B229" s="225" t="s">
        <v>382</v>
      </c>
      <c r="C229" s="82" t="s">
        <v>383</v>
      </c>
      <c r="D229" s="94" t="s">
        <v>22</v>
      </c>
      <c r="E229" s="1974">
        <v>40</v>
      </c>
      <c r="F229" s="34" t="s">
        <v>384</v>
      </c>
      <c r="G229" s="3337">
        <v>25222</v>
      </c>
      <c r="H229" s="29">
        <v>380</v>
      </c>
      <c r="I229" s="1804" t="s">
        <v>385</v>
      </c>
      <c r="J229" s="29" t="s">
        <v>386</v>
      </c>
      <c r="K229" s="2877">
        <v>36.32</v>
      </c>
    </row>
    <row r="230" spans="1:11">
      <c r="A230" s="94"/>
      <c r="B230" s="225" t="s">
        <v>387</v>
      </c>
      <c r="C230" s="82" t="s">
        <v>383</v>
      </c>
      <c r="D230" s="94" t="s">
        <v>22</v>
      </c>
      <c r="E230" s="1974">
        <v>43</v>
      </c>
      <c r="F230" s="3281" t="s">
        <v>388</v>
      </c>
      <c r="G230" s="3757">
        <v>25273</v>
      </c>
      <c r="H230" s="29">
        <v>400</v>
      </c>
      <c r="I230" s="1804" t="s">
        <v>389</v>
      </c>
      <c r="J230" s="162" t="s">
        <v>390</v>
      </c>
      <c r="K230" s="2877" t="s">
        <v>391</v>
      </c>
    </row>
    <row r="231" spans="1:11">
      <c r="A231" s="94"/>
      <c r="B231" s="225" t="s">
        <v>387</v>
      </c>
      <c r="C231" s="82" t="s">
        <v>392</v>
      </c>
      <c r="D231" s="94" t="s">
        <v>183</v>
      </c>
      <c r="E231" s="1974">
        <v>20</v>
      </c>
      <c r="F231" s="34">
        <v>385</v>
      </c>
      <c r="G231" s="276" t="s">
        <v>393</v>
      </c>
      <c r="H231" s="29">
        <v>350</v>
      </c>
      <c r="I231" s="162" t="s">
        <v>394</v>
      </c>
      <c r="J231" s="29">
        <v>346.54</v>
      </c>
      <c r="K231" s="2877">
        <v>17.329999999999998</v>
      </c>
    </row>
    <row r="232" spans="1:11">
      <c r="A232" s="212"/>
      <c r="B232" s="645" t="s">
        <v>395</v>
      </c>
      <c r="C232" s="82" t="s">
        <v>383</v>
      </c>
      <c r="D232" s="94" t="s">
        <v>22</v>
      </c>
      <c r="E232" s="1974">
        <v>26</v>
      </c>
      <c r="F232" s="34">
        <v>250</v>
      </c>
      <c r="G232" s="3033" t="s">
        <v>396</v>
      </c>
      <c r="H232" s="29">
        <v>260</v>
      </c>
      <c r="I232" s="561" t="s">
        <v>397</v>
      </c>
      <c r="J232" s="29">
        <v>220</v>
      </c>
      <c r="K232" s="2877">
        <v>22</v>
      </c>
    </row>
    <row r="233" spans="1:11">
      <c r="A233" s="212"/>
      <c r="B233" s="645" t="s">
        <v>398</v>
      </c>
      <c r="C233" s="82" t="s">
        <v>392</v>
      </c>
      <c r="D233" s="94" t="s">
        <v>183</v>
      </c>
      <c r="E233" s="1974">
        <v>20</v>
      </c>
      <c r="F233" s="34" t="s">
        <v>399</v>
      </c>
      <c r="G233" s="3757" t="s">
        <v>400</v>
      </c>
      <c r="H233" s="29">
        <v>355</v>
      </c>
      <c r="I233" s="1346" t="s">
        <v>401</v>
      </c>
      <c r="J233" s="29">
        <v>348.09</v>
      </c>
      <c r="K233" s="2877">
        <v>17.399999999999999</v>
      </c>
    </row>
    <row r="234" spans="1:11">
      <c r="A234" s="21"/>
      <c r="B234" s="608" t="s">
        <v>402</v>
      </c>
      <c r="C234" s="82" t="s">
        <v>392</v>
      </c>
      <c r="D234" s="94" t="s">
        <v>168</v>
      </c>
      <c r="E234" s="1974">
        <v>22</v>
      </c>
      <c r="F234" s="34"/>
      <c r="G234" s="276" t="s">
        <v>393</v>
      </c>
      <c r="H234" s="29">
        <v>520</v>
      </c>
      <c r="I234" s="162"/>
      <c r="J234" s="29">
        <v>519.84</v>
      </c>
      <c r="K234" s="2877">
        <v>14.44</v>
      </c>
    </row>
    <row r="235" spans="1:11">
      <c r="A235" s="94"/>
      <c r="B235" s="608" t="s">
        <v>402</v>
      </c>
      <c r="C235" s="82" t="s">
        <v>392</v>
      </c>
      <c r="D235" s="94" t="s">
        <v>168</v>
      </c>
      <c r="E235" s="1974">
        <v>22</v>
      </c>
      <c r="F235" s="34"/>
      <c r="G235" s="276" t="s">
        <v>393</v>
      </c>
      <c r="H235" s="29">
        <v>520</v>
      </c>
      <c r="I235" s="162"/>
      <c r="J235" s="29">
        <v>519.84</v>
      </c>
      <c r="K235" s="2877">
        <v>14.44</v>
      </c>
    </row>
    <row r="236" spans="1:11">
      <c r="A236" s="212"/>
      <c r="B236" s="225" t="s">
        <v>403</v>
      </c>
      <c r="C236" s="82" t="s">
        <v>383</v>
      </c>
      <c r="D236" s="646" t="s">
        <v>404</v>
      </c>
      <c r="E236" s="1974"/>
      <c r="F236" s="34"/>
      <c r="G236" s="276" t="s">
        <v>405</v>
      </c>
      <c r="H236" s="29"/>
      <c r="I236" s="162"/>
      <c r="J236" s="29"/>
      <c r="K236" s="2877"/>
    </row>
    <row r="237" spans="1:11">
      <c r="A237" s="212"/>
      <c r="B237" s="225"/>
      <c r="C237" s="82"/>
      <c r="D237" s="94"/>
      <c r="E237" s="247"/>
      <c r="F237" s="241"/>
      <c r="G237" s="276"/>
      <c r="H237" s="29"/>
      <c r="I237" s="200"/>
      <c r="J237" s="29"/>
      <c r="K237" s="2877"/>
    </row>
    <row r="238" spans="1:11">
      <c r="A238" s="212"/>
      <c r="B238" s="1249" t="s">
        <v>406</v>
      </c>
      <c r="C238" s="82"/>
      <c r="D238" s="3756"/>
      <c r="E238" s="247"/>
      <c r="F238" s="241"/>
      <c r="G238" s="276"/>
      <c r="H238" s="29"/>
      <c r="I238" s="200"/>
      <c r="J238" s="29"/>
      <c r="K238" s="424"/>
    </row>
    <row r="239" spans="1:11">
      <c r="A239" s="94"/>
      <c r="B239" s="225" t="s">
        <v>407</v>
      </c>
      <c r="C239" s="82" t="s">
        <v>408</v>
      </c>
      <c r="D239" s="1926" t="s">
        <v>409</v>
      </c>
      <c r="E239" s="247" t="s">
        <v>410</v>
      </c>
      <c r="F239" s="241" t="s">
        <v>411</v>
      </c>
      <c r="G239" s="276" t="s">
        <v>412</v>
      </c>
      <c r="H239" s="29">
        <v>873</v>
      </c>
      <c r="I239" s="162" t="s">
        <v>413</v>
      </c>
      <c r="J239" s="29" t="s">
        <v>414</v>
      </c>
      <c r="K239" s="424" t="s">
        <v>415</v>
      </c>
    </row>
    <row r="240" spans="1:11" ht="35.25" thickBot="1">
      <c r="A240" s="212"/>
      <c r="B240" s="32"/>
      <c r="C240" s="82"/>
      <c r="D240" s="94"/>
      <c r="E240" s="247"/>
      <c r="F240" s="251"/>
      <c r="G240" s="276"/>
      <c r="H240" s="29"/>
      <c r="I240" s="536"/>
      <c r="J240" s="29"/>
      <c r="K240" s="424"/>
    </row>
    <row r="241" spans="1:11">
      <c r="A241" s="535"/>
      <c r="B241" s="1251" t="s">
        <v>416</v>
      </c>
      <c r="C241" s="1250"/>
      <c r="D241" s="3756"/>
      <c r="E241" s="257"/>
      <c r="F241" s="241"/>
      <c r="G241" s="276"/>
      <c r="H241" s="29"/>
      <c r="I241" s="162"/>
      <c r="J241" s="29"/>
      <c r="K241" s="424"/>
    </row>
    <row r="242" spans="1:11">
      <c r="A242" s="212"/>
      <c r="B242" s="225" t="s">
        <v>417</v>
      </c>
      <c r="C242" s="459" t="s">
        <v>21</v>
      </c>
      <c r="D242" s="324" t="s">
        <v>22</v>
      </c>
      <c r="E242" s="1563" t="s">
        <v>418</v>
      </c>
      <c r="F242" s="2805" t="s">
        <v>79</v>
      </c>
      <c r="G242" s="276" t="s">
        <v>419</v>
      </c>
      <c r="H242" s="203">
        <v>340</v>
      </c>
      <c r="I242" s="1346" t="s">
        <v>420</v>
      </c>
      <c r="J242" s="2265" t="s">
        <v>421</v>
      </c>
      <c r="K242" s="310">
        <v>33</v>
      </c>
    </row>
    <row r="243" spans="1:11">
      <c r="A243" s="535"/>
      <c r="B243" s="225" t="s">
        <v>422</v>
      </c>
      <c r="C243" s="459" t="s">
        <v>21</v>
      </c>
      <c r="D243" s="324" t="s">
        <v>22</v>
      </c>
      <c r="E243" s="189"/>
      <c r="F243" s="665"/>
      <c r="G243" s="276" t="s">
        <v>423</v>
      </c>
      <c r="H243" s="203"/>
      <c r="I243" s="29"/>
      <c r="J243" s="353">
        <v>480</v>
      </c>
      <c r="K243" s="310">
        <v>48</v>
      </c>
    </row>
    <row r="244" spans="1:11" ht="35.25" thickBot="1">
      <c r="A244" s="212"/>
      <c r="B244" s="645" t="s">
        <v>424</v>
      </c>
      <c r="C244" s="459" t="s">
        <v>21</v>
      </c>
      <c r="D244" s="324" t="s">
        <v>22</v>
      </c>
      <c r="E244" s="3757" t="s">
        <v>425</v>
      </c>
      <c r="F244" s="3757" t="s">
        <v>426</v>
      </c>
      <c r="G244" s="276" t="s">
        <v>427</v>
      </c>
      <c r="H244" s="203">
        <v>485.98</v>
      </c>
      <c r="I244" s="29" t="s">
        <v>428</v>
      </c>
      <c r="J244" s="353">
        <v>511.48</v>
      </c>
      <c r="K244" s="310">
        <v>51.15</v>
      </c>
    </row>
    <row r="245" spans="1:11">
      <c r="A245" s="1"/>
      <c r="B245" s="1"/>
      <c r="C245" s="71"/>
      <c r="F245" s="233"/>
      <c r="G245" s="271"/>
      <c r="I245" s="214"/>
      <c r="K245" s="533">
        <v>5</v>
      </c>
    </row>
    <row r="246" spans="1:11">
      <c r="A246" s="1" t="s">
        <v>1</v>
      </c>
      <c r="B246" s="1"/>
      <c r="C246" s="71"/>
      <c r="F246" s="233"/>
      <c r="G246" s="271"/>
      <c r="I246" s="214"/>
    </row>
    <row r="247" spans="1:11">
      <c r="A247" s="2" t="s">
        <v>325</v>
      </c>
      <c r="B247" s="1"/>
      <c r="C247" s="10"/>
      <c r="D247" s="78"/>
      <c r="F247" s="233"/>
      <c r="G247" s="271"/>
      <c r="I247" s="214"/>
    </row>
    <row r="248" spans="1:11" ht="35.25" thickBot="1">
      <c r="F248" s="233"/>
    </row>
    <row r="249" spans="1:11">
      <c r="A249" s="3759"/>
      <c r="B249" s="3760" t="s">
        <v>3</v>
      </c>
      <c r="C249" s="6" t="s">
        <v>4</v>
      </c>
      <c r="D249" s="79" t="s">
        <v>5</v>
      </c>
      <c r="E249" s="3757" t="s">
        <v>6</v>
      </c>
      <c r="F249" s="3637" t="s">
        <v>6</v>
      </c>
      <c r="G249" s="272" t="s">
        <v>7</v>
      </c>
      <c r="H249" s="112" t="s">
        <v>8</v>
      </c>
      <c r="I249" s="400" t="s">
        <v>9</v>
      </c>
      <c r="J249" s="112" t="s">
        <v>10</v>
      </c>
      <c r="K249" s="3394" t="s">
        <v>10</v>
      </c>
    </row>
    <row r="250" spans="1:11" ht="35.25" thickBot="1">
      <c r="A250" s="118"/>
      <c r="B250" s="16"/>
      <c r="C250" s="12"/>
      <c r="D250" s="81" t="s">
        <v>11</v>
      </c>
      <c r="E250" s="3757" t="s">
        <v>12</v>
      </c>
      <c r="F250" s="3638" t="s">
        <v>13</v>
      </c>
      <c r="G250" s="273"/>
      <c r="H250" s="122" t="s">
        <v>14</v>
      </c>
      <c r="I250" s="401"/>
      <c r="J250" s="122" t="s">
        <v>15</v>
      </c>
      <c r="K250" s="3636" t="s">
        <v>16</v>
      </c>
    </row>
    <row r="251" spans="1:11">
      <c r="A251" s="3757"/>
      <c r="B251" s="3615" t="s">
        <v>429</v>
      </c>
      <c r="C251" s="215" t="s">
        <v>430</v>
      </c>
      <c r="D251" s="261"/>
      <c r="E251" s="3757"/>
      <c r="F251" s="3757"/>
      <c r="G251" s="275"/>
      <c r="H251" s="20"/>
      <c r="I251" s="432"/>
      <c r="J251" s="20"/>
      <c r="K251" s="423"/>
    </row>
    <row r="252" spans="1:11">
      <c r="A252" s="94"/>
      <c r="B252" s="225" t="s">
        <v>431</v>
      </c>
      <c r="C252" s="82" t="s">
        <v>21</v>
      </c>
      <c r="D252" s="3756" t="s">
        <v>22</v>
      </c>
      <c r="E252" s="3757">
        <v>28</v>
      </c>
      <c r="F252" s="3757" t="s">
        <v>23</v>
      </c>
      <c r="G252" s="2987" t="s">
        <v>432</v>
      </c>
      <c r="H252" s="29">
        <v>244</v>
      </c>
      <c r="I252" s="416" t="s">
        <v>48</v>
      </c>
      <c r="J252" s="29" t="s">
        <v>433</v>
      </c>
      <c r="K252" s="423">
        <v>25.4</v>
      </c>
    </row>
    <row r="253" spans="1:11">
      <c r="A253" s="94"/>
      <c r="B253" s="225" t="s">
        <v>431</v>
      </c>
      <c r="C253" s="82" t="s">
        <v>189</v>
      </c>
      <c r="D253" s="3756" t="s">
        <v>183</v>
      </c>
      <c r="E253" s="3757">
        <v>30</v>
      </c>
      <c r="F253" s="3757" t="s">
        <v>152</v>
      </c>
      <c r="G253" s="276" t="s">
        <v>434</v>
      </c>
      <c r="H253" s="29">
        <v>250</v>
      </c>
      <c r="I253" s="162" t="s">
        <v>435</v>
      </c>
      <c r="J253" s="29">
        <v>245.1</v>
      </c>
      <c r="K253" s="423">
        <v>24.51</v>
      </c>
    </row>
    <row r="254" spans="1:11">
      <c r="A254" s="94"/>
      <c r="B254" s="225" t="s">
        <v>436</v>
      </c>
      <c r="C254" s="82" t="s">
        <v>21</v>
      </c>
      <c r="D254" s="3756" t="s">
        <v>22</v>
      </c>
      <c r="E254" s="3757">
        <v>35</v>
      </c>
      <c r="F254" s="3757" t="s">
        <v>164</v>
      </c>
      <c r="G254" s="276" t="s">
        <v>437</v>
      </c>
      <c r="H254" s="29">
        <v>353</v>
      </c>
      <c r="I254" s="162" t="s">
        <v>438</v>
      </c>
      <c r="J254" s="29">
        <v>363</v>
      </c>
      <c r="K254" s="423">
        <v>36.299999999999997</v>
      </c>
    </row>
    <row r="255" spans="1:11">
      <c r="A255" s="94"/>
      <c r="B255" s="225" t="s">
        <v>436</v>
      </c>
      <c r="C255" s="82" t="s">
        <v>21</v>
      </c>
      <c r="D255" s="3756" t="s">
        <v>183</v>
      </c>
      <c r="E255" s="3757">
        <v>35</v>
      </c>
      <c r="F255" s="3757" t="s">
        <v>164</v>
      </c>
      <c r="G255" s="276" t="s">
        <v>434</v>
      </c>
      <c r="H255" s="29">
        <v>290</v>
      </c>
      <c r="I255" s="162" t="s">
        <v>439</v>
      </c>
      <c r="J255" s="29">
        <v>284.39999999999998</v>
      </c>
      <c r="K255" s="423">
        <f>J255/10</f>
        <v>28.439999999999998</v>
      </c>
    </row>
    <row r="256" spans="1:11">
      <c r="A256" s="94"/>
      <c r="B256" s="3615" t="s">
        <v>440</v>
      </c>
      <c r="C256" s="85"/>
      <c r="D256" s="97"/>
      <c r="E256" s="3757"/>
      <c r="F256" s="3757"/>
      <c r="G256" s="276"/>
      <c r="H256" s="20"/>
      <c r="I256" s="432"/>
      <c r="J256" s="20"/>
      <c r="K256" s="423"/>
    </row>
    <row r="257" spans="1:11">
      <c r="A257" s="94"/>
      <c r="B257" s="32" t="s">
        <v>441</v>
      </c>
      <c r="C257" s="82" t="s">
        <v>21</v>
      </c>
      <c r="D257" s="3756" t="s">
        <v>22</v>
      </c>
      <c r="E257" s="3757">
        <v>28</v>
      </c>
      <c r="F257" s="3757" t="s">
        <v>23</v>
      </c>
      <c r="G257" s="3757">
        <v>25184</v>
      </c>
      <c r="H257" s="29">
        <v>294.39</v>
      </c>
      <c r="I257" s="1346" t="s">
        <v>442</v>
      </c>
      <c r="J257" s="203">
        <v>261.22000000000003</v>
      </c>
      <c r="K257" s="2026">
        <v>26.12</v>
      </c>
    </row>
    <row r="258" spans="1:11">
      <c r="A258" s="94"/>
      <c r="B258" s="32" t="s">
        <v>441</v>
      </c>
      <c r="C258" s="82" t="s">
        <v>189</v>
      </c>
      <c r="D258" s="97" t="s">
        <v>183</v>
      </c>
      <c r="E258" s="3757">
        <v>28</v>
      </c>
      <c r="F258" s="3757" t="s">
        <v>23</v>
      </c>
      <c r="G258" s="3375">
        <v>25037</v>
      </c>
      <c r="H258" s="29">
        <v>294.39</v>
      </c>
      <c r="I258" s="1346" t="s">
        <v>443</v>
      </c>
      <c r="J258" s="203">
        <v>257.2</v>
      </c>
      <c r="K258" s="2026">
        <v>25.72</v>
      </c>
    </row>
    <row r="259" spans="1:11">
      <c r="A259" s="94"/>
      <c r="B259" s="32" t="s">
        <v>444</v>
      </c>
      <c r="C259" s="82" t="s">
        <v>21</v>
      </c>
      <c r="D259" s="97" t="s">
        <v>22</v>
      </c>
      <c r="E259" s="3757" t="s">
        <v>445</v>
      </c>
      <c r="F259" s="3757" t="s">
        <v>446</v>
      </c>
      <c r="G259" s="3757">
        <v>25180</v>
      </c>
      <c r="H259" s="204">
        <v>392.52</v>
      </c>
      <c r="I259" s="1346" t="s">
        <v>447</v>
      </c>
      <c r="J259" s="204">
        <v>325.58</v>
      </c>
      <c r="K259" s="2026">
        <v>32.56</v>
      </c>
    </row>
    <row r="260" spans="1:11">
      <c r="A260" s="94"/>
      <c r="B260" s="32" t="s">
        <v>444</v>
      </c>
      <c r="C260" s="82" t="s">
        <v>189</v>
      </c>
      <c r="D260" s="97" t="s">
        <v>183</v>
      </c>
      <c r="E260" s="3757">
        <v>19</v>
      </c>
      <c r="F260" s="3757" t="s">
        <v>448</v>
      </c>
      <c r="G260" s="3757">
        <v>25180</v>
      </c>
      <c r="H260" s="204">
        <v>392.52</v>
      </c>
      <c r="I260" s="1346" t="s">
        <v>449</v>
      </c>
      <c r="J260" s="204">
        <v>344.52</v>
      </c>
      <c r="K260" s="2026">
        <v>17.23</v>
      </c>
    </row>
    <row r="261" spans="1:11">
      <c r="A261" s="94"/>
      <c r="B261" s="32" t="s">
        <v>450</v>
      </c>
      <c r="C261" s="82" t="s">
        <v>21</v>
      </c>
      <c r="D261" s="97" t="s">
        <v>172</v>
      </c>
      <c r="E261" s="3757"/>
      <c r="F261" s="3757"/>
      <c r="G261" s="3375"/>
      <c r="H261" s="204"/>
      <c r="I261" s="162"/>
      <c r="J261" s="204"/>
      <c r="K261" s="424"/>
    </row>
    <row r="262" spans="1:11">
      <c r="A262" s="94"/>
      <c r="B262" s="32" t="s">
        <v>450</v>
      </c>
      <c r="C262" s="82" t="s">
        <v>189</v>
      </c>
      <c r="D262" s="97" t="s">
        <v>183</v>
      </c>
      <c r="E262" s="3757">
        <v>20</v>
      </c>
      <c r="F262" s="3757" t="s">
        <v>79</v>
      </c>
      <c r="G262" s="3757">
        <v>25273</v>
      </c>
      <c r="H262" s="204">
        <v>390</v>
      </c>
      <c r="I262" s="561" t="s">
        <v>451</v>
      </c>
      <c r="J262" s="204">
        <v>335</v>
      </c>
      <c r="K262" s="2877">
        <v>16.75</v>
      </c>
    </row>
    <row r="263" spans="1:11">
      <c r="A263" s="94"/>
      <c r="B263" s="32" t="s">
        <v>452</v>
      </c>
      <c r="C263" s="82" t="s">
        <v>21</v>
      </c>
      <c r="D263" s="97" t="s">
        <v>453</v>
      </c>
      <c r="E263" s="3757"/>
      <c r="F263" s="3757"/>
      <c r="G263" s="276" t="s">
        <v>454</v>
      </c>
      <c r="H263" s="85">
        <v>850</v>
      </c>
      <c r="I263" s="429"/>
      <c r="J263" s="204">
        <v>850</v>
      </c>
      <c r="K263" s="3757">
        <f>J263/24</f>
        <v>35.416666666666664</v>
      </c>
    </row>
    <row r="264" spans="1:11">
      <c r="A264" s="94"/>
      <c r="B264" s="32" t="s">
        <v>455</v>
      </c>
      <c r="C264" s="209" t="s">
        <v>456</v>
      </c>
      <c r="D264" s="3756" t="s">
        <v>183</v>
      </c>
      <c r="E264" s="3757"/>
      <c r="F264" s="3757"/>
      <c r="G264" s="276"/>
      <c r="H264" s="204"/>
      <c r="I264" s="440"/>
      <c r="J264" s="204"/>
      <c r="K264" s="3757"/>
    </row>
    <row r="265" spans="1:11">
      <c r="A265" s="94"/>
      <c r="B265" s="32" t="s">
        <v>455</v>
      </c>
      <c r="C265" s="209" t="s">
        <v>456</v>
      </c>
      <c r="D265" s="351" t="s">
        <v>275</v>
      </c>
      <c r="E265" s="3757"/>
      <c r="F265" s="3757"/>
      <c r="G265" s="276" t="s">
        <v>457</v>
      </c>
      <c r="H265" s="204">
        <v>440</v>
      </c>
      <c r="I265" s="162" t="s">
        <v>458</v>
      </c>
      <c r="J265" s="204">
        <v>410</v>
      </c>
      <c r="K265" s="3757">
        <v>8.1999999999999993</v>
      </c>
    </row>
    <row r="266" spans="1:11">
      <c r="A266" s="212"/>
      <c r="B266" s="2444" t="s">
        <v>459</v>
      </c>
      <c r="C266" s="1561" t="s">
        <v>45</v>
      </c>
      <c r="D266" s="3756" t="s">
        <v>22</v>
      </c>
      <c r="E266" s="3757">
        <v>32</v>
      </c>
      <c r="F266" s="3757"/>
      <c r="G266" s="2438" t="s">
        <v>460</v>
      </c>
      <c r="H266" s="203">
        <v>242.99</v>
      </c>
      <c r="I266" s="454" t="s">
        <v>48</v>
      </c>
      <c r="J266" s="203">
        <v>260</v>
      </c>
      <c r="K266" s="3757">
        <v>26</v>
      </c>
    </row>
    <row r="267" spans="1:11">
      <c r="A267" s="212"/>
      <c r="B267" s="616" t="s">
        <v>461</v>
      </c>
      <c r="C267" s="1561" t="s">
        <v>45</v>
      </c>
      <c r="D267" s="3756" t="s">
        <v>22</v>
      </c>
      <c r="E267" s="3757">
        <v>35</v>
      </c>
      <c r="F267" s="3757"/>
      <c r="G267" s="2439" t="s">
        <v>460</v>
      </c>
      <c r="H267" s="20">
        <v>271.02999999999997</v>
      </c>
      <c r="I267" s="432"/>
      <c r="J267" s="20">
        <v>290</v>
      </c>
      <c r="K267" s="3757">
        <v>29</v>
      </c>
    </row>
    <row r="268" spans="1:11">
      <c r="A268" s="21"/>
      <c r="B268" s="616" t="s">
        <v>462</v>
      </c>
      <c r="C268" s="1561" t="s">
        <v>45</v>
      </c>
      <c r="D268" s="3756" t="s">
        <v>22</v>
      </c>
      <c r="E268" s="3757">
        <v>35</v>
      </c>
      <c r="F268" s="3757" t="s">
        <v>463</v>
      </c>
      <c r="G268" s="2439" t="s">
        <v>464</v>
      </c>
      <c r="H268" s="20">
        <v>271.02999999999997</v>
      </c>
      <c r="I268" s="432" t="s">
        <v>48</v>
      </c>
      <c r="J268" s="20">
        <v>300</v>
      </c>
      <c r="K268" s="3757">
        <v>30</v>
      </c>
    </row>
    <row r="269" spans="1:11">
      <c r="A269" s="94"/>
      <c r="B269" s="616" t="s">
        <v>465</v>
      </c>
      <c r="C269" s="1561" t="s">
        <v>45</v>
      </c>
      <c r="D269" s="3756" t="s">
        <v>22</v>
      </c>
      <c r="E269" s="3757">
        <v>32</v>
      </c>
      <c r="F269" s="3757" t="s">
        <v>466</v>
      </c>
      <c r="G269" s="2439" t="s">
        <v>464</v>
      </c>
      <c r="H269" s="20">
        <v>242.99</v>
      </c>
      <c r="I269" s="432" t="s">
        <v>48</v>
      </c>
      <c r="J269" s="20">
        <v>270</v>
      </c>
      <c r="K269" s="3757">
        <v>27</v>
      </c>
    </row>
    <row r="270" spans="1:11">
      <c r="A270" s="212"/>
      <c r="B270" s="645"/>
      <c r="C270" s="82"/>
      <c r="D270" s="3756"/>
      <c r="E270" s="3757"/>
      <c r="F270" s="3757"/>
      <c r="G270" s="276"/>
      <c r="H270" s="29"/>
      <c r="I270" s="162"/>
      <c r="J270" s="29"/>
      <c r="K270" s="423"/>
    </row>
    <row r="271" spans="1:11">
      <c r="A271" s="212"/>
      <c r="B271" s="3615" t="s">
        <v>467</v>
      </c>
      <c r="C271" s="3766" t="s">
        <v>468</v>
      </c>
      <c r="D271" s="3777"/>
      <c r="E271" s="3757"/>
      <c r="F271" s="3757"/>
      <c r="G271" s="3757"/>
      <c r="H271" s="29"/>
      <c r="I271" s="1804"/>
      <c r="J271" s="29"/>
      <c r="K271" s="423"/>
    </row>
    <row r="272" spans="1:11">
      <c r="A272" s="212"/>
      <c r="B272" s="608" t="s">
        <v>469</v>
      </c>
      <c r="C272" s="1561" t="s">
        <v>45</v>
      </c>
      <c r="D272" s="3756" t="s">
        <v>22</v>
      </c>
      <c r="E272" s="3757">
        <v>31</v>
      </c>
      <c r="F272" s="3757" t="s">
        <v>470</v>
      </c>
      <c r="G272" s="276" t="s">
        <v>471</v>
      </c>
      <c r="H272" s="29">
        <v>275</v>
      </c>
      <c r="I272" s="432" t="s">
        <v>48</v>
      </c>
      <c r="J272" s="29" t="s">
        <v>472</v>
      </c>
      <c r="K272" s="3757" t="s">
        <v>473</v>
      </c>
    </row>
    <row r="273" spans="1:11">
      <c r="A273" s="212"/>
      <c r="B273" s="417" t="s">
        <v>469</v>
      </c>
      <c r="C273" s="218" t="s">
        <v>189</v>
      </c>
      <c r="D273" s="3756" t="s">
        <v>183</v>
      </c>
      <c r="E273" s="3757">
        <v>16</v>
      </c>
      <c r="F273" s="3757" t="s">
        <v>474</v>
      </c>
      <c r="G273" s="630" t="s">
        <v>471</v>
      </c>
      <c r="H273" s="204">
        <v>280</v>
      </c>
      <c r="I273" s="432" t="s">
        <v>48</v>
      </c>
      <c r="J273" s="204" t="s">
        <v>475</v>
      </c>
      <c r="K273" s="3757" t="s">
        <v>476</v>
      </c>
    </row>
    <row r="274" spans="1:11">
      <c r="A274" s="212"/>
      <c r="B274" s="417" t="s">
        <v>477</v>
      </c>
      <c r="C274" s="625" t="s">
        <v>189</v>
      </c>
      <c r="D274" s="97" t="s">
        <v>183</v>
      </c>
      <c r="E274" s="3757">
        <v>14</v>
      </c>
      <c r="F274" s="3757" t="s">
        <v>478</v>
      </c>
      <c r="G274" s="3757">
        <v>25132</v>
      </c>
      <c r="H274" s="97">
        <v>245</v>
      </c>
      <c r="I274" s="432" t="s">
        <v>48</v>
      </c>
      <c r="J274" s="97" t="s">
        <v>479</v>
      </c>
      <c r="K274" s="3757" t="s">
        <v>480</v>
      </c>
    </row>
    <row r="275" spans="1:11">
      <c r="A275" s="535"/>
      <c r="B275" s="417" t="s">
        <v>481</v>
      </c>
      <c r="C275" s="1561" t="s">
        <v>45</v>
      </c>
      <c r="D275" s="3756" t="s">
        <v>22</v>
      </c>
      <c r="E275" s="3757">
        <v>35</v>
      </c>
      <c r="F275" s="3757" t="s">
        <v>482</v>
      </c>
      <c r="G275" s="630" t="s">
        <v>471</v>
      </c>
      <c r="H275" s="204">
        <v>315</v>
      </c>
      <c r="I275" s="432" t="s">
        <v>48</v>
      </c>
      <c r="J275" s="204" t="s">
        <v>483</v>
      </c>
      <c r="K275" s="3757" t="s">
        <v>484</v>
      </c>
    </row>
    <row r="276" spans="1:11" ht="35.25" thickBot="1">
      <c r="A276" s="1937"/>
      <c r="B276" s="304" t="s">
        <v>485</v>
      </c>
      <c r="C276" s="1561" t="s">
        <v>45</v>
      </c>
      <c r="D276" s="3756" t="s">
        <v>22</v>
      </c>
      <c r="E276" s="3757">
        <v>35</v>
      </c>
      <c r="F276" s="3757" t="s">
        <v>482</v>
      </c>
      <c r="G276" s="3757">
        <v>25132</v>
      </c>
      <c r="H276" s="97">
        <v>315</v>
      </c>
      <c r="I276" s="432" t="s">
        <v>48</v>
      </c>
      <c r="J276" s="204" t="s">
        <v>483</v>
      </c>
      <c r="K276" s="3757" t="s">
        <v>484</v>
      </c>
    </row>
    <row r="277" spans="1:11">
      <c r="A277" s="2"/>
      <c r="B277" s="4"/>
      <c r="C277" s="78"/>
      <c r="D277" s="4"/>
      <c r="E277" s="1452"/>
      <c r="F277" s="1452"/>
      <c r="G277" s="281"/>
      <c r="H277" s="4"/>
      <c r="I277" s="184"/>
      <c r="J277" s="4"/>
    </row>
    <row r="278" spans="1:11">
      <c r="A278" s="2" t="s">
        <v>1</v>
      </c>
      <c r="B278" s="4"/>
      <c r="C278" s="78"/>
      <c r="D278" s="4"/>
      <c r="E278" s="1452"/>
      <c r="F278" s="1452"/>
      <c r="G278" s="281"/>
      <c r="H278" s="4"/>
      <c r="I278" s="184"/>
      <c r="J278" s="4"/>
    </row>
    <row r="279" spans="1:11">
      <c r="A279" s="2" t="s">
        <v>325</v>
      </c>
      <c r="B279" s="4"/>
      <c r="C279" s="78"/>
      <c r="D279" s="4"/>
      <c r="E279" s="1452"/>
      <c r="F279" s="1452"/>
      <c r="G279" s="281"/>
      <c r="H279" s="4"/>
      <c r="I279" s="184"/>
      <c r="J279" s="4"/>
    </row>
    <row r="280" spans="1:11" ht="35.25" thickBot="1">
      <c r="B280" s="1371"/>
      <c r="C280" s="1373"/>
      <c r="D280" s="1371"/>
      <c r="E280" s="1943"/>
      <c r="F280" s="1943"/>
      <c r="G280" s="1944"/>
      <c r="H280" s="1371"/>
      <c r="I280" s="1945"/>
      <c r="J280" s="1371"/>
      <c r="K280" s="1946"/>
    </row>
    <row r="281" spans="1:11">
      <c r="A281" s="178"/>
      <c r="B281" s="614" t="s">
        <v>3</v>
      </c>
      <c r="C281" s="1369" t="s">
        <v>4</v>
      </c>
      <c r="D281" s="211" t="s">
        <v>5</v>
      </c>
      <c r="E281" s="1939" t="s">
        <v>6</v>
      </c>
      <c r="F281" s="1398" t="s">
        <v>6</v>
      </c>
      <c r="G281" s="1940" t="s">
        <v>7</v>
      </c>
      <c r="H281" s="1393" t="s">
        <v>8</v>
      </c>
      <c r="I281" s="1941" t="s">
        <v>9</v>
      </c>
      <c r="J281" s="1393" t="s">
        <v>10</v>
      </c>
      <c r="K281" s="1942" t="s">
        <v>10</v>
      </c>
    </row>
    <row r="282" spans="1:11" ht="35.25" thickBot="1">
      <c r="A282" s="13"/>
      <c r="B282" s="16"/>
      <c r="C282" s="12"/>
      <c r="D282" s="81" t="s">
        <v>11</v>
      </c>
      <c r="E282" s="236" t="s">
        <v>12</v>
      </c>
      <c r="F282" s="237" t="s">
        <v>13</v>
      </c>
      <c r="G282" s="273"/>
      <c r="H282" s="122" t="s">
        <v>14</v>
      </c>
      <c r="I282" s="401"/>
      <c r="J282" s="122" t="s">
        <v>15</v>
      </c>
      <c r="K282" s="503" t="s">
        <v>16</v>
      </c>
    </row>
    <row r="283" spans="1:11">
      <c r="A283" s="269"/>
      <c r="B283" s="666" t="s">
        <v>486</v>
      </c>
      <c r="C283" s="3383"/>
      <c r="D283" s="428"/>
      <c r="E283" s="250"/>
      <c r="F283" s="251"/>
      <c r="G283" s="275"/>
      <c r="H283" s="20"/>
      <c r="I283" s="432"/>
      <c r="J283" s="20"/>
      <c r="K283" s="423"/>
    </row>
    <row r="284" spans="1:11">
      <c r="A284" s="94"/>
      <c r="B284" s="645" t="s">
        <v>487</v>
      </c>
      <c r="C284" s="82" t="s">
        <v>21</v>
      </c>
      <c r="D284" s="83" t="s">
        <v>22</v>
      </c>
      <c r="E284" s="33">
        <v>31</v>
      </c>
      <c r="F284" s="34" t="s">
        <v>233</v>
      </c>
      <c r="G284" s="3337">
        <v>25213</v>
      </c>
      <c r="H284" s="29">
        <v>295</v>
      </c>
      <c r="I284" s="1804" t="s">
        <v>488</v>
      </c>
      <c r="J284" s="29">
        <v>277.5</v>
      </c>
      <c r="K284" s="423">
        <v>27.75</v>
      </c>
    </row>
    <row r="285" spans="1:11">
      <c r="A285" s="94"/>
      <c r="B285" s="645" t="s">
        <v>487</v>
      </c>
      <c r="C285" s="82" t="s">
        <v>189</v>
      </c>
      <c r="D285" s="83" t="s">
        <v>183</v>
      </c>
      <c r="E285" s="137"/>
      <c r="F285" s="45"/>
      <c r="G285" s="276" t="s">
        <v>434</v>
      </c>
      <c r="H285" s="29">
        <v>250</v>
      </c>
      <c r="I285" s="162"/>
      <c r="J285" s="29">
        <v>245.1</v>
      </c>
      <c r="K285" s="423">
        <v>24.51</v>
      </c>
    </row>
    <row r="286" spans="1:11">
      <c r="A286" s="94"/>
      <c r="B286" s="608" t="s">
        <v>489</v>
      </c>
      <c r="C286" s="82" t="s">
        <v>21</v>
      </c>
      <c r="D286" s="83" t="s">
        <v>22</v>
      </c>
      <c r="E286" s="33">
        <v>40</v>
      </c>
      <c r="F286" s="34" t="s">
        <v>490</v>
      </c>
      <c r="G286" s="3757" t="s">
        <v>491</v>
      </c>
      <c r="H286" s="29">
        <v>345</v>
      </c>
      <c r="I286" s="1804" t="s">
        <v>492</v>
      </c>
      <c r="J286" s="29">
        <v>361</v>
      </c>
      <c r="K286" s="423">
        <v>36.1</v>
      </c>
    </row>
    <row r="287" spans="1:11">
      <c r="A287" s="94"/>
      <c r="B287" s="608" t="s">
        <v>489</v>
      </c>
      <c r="C287" s="82" t="s">
        <v>189</v>
      </c>
      <c r="D287" s="83" t="s">
        <v>183</v>
      </c>
      <c r="E287" s="137"/>
      <c r="F287" s="45"/>
      <c r="G287" s="276" t="s">
        <v>493</v>
      </c>
      <c r="H287" s="29">
        <v>290</v>
      </c>
      <c r="I287" s="162"/>
      <c r="J287" s="29">
        <v>284.39999999999998</v>
      </c>
      <c r="K287" s="423">
        <f>J287/10</f>
        <v>28.439999999999998</v>
      </c>
    </row>
    <row r="288" spans="1:11">
      <c r="A288" s="94"/>
      <c r="B288" s="608" t="s">
        <v>494</v>
      </c>
      <c r="C288" s="82" t="s">
        <v>189</v>
      </c>
      <c r="D288" s="83" t="s">
        <v>183</v>
      </c>
      <c r="E288" s="3230">
        <v>20</v>
      </c>
      <c r="F288" s="3236" t="s">
        <v>495</v>
      </c>
      <c r="G288" s="2439" t="s">
        <v>496</v>
      </c>
      <c r="H288" s="204">
        <v>280</v>
      </c>
      <c r="I288" s="1791" t="s">
        <v>497</v>
      </c>
      <c r="J288" s="204">
        <v>254.63</v>
      </c>
      <c r="K288" s="500">
        <v>12.73</v>
      </c>
    </row>
    <row r="289" spans="1:11">
      <c r="A289" s="94"/>
      <c r="B289" s="608" t="s">
        <v>498</v>
      </c>
      <c r="C289" s="625" t="s">
        <v>21</v>
      </c>
      <c r="D289" s="1558" t="s">
        <v>22</v>
      </c>
      <c r="E289" s="22">
        <v>32</v>
      </c>
      <c r="F289" s="23">
        <v>300</v>
      </c>
      <c r="G289" s="2440">
        <v>23179</v>
      </c>
      <c r="H289" s="97">
        <v>315</v>
      </c>
      <c r="I289" s="351" t="s">
        <v>499</v>
      </c>
      <c r="J289" s="97">
        <v>297.02999999999997</v>
      </c>
      <c r="K289" s="3778">
        <v>29.7</v>
      </c>
    </row>
    <row r="290" spans="1:11">
      <c r="A290" s="94"/>
      <c r="B290" s="1834" t="s">
        <v>500</v>
      </c>
      <c r="C290" s="82" t="s">
        <v>45</v>
      </c>
      <c r="D290" s="97" t="s">
        <v>22</v>
      </c>
      <c r="E290" s="971">
        <v>37</v>
      </c>
      <c r="F290" s="3366" t="s">
        <v>448</v>
      </c>
      <c r="G290" s="3757">
        <v>25269</v>
      </c>
      <c r="H290" s="203">
        <v>360</v>
      </c>
      <c r="I290" s="561" t="s">
        <v>501</v>
      </c>
      <c r="J290" s="2838" t="s">
        <v>502</v>
      </c>
      <c r="K290" s="500">
        <v>33.340000000000003</v>
      </c>
    </row>
    <row r="291" spans="1:11">
      <c r="A291" s="94"/>
      <c r="B291" s="590" t="s">
        <v>503</v>
      </c>
      <c r="C291" s="625" t="s">
        <v>189</v>
      </c>
      <c r="D291" s="1558" t="s">
        <v>183</v>
      </c>
      <c r="E291" s="54" t="s">
        <v>504</v>
      </c>
      <c r="F291" s="487" t="s">
        <v>505</v>
      </c>
      <c r="G291" s="3757">
        <v>25213</v>
      </c>
      <c r="H291" s="82">
        <v>790</v>
      </c>
      <c r="I291" s="3616" t="s">
        <v>506</v>
      </c>
      <c r="J291" s="97">
        <v>768.45</v>
      </c>
      <c r="K291" s="3778">
        <v>38.42</v>
      </c>
    </row>
    <row r="292" spans="1:11">
      <c r="A292" s="94"/>
      <c r="B292" s="225"/>
      <c r="C292" s="82"/>
      <c r="D292" s="94"/>
      <c r="E292" s="247"/>
      <c r="F292" s="241"/>
      <c r="G292" s="276"/>
      <c r="H292" s="29"/>
      <c r="I292" s="200"/>
      <c r="J292" s="29"/>
      <c r="K292" s="424"/>
    </row>
    <row r="293" spans="1:11">
      <c r="A293" s="94"/>
      <c r="B293" s="225"/>
      <c r="C293" s="82"/>
      <c r="D293" s="3756"/>
      <c r="E293" s="247"/>
      <c r="F293" s="241"/>
      <c r="G293" s="276"/>
      <c r="H293" s="29"/>
      <c r="I293" s="200"/>
      <c r="J293" s="29"/>
      <c r="K293" s="424"/>
    </row>
    <row r="294" spans="1:11">
      <c r="A294" s="94"/>
      <c r="B294" s="3611" t="s">
        <v>507</v>
      </c>
      <c r="C294" s="3612" t="s">
        <v>508</v>
      </c>
      <c r="D294" s="3757"/>
      <c r="E294" s="3234" t="s">
        <v>509</v>
      </c>
      <c r="F294" s="251"/>
      <c r="G294" s="3384" t="s">
        <v>510</v>
      </c>
      <c r="H294" s="3757"/>
      <c r="I294" s="561"/>
      <c r="J294" s="561"/>
      <c r="K294" s="3757"/>
    </row>
    <row r="295" spans="1:11">
      <c r="A295" s="94"/>
      <c r="B295" s="32" t="s">
        <v>511</v>
      </c>
      <c r="C295" s="82" t="s">
        <v>45</v>
      </c>
      <c r="D295" s="3756" t="s">
        <v>22</v>
      </c>
      <c r="E295" s="3234">
        <v>27</v>
      </c>
      <c r="F295" s="34">
        <v>250</v>
      </c>
      <c r="G295" s="276" t="s">
        <v>512</v>
      </c>
      <c r="H295" s="203">
        <v>235</v>
      </c>
      <c r="I295" s="422" t="s">
        <v>513</v>
      </c>
      <c r="J295" s="56">
        <v>235</v>
      </c>
      <c r="K295" s="3233">
        <v>23.5</v>
      </c>
    </row>
    <row r="296" spans="1:11">
      <c r="A296" s="94"/>
      <c r="B296" s="32" t="s">
        <v>511</v>
      </c>
      <c r="C296" s="82" t="s">
        <v>189</v>
      </c>
      <c r="D296" s="3756" t="s">
        <v>183</v>
      </c>
      <c r="E296" s="1974">
        <v>14</v>
      </c>
      <c r="F296" s="34">
        <v>250</v>
      </c>
      <c r="G296" s="276" t="s">
        <v>512</v>
      </c>
      <c r="H296" s="203">
        <v>235</v>
      </c>
      <c r="I296" s="561"/>
      <c r="J296" s="29">
        <v>235</v>
      </c>
      <c r="K296" s="2877">
        <v>11.75</v>
      </c>
    </row>
    <row r="297" spans="1:11">
      <c r="A297" s="94"/>
      <c r="B297" s="32" t="s">
        <v>514</v>
      </c>
      <c r="C297" s="82" t="s">
        <v>45</v>
      </c>
      <c r="D297" s="3756" t="s">
        <v>22</v>
      </c>
      <c r="E297" s="1974">
        <v>37</v>
      </c>
      <c r="F297" s="34">
        <v>350</v>
      </c>
      <c r="G297" s="276" t="s">
        <v>515</v>
      </c>
      <c r="H297" s="203">
        <v>325</v>
      </c>
      <c r="I297" s="200"/>
      <c r="J297" s="29">
        <v>325</v>
      </c>
      <c r="K297" s="2877">
        <v>32.5</v>
      </c>
    </row>
    <row r="298" spans="1:11">
      <c r="A298" s="212"/>
      <c r="B298" s="32" t="s">
        <v>514</v>
      </c>
      <c r="C298" s="82" t="s">
        <v>189</v>
      </c>
      <c r="D298" s="3756" t="s">
        <v>183</v>
      </c>
      <c r="E298" s="1974">
        <v>19</v>
      </c>
      <c r="F298" s="34">
        <v>350</v>
      </c>
      <c r="G298" s="276" t="s">
        <v>512</v>
      </c>
      <c r="H298" s="203">
        <v>325</v>
      </c>
      <c r="I298" s="162"/>
      <c r="J298" s="29">
        <v>325</v>
      </c>
      <c r="K298" s="2877">
        <v>16.25</v>
      </c>
    </row>
    <row r="299" spans="1:11">
      <c r="A299" s="212"/>
      <c r="B299" s="32" t="s">
        <v>516</v>
      </c>
      <c r="C299" s="82" t="s">
        <v>189</v>
      </c>
      <c r="D299" s="3756" t="s">
        <v>183</v>
      </c>
      <c r="E299" s="1974">
        <v>20</v>
      </c>
      <c r="F299" s="34">
        <v>350</v>
      </c>
      <c r="G299" s="2987" t="s">
        <v>515</v>
      </c>
      <c r="H299" s="203">
        <v>520</v>
      </c>
      <c r="I299" s="162"/>
      <c r="J299" s="29">
        <v>520</v>
      </c>
      <c r="K299" s="2877">
        <v>16.25</v>
      </c>
    </row>
    <row r="300" spans="1:11">
      <c r="A300" s="21"/>
      <c r="B300" s="32" t="s">
        <v>517</v>
      </c>
      <c r="C300" s="82" t="s">
        <v>189</v>
      </c>
      <c r="D300" s="3756" t="s">
        <v>291</v>
      </c>
      <c r="E300" s="1974">
        <v>22</v>
      </c>
      <c r="F300" s="34" t="s">
        <v>518</v>
      </c>
      <c r="G300" s="2987" t="s">
        <v>519</v>
      </c>
      <c r="H300" s="29">
        <v>830</v>
      </c>
      <c r="I300" s="162">
        <v>30</v>
      </c>
      <c r="J300" s="29">
        <v>860</v>
      </c>
      <c r="K300" s="2877">
        <v>17.2</v>
      </c>
    </row>
    <row r="301" spans="1:11">
      <c r="A301" s="94"/>
      <c r="B301" s="32" t="s">
        <v>520</v>
      </c>
      <c r="C301" s="82" t="s">
        <v>21</v>
      </c>
      <c r="D301" s="3756" t="s">
        <v>22</v>
      </c>
      <c r="E301" s="1974">
        <v>34</v>
      </c>
      <c r="F301" s="34" t="s">
        <v>521</v>
      </c>
      <c r="G301" s="3757" t="s">
        <v>419</v>
      </c>
      <c r="H301" s="29">
        <v>275</v>
      </c>
      <c r="I301" s="162" t="s">
        <v>48</v>
      </c>
      <c r="J301" s="29">
        <v>285</v>
      </c>
      <c r="K301" s="2877">
        <v>28.5</v>
      </c>
    </row>
    <row r="302" spans="1:11">
      <c r="A302" s="212"/>
      <c r="B302" s="2048" t="s">
        <v>522</v>
      </c>
      <c r="C302" s="82" t="s">
        <v>21</v>
      </c>
      <c r="D302" s="3756" t="s">
        <v>22</v>
      </c>
      <c r="E302" s="1974">
        <v>34</v>
      </c>
      <c r="F302" s="34" t="s">
        <v>521</v>
      </c>
      <c r="G302" s="3757" t="s">
        <v>419</v>
      </c>
      <c r="H302" s="29">
        <v>275</v>
      </c>
      <c r="I302" s="162" t="s">
        <v>523</v>
      </c>
      <c r="J302" s="29">
        <v>267</v>
      </c>
      <c r="K302" s="2877">
        <v>26.7</v>
      </c>
    </row>
    <row r="303" spans="1:11" ht="38.25">
      <c r="A303" s="212"/>
      <c r="B303" s="1793" t="s">
        <v>524</v>
      </c>
      <c r="C303" s="82"/>
      <c r="D303" s="83"/>
      <c r="E303" s="242"/>
      <c r="F303" s="243"/>
      <c r="G303" s="276"/>
      <c r="H303" s="82"/>
      <c r="I303" s="162"/>
      <c r="J303" s="203"/>
      <c r="K303" s="522"/>
    </row>
    <row r="304" spans="1:11">
      <c r="A304" s="212"/>
      <c r="B304" s="560" t="s">
        <v>525</v>
      </c>
      <c r="C304" s="85" t="s">
        <v>392</v>
      </c>
      <c r="D304" s="86" t="s">
        <v>334</v>
      </c>
      <c r="E304" s="252">
        <v>125</v>
      </c>
      <c r="F304" s="241" t="s">
        <v>526</v>
      </c>
      <c r="G304" s="2987" t="s">
        <v>527</v>
      </c>
      <c r="H304" s="1804" t="s">
        <v>528</v>
      </c>
      <c r="I304" s="162" t="s">
        <v>529</v>
      </c>
      <c r="J304" s="203" t="s">
        <v>530</v>
      </c>
      <c r="K304" s="1443" t="s">
        <v>531</v>
      </c>
    </row>
    <row r="305" spans="1:11">
      <c r="A305" s="212"/>
      <c r="B305" s="560" t="s">
        <v>525</v>
      </c>
      <c r="C305" s="85" t="s">
        <v>532</v>
      </c>
      <c r="D305" s="86" t="s">
        <v>533</v>
      </c>
      <c r="E305" s="250">
        <v>55</v>
      </c>
      <c r="F305" s="251"/>
      <c r="G305" s="275"/>
      <c r="H305" s="20" t="s">
        <v>534</v>
      </c>
      <c r="I305" s="432"/>
      <c r="J305" s="204" t="s">
        <v>535</v>
      </c>
      <c r="K305" s="521" t="s">
        <v>536</v>
      </c>
    </row>
    <row r="306" spans="1:11">
      <c r="A306" s="212"/>
      <c r="B306" s="560"/>
      <c r="C306" s="85"/>
      <c r="D306" s="86"/>
      <c r="E306" s="252"/>
      <c r="F306" s="241"/>
      <c r="G306" s="904"/>
      <c r="H306" s="1804"/>
      <c r="I306" s="162"/>
      <c r="J306" s="203"/>
      <c r="K306" s="1443"/>
    </row>
    <row r="307" spans="1:11" ht="40.5">
      <c r="A307" s="535"/>
      <c r="B307" s="2882" t="s">
        <v>537</v>
      </c>
      <c r="C307" s="459" t="s">
        <v>538</v>
      </c>
      <c r="D307" s="321"/>
      <c r="E307" s="719"/>
      <c r="F307" s="719"/>
      <c r="G307" s="275"/>
      <c r="H307" s="720"/>
      <c r="I307" s="642"/>
      <c r="J307" s="721"/>
      <c r="K307" s="722"/>
    </row>
    <row r="308" spans="1:11" ht="39.75">
      <c r="A308" s="212"/>
      <c r="B308" s="1183" t="s">
        <v>539</v>
      </c>
      <c r="C308" s="459" t="s">
        <v>45</v>
      </c>
      <c r="D308" s="321" t="s">
        <v>540</v>
      </c>
      <c r="E308" s="3158" t="s">
        <v>541</v>
      </c>
      <c r="F308" s="3158" t="s">
        <v>542</v>
      </c>
      <c r="G308" s="1615" t="s">
        <v>543</v>
      </c>
      <c r="H308" s="720" t="s">
        <v>544</v>
      </c>
      <c r="I308" s="642" t="s">
        <v>126</v>
      </c>
      <c r="J308" s="1565" t="s">
        <v>347</v>
      </c>
      <c r="K308" s="1566" t="s">
        <v>545</v>
      </c>
    </row>
    <row r="309" spans="1:11" ht="39.75">
      <c r="A309" s="212"/>
      <c r="B309" s="1183" t="s">
        <v>546</v>
      </c>
      <c r="C309" s="459" t="s">
        <v>45</v>
      </c>
      <c r="D309" s="321" t="s">
        <v>540</v>
      </c>
      <c r="E309" s="3158" t="s">
        <v>541</v>
      </c>
      <c r="F309" s="3158" t="s">
        <v>542</v>
      </c>
      <c r="G309" s="1615" t="s">
        <v>543</v>
      </c>
      <c r="H309" s="720" t="s">
        <v>544</v>
      </c>
      <c r="I309" s="642" t="s">
        <v>126</v>
      </c>
      <c r="J309" s="1565" t="s">
        <v>347</v>
      </c>
      <c r="K309" s="1566" t="s">
        <v>545</v>
      </c>
    </row>
    <row r="310" spans="1:11" ht="40.5">
      <c r="A310" s="212"/>
      <c r="B310" s="1948"/>
      <c r="C310" s="460"/>
      <c r="D310" s="1499"/>
      <c r="E310" s="1949"/>
      <c r="F310" s="1949"/>
      <c r="G310" s="282"/>
      <c r="H310" s="1950"/>
      <c r="I310" s="1951"/>
      <c r="J310" s="1952"/>
      <c r="K310" s="1953"/>
    </row>
    <row r="311" spans="1:11">
      <c r="A311" s="1"/>
      <c r="B311" s="2880" t="s">
        <v>547</v>
      </c>
      <c r="C311" s="583" t="s">
        <v>548</v>
      </c>
      <c r="D311" s="3756"/>
      <c r="E311" s="247"/>
      <c r="F311" s="241"/>
      <c r="G311" s="276"/>
      <c r="H311" s="29"/>
      <c r="I311" s="200"/>
      <c r="J311" s="29"/>
      <c r="K311" s="424"/>
    </row>
    <row r="312" spans="1:11">
      <c r="A312" s="1"/>
      <c r="B312" s="638" t="s">
        <v>549</v>
      </c>
      <c r="C312" s="639" t="s">
        <v>66</v>
      </c>
      <c r="D312" s="580" t="s">
        <v>550</v>
      </c>
      <c r="E312" s="586">
        <v>77</v>
      </c>
      <c r="F312" s="587" t="s">
        <v>551</v>
      </c>
      <c r="G312" s="571" t="s">
        <v>552</v>
      </c>
      <c r="H312" s="585">
        <v>1226</v>
      </c>
      <c r="I312" s="636"/>
      <c r="J312" s="635">
        <v>1311.82</v>
      </c>
      <c r="K312" s="637">
        <v>72.87</v>
      </c>
    </row>
    <row r="313" spans="1:11">
      <c r="A313" s="2"/>
      <c r="B313" s="638" t="s">
        <v>553</v>
      </c>
      <c r="C313" s="82" t="s">
        <v>554</v>
      </c>
      <c r="D313" s="955" t="s">
        <v>555</v>
      </c>
      <c r="E313" s="2886" t="s">
        <v>556</v>
      </c>
      <c r="F313" s="241" t="s">
        <v>557</v>
      </c>
      <c r="G313" s="2987" t="s">
        <v>558</v>
      </c>
      <c r="H313" s="29">
        <v>2141</v>
      </c>
      <c r="I313" s="561" t="s">
        <v>559</v>
      </c>
      <c r="J313" s="416" t="s">
        <v>560</v>
      </c>
      <c r="K313" s="2877">
        <v>7.18</v>
      </c>
    </row>
    <row r="314" spans="1:11">
      <c r="A314" s="1"/>
      <c r="B314" s="1"/>
      <c r="C314" s="71"/>
      <c r="F314" s="233"/>
      <c r="G314" s="271"/>
      <c r="I314" s="214"/>
      <c r="K314" s="533">
        <v>5</v>
      </c>
    </row>
    <row r="315" spans="1:11">
      <c r="A315" s="1" t="s">
        <v>1</v>
      </c>
      <c r="B315" s="1"/>
      <c r="C315" s="71"/>
      <c r="F315" s="233"/>
      <c r="G315" s="271"/>
      <c r="I315" s="214"/>
    </row>
    <row r="316" spans="1:11">
      <c r="A316" s="2" t="s">
        <v>325</v>
      </c>
      <c r="B316" s="1"/>
      <c r="C316" s="10"/>
      <c r="D316" s="78"/>
      <c r="F316" s="233"/>
      <c r="G316" s="271"/>
      <c r="I316" s="214"/>
    </row>
    <row r="317" spans="1:11" ht="35.25" thickBot="1">
      <c r="F317" s="233"/>
    </row>
    <row r="318" spans="1:11">
      <c r="A318" s="7"/>
      <c r="B318" s="3760" t="s">
        <v>3</v>
      </c>
      <c r="C318" s="6" t="s">
        <v>4</v>
      </c>
      <c r="D318" s="79" t="s">
        <v>5</v>
      </c>
      <c r="E318" s="234" t="s">
        <v>6</v>
      </c>
      <c r="F318" s="235" t="s">
        <v>6</v>
      </c>
      <c r="G318" s="272" t="s">
        <v>7</v>
      </c>
      <c r="H318" s="112" t="s">
        <v>8</v>
      </c>
      <c r="I318" s="400" t="s">
        <v>9</v>
      </c>
      <c r="J318" s="112" t="s">
        <v>10</v>
      </c>
      <c r="K318" s="219" t="s">
        <v>10</v>
      </c>
    </row>
    <row r="319" spans="1:11" ht="35.25" thickBot="1">
      <c r="A319" s="13"/>
      <c r="B319" s="16"/>
      <c r="C319" s="12"/>
      <c r="D319" s="81" t="s">
        <v>11</v>
      </c>
      <c r="E319" s="236" t="s">
        <v>12</v>
      </c>
      <c r="F319" s="237" t="s">
        <v>13</v>
      </c>
      <c r="G319" s="273"/>
      <c r="H319" s="122" t="s">
        <v>14</v>
      </c>
      <c r="I319" s="401"/>
      <c r="J319" s="122" t="s">
        <v>15</v>
      </c>
      <c r="K319" s="503" t="s">
        <v>16</v>
      </c>
    </row>
    <row r="320" spans="1:11">
      <c r="A320" s="94"/>
      <c r="B320" s="666" t="s">
        <v>561</v>
      </c>
      <c r="C320" s="750"/>
      <c r="D320" s="324"/>
      <c r="E320" s="189"/>
      <c r="F320" s="665"/>
      <c r="G320" s="417" t="s">
        <v>562</v>
      </c>
      <c r="H320" s="3756"/>
      <c r="I320" s="29"/>
      <c r="J320" s="353"/>
      <c r="K320" s="310"/>
    </row>
    <row r="321" spans="1:11">
      <c r="A321" s="94"/>
      <c r="B321" s="32" t="s">
        <v>563</v>
      </c>
      <c r="C321" s="459" t="s">
        <v>554</v>
      </c>
      <c r="D321" s="324" t="s">
        <v>564</v>
      </c>
      <c r="E321" s="1563">
        <v>100</v>
      </c>
      <c r="F321" s="2805" t="s">
        <v>171</v>
      </c>
      <c r="G321" s="276" t="s">
        <v>565</v>
      </c>
      <c r="H321" s="203">
        <v>878.5</v>
      </c>
      <c r="I321" s="2284" t="s">
        <v>566</v>
      </c>
      <c r="J321" s="353" t="s">
        <v>567</v>
      </c>
      <c r="K321" s="310" t="s">
        <v>568</v>
      </c>
    </row>
    <row r="322" spans="1:11" ht="39.75">
      <c r="A322" s="94"/>
      <c r="B322" s="32" t="s">
        <v>569</v>
      </c>
      <c r="C322" s="454" t="s">
        <v>189</v>
      </c>
      <c r="D322" s="758" t="s">
        <v>564</v>
      </c>
      <c r="E322" s="1254">
        <v>50</v>
      </c>
      <c r="F322" s="3062" t="s">
        <v>570</v>
      </c>
      <c r="G322" s="3291">
        <v>24770</v>
      </c>
      <c r="H322" s="758">
        <v>497.2</v>
      </c>
      <c r="I322" s="1346" t="s">
        <v>571</v>
      </c>
      <c r="J322" s="3292" t="s">
        <v>572</v>
      </c>
      <c r="K322" s="1964">
        <v>41.78</v>
      </c>
    </row>
    <row r="323" spans="1:11" ht="39.75">
      <c r="A323" s="94"/>
      <c r="B323" s="32" t="s">
        <v>569</v>
      </c>
      <c r="C323" s="454" t="s">
        <v>370</v>
      </c>
      <c r="D323" s="758" t="s">
        <v>573</v>
      </c>
      <c r="E323" s="1254">
        <v>95</v>
      </c>
      <c r="F323" s="3062" t="s">
        <v>574</v>
      </c>
      <c r="G323" s="3064" t="s">
        <v>575</v>
      </c>
      <c r="H323" s="39">
        <v>1035</v>
      </c>
      <c r="I323" s="1346" t="s">
        <v>576</v>
      </c>
      <c r="J323" s="1963" t="s">
        <v>577</v>
      </c>
      <c r="K323" s="1964">
        <v>85.74</v>
      </c>
    </row>
    <row r="324" spans="1:11" ht="39.75">
      <c r="A324" s="94"/>
      <c r="B324" s="32" t="s">
        <v>578</v>
      </c>
      <c r="C324" s="454" t="s">
        <v>189</v>
      </c>
      <c r="D324" s="758" t="s">
        <v>573</v>
      </c>
      <c r="E324" s="1254">
        <v>150</v>
      </c>
      <c r="F324" s="3062" t="s">
        <v>579</v>
      </c>
      <c r="G324" s="3064">
        <v>24196</v>
      </c>
      <c r="H324" s="39">
        <v>1495.33</v>
      </c>
      <c r="I324" s="642"/>
      <c r="J324" s="1963" t="s">
        <v>580</v>
      </c>
      <c r="K324" s="1964">
        <v>133.33000000000001</v>
      </c>
    </row>
    <row r="325" spans="1:11" ht="39.75">
      <c r="A325" s="94"/>
      <c r="B325" s="32" t="s">
        <v>578</v>
      </c>
      <c r="C325" s="459" t="s">
        <v>581</v>
      </c>
      <c r="D325" s="2283" t="s">
        <v>582</v>
      </c>
      <c r="E325" s="1254" t="s">
        <v>583</v>
      </c>
      <c r="F325" s="3063" t="s">
        <v>584</v>
      </c>
      <c r="G325" s="2987" t="s">
        <v>585</v>
      </c>
      <c r="H325" s="715">
        <v>560.75</v>
      </c>
      <c r="I325" s="1346" t="s">
        <v>586</v>
      </c>
      <c r="J325" s="1564" t="s">
        <v>587</v>
      </c>
      <c r="K325" s="1401" t="s">
        <v>588</v>
      </c>
    </row>
    <row r="326" spans="1:11">
      <c r="A326" s="94"/>
      <c r="B326" s="225"/>
      <c r="C326" s="459"/>
      <c r="D326" s="322"/>
      <c r="E326" s="1563"/>
      <c r="F326" s="2805"/>
      <c r="G326" s="276"/>
      <c r="H326" s="203"/>
      <c r="I326" s="1346"/>
      <c r="J326" s="2265"/>
      <c r="K326" s="310"/>
    </row>
    <row r="327" spans="1:11">
      <c r="A327" s="94"/>
      <c r="B327" s="225" t="s">
        <v>589</v>
      </c>
      <c r="C327" s="459" t="s">
        <v>590</v>
      </c>
      <c r="D327" s="322" t="s">
        <v>172</v>
      </c>
      <c r="E327" s="746"/>
      <c r="F327" s="895"/>
      <c r="G327" s="276" t="s">
        <v>591</v>
      </c>
      <c r="H327" s="203">
        <v>8.41</v>
      </c>
      <c r="I327" s="29"/>
      <c r="J327" s="353">
        <v>108</v>
      </c>
      <c r="K327" s="310">
        <v>9</v>
      </c>
    </row>
    <row r="328" spans="1:11">
      <c r="A328" s="94"/>
      <c r="B328" s="32" t="s">
        <v>592</v>
      </c>
      <c r="C328" s="82" t="s">
        <v>593</v>
      </c>
      <c r="D328" s="94" t="s">
        <v>172</v>
      </c>
      <c r="E328" s="247"/>
      <c r="F328" s="241"/>
      <c r="G328" s="276"/>
      <c r="H328" s="29"/>
      <c r="I328" s="162"/>
      <c r="J328" s="29"/>
      <c r="K328" s="424"/>
    </row>
    <row r="329" spans="1:11">
      <c r="A329" s="94"/>
      <c r="B329" s="32" t="s">
        <v>594</v>
      </c>
      <c r="C329" s="82" t="s">
        <v>595</v>
      </c>
      <c r="D329" s="94" t="s">
        <v>172</v>
      </c>
      <c r="E329" s="247"/>
      <c r="F329" s="241"/>
      <c r="G329" s="276"/>
      <c r="H329" s="29"/>
      <c r="I329" s="162"/>
      <c r="J329" s="29"/>
      <c r="K329" s="424"/>
    </row>
    <row r="330" spans="1:11">
      <c r="A330" s="94"/>
      <c r="B330" s="32" t="s">
        <v>596</v>
      </c>
      <c r="C330" s="82" t="s">
        <v>597</v>
      </c>
      <c r="D330" s="94" t="s">
        <v>453</v>
      </c>
      <c r="E330" s="3774">
        <v>24</v>
      </c>
      <c r="F330" s="2805" t="s">
        <v>598</v>
      </c>
      <c r="G330" s="276" t="s">
        <v>599</v>
      </c>
      <c r="H330" s="29">
        <v>15.89</v>
      </c>
      <c r="I330" s="162"/>
      <c r="J330" s="29" t="s">
        <v>600</v>
      </c>
      <c r="K330" s="1965">
        <v>17</v>
      </c>
    </row>
    <row r="331" spans="1:11">
      <c r="A331" s="94"/>
      <c r="B331" s="588" t="s">
        <v>601</v>
      </c>
      <c r="C331" s="82" t="s">
        <v>597</v>
      </c>
      <c r="D331" s="94" t="s">
        <v>453</v>
      </c>
      <c r="E331" s="3774">
        <v>24</v>
      </c>
      <c r="F331" s="2805" t="s">
        <v>598</v>
      </c>
      <c r="G331" s="276" t="s">
        <v>599</v>
      </c>
      <c r="H331" s="29">
        <v>15.89</v>
      </c>
      <c r="I331" s="162"/>
      <c r="J331" s="29" t="s">
        <v>600</v>
      </c>
      <c r="K331" s="1965">
        <v>17</v>
      </c>
    </row>
    <row r="332" spans="1:11">
      <c r="A332" s="212"/>
      <c r="B332" s="32" t="s">
        <v>602</v>
      </c>
      <c r="C332" s="82" t="s">
        <v>597</v>
      </c>
      <c r="D332" s="94" t="s">
        <v>453</v>
      </c>
      <c r="E332" s="3774">
        <v>24</v>
      </c>
      <c r="F332" s="2805" t="s">
        <v>598</v>
      </c>
      <c r="G332" s="276" t="s">
        <v>599</v>
      </c>
      <c r="H332" s="29">
        <v>15.89</v>
      </c>
      <c r="I332" s="162"/>
      <c r="J332" s="29" t="s">
        <v>600</v>
      </c>
      <c r="K332" s="1965">
        <v>17</v>
      </c>
    </row>
    <row r="333" spans="1:11">
      <c r="A333" s="212"/>
      <c r="B333" s="32" t="s">
        <v>603</v>
      </c>
      <c r="C333" s="82" t="s">
        <v>597</v>
      </c>
      <c r="D333" s="94" t="s">
        <v>453</v>
      </c>
      <c r="E333" s="3774">
        <v>24</v>
      </c>
      <c r="F333" s="2805" t="s">
        <v>598</v>
      </c>
      <c r="G333" s="276" t="s">
        <v>599</v>
      </c>
      <c r="H333" s="29">
        <v>15.89</v>
      </c>
      <c r="I333" s="162"/>
      <c r="J333" s="29" t="s">
        <v>600</v>
      </c>
      <c r="K333" s="1965">
        <v>17</v>
      </c>
    </row>
    <row r="334" spans="1:11">
      <c r="A334" s="21"/>
      <c r="B334" s="227" t="s">
        <v>604</v>
      </c>
      <c r="C334" s="747" t="s">
        <v>182</v>
      </c>
      <c r="D334" s="321"/>
      <c r="E334" s="189"/>
      <c r="F334" s="665"/>
      <c r="G334" s="275"/>
      <c r="H334" s="204"/>
      <c r="I334" s="20"/>
      <c r="J334" s="352"/>
      <c r="K334" s="327"/>
    </row>
    <row r="335" spans="1:11">
      <c r="A335" s="94"/>
      <c r="B335" s="227" t="s">
        <v>605</v>
      </c>
      <c r="C335" s="459" t="s">
        <v>182</v>
      </c>
      <c r="D335" s="322"/>
      <c r="E335" s="189"/>
      <c r="F335" s="665"/>
      <c r="G335" s="276"/>
      <c r="H335" s="203"/>
      <c r="I335" s="29"/>
      <c r="J335" s="353"/>
      <c r="K335" s="310"/>
    </row>
    <row r="336" spans="1:11">
      <c r="A336" s="212"/>
      <c r="B336" s="227"/>
      <c r="C336" s="747"/>
      <c r="D336" s="321"/>
      <c r="E336" s="189"/>
      <c r="F336" s="665"/>
      <c r="G336" s="275"/>
      <c r="H336" s="204"/>
      <c r="I336" s="20"/>
      <c r="J336" s="352"/>
      <c r="K336" s="327"/>
    </row>
    <row r="337" spans="1:11">
      <c r="A337" s="212"/>
      <c r="B337" s="227"/>
      <c r="C337" s="459"/>
      <c r="D337" s="322"/>
      <c r="E337" s="189"/>
      <c r="F337" s="665"/>
      <c r="G337" s="276"/>
      <c r="H337" s="203"/>
      <c r="I337" s="29"/>
      <c r="J337" s="353"/>
      <c r="K337" s="310"/>
    </row>
    <row r="338" spans="1:11">
      <c r="A338" s="212"/>
      <c r="B338" s="3287" t="s">
        <v>606</v>
      </c>
      <c r="C338" s="459"/>
      <c r="D338" s="322"/>
      <c r="E338" s="189"/>
      <c r="F338" s="665"/>
      <c r="G338" s="276"/>
      <c r="H338" s="203"/>
      <c r="I338" s="29"/>
      <c r="J338" s="353"/>
      <c r="K338" s="310"/>
    </row>
    <row r="339" spans="1:11">
      <c r="A339" s="212"/>
      <c r="B339" s="645" t="s">
        <v>607</v>
      </c>
      <c r="C339" s="459" t="s">
        <v>189</v>
      </c>
      <c r="D339" s="322" t="s">
        <v>183</v>
      </c>
      <c r="E339" s="1563">
        <v>105</v>
      </c>
      <c r="F339" s="2805" t="s">
        <v>608</v>
      </c>
      <c r="G339" s="2987" t="s">
        <v>609</v>
      </c>
      <c r="H339" s="203">
        <v>1926</v>
      </c>
      <c r="I339" s="1804" t="s">
        <v>610</v>
      </c>
      <c r="J339" s="353" t="s">
        <v>611</v>
      </c>
      <c r="K339" s="1775">
        <v>88.55</v>
      </c>
    </row>
    <row r="340" spans="1:11" ht="39.75">
      <c r="A340" s="212"/>
      <c r="B340" s="645" t="s">
        <v>607</v>
      </c>
      <c r="C340" s="459" t="s">
        <v>612</v>
      </c>
      <c r="D340" s="322" t="s">
        <v>613</v>
      </c>
      <c r="E340" s="1254">
        <v>25</v>
      </c>
      <c r="F340" s="1254" t="s">
        <v>347</v>
      </c>
      <c r="G340" s="2987" t="s">
        <v>609</v>
      </c>
      <c r="H340" s="715">
        <v>1177</v>
      </c>
      <c r="I340" s="642" t="s">
        <v>614</v>
      </c>
      <c r="J340" s="716">
        <v>1197</v>
      </c>
      <c r="K340" s="3779">
        <v>19.95</v>
      </c>
    </row>
    <row r="341" spans="1:11" ht="40.5">
      <c r="A341" s="535"/>
      <c r="B341" s="645" t="s">
        <v>607</v>
      </c>
      <c r="C341" s="459" t="s">
        <v>615</v>
      </c>
      <c r="D341" s="322"/>
      <c r="E341" s="711"/>
      <c r="F341" s="711"/>
      <c r="G341" s="2987" t="s">
        <v>616</v>
      </c>
      <c r="H341" s="715">
        <v>1605</v>
      </c>
      <c r="I341" s="642" t="s">
        <v>278</v>
      </c>
      <c r="J341" s="716">
        <v>1630</v>
      </c>
      <c r="K341" s="3780"/>
    </row>
    <row r="342" spans="1:11" ht="39.75">
      <c r="A342" s="212"/>
      <c r="B342" s="32" t="s">
        <v>617</v>
      </c>
      <c r="C342" s="459" t="s">
        <v>45</v>
      </c>
      <c r="D342" s="322" t="s">
        <v>618</v>
      </c>
      <c r="E342" s="1254" t="s">
        <v>619</v>
      </c>
      <c r="F342" s="1254" t="s">
        <v>620</v>
      </c>
      <c r="G342" s="2987" t="s">
        <v>621</v>
      </c>
      <c r="H342" s="715">
        <v>1400</v>
      </c>
      <c r="I342" s="642" t="s">
        <v>293</v>
      </c>
      <c r="J342" s="1564">
        <v>1435</v>
      </c>
      <c r="K342" s="3403">
        <v>143.5</v>
      </c>
    </row>
    <row r="343" spans="1:11" ht="39.75">
      <c r="A343" s="212"/>
      <c r="B343" s="32" t="s">
        <v>622</v>
      </c>
      <c r="C343" s="459" t="s">
        <v>45</v>
      </c>
      <c r="D343" s="322" t="s">
        <v>618</v>
      </c>
      <c r="E343" s="3245" t="s">
        <v>623</v>
      </c>
      <c r="F343" s="3245" t="s">
        <v>624</v>
      </c>
      <c r="G343" s="2987" t="s">
        <v>609</v>
      </c>
      <c r="H343" s="715">
        <v>600</v>
      </c>
      <c r="I343" s="642" t="s">
        <v>278</v>
      </c>
      <c r="J343" s="1564">
        <v>625</v>
      </c>
      <c r="K343" s="3403">
        <v>62.5</v>
      </c>
    </row>
    <row r="344" spans="1:11" ht="39.75">
      <c r="A344" s="212"/>
      <c r="B344" s="32" t="s">
        <v>625</v>
      </c>
      <c r="C344" s="459" t="s">
        <v>45</v>
      </c>
      <c r="D344" s="322" t="s">
        <v>618</v>
      </c>
      <c r="E344" s="3245" t="s">
        <v>626</v>
      </c>
      <c r="F344" s="3245" t="s">
        <v>627</v>
      </c>
      <c r="G344" s="2987" t="s">
        <v>609</v>
      </c>
      <c r="H344" s="715">
        <v>950</v>
      </c>
      <c r="I344" s="642" t="s">
        <v>126</v>
      </c>
      <c r="J344" s="1564">
        <v>980</v>
      </c>
      <c r="K344" s="3403">
        <v>98</v>
      </c>
    </row>
    <row r="345" spans="1:11" ht="39.75">
      <c r="B345" s="3286" t="s">
        <v>628</v>
      </c>
      <c r="C345" s="459" t="s">
        <v>45</v>
      </c>
      <c r="D345" s="322" t="s">
        <v>629</v>
      </c>
      <c r="E345" s="3255" t="s">
        <v>630</v>
      </c>
      <c r="F345" s="3256" t="s">
        <v>631</v>
      </c>
      <c r="G345" s="275" t="s">
        <v>632</v>
      </c>
      <c r="H345" s="720">
        <v>190</v>
      </c>
      <c r="I345" s="642" t="s">
        <v>633</v>
      </c>
      <c r="J345" s="3254" t="s">
        <v>634</v>
      </c>
      <c r="K345" s="1775">
        <v>192</v>
      </c>
    </row>
    <row r="346" spans="1:11" ht="39.75">
      <c r="B346" s="3229" t="s">
        <v>635</v>
      </c>
      <c r="C346" s="459" t="s">
        <v>45</v>
      </c>
      <c r="D346" s="322" t="s">
        <v>629</v>
      </c>
      <c r="E346" s="3255" t="s">
        <v>636</v>
      </c>
      <c r="F346" s="3256" t="s">
        <v>637</v>
      </c>
      <c r="G346" s="1615" t="s">
        <v>632</v>
      </c>
      <c r="H346" s="720">
        <v>145</v>
      </c>
      <c r="I346" s="642" t="s">
        <v>633</v>
      </c>
      <c r="J346" s="1581" t="s">
        <v>638</v>
      </c>
      <c r="K346" s="2018" t="s">
        <v>639</v>
      </c>
    </row>
    <row r="347" spans="1:11" ht="39.75">
      <c r="B347" s="3229" t="s">
        <v>640</v>
      </c>
      <c r="C347" s="459" t="s">
        <v>45</v>
      </c>
      <c r="D347" s="322" t="s">
        <v>629</v>
      </c>
      <c r="E347" s="3158"/>
      <c r="F347" s="3158"/>
      <c r="G347" s="1615"/>
      <c r="H347" s="720"/>
      <c r="I347" s="642"/>
      <c r="J347" s="1565"/>
      <c r="K347" s="1566"/>
    </row>
    <row r="348" spans="1:11" ht="39.75">
      <c r="B348" s="3229" t="s">
        <v>641</v>
      </c>
      <c r="C348" s="459" t="s">
        <v>642</v>
      </c>
      <c r="D348" s="322" t="s">
        <v>172</v>
      </c>
      <c r="E348" s="3289" t="s">
        <v>643</v>
      </c>
      <c r="F348" s="3290" t="s">
        <v>644</v>
      </c>
      <c r="G348" s="1615" t="s">
        <v>645</v>
      </c>
      <c r="H348" s="720"/>
      <c r="I348" s="642"/>
      <c r="J348" s="1565" t="s">
        <v>646</v>
      </c>
      <c r="K348" s="3288" t="s">
        <v>647</v>
      </c>
    </row>
    <row r="349" spans="1:11">
      <c r="A349" s="1"/>
      <c r="B349" s="1"/>
      <c r="C349" s="71"/>
      <c r="F349" s="233"/>
      <c r="G349" s="271"/>
      <c r="I349" s="214"/>
      <c r="K349" s="533">
        <v>5</v>
      </c>
    </row>
    <row r="350" spans="1:11">
      <c r="A350" s="1" t="s">
        <v>1</v>
      </c>
      <c r="B350" s="1"/>
      <c r="C350" s="71"/>
      <c r="F350" s="233"/>
      <c r="G350" s="271"/>
      <c r="I350" s="214"/>
    </row>
    <row r="351" spans="1:11">
      <c r="A351" s="2" t="s">
        <v>325</v>
      </c>
      <c r="B351" s="1"/>
      <c r="C351" s="10"/>
      <c r="D351" s="78"/>
      <c r="F351" s="233"/>
      <c r="G351" s="271"/>
      <c r="I351" s="214"/>
    </row>
    <row r="352" spans="1:11" ht="35.25" thickBot="1">
      <c r="F352" s="233"/>
    </row>
    <row r="353" spans="1:11">
      <c r="A353" s="7"/>
      <c r="B353" s="3760" t="s">
        <v>3</v>
      </c>
      <c r="C353" s="6" t="s">
        <v>4</v>
      </c>
      <c r="D353" s="79" t="s">
        <v>5</v>
      </c>
      <c r="E353" s="2750" t="s">
        <v>6</v>
      </c>
      <c r="F353" s="2751" t="s">
        <v>6</v>
      </c>
      <c r="G353" s="272" t="s">
        <v>7</v>
      </c>
      <c r="H353" s="112" t="s">
        <v>8</v>
      </c>
      <c r="I353" s="400" t="s">
        <v>9</v>
      </c>
      <c r="J353" s="112" t="s">
        <v>10</v>
      </c>
      <c r="K353" s="219" t="s">
        <v>10</v>
      </c>
    </row>
    <row r="354" spans="1:11" ht="35.25" thickBot="1">
      <c r="A354" s="13"/>
      <c r="B354" s="16"/>
      <c r="C354" s="12"/>
      <c r="D354" s="81" t="s">
        <v>11</v>
      </c>
      <c r="E354" s="2752" t="s">
        <v>12</v>
      </c>
      <c r="F354" s="2753" t="s">
        <v>13</v>
      </c>
      <c r="G354" s="273"/>
      <c r="H354" s="122" t="s">
        <v>14</v>
      </c>
      <c r="I354" s="401"/>
      <c r="J354" s="122" t="s">
        <v>15</v>
      </c>
      <c r="K354" s="503" t="s">
        <v>16</v>
      </c>
    </row>
    <row r="355" spans="1:11">
      <c r="B355" s="1162" t="s">
        <v>648</v>
      </c>
      <c r="C355" s="85"/>
      <c r="D355" s="86"/>
      <c r="E355" s="22"/>
      <c r="F355" s="23"/>
      <c r="G355" s="652" t="s">
        <v>649</v>
      </c>
      <c r="H355" s="204"/>
      <c r="I355" s="20" t="s">
        <v>650</v>
      </c>
      <c r="J355" s="352" t="s">
        <v>651</v>
      </c>
      <c r="K355" s="310"/>
    </row>
    <row r="356" spans="1:11">
      <c r="B356" s="26" t="s">
        <v>652</v>
      </c>
      <c r="C356" s="85" t="s">
        <v>189</v>
      </c>
      <c r="D356" s="86" t="s">
        <v>653</v>
      </c>
      <c r="E356" s="31">
        <v>30</v>
      </c>
      <c r="F356" s="23" t="s">
        <v>184</v>
      </c>
      <c r="G356" s="275" t="s">
        <v>654</v>
      </c>
      <c r="H356" s="204">
        <v>1200</v>
      </c>
      <c r="I356" s="29" t="s">
        <v>350</v>
      </c>
      <c r="J356" s="204">
        <v>1230</v>
      </c>
      <c r="K356" s="310">
        <v>24.6</v>
      </c>
    </row>
    <row r="357" spans="1:11">
      <c r="B357" s="26" t="s">
        <v>655</v>
      </c>
      <c r="C357" s="85" t="s">
        <v>656</v>
      </c>
      <c r="D357" s="86" t="s">
        <v>291</v>
      </c>
      <c r="E357" s="23">
        <v>110</v>
      </c>
      <c r="F357" s="23" t="s">
        <v>657</v>
      </c>
      <c r="G357" s="3157" t="s">
        <v>658</v>
      </c>
      <c r="H357" s="204" t="s">
        <v>659</v>
      </c>
      <c r="I357" s="29" t="s">
        <v>660</v>
      </c>
      <c r="J357" s="204" t="s">
        <v>661</v>
      </c>
      <c r="K357" s="310">
        <v>86.7</v>
      </c>
    </row>
    <row r="358" spans="1:11">
      <c r="B358" s="26" t="s">
        <v>662</v>
      </c>
      <c r="C358" s="82" t="s">
        <v>21</v>
      </c>
      <c r="D358" s="86" t="s">
        <v>663</v>
      </c>
      <c r="E358" s="23">
        <v>120</v>
      </c>
      <c r="F358" s="23"/>
      <c r="G358" s="649" t="s">
        <v>664</v>
      </c>
      <c r="H358" s="203"/>
      <c r="I358" s="29" t="s">
        <v>350</v>
      </c>
      <c r="J358" s="203">
        <v>2375</v>
      </c>
      <c r="K358" s="310">
        <v>95</v>
      </c>
    </row>
    <row r="359" spans="1:11">
      <c r="B359" s="26" t="s">
        <v>665</v>
      </c>
      <c r="C359" s="85" t="s">
        <v>666</v>
      </c>
      <c r="D359" s="86" t="s">
        <v>613</v>
      </c>
      <c r="E359" s="33"/>
      <c r="F359" s="34"/>
      <c r="G359" s="3059" t="s">
        <v>667</v>
      </c>
      <c r="H359" s="203" t="s">
        <v>668</v>
      </c>
      <c r="I359" s="29" t="s">
        <v>350</v>
      </c>
      <c r="J359" s="203" t="s">
        <v>669</v>
      </c>
      <c r="K359" s="310" t="s">
        <v>670</v>
      </c>
    </row>
    <row r="360" spans="1:11">
      <c r="B360" s="26" t="s">
        <v>665</v>
      </c>
      <c r="C360" s="82" t="s">
        <v>392</v>
      </c>
      <c r="D360" s="86" t="s">
        <v>671</v>
      </c>
      <c r="E360" s="33">
        <v>28</v>
      </c>
      <c r="F360" s="34" t="s">
        <v>672</v>
      </c>
      <c r="G360" s="3092" t="s">
        <v>673</v>
      </c>
      <c r="H360" s="29" t="s">
        <v>674</v>
      </c>
      <c r="I360" s="29" t="s">
        <v>660</v>
      </c>
      <c r="J360" s="203" t="s">
        <v>675</v>
      </c>
      <c r="K360" s="310">
        <v>20.5</v>
      </c>
    </row>
    <row r="361" spans="1:11">
      <c r="B361" s="32" t="s">
        <v>676</v>
      </c>
      <c r="C361" s="82" t="s">
        <v>392</v>
      </c>
      <c r="D361" s="86" t="s">
        <v>677</v>
      </c>
      <c r="E361" s="33">
        <v>35</v>
      </c>
      <c r="F361" s="34"/>
      <c r="G361" s="649" t="s">
        <v>678</v>
      </c>
      <c r="H361" s="416" t="s">
        <v>679</v>
      </c>
      <c r="I361" s="29" t="s">
        <v>350</v>
      </c>
      <c r="J361" s="416" t="s">
        <v>680</v>
      </c>
      <c r="K361" s="310">
        <v>28.5</v>
      </c>
    </row>
    <row r="362" spans="1:11">
      <c r="B362" s="32" t="s">
        <v>681</v>
      </c>
      <c r="C362" s="82" t="s">
        <v>66</v>
      </c>
      <c r="D362" s="86" t="s">
        <v>682</v>
      </c>
      <c r="E362" s="33">
        <v>120</v>
      </c>
      <c r="F362" s="34" t="s">
        <v>683</v>
      </c>
      <c r="G362" s="3092" t="s">
        <v>673</v>
      </c>
      <c r="H362" s="162" t="s">
        <v>684</v>
      </c>
      <c r="I362" s="29" t="s">
        <v>660</v>
      </c>
      <c r="J362" s="203" t="s">
        <v>685</v>
      </c>
      <c r="K362" s="604" t="s">
        <v>686</v>
      </c>
    </row>
    <row r="363" spans="1:11">
      <c r="B363" s="32" t="s">
        <v>687</v>
      </c>
      <c r="C363" s="82" t="s">
        <v>392</v>
      </c>
      <c r="D363" s="86" t="s">
        <v>291</v>
      </c>
      <c r="E363" s="33"/>
      <c r="F363" s="34"/>
      <c r="G363" s="644" t="s">
        <v>688</v>
      </c>
      <c r="H363" s="29"/>
      <c r="I363" s="29" t="s">
        <v>350</v>
      </c>
      <c r="J363" s="203">
        <v>4000</v>
      </c>
      <c r="K363" s="310">
        <f>J363/50</f>
        <v>80</v>
      </c>
    </row>
    <row r="364" spans="1:11">
      <c r="B364" s="26" t="s">
        <v>689</v>
      </c>
      <c r="C364" s="82" t="s">
        <v>392</v>
      </c>
      <c r="D364" s="86" t="s">
        <v>613</v>
      </c>
      <c r="E364" s="33">
        <v>65</v>
      </c>
      <c r="F364" s="34" t="s">
        <v>690</v>
      </c>
      <c r="G364" s="3092" t="s">
        <v>658</v>
      </c>
      <c r="H364" s="29" t="s">
        <v>691</v>
      </c>
      <c r="I364" s="29" t="s">
        <v>660</v>
      </c>
      <c r="J364" s="203" t="s">
        <v>692</v>
      </c>
      <c r="K364" s="310">
        <v>55.92</v>
      </c>
    </row>
    <row r="365" spans="1:11">
      <c r="B365" s="60" t="s">
        <v>260</v>
      </c>
      <c r="C365" s="82" t="s">
        <v>392</v>
      </c>
      <c r="D365" s="86" t="s">
        <v>613</v>
      </c>
      <c r="E365" s="33">
        <v>20</v>
      </c>
      <c r="F365" s="34"/>
      <c r="G365" s="649" t="s">
        <v>693</v>
      </c>
      <c r="H365" s="29"/>
      <c r="I365" s="29" t="s">
        <v>350</v>
      </c>
      <c r="J365" s="203">
        <v>810</v>
      </c>
      <c r="K365" s="310">
        <f>J365/60</f>
        <v>13.5</v>
      </c>
    </row>
    <row r="366" spans="1:11">
      <c r="B366" s="32" t="s">
        <v>694</v>
      </c>
      <c r="C366" s="82" t="s">
        <v>189</v>
      </c>
      <c r="D366" s="86" t="s">
        <v>613</v>
      </c>
      <c r="E366" s="1976">
        <v>60</v>
      </c>
      <c r="F366" s="34">
        <v>3300</v>
      </c>
      <c r="G366" s="3113" t="s">
        <v>667</v>
      </c>
      <c r="H366" s="29" t="s">
        <v>695</v>
      </c>
      <c r="I366" s="29" t="s">
        <v>660</v>
      </c>
      <c r="J366" s="203" t="s">
        <v>696</v>
      </c>
      <c r="K366" s="310">
        <v>42.75</v>
      </c>
    </row>
    <row r="367" spans="1:11">
      <c r="B367" s="32" t="s">
        <v>697</v>
      </c>
      <c r="C367" s="82" t="s">
        <v>189</v>
      </c>
      <c r="D367" s="86" t="s">
        <v>22</v>
      </c>
      <c r="E367" s="1976"/>
      <c r="F367" s="34"/>
      <c r="G367" s="653" t="s">
        <v>698</v>
      </c>
      <c r="H367" s="29"/>
      <c r="I367" s="29" t="s">
        <v>350</v>
      </c>
      <c r="J367" s="203">
        <v>900</v>
      </c>
      <c r="K367" s="310">
        <f>J367/10</f>
        <v>90</v>
      </c>
    </row>
    <row r="368" spans="1:11">
      <c r="B368" s="32" t="s">
        <v>699</v>
      </c>
      <c r="C368" s="82" t="s">
        <v>189</v>
      </c>
      <c r="D368" s="86" t="s">
        <v>613</v>
      </c>
      <c r="E368" s="1976">
        <v>25</v>
      </c>
      <c r="F368" s="34" t="s">
        <v>700</v>
      </c>
      <c r="G368" s="3058" t="s">
        <v>667</v>
      </c>
      <c r="H368" s="29">
        <v>840</v>
      </c>
      <c r="I368" s="29" t="s">
        <v>701</v>
      </c>
      <c r="J368" s="203">
        <v>870</v>
      </c>
      <c r="K368" s="310">
        <v>14.5</v>
      </c>
    </row>
    <row r="369" spans="2:11">
      <c r="B369" s="32" t="s">
        <v>702</v>
      </c>
      <c r="C369" s="82" t="s">
        <v>189</v>
      </c>
      <c r="D369" s="86" t="s">
        <v>291</v>
      </c>
      <c r="E369" s="33">
        <v>30</v>
      </c>
      <c r="F369" s="34" t="s">
        <v>703</v>
      </c>
      <c r="G369" s="954" t="s">
        <v>658</v>
      </c>
      <c r="H369" s="20" t="s">
        <v>674</v>
      </c>
      <c r="I369" s="29" t="s">
        <v>660</v>
      </c>
      <c r="J369" s="204" t="s">
        <v>704</v>
      </c>
      <c r="K369" s="310">
        <v>24.7</v>
      </c>
    </row>
    <row r="370" spans="2:11">
      <c r="B370" s="26" t="s">
        <v>705</v>
      </c>
      <c r="C370" s="85" t="s">
        <v>45</v>
      </c>
      <c r="D370" s="86" t="s">
        <v>183</v>
      </c>
      <c r="E370" s="33"/>
      <c r="F370" s="34"/>
      <c r="G370" s="954" t="s">
        <v>706</v>
      </c>
      <c r="H370" s="20"/>
      <c r="I370" s="29" t="s">
        <v>350</v>
      </c>
      <c r="J370" s="204">
        <v>600</v>
      </c>
      <c r="K370" s="310">
        <f>J370/20</f>
        <v>30</v>
      </c>
    </row>
    <row r="371" spans="2:11">
      <c r="B371" s="32" t="s">
        <v>707</v>
      </c>
      <c r="C371" s="82"/>
      <c r="D371" s="86"/>
      <c r="E371" s="33"/>
      <c r="F371" s="34"/>
      <c r="G371" s="644" t="s">
        <v>708</v>
      </c>
      <c r="H371" s="29"/>
      <c r="I371" s="29" t="s">
        <v>350</v>
      </c>
      <c r="J371" s="203">
        <v>215</v>
      </c>
      <c r="K371" s="310"/>
    </row>
    <row r="372" spans="2:11">
      <c r="B372" s="26" t="s">
        <v>709</v>
      </c>
      <c r="C372" s="82" t="s">
        <v>45</v>
      </c>
      <c r="D372" s="86" t="s">
        <v>183</v>
      </c>
      <c r="E372" s="33"/>
      <c r="F372" s="34"/>
      <c r="G372" s="644" t="s">
        <v>710</v>
      </c>
      <c r="H372" s="29"/>
      <c r="I372" s="29" t="s">
        <v>350</v>
      </c>
      <c r="J372" s="203">
        <v>740</v>
      </c>
      <c r="K372" s="310">
        <f>J372/20</f>
        <v>37</v>
      </c>
    </row>
    <row r="373" spans="2:11">
      <c r="B373" s="32" t="s">
        <v>711</v>
      </c>
      <c r="C373" s="82" t="s">
        <v>45</v>
      </c>
      <c r="D373" s="86" t="s">
        <v>663</v>
      </c>
      <c r="E373" s="33"/>
      <c r="F373" s="34"/>
      <c r="G373" s="644" t="s">
        <v>712</v>
      </c>
      <c r="H373" s="29"/>
      <c r="I373" s="53"/>
      <c r="J373" s="203">
        <v>1475</v>
      </c>
      <c r="K373" s="310">
        <f>J373/25</f>
        <v>59</v>
      </c>
    </row>
    <row r="374" spans="2:11">
      <c r="B374" s="225" t="s">
        <v>713</v>
      </c>
      <c r="C374" s="82"/>
      <c r="D374" s="86" t="s">
        <v>714</v>
      </c>
      <c r="E374" s="33"/>
      <c r="F374" s="34">
        <v>30</v>
      </c>
      <c r="G374" s="644" t="s">
        <v>715</v>
      </c>
      <c r="H374" s="29"/>
      <c r="I374" s="29"/>
      <c r="J374" s="203">
        <v>130</v>
      </c>
      <c r="K374" s="310">
        <f>J374/6</f>
        <v>21.666666666666668</v>
      </c>
    </row>
    <row r="375" spans="2:11">
      <c r="B375" s="32" t="s">
        <v>716</v>
      </c>
      <c r="C375" s="82"/>
      <c r="D375" s="83" t="s">
        <v>717</v>
      </c>
      <c r="E375" s="40">
        <v>4</v>
      </c>
      <c r="F375" s="2754" t="s">
        <v>718</v>
      </c>
      <c r="G375" s="276" t="s">
        <v>719</v>
      </c>
      <c r="H375" s="29">
        <v>1330</v>
      </c>
      <c r="I375" s="29"/>
      <c r="J375" s="203">
        <v>1330</v>
      </c>
      <c r="K375" s="332">
        <v>2.77</v>
      </c>
    </row>
    <row r="376" spans="2:11">
      <c r="B376" s="3229" t="s">
        <v>720</v>
      </c>
      <c r="C376" s="87"/>
      <c r="D376" s="86"/>
      <c r="E376" s="2755"/>
      <c r="F376" s="2756"/>
      <c r="G376" s="275" t="s">
        <v>721</v>
      </c>
      <c r="H376" s="85" t="s">
        <v>722</v>
      </c>
      <c r="I376" s="87"/>
      <c r="J376" s="85" t="s">
        <v>722</v>
      </c>
      <c r="K376" s="327"/>
    </row>
    <row r="377" spans="2:11" ht="37.5">
      <c r="B377" s="607" t="s">
        <v>723</v>
      </c>
      <c r="C377" s="82" t="s">
        <v>724</v>
      </c>
      <c r="D377" s="580" t="s">
        <v>725</v>
      </c>
      <c r="E377" s="33"/>
      <c r="F377" s="34"/>
      <c r="G377" s="276" t="s">
        <v>726</v>
      </c>
      <c r="H377" s="29">
        <v>1020</v>
      </c>
      <c r="I377" s="661" t="s">
        <v>727</v>
      </c>
      <c r="J377" s="203" t="s">
        <v>728</v>
      </c>
      <c r="K377" s="327">
        <v>35</v>
      </c>
    </row>
    <row r="378" spans="2:11">
      <c r="B378" s="32" t="s">
        <v>729</v>
      </c>
      <c r="C378" s="82"/>
      <c r="D378" s="86" t="s">
        <v>22</v>
      </c>
      <c r="E378" s="33"/>
      <c r="F378" s="34">
        <v>100</v>
      </c>
      <c r="G378" s="276" t="s">
        <v>730</v>
      </c>
      <c r="H378" s="29"/>
      <c r="I378" s="29"/>
      <c r="J378" s="203">
        <v>680</v>
      </c>
      <c r="K378" s="327">
        <v>68</v>
      </c>
    </row>
    <row r="379" spans="2:11">
      <c r="B379" s="32" t="s">
        <v>731</v>
      </c>
      <c r="C379" s="82"/>
      <c r="D379" s="86" t="s">
        <v>732</v>
      </c>
      <c r="E379" s="33">
        <v>50</v>
      </c>
      <c r="F379" s="34"/>
      <c r="G379" s="276" t="s">
        <v>733</v>
      </c>
      <c r="H379" s="29">
        <v>2800</v>
      </c>
      <c r="I379" s="304"/>
      <c r="J379" s="203">
        <v>2800</v>
      </c>
      <c r="K379" s="1773">
        <v>35</v>
      </c>
    </row>
    <row r="380" spans="2:11">
      <c r="B380" s="32" t="s">
        <v>734</v>
      </c>
      <c r="C380" s="82"/>
      <c r="D380" s="86" t="s">
        <v>453</v>
      </c>
      <c r="E380" s="33"/>
      <c r="F380" s="34"/>
      <c r="G380" s="276" t="s">
        <v>735</v>
      </c>
      <c r="H380" s="29"/>
      <c r="I380" s="29"/>
      <c r="J380" s="203">
        <v>185</v>
      </c>
      <c r="K380" s="327"/>
    </row>
    <row r="381" spans="2:11" ht="38.25" thickBot="1">
      <c r="B381" s="852" t="s">
        <v>736</v>
      </c>
      <c r="C381" s="753"/>
      <c r="D381" s="218"/>
      <c r="E381" s="2319"/>
      <c r="F381" s="2322"/>
      <c r="G381" s="1713" t="s">
        <v>737</v>
      </c>
      <c r="H381" s="69">
        <v>1850</v>
      </c>
      <c r="I381" s="486" t="s">
        <v>350</v>
      </c>
      <c r="J381" s="2130">
        <v>1880</v>
      </c>
      <c r="K381" s="327"/>
    </row>
    <row r="382" spans="2:11" ht="35.25" thickBot="1">
      <c r="B382" s="746"/>
      <c r="C382" s="218"/>
      <c r="D382" s="458"/>
      <c r="E382" s="1246"/>
      <c r="F382" s="627"/>
      <c r="G382" s="904"/>
      <c r="H382" s="69"/>
      <c r="I382" s="852"/>
      <c r="J382" s="69"/>
      <c r="K382" s="1247"/>
    </row>
    <row r="383" spans="2:11">
      <c r="B383" s="666" t="s">
        <v>738</v>
      </c>
      <c r="C383" s="218"/>
      <c r="D383" s="458"/>
      <c r="E383" s="1246"/>
      <c r="F383" s="627"/>
      <c r="G383" s="904" t="s">
        <v>739</v>
      </c>
      <c r="H383" s="69"/>
      <c r="I383" s="852" t="s">
        <v>740</v>
      </c>
      <c r="J383" s="69"/>
      <c r="K383" s="1247"/>
    </row>
    <row r="384" spans="2:11">
      <c r="B384" s="746" t="s">
        <v>741</v>
      </c>
      <c r="C384" s="1580"/>
      <c r="D384" s="444"/>
      <c r="E384" s="189">
        <v>6</v>
      </c>
      <c r="F384" s="665" t="s">
        <v>742</v>
      </c>
      <c r="G384" s="1962">
        <v>24964</v>
      </c>
      <c r="H384" s="3756">
        <v>3.5</v>
      </c>
      <c r="I384" s="29" t="s">
        <v>743</v>
      </c>
      <c r="J384" s="1963" t="s">
        <v>744</v>
      </c>
      <c r="K384" s="1775">
        <v>3.65</v>
      </c>
    </row>
    <row r="385" spans="1:11">
      <c r="B385" s="32"/>
      <c r="C385" s="459"/>
      <c r="D385" s="324"/>
      <c r="E385" s="189"/>
      <c r="F385" s="665"/>
      <c r="G385" s="276"/>
      <c r="H385" s="203"/>
      <c r="I385" s="1189" t="s">
        <v>745</v>
      </c>
      <c r="J385" s="353"/>
      <c r="K385" s="310"/>
    </row>
    <row r="386" spans="1:11">
      <c r="A386" s="1"/>
      <c r="B386" s="1"/>
      <c r="C386" s="71"/>
      <c r="F386" s="233"/>
      <c r="G386" s="271"/>
      <c r="I386" s="214"/>
      <c r="K386" s="533">
        <v>5</v>
      </c>
    </row>
    <row r="387" spans="1:11">
      <c r="A387" s="1"/>
      <c r="B387" s="1"/>
      <c r="C387" s="71"/>
      <c r="F387" s="233"/>
      <c r="G387" s="271"/>
      <c r="I387" s="214"/>
    </row>
    <row r="388" spans="1:11">
      <c r="A388" s="1" t="s">
        <v>1</v>
      </c>
      <c r="B388" s="1"/>
      <c r="C388" s="71"/>
      <c r="D388" s="78"/>
      <c r="F388" s="233"/>
      <c r="G388" s="271"/>
      <c r="I388" s="214"/>
    </row>
    <row r="389" spans="1:11" ht="35.25" thickBot="1">
      <c r="A389" s="2" t="s">
        <v>325</v>
      </c>
      <c r="B389" s="1"/>
      <c r="C389" s="10"/>
      <c r="F389" s="233"/>
    </row>
    <row r="390" spans="1:11">
      <c r="A390" s="7"/>
      <c r="B390" s="3760" t="s">
        <v>3</v>
      </c>
      <c r="C390" s="6" t="s">
        <v>4</v>
      </c>
      <c r="D390" s="79" t="s">
        <v>5</v>
      </c>
      <c r="E390" s="234" t="s">
        <v>6</v>
      </c>
      <c r="F390" s="235" t="s">
        <v>6</v>
      </c>
      <c r="G390" s="272" t="s">
        <v>7</v>
      </c>
      <c r="H390" s="112" t="s">
        <v>8</v>
      </c>
      <c r="I390" s="400" t="s">
        <v>9</v>
      </c>
      <c r="J390" s="112" t="s">
        <v>10</v>
      </c>
      <c r="K390" s="219" t="s">
        <v>10</v>
      </c>
    </row>
    <row r="391" spans="1:11" ht="35.25" thickBot="1">
      <c r="A391" s="13"/>
      <c r="B391" s="16"/>
      <c r="C391" s="12"/>
      <c r="D391" s="81" t="s">
        <v>11</v>
      </c>
      <c r="E391" s="236" t="s">
        <v>12</v>
      </c>
      <c r="F391" s="237" t="s">
        <v>13</v>
      </c>
      <c r="G391" s="273"/>
      <c r="H391" s="122" t="s">
        <v>14</v>
      </c>
      <c r="I391" s="401"/>
      <c r="J391" s="122" t="s">
        <v>15</v>
      </c>
      <c r="K391" s="503" t="s">
        <v>16</v>
      </c>
    </row>
    <row r="392" spans="1:11" ht="40.5">
      <c r="B392" s="709" t="s">
        <v>746</v>
      </c>
      <c r="C392" s="454" t="s">
        <v>747</v>
      </c>
      <c r="D392" s="758"/>
      <c r="E392" s="711"/>
      <c r="F392" s="711"/>
      <c r="G392" s="3762" t="s">
        <v>748</v>
      </c>
      <c r="H392" s="3763"/>
      <c r="I392" s="642"/>
      <c r="J392" s="353"/>
      <c r="K392" s="713"/>
    </row>
    <row r="393" spans="1:11" ht="40.5">
      <c r="B393" s="641" t="s">
        <v>749</v>
      </c>
      <c r="C393" s="459" t="s">
        <v>750</v>
      </c>
      <c r="D393" s="322" t="s">
        <v>172</v>
      </c>
      <c r="E393" s="1966">
        <v>170</v>
      </c>
      <c r="F393" s="711"/>
      <c r="G393" s="276" t="s">
        <v>751</v>
      </c>
      <c r="H393" s="715">
        <v>1620</v>
      </c>
      <c r="I393" s="642" t="s">
        <v>752</v>
      </c>
      <c r="J393" s="1564" t="s">
        <v>753</v>
      </c>
      <c r="K393" s="875">
        <v>136.66999999999999</v>
      </c>
    </row>
    <row r="394" spans="1:11" ht="40.5">
      <c r="B394" s="643" t="s">
        <v>754</v>
      </c>
      <c r="C394" s="459" t="s">
        <v>755</v>
      </c>
      <c r="D394" s="322" t="s">
        <v>172</v>
      </c>
      <c r="E394" s="1966">
        <v>160</v>
      </c>
      <c r="F394" s="711"/>
      <c r="G394" s="276" t="s">
        <v>756</v>
      </c>
      <c r="H394" s="715">
        <v>1648</v>
      </c>
      <c r="I394" s="642" t="s">
        <v>350</v>
      </c>
      <c r="J394" s="441">
        <v>1678</v>
      </c>
      <c r="K394" s="875">
        <v>140</v>
      </c>
    </row>
    <row r="395" spans="1:11">
      <c r="B395" s="32"/>
      <c r="C395" s="459"/>
      <c r="D395" s="324"/>
      <c r="E395" s="189"/>
      <c r="F395" s="665"/>
      <c r="G395" s="276"/>
      <c r="H395" s="203"/>
      <c r="I395" s="29"/>
      <c r="J395" s="353"/>
      <c r="K395" s="310"/>
    </row>
    <row r="396" spans="1:11" ht="35.25" thickBot="1">
      <c r="B396" s="1162" t="s">
        <v>757</v>
      </c>
      <c r="C396" s="747"/>
      <c r="D396" s="321"/>
      <c r="E396" s="189"/>
      <c r="F396" s="665"/>
      <c r="G396" s="275"/>
      <c r="H396" s="204"/>
      <c r="I396" s="20"/>
      <c r="J396" s="352"/>
      <c r="K396" s="327"/>
    </row>
    <row r="397" spans="1:11">
      <c r="B397" s="1552" t="s">
        <v>166</v>
      </c>
      <c r="C397" s="1553" t="s">
        <v>21</v>
      </c>
      <c r="D397" s="1554" t="s">
        <v>172</v>
      </c>
      <c r="E397" s="2155">
        <v>130</v>
      </c>
      <c r="F397" s="2156" t="s">
        <v>758</v>
      </c>
      <c r="G397" s="1527" t="s">
        <v>759</v>
      </c>
      <c r="H397" s="1555">
        <v>104.98</v>
      </c>
      <c r="I397" s="1556" t="s">
        <v>760</v>
      </c>
      <c r="J397" s="2175" t="s">
        <v>761</v>
      </c>
      <c r="K397" s="1557">
        <v>114</v>
      </c>
    </row>
    <row r="398" spans="1:11">
      <c r="B398" s="616" t="s">
        <v>166</v>
      </c>
      <c r="C398" s="218" t="s">
        <v>175</v>
      </c>
      <c r="D398" s="939" t="s">
        <v>176</v>
      </c>
      <c r="E398" s="160" t="s">
        <v>762</v>
      </c>
      <c r="F398" s="2276">
        <v>570</v>
      </c>
      <c r="G398" s="649" t="s">
        <v>763</v>
      </c>
      <c r="H398" s="162">
        <v>510.28</v>
      </c>
      <c r="I398" s="459" t="s">
        <v>764</v>
      </c>
      <c r="J398" s="416" t="s">
        <v>765</v>
      </c>
      <c r="K398" s="416" t="s">
        <v>766</v>
      </c>
    </row>
    <row r="399" spans="1:11">
      <c r="B399" s="225" t="s">
        <v>539</v>
      </c>
      <c r="C399" s="459" t="s">
        <v>21</v>
      </c>
      <c r="D399" s="322" t="s">
        <v>540</v>
      </c>
      <c r="E399" s="616">
        <v>130</v>
      </c>
      <c r="F399" s="895"/>
      <c r="G399" s="276" t="s">
        <v>767</v>
      </c>
      <c r="H399" s="203" t="s">
        <v>768</v>
      </c>
      <c r="I399" s="29" t="s">
        <v>285</v>
      </c>
      <c r="J399" s="1963" t="s">
        <v>769</v>
      </c>
      <c r="K399" s="1775">
        <v>112.5</v>
      </c>
    </row>
    <row r="400" spans="1:11">
      <c r="B400" s="225" t="s">
        <v>770</v>
      </c>
      <c r="C400" s="459" t="s">
        <v>21</v>
      </c>
      <c r="D400" s="322" t="s">
        <v>540</v>
      </c>
      <c r="E400" s="616">
        <v>130</v>
      </c>
      <c r="F400" s="895"/>
      <c r="G400" s="276" t="s">
        <v>767</v>
      </c>
      <c r="H400" s="203" t="s">
        <v>768</v>
      </c>
      <c r="I400" s="29" t="s">
        <v>285</v>
      </c>
      <c r="J400" s="1963" t="s">
        <v>769</v>
      </c>
      <c r="K400" s="1775">
        <v>112.5</v>
      </c>
    </row>
    <row r="401" spans="2:11">
      <c r="B401" s="225"/>
      <c r="C401" s="459"/>
      <c r="D401" s="322"/>
      <c r="E401" s="189"/>
      <c r="F401" s="665"/>
      <c r="G401" s="276"/>
      <c r="H401" s="203"/>
      <c r="I401" s="29"/>
      <c r="J401" s="353"/>
      <c r="K401" s="310"/>
    </row>
    <row r="402" spans="2:11">
      <c r="B402" s="225"/>
      <c r="C402" s="459"/>
      <c r="D402" s="322"/>
      <c r="E402" s="2446"/>
      <c r="F402" s="241"/>
      <c r="G402" s="276"/>
      <c r="H402" s="203"/>
      <c r="I402" s="29"/>
      <c r="J402" s="1963"/>
      <c r="K402" s="310"/>
    </row>
    <row r="403" spans="2:11">
      <c r="B403" s="1268" t="s">
        <v>227</v>
      </c>
      <c r="C403" s="459"/>
      <c r="D403" s="322"/>
      <c r="E403" s="189"/>
      <c r="F403" s="665"/>
      <c r="G403" s="276"/>
      <c r="H403" s="203"/>
      <c r="I403" s="29"/>
      <c r="J403" s="1963"/>
      <c r="K403" s="310"/>
    </row>
    <row r="404" spans="2:11">
      <c r="B404" s="225" t="s">
        <v>771</v>
      </c>
      <c r="C404" s="459" t="s">
        <v>45</v>
      </c>
      <c r="D404" s="322"/>
      <c r="E404" s="189"/>
      <c r="F404" s="665"/>
      <c r="G404" s="276"/>
      <c r="H404" s="203"/>
      <c r="I404" s="29"/>
      <c r="J404" s="353"/>
      <c r="K404" s="310"/>
    </row>
    <row r="405" spans="2:11">
      <c r="B405" s="225" t="s">
        <v>771</v>
      </c>
      <c r="C405" s="459" t="s">
        <v>772</v>
      </c>
      <c r="D405" s="322"/>
      <c r="E405" s="2446">
        <v>680</v>
      </c>
      <c r="F405" s="241"/>
      <c r="G405" s="276" t="s">
        <v>773</v>
      </c>
      <c r="H405" s="203" t="s">
        <v>774</v>
      </c>
      <c r="I405" s="29"/>
      <c r="J405" s="1963" t="s">
        <v>775</v>
      </c>
      <c r="K405" s="310"/>
    </row>
    <row r="406" spans="2:11">
      <c r="B406" s="225" t="s">
        <v>539</v>
      </c>
      <c r="C406" s="459" t="s">
        <v>21</v>
      </c>
      <c r="D406" s="322" t="s">
        <v>540</v>
      </c>
      <c r="E406" s="616">
        <v>130</v>
      </c>
      <c r="F406" s="895"/>
      <c r="G406" s="276" t="s">
        <v>776</v>
      </c>
      <c r="H406" s="203" t="s">
        <v>777</v>
      </c>
      <c r="I406" s="29" t="s">
        <v>752</v>
      </c>
      <c r="J406" s="1963" t="s">
        <v>778</v>
      </c>
      <c r="K406" s="1775">
        <v>100</v>
      </c>
    </row>
    <row r="407" spans="2:11">
      <c r="B407" s="225" t="s">
        <v>770</v>
      </c>
      <c r="C407" s="459" t="s">
        <v>21</v>
      </c>
      <c r="D407" s="322" t="s">
        <v>540</v>
      </c>
      <c r="E407" s="616">
        <v>130</v>
      </c>
      <c r="F407" s="895"/>
      <c r="G407" s="276" t="s">
        <v>776</v>
      </c>
      <c r="H407" s="203" t="s">
        <v>777</v>
      </c>
      <c r="I407" s="29" t="s">
        <v>752</v>
      </c>
      <c r="J407" s="1963" t="s">
        <v>778</v>
      </c>
      <c r="K407" s="1775">
        <v>100</v>
      </c>
    </row>
    <row r="408" spans="2:11" ht="40.5">
      <c r="B408" s="641"/>
      <c r="C408" s="459"/>
      <c r="D408" s="322"/>
      <c r="E408" s="1966"/>
      <c r="F408" s="711"/>
      <c r="G408" s="276"/>
      <c r="H408" s="715"/>
      <c r="I408" s="642"/>
      <c r="J408" s="1564"/>
      <c r="K408" s="875"/>
    </row>
    <row r="409" spans="2:11" ht="40.5">
      <c r="B409" s="643"/>
      <c r="C409" s="459"/>
      <c r="D409" s="322"/>
      <c r="E409" s="1966"/>
      <c r="F409" s="711"/>
      <c r="G409" s="276"/>
      <c r="H409" s="715"/>
      <c r="I409" s="642"/>
      <c r="J409" s="441"/>
      <c r="K409" s="875"/>
    </row>
    <row r="410" spans="2:11" ht="40.5">
      <c r="B410" s="641"/>
      <c r="C410" s="459"/>
      <c r="D410" s="322"/>
      <c r="E410" s="711"/>
      <c r="F410" s="711"/>
      <c r="G410" s="276"/>
      <c r="H410" s="715"/>
      <c r="I410" s="642"/>
      <c r="J410" s="1564"/>
      <c r="K410" s="875"/>
    </row>
    <row r="411" spans="2:11" ht="40.5">
      <c r="B411" s="2882" t="s">
        <v>779</v>
      </c>
      <c r="C411" s="459"/>
      <c r="D411" s="321"/>
      <c r="E411" s="719"/>
      <c r="F411" s="719"/>
      <c r="G411" s="275"/>
      <c r="H411" s="720"/>
      <c r="I411" s="642"/>
      <c r="J411" s="721"/>
      <c r="K411" s="722"/>
    </row>
    <row r="412" spans="2:11" ht="40.5">
      <c r="B412" s="1183" t="s">
        <v>780</v>
      </c>
      <c r="C412" s="459"/>
      <c r="D412" s="321" t="s">
        <v>183</v>
      </c>
      <c r="E412" s="719">
        <v>120</v>
      </c>
      <c r="F412" s="719"/>
      <c r="G412" s="652"/>
      <c r="H412" s="204"/>
      <c r="I412" s="29"/>
      <c r="J412" s="1581"/>
      <c r="K412" s="310"/>
    </row>
    <row r="413" spans="2:11">
      <c r="B413" s="225"/>
      <c r="C413" s="82"/>
      <c r="D413" s="94"/>
      <c r="E413" s="247"/>
      <c r="F413" s="241"/>
      <c r="G413" s="276"/>
      <c r="H413" s="29"/>
      <c r="I413" s="162"/>
      <c r="J413" s="29"/>
      <c r="K413" s="424"/>
    </row>
    <row r="414" spans="2:11">
      <c r="B414" s="225"/>
      <c r="C414" s="82"/>
      <c r="D414" s="94"/>
      <c r="E414" s="247"/>
      <c r="F414" s="241"/>
      <c r="G414" s="276"/>
      <c r="H414" s="29"/>
      <c r="I414" s="200"/>
      <c r="J414" s="29"/>
      <c r="K414" s="424"/>
    </row>
    <row r="415" spans="2:11">
      <c r="B415" s="225"/>
      <c r="C415" s="82"/>
      <c r="D415" s="3756"/>
      <c r="E415" s="247"/>
      <c r="F415" s="241"/>
      <c r="G415" s="276"/>
      <c r="H415" s="29"/>
      <c r="I415" s="200"/>
      <c r="J415" s="29"/>
      <c r="K415" s="424"/>
    </row>
    <row r="416" spans="2:11">
      <c r="B416" s="1161" t="s">
        <v>781</v>
      </c>
      <c r="C416" s="82"/>
      <c r="D416" s="94"/>
      <c r="E416" s="247"/>
      <c r="F416" s="241"/>
      <c r="G416" s="276"/>
      <c r="H416" s="29"/>
      <c r="I416" s="162"/>
      <c r="J416" s="29"/>
      <c r="K416" s="424"/>
    </row>
    <row r="417" spans="1:11">
      <c r="B417" s="225" t="s">
        <v>782</v>
      </c>
      <c r="C417" s="82" t="s">
        <v>189</v>
      </c>
      <c r="D417" s="94" t="s">
        <v>334</v>
      </c>
      <c r="E417" s="247">
        <v>120</v>
      </c>
      <c r="F417" s="241"/>
      <c r="G417" s="276" t="s">
        <v>783</v>
      </c>
      <c r="H417" s="29">
        <v>1869.16</v>
      </c>
      <c r="I417" s="162"/>
      <c r="J417" s="29" t="s">
        <v>784</v>
      </c>
      <c r="K417" s="424" t="s">
        <v>785</v>
      </c>
    </row>
    <row r="418" spans="1:11">
      <c r="B418" s="60"/>
      <c r="C418" s="82"/>
      <c r="D418" s="94"/>
      <c r="E418" s="247"/>
      <c r="F418" s="241"/>
      <c r="G418" s="276"/>
      <c r="H418" s="29"/>
      <c r="I418" s="162"/>
      <c r="J418" s="29"/>
      <c r="K418" s="424"/>
    </row>
    <row r="419" spans="1:11">
      <c r="B419" s="225"/>
      <c r="C419" s="459"/>
      <c r="D419" s="3756"/>
      <c r="E419" s="247"/>
      <c r="F419" s="241"/>
      <c r="G419" s="276"/>
      <c r="H419" s="29"/>
      <c r="I419" s="200"/>
      <c r="J419" s="475"/>
      <c r="K419" s="475"/>
    </row>
    <row r="422" spans="1:11">
      <c r="A422" s="1"/>
      <c r="B422" s="1"/>
      <c r="C422" s="71"/>
      <c r="F422" s="233"/>
      <c r="G422" s="271"/>
      <c r="I422" s="214"/>
      <c r="K422" s="533">
        <v>5</v>
      </c>
    </row>
    <row r="423" spans="1:11">
      <c r="A423" s="1" t="s">
        <v>1</v>
      </c>
      <c r="B423" s="1"/>
      <c r="C423" s="71"/>
      <c r="F423" s="233"/>
      <c r="G423" s="271"/>
      <c r="I423" s="214"/>
    </row>
    <row r="424" spans="1:11">
      <c r="A424" s="2" t="s">
        <v>325</v>
      </c>
      <c r="B424" s="1"/>
      <c r="C424" s="10"/>
      <c r="D424" s="78"/>
      <c r="F424" s="233"/>
      <c r="G424" s="271"/>
      <c r="I424" s="214"/>
    </row>
    <row r="425" spans="1:11" ht="35.25" thickBot="1">
      <c r="F425" s="233"/>
    </row>
    <row r="426" spans="1:11">
      <c r="A426" s="7"/>
      <c r="B426" s="3760" t="s">
        <v>3</v>
      </c>
      <c r="C426" s="6" t="s">
        <v>4</v>
      </c>
      <c r="D426" s="79" t="s">
        <v>5</v>
      </c>
      <c r="E426" s="234" t="s">
        <v>6</v>
      </c>
      <c r="F426" s="235" t="s">
        <v>6</v>
      </c>
      <c r="G426" s="272" t="s">
        <v>7</v>
      </c>
      <c r="H426" s="112" t="s">
        <v>8</v>
      </c>
      <c r="I426" s="400" t="s">
        <v>9</v>
      </c>
      <c r="J426" s="112" t="s">
        <v>10</v>
      </c>
      <c r="K426" s="219" t="s">
        <v>10</v>
      </c>
    </row>
    <row r="427" spans="1:11" ht="35.25" thickBot="1">
      <c r="A427" s="13"/>
      <c r="B427" s="16"/>
      <c r="C427" s="12"/>
      <c r="D427" s="81" t="s">
        <v>11</v>
      </c>
      <c r="E427" s="236" t="s">
        <v>12</v>
      </c>
      <c r="F427" s="237" t="s">
        <v>13</v>
      </c>
      <c r="G427" s="273"/>
      <c r="H427" s="122" t="s">
        <v>14</v>
      </c>
      <c r="I427" s="401"/>
      <c r="J427" s="122" t="s">
        <v>15</v>
      </c>
      <c r="K427" s="503" t="s">
        <v>16</v>
      </c>
    </row>
    <row r="428" spans="1:11" ht="38.25">
      <c r="B428" s="2380" t="s">
        <v>786</v>
      </c>
      <c r="C428" s="2767"/>
      <c r="D428" s="1168"/>
      <c r="E428" s="669"/>
      <c r="F428" s="2768"/>
      <c r="G428" s="2769" t="s">
        <v>787</v>
      </c>
      <c r="H428" s="1179"/>
      <c r="I428" s="2770"/>
      <c r="J428" s="683"/>
      <c r="K428" s="657"/>
    </row>
    <row r="429" spans="1:11" ht="37.5">
      <c r="A429" s="2327"/>
      <c r="B429" s="654" t="s">
        <v>788</v>
      </c>
      <c r="C429" s="459" t="s">
        <v>789</v>
      </c>
      <c r="D429" s="605" t="s">
        <v>790</v>
      </c>
      <c r="E429" s="2993" t="s">
        <v>791</v>
      </c>
      <c r="F429" s="2805" t="s">
        <v>792</v>
      </c>
      <c r="G429" s="1390" t="s">
        <v>793</v>
      </c>
      <c r="H429" s="20" t="s">
        <v>794</v>
      </c>
      <c r="I429" s="656" t="s">
        <v>285</v>
      </c>
      <c r="J429" s="2990" t="s">
        <v>795</v>
      </c>
      <c r="K429" s="3052" t="s">
        <v>796</v>
      </c>
    </row>
    <row r="430" spans="1:11" ht="37.5">
      <c r="A430" s="1806"/>
      <c r="B430" s="654" t="s">
        <v>797</v>
      </c>
      <c r="C430" s="1167" t="s">
        <v>21</v>
      </c>
      <c r="D430" s="83" t="s">
        <v>798</v>
      </c>
      <c r="E430" s="673" t="s">
        <v>799</v>
      </c>
      <c r="F430" s="1254"/>
      <c r="G430" s="1390" t="s">
        <v>800</v>
      </c>
      <c r="H430" s="658" t="s">
        <v>801</v>
      </c>
      <c r="I430" s="656"/>
      <c r="J430" s="2990" t="s">
        <v>802</v>
      </c>
      <c r="K430" s="2991" t="s">
        <v>803</v>
      </c>
    </row>
    <row r="431" spans="1:11" ht="37.5">
      <c r="A431" s="2326"/>
      <c r="B431" s="654" t="s">
        <v>804</v>
      </c>
      <c r="C431" s="459" t="s">
        <v>789</v>
      </c>
      <c r="D431" s="605" t="s">
        <v>790</v>
      </c>
      <c r="E431" s="2994" t="s">
        <v>805</v>
      </c>
      <c r="F431" s="2805" t="s">
        <v>806</v>
      </c>
      <c r="G431" s="1390" t="s">
        <v>807</v>
      </c>
      <c r="H431" s="658" t="s">
        <v>808</v>
      </c>
      <c r="I431" s="656" t="s">
        <v>350</v>
      </c>
      <c r="J431" s="2990" t="s">
        <v>809</v>
      </c>
      <c r="K431" s="2991" t="s">
        <v>810</v>
      </c>
    </row>
    <row r="432" spans="1:11" ht="37.5">
      <c r="B432" s="654" t="s">
        <v>811</v>
      </c>
      <c r="C432" s="957" t="s">
        <v>812</v>
      </c>
      <c r="D432" s="83" t="s">
        <v>798</v>
      </c>
      <c r="E432" s="673" t="s">
        <v>813</v>
      </c>
      <c r="F432" s="1254"/>
      <c r="G432" s="3092" t="s">
        <v>814</v>
      </c>
      <c r="H432" s="658" t="s">
        <v>815</v>
      </c>
      <c r="I432" s="659" t="s">
        <v>285</v>
      </c>
      <c r="J432" s="2990" t="s">
        <v>816</v>
      </c>
      <c r="K432" s="2991" t="s">
        <v>817</v>
      </c>
    </row>
    <row r="433" spans="2:11" ht="37.5">
      <c r="B433" s="894" t="s">
        <v>818</v>
      </c>
      <c r="C433" s="459" t="s">
        <v>789</v>
      </c>
      <c r="D433" s="605" t="s">
        <v>790</v>
      </c>
      <c r="E433" s="2993" t="s">
        <v>791</v>
      </c>
      <c r="F433" s="3195" t="s">
        <v>819</v>
      </c>
      <c r="G433" s="3059" t="s">
        <v>793</v>
      </c>
      <c r="H433" s="658" t="s">
        <v>820</v>
      </c>
      <c r="I433" s="659" t="s">
        <v>285</v>
      </c>
      <c r="J433" s="2990" t="s">
        <v>821</v>
      </c>
      <c r="K433" s="2991" t="s">
        <v>822</v>
      </c>
    </row>
    <row r="434" spans="2:11" ht="37.5">
      <c r="B434" s="654" t="s">
        <v>818</v>
      </c>
      <c r="C434" s="957" t="s">
        <v>182</v>
      </c>
      <c r="D434" s="605" t="s">
        <v>790</v>
      </c>
      <c r="E434" s="2993" t="s">
        <v>791</v>
      </c>
      <c r="F434" s="3195" t="s">
        <v>819</v>
      </c>
      <c r="G434" s="3092" t="s">
        <v>211</v>
      </c>
      <c r="H434" s="658">
        <v>2100</v>
      </c>
      <c r="I434" s="659" t="s">
        <v>285</v>
      </c>
      <c r="J434" s="2990" t="s">
        <v>821</v>
      </c>
      <c r="K434" s="2992" t="s">
        <v>823</v>
      </c>
    </row>
    <row r="435" spans="2:11" ht="38.25">
      <c r="B435" s="660" t="s">
        <v>824</v>
      </c>
      <c r="C435" s="957" t="s">
        <v>825</v>
      </c>
      <c r="D435" s="1174"/>
      <c r="E435" s="672"/>
      <c r="F435" s="670"/>
      <c r="G435" s="3092" t="s">
        <v>211</v>
      </c>
      <c r="H435" s="658">
        <v>130</v>
      </c>
      <c r="I435" s="561" t="s">
        <v>826</v>
      </c>
      <c r="J435" s="2989" t="s">
        <v>827</v>
      </c>
      <c r="K435" s="2266" t="s">
        <v>828</v>
      </c>
    </row>
    <row r="436" spans="2:11" ht="37.5">
      <c r="B436" s="654" t="s">
        <v>829</v>
      </c>
      <c r="C436" s="747" t="s">
        <v>830</v>
      </c>
      <c r="D436" s="321" t="s">
        <v>831</v>
      </c>
      <c r="E436" s="2994" t="s">
        <v>832</v>
      </c>
      <c r="F436" s="3195" t="s">
        <v>805</v>
      </c>
      <c r="G436" s="3060" t="s">
        <v>833</v>
      </c>
      <c r="H436" s="655" t="s">
        <v>834</v>
      </c>
      <c r="I436" s="20" t="s">
        <v>835</v>
      </c>
      <c r="J436" s="3191" t="s">
        <v>836</v>
      </c>
      <c r="K436" s="3194" t="s">
        <v>837</v>
      </c>
    </row>
    <row r="437" spans="2:11" ht="38.25">
      <c r="B437" s="654" t="s">
        <v>838</v>
      </c>
      <c r="C437" s="1167"/>
      <c r="D437" s="86" t="s">
        <v>839</v>
      </c>
      <c r="E437" s="672"/>
      <c r="F437" s="670"/>
      <c r="G437" s="652" t="s">
        <v>840</v>
      </c>
      <c r="H437" s="655"/>
      <c r="I437" s="656" t="s">
        <v>841</v>
      </c>
      <c r="J437" s="3192" t="s">
        <v>842</v>
      </c>
      <c r="K437" s="3193">
        <v>5.67</v>
      </c>
    </row>
    <row r="438" spans="2:11" ht="38.25">
      <c r="B438" s="894" t="s">
        <v>843</v>
      </c>
      <c r="C438" s="957" t="s">
        <v>844</v>
      </c>
      <c r="D438" s="1177" t="s">
        <v>172</v>
      </c>
      <c r="E438" s="672">
        <v>30</v>
      </c>
      <c r="F438" s="670"/>
      <c r="G438" s="1391" t="s">
        <v>845</v>
      </c>
      <c r="H438" s="658"/>
      <c r="I438" s="659"/>
      <c r="J438" s="2989" t="s">
        <v>846</v>
      </c>
      <c r="K438" s="1774">
        <v>27.08</v>
      </c>
    </row>
    <row r="439" spans="2:11" ht="38.25">
      <c r="B439" s="894" t="s">
        <v>843</v>
      </c>
      <c r="C439" s="957" t="s">
        <v>847</v>
      </c>
      <c r="D439" s="1177" t="s">
        <v>172</v>
      </c>
      <c r="E439" s="672">
        <v>145</v>
      </c>
      <c r="F439" s="670"/>
      <c r="G439" s="1391" t="s">
        <v>848</v>
      </c>
      <c r="H439" s="658" t="s">
        <v>849</v>
      </c>
      <c r="I439" s="659"/>
      <c r="J439" s="658" t="s">
        <v>849</v>
      </c>
      <c r="K439" s="2266" t="s">
        <v>850</v>
      </c>
    </row>
    <row r="440" spans="2:11" ht="38.25">
      <c r="B440" s="894" t="s">
        <v>851</v>
      </c>
      <c r="C440" s="957"/>
      <c r="D440" s="1177" t="s">
        <v>852</v>
      </c>
      <c r="E440" s="672">
        <v>15</v>
      </c>
      <c r="F440" s="670" t="s">
        <v>853</v>
      </c>
      <c r="G440" s="1391" t="s">
        <v>854</v>
      </c>
      <c r="H440" s="658"/>
      <c r="I440" s="659" t="s">
        <v>855</v>
      </c>
      <c r="J440" s="1963" t="s">
        <v>856</v>
      </c>
      <c r="K440" s="1774">
        <v>8.02</v>
      </c>
    </row>
    <row r="441" spans="2:11" ht="38.25">
      <c r="B441" s="894" t="s">
        <v>857</v>
      </c>
      <c r="C441" s="957"/>
      <c r="D441" s="1177" t="s">
        <v>172</v>
      </c>
      <c r="E441" s="672"/>
      <c r="F441" s="670">
        <v>20</v>
      </c>
      <c r="G441" s="1391" t="s">
        <v>858</v>
      </c>
      <c r="H441" s="658"/>
      <c r="I441" s="659"/>
      <c r="J441" s="2989"/>
      <c r="K441" s="1774">
        <v>14.16</v>
      </c>
    </row>
    <row r="442" spans="2:11" ht="38.25">
      <c r="B442" s="894" t="s">
        <v>859</v>
      </c>
      <c r="C442" s="957" t="s">
        <v>860</v>
      </c>
      <c r="D442" s="1177"/>
      <c r="E442" s="672"/>
      <c r="F442" s="670"/>
      <c r="G442" s="1391" t="s">
        <v>858</v>
      </c>
      <c r="H442" s="658"/>
      <c r="I442" s="659"/>
      <c r="J442" s="2989">
        <v>850</v>
      </c>
      <c r="K442" s="1774"/>
    </row>
    <row r="443" spans="2:11" ht="38.25">
      <c r="B443" s="662" t="s">
        <v>861</v>
      </c>
      <c r="C443" s="957" t="s">
        <v>182</v>
      </c>
      <c r="D443" s="1174"/>
      <c r="E443" s="672"/>
      <c r="F443" s="670"/>
      <c r="G443" s="1391" t="s">
        <v>862</v>
      </c>
      <c r="H443" s="658"/>
      <c r="I443" s="659"/>
      <c r="J443" s="2989"/>
      <c r="K443" s="1774">
        <v>36</v>
      </c>
    </row>
    <row r="444" spans="2:11" ht="38.25">
      <c r="B444" s="662" t="s">
        <v>863</v>
      </c>
      <c r="C444" s="957"/>
      <c r="D444" s="1174" t="s">
        <v>183</v>
      </c>
      <c r="E444" s="672"/>
      <c r="F444" s="670"/>
      <c r="G444" s="1391" t="s">
        <v>864</v>
      </c>
      <c r="H444" s="658"/>
      <c r="I444" s="659"/>
      <c r="J444" s="2989">
        <v>68</v>
      </c>
      <c r="K444" s="1774">
        <v>3.4</v>
      </c>
    </row>
    <row r="445" spans="2:11" ht="38.25">
      <c r="B445" s="662" t="s">
        <v>865</v>
      </c>
      <c r="C445" s="957"/>
      <c r="D445" s="1174"/>
      <c r="E445" s="672"/>
      <c r="F445" s="670"/>
      <c r="G445" s="1391"/>
      <c r="H445" s="658"/>
      <c r="I445" s="659"/>
      <c r="J445" s="2989"/>
      <c r="K445" s="1774"/>
    </row>
    <row r="446" spans="2:11" ht="38.25">
      <c r="B446" s="662" t="s">
        <v>866</v>
      </c>
      <c r="C446" s="957"/>
      <c r="D446" s="1174"/>
      <c r="E446" s="672"/>
      <c r="F446" s="670"/>
      <c r="G446" s="1391"/>
      <c r="H446" s="658"/>
      <c r="I446" s="659"/>
      <c r="J446" s="2989"/>
      <c r="K446" s="1774"/>
    </row>
    <row r="447" spans="2:11" ht="38.25">
      <c r="B447" s="1008" t="s">
        <v>705</v>
      </c>
      <c r="C447" s="1013"/>
      <c r="D447" s="1177" t="s">
        <v>867</v>
      </c>
      <c r="E447" s="701"/>
      <c r="F447" s="1020"/>
      <c r="G447" s="689" t="s">
        <v>868</v>
      </c>
      <c r="H447" s="1007"/>
      <c r="I447" s="1007"/>
      <c r="J447" s="957">
        <v>620</v>
      </c>
      <c r="K447" s="1177">
        <v>31</v>
      </c>
    </row>
    <row r="448" spans="2:11" ht="38.25">
      <c r="B448" s="1008" t="s">
        <v>869</v>
      </c>
      <c r="C448" s="957" t="s">
        <v>453</v>
      </c>
      <c r="D448" s="3756" t="s">
        <v>870</v>
      </c>
      <c r="E448" s="962" t="s">
        <v>871</v>
      </c>
      <c r="F448" s="1020"/>
      <c r="G448" s="689" t="s">
        <v>845</v>
      </c>
      <c r="H448" s="659"/>
      <c r="I448" s="659"/>
      <c r="J448" s="957" t="s">
        <v>872</v>
      </c>
      <c r="K448" s="196" t="s">
        <v>873</v>
      </c>
    </row>
    <row r="449" spans="1:11">
      <c r="B449" s="3781" t="s">
        <v>874</v>
      </c>
      <c r="C449" s="3782" t="s">
        <v>172</v>
      </c>
      <c r="D449" s="3783" t="s">
        <v>875</v>
      </c>
      <c r="E449" s="3784">
        <v>40</v>
      </c>
      <c r="F449" s="3785" t="s">
        <v>448</v>
      </c>
      <c r="G449" s="3786" t="s">
        <v>814</v>
      </c>
      <c r="H449" s="3600">
        <v>290</v>
      </c>
      <c r="I449" s="3787" t="s">
        <v>48</v>
      </c>
      <c r="J449" s="3198">
        <v>300</v>
      </c>
      <c r="K449" s="3199">
        <v>25</v>
      </c>
    </row>
    <row r="450" spans="1:11" ht="38.25">
      <c r="B450" s="662"/>
      <c r="C450" s="957"/>
      <c r="D450" s="1174"/>
      <c r="E450" s="672"/>
      <c r="F450" s="670"/>
      <c r="G450" s="1391"/>
      <c r="H450" s="658"/>
      <c r="I450" s="659"/>
      <c r="J450" s="671"/>
      <c r="K450" s="657"/>
    </row>
    <row r="451" spans="1:11" ht="38.25">
      <c r="B451" s="662"/>
      <c r="C451" s="957"/>
      <c r="D451" s="1174"/>
      <c r="E451" s="672"/>
      <c r="F451" s="670"/>
      <c r="G451" s="1391"/>
      <c r="H451" s="658"/>
      <c r="I451" s="659"/>
      <c r="J451" s="671"/>
      <c r="K451" s="657"/>
    </row>
    <row r="452" spans="1:11" ht="38.25">
      <c r="B452" s="662"/>
      <c r="C452" s="957"/>
      <c r="D452" s="1174"/>
      <c r="E452" s="672"/>
      <c r="F452" s="670"/>
      <c r="G452" s="1391"/>
      <c r="H452" s="658"/>
      <c r="I452" s="659"/>
      <c r="J452" s="671"/>
      <c r="K452" s="657"/>
    </row>
    <row r="453" spans="1:11" ht="38.25">
      <c r="B453" s="662"/>
      <c r="C453" s="957"/>
      <c r="D453" s="1174"/>
      <c r="E453" s="672"/>
      <c r="F453" s="670"/>
      <c r="G453" s="1391"/>
      <c r="H453" s="658"/>
      <c r="I453" s="659"/>
      <c r="J453" s="671"/>
      <c r="K453" s="657"/>
    </row>
    <row r="454" spans="1:11" ht="38.25">
      <c r="B454" s="1008"/>
      <c r="C454" s="1013"/>
      <c r="D454" s="1177"/>
      <c r="E454" s="701"/>
      <c r="F454" s="1020"/>
      <c r="G454" s="689"/>
      <c r="H454" s="1007"/>
      <c r="I454" s="1007"/>
      <c r="J454" s="957"/>
      <c r="K454" s="1177"/>
    </row>
    <row r="455" spans="1:11" ht="38.25">
      <c r="B455" s="1008"/>
      <c r="C455" s="957"/>
      <c r="D455" s="3756"/>
      <c r="E455" s="962"/>
      <c r="F455" s="1020"/>
      <c r="G455" s="689"/>
      <c r="H455" s="659"/>
      <c r="I455" s="659"/>
      <c r="J455" s="957"/>
      <c r="K455" s="196"/>
    </row>
    <row r="456" spans="1:11" ht="38.25">
      <c r="B456" s="662"/>
      <c r="C456" s="957"/>
      <c r="D456" s="1174"/>
      <c r="E456" s="672"/>
      <c r="F456" s="670"/>
      <c r="G456" s="1391"/>
      <c r="H456" s="658"/>
      <c r="I456" s="659"/>
      <c r="J456" s="671"/>
      <c r="K456" s="657"/>
    </row>
    <row r="457" spans="1:11" ht="38.25">
      <c r="B457" s="662"/>
      <c r="C457" s="957"/>
      <c r="D457" s="1174"/>
      <c r="E457" s="672"/>
      <c r="F457" s="670"/>
      <c r="G457" s="1391"/>
      <c r="H457" s="658"/>
      <c r="I457" s="659"/>
      <c r="J457" s="671"/>
      <c r="K457" s="657"/>
    </row>
    <row r="458" spans="1:11" ht="38.25">
      <c r="B458" s="662"/>
      <c r="C458" s="957"/>
      <c r="D458" s="1174"/>
      <c r="E458" s="672"/>
      <c r="F458" s="670"/>
      <c r="G458" s="1391"/>
      <c r="H458" s="658"/>
      <c r="I458" s="659"/>
      <c r="J458" s="671"/>
      <c r="K458" s="657"/>
    </row>
    <row r="459" spans="1:11">
      <c r="A459" s="1" t="s">
        <v>1</v>
      </c>
      <c r="B459" s="1"/>
      <c r="C459" s="71"/>
      <c r="F459" s="233"/>
      <c r="G459" s="271"/>
      <c r="I459" s="214"/>
    </row>
    <row r="460" spans="1:11">
      <c r="A460" s="2" t="s">
        <v>325</v>
      </c>
      <c r="B460" s="1"/>
      <c r="C460" s="10"/>
      <c r="D460" s="78"/>
      <c r="F460" s="233"/>
      <c r="G460" s="271"/>
      <c r="I460" s="214"/>
    </row>
    <row r="461" spans="1:11" ht="35.25" thickBot="1">
      <c r="F461" s="233"/>
    </row>
    <row r="462" spans="1:11">
      <c r="A462" s="7"/>
      <c r="B462" s="3760" t="s">
        <v>3</v>
      </c>
      <c r="C462" s="6" t="s">
        <v>4</v>
      </c>
      <c r="D462" s="79" t="s">
        <v>5</v>
      </c>
      <c r="E462" s="234" t="s">
        <v>6</v>
      </c>
      <c r="F462" s="235" t="s">
        <v>6</v>
      </c>
      <c r="G462" s="272" t="s">
        <v>7</v>
      </c>
      <c r="H462" s="112" t="s">
        <v>8</v>
      </c>
      <c r="I462" s="400" t="s">
        <v>9</v>
      </c>
      <c r="J462" s="112" t="s">
        <v>10</v>
      </c>
      <c r="K462" s="219" t="s">
        <v>10</v>
      </c>
    </row>
    <row r="463" spans="1:11" ht="35.25" thickBot="1">
      <c r="A463" s="13"/>
      <c r="B463" s="16"/>
      <c r="C463" s="12"/>
      <c r="D463" s="81" t="s">
        <v>11</v>
      </c>
      <c r="E463" s="236" t="s">
        <v>12</v>
      </c>
      <c r="F463" s="237" t="s">
        <v>13</v>
      </c>
      <c r="G463" s="273"/>
      <c r="H463" s="122" t="s">
        <v>14</v>
      </c>
      <c r="I463" s="401"/>
      <c r="J463" s="122" t="s">
        <v>15</v>
      </c>
      <c r="K463" s="503" t="s">
        <v>16</v>
      </c>
    </row>
    <row r="464" spans="1:11" ht="38.25">
      <c r="B464" s="2380" t="s">
        <v>876</v>
      </c>
      <c r="C464" s="2767"/>
      <c r="D464" s="1168"/>
      <c r="E464" s="669"/>
      <c r="F464" s="2768"/>
      <c r="G464" s="2769"/>
      <c r="H464" s="1179"/>
      <c r="I464" s="2770"/>
      <c r="J464" s="683"/>
      <c r="K464" s="657"/>
    </row>
    <row r="465" spans="1:12" ht="37.5">
      <c r="A465" s="2327"/>
      <c r="B465" s="654" t="s">
        <v>877</v>
      </c>
      <c r="C465" s="459"/>
      <c r="D465" s="605"/>
      <c r="E465" s="2993"/>
      <c r="F465" s="2805"/>
      <c r="G465" s="1390"/>
      <c r="H465" s="20"/>
      <c r="I465" s="656"/>
      <c r="J465" s="2990"/>
      <c r="K465" s="3052"/>
    </row>
    <row r="466" spans="1:12" ht="37.5">
      <c r="A466" s="1806"/>
      <c r="B466" s="654" t="s">
        <v>705</v>
      </c>
      <c r="C466" s="1167"/>
      <c r="D466" s="83"/>
      <c r="E466" s="673"/>
      <c r="F466" s="1254"/>
      <c r="G466" s="1390"/>
      <c r="H466" s="658"/>
      <c r="I466" s="656"/>
      <c r="J466" s="2990"/>
      <c r="K466" s="2991"/>
    </row>
    <row r="467" spans="1:12" ht="37.5">
      <c r="A467" s="2326"/>
      <c r="B467" s="654" t="s">
        <v>878</v>
      </c>
      <c r="C467" s="459"/>
      <c r="D467" s="605"/>
      <c r="E467" s="2994" t="s">
        <v>879</v>
      </c>
      <c r="F467" s="2805" t="s">
        <v>880</v>
      </c>
      <c r="G467" s="1390" t="s">
        <v>881</v>
      </c>
      <c r="H467" s="658" t="s">
        <v>882</v>
      </c>
      <c r="I467" s="656" t="s">
        <v>293</v>
      </c>
      <c r="J467" s="2990" t="s">
        <v>883</v>
      </c>
      <c r="K467" s="2991">
        <v>186</v>
      </c>
    </row>
    <row r="468" spans="1:12" ht="37.5">
      <c r="B468" s="654"/>
      <c r="C468" s="957"/>
      <c r="D468" s="83"/>
      <c r="E468" s="673"/>
      <c r="F468" s="1254"/>
      <c r="G468" s="649"/>
      <c r="H468" s="658"/>
      <c r="I468" s="659"/>
      <c r="J468" s="2990"/>
      <c r="K468" s="2991"/>
    </row>
    <row r="469" spans="1:12" ht="37.5">
      <c r="B469" s="894"/>
      <c r="C469" s="459"/>
      <c r="D469" s="605"/>
      <c r="E469" s="2993"/>
      <c r="F469" s="1254"/>
      <c r="G469" s="1391"/>
      <c r="H469" s="658"/>
      <c r="I469" s="659"/>
      <c r="J469" s="2990"/>
      <c r="K469" s="2991"/>
    </row>
    <row r="470" spans="1:12" ht="37.5">
      <c r="B470" s="654"/>
      <c r="C470" s="957"/>
      <c r="D470" s="1174"/>
      <c r="E470" s="673"/>
      <c r="F470" s="1254"/>
      <c r="G470" s="1391"/>
      <c r="H470" s="658"/>
      <c r="I470" s="659"/>
      <c r="J470" s="2990"/>
      <c r="K470" s="2992"/>
    </row>
    <row r="471" spans="1:12" ht="38.25">
      <c r="B471" s="660"/>
      <c r="C471" s="957"/>
      <c r="D471" s="1174"/>
      <c r="E471" s="672"/>
      <c r="F471" s="670"/>
      <c r="G471" s="1391"/>
      <c r="H471" s="658"/>
      <c r="I471" s="561"/>
      <c r="J471" s="2989"/>
      <c r="K471" s="2266"/>
    </row>
    <row r="472" spans="1:12">
      <c r="A472" s="269" t="s">
        <v>884</v>
      </c>
      <c r="B472" s="264"/>
      <c r="C472" s="85"/>
      <c r="D472" s="86"/>
      <c r="E472" s="250"/>
      <c r="F472" s="251"/>
      <c r="G472" s="278" t="s">
        <v>885</v>
      </c>
      <c r="H472" s="84"/>
      <c r="I472" s="435"/>
      <c r="J472" s="20"/>
      <c r="K472" s="423"/>
      <c r="L472" s="423"/>
    </row>
    <row r="473" spans="1:12">
      <c r="A473" s="94"/>
      <c r="B473" s="32" t="s">
        <v>886</v>
      </c>
      <c r="C473" s="82" t="s">
        <v>887</v>
      </c>
      <c r="D473" s="83"/>
      <c r="E473" s="252"/>
      <c r="F473" s="241"/>
      <c r="G473" s="276" t="s">
        <v>888</v>
      </c>
      <c r="H473" s="29"/>
      <c r="I473" s="162"/>
      <c r="J473" s="29">
        <v>460</v>
      </c>
      <c r="K473" s="424"/>
      <c r="L473" s="424"/>
    </row>
    <row r="474" spans="1:12">
      <c r="A474" s="94"/>
      <c r="B474" s="32" t="s">
        <v>886</v>
      </c>
      <c r="C474" s="82" t="s">
        <v>182</v>
      </c>
      <c r="D474" s="83"/>
      <c r="E474" s="252"/>
      <c r="F474" s="241"/>
      <c r="G474" s="276" t="s">
        <v>888</v>
      </c>
      <c r="H474" s="29"/>
      <c r="I474" s="162"/>
      <c r="J474" s="29">
        <v>600</v>
      </c>
      <c r="K474" s="424"/>
      <c r="L474" s="424"/>
    </row>
    <row r="475" spans="1:12">
      <c r="A475" s="94"/>
      <c r="B475" s="32" t="s">
        <v>889</v>
      </c>
      <c r="C475" s="82" t="s">
        <v>182</v>
      </c>
      <c r="D475" s="83"/>
      <c r="E475" s="252"/>
      <c r="F475" s="241"/>
      <c r="G475" s="276" t="s">
        <v>890</v>
      </c>
      <c r="H475" s="29"/>
      <c r="I475" s="162"/>
      <c r="J475" s="29">
        <v>430</v>
      </c>
      <c r="K475" s="424"/>
      <c r="L475" s="424"/>
    </row>
    <row r="476" spans="1:12">
      <c r="A476" s="94"/>
      <c r="B476" s="32" t="s">
        <v>891</v>
      </c>
      <c r="C476" s="82" t="s">
        <v>182</v>
      </c>
      <c r="D476" s="83"/>
      <c r="E476" s="252"/>
      <c r="F476" s="241"/>
      <c r="G476" s="276" t="s">
        <v>888</v>
      </c>
      <c r="H476" s="29"/>
      <c r="I476" s="162"/>
      <c r="J476" s="29">
        <v>610</v>
      </c>
      <c r="K476" s="424"/>
      <c r="L476" s="424"/>
    </row>
    <row r="477" spans="1:12">
      <c r="A477" s="94"/>
      <c r="B477" s="225" t="s">
        <v>892</v>
      </c>
      <c r="C477" s="82" t="s">
        <v>182</v>
      </c>
      <c r="D477" s="83"/>
      <c r="E477" s="252"/>
      <c r="F477" s="241"/>
      <c r="G477" s="276" t="s">
        <v>893</v>
      </c>
      <c r="H477" s="29"/>
      <c r="I477" s="162"/>
      <c r="J477" s="29">
        <v>410</v>
      </c>
      <c r="K477" s="424"/>
      <c r="L477" s="424"/>
    </row>
    <row r="478" spans="1:12">
      <c r="A478" s="94"/>
      <c r="B478" s="32" t="s">
        <v>894</v>
      </c>
      <c r="C478" s="82" t="s">
        <v>182</v>
      </c>
      <c r="D478" s="83"/>
      <c r="E478" s="252"/>
      <c r="F478" s="241"/>
      <c r="G478" s="276" t="s">
        <v>895</v>
      </c>
      <c r="H478" s="29"/>
      <c r="I478" s="162"/>
      <c r="J478" s="29">
        <v>400</v>
      </c>
      <c r="K478" s="424"/>
      <c r="L478" s="424"/>
    </row>
    <row r="479" spans="1:12">
      <c r="A479" s="94"/>
      <c r="B479" s="225" t="s">
        <v>896</v>
      </c>
      <c r="C479" s="82" t="s">
        <v>887</v>
      </c>
      <c r="D479" s="83"/>
      <c r="E479" s="252"/>
      <c r="F479" s="241"/>
      <c r="G479" s="276" t="s">
        <v>897</v>
      </c>
      <c r="H479" s="29"/>
      <c r="I479" s="162"/>
      <c r="J479" s="29">
        <v>630</v>
      </c>
      <c r="K479" s="424"/>
      <c r="L479" s="424"/>
    </row>
    <row r="480" spans="1:12" ht="38.25">
      <c r="B480" s="662"/>
      <c r="C480" s="957"/>
      <c r="D480" s="1174"/>
      <c r="E480" s="672"/>
      <c r="F480" s="670"/>
      <c r="G480" s="1391"/>
      <c r="H480" s="658"/>
      <c r="I480" s="659"/>
      <c r="J480" s="671"/>
      <c r="K480" s="657"/>
    </row>
    <row r="481" spans="2:11" ht="38.25">
      <c r="B481" s="662"/>
      <c r="C481" s="957"/>
      <c r="D481" s="1174"/>
      <c r="E481" s="672"/>
      <c r="F481" s="670"/>
      <c r="G481" s="1391"/>
      <c r="H481" s="658"/>
      <c r="I481" s="659"/>
      <c r="J481" s="671"/>
      <c r="K481" s="657"/>
    </row>
    <row r="482" spans="2:11" ht="38.25">
      <c r="B482" s="1008"/>
      <c r="C482" s="1013"/>
      <c r="D482" s="1177"/>
      <c r="E482" s="701"/>
      <c r="F482" s="1020"/>
      <c r="G482" s="689"/>
      <c r="H482" s="1007"/>
      <c r="I482" s="1007"/>
      <c r="J482" s="957"/>
      <c r="K482" s="1177"/>
    </row>
    <row r="483" spans="2:11" ht="38.25">
      <c r="B483" s="1008"/>
      <c r="C483" s="957"/>
      <c r="D483" s="3756"/>
      <c r="E483" s="962"/>
      <c r="F483" s="1020"/>
      <c r="G483" s="689"/>
      <c r="H483" s="659"/>
      <c r="I483" s="659"/>
      <c r="J483" s="957"/>
      <c r="K483" s="196"/>
    </row>
    <row r="484" spans="2:11" ht="38.25">
      <c r="B484" s="894"/>
      <c r="C484" s="957"/>
      <c r="D484" s="1177"/>
      <c r="E484" s="672"/>
      <c r="F484" s="670"/>
      <c r="G484" s="1391"/>
      <c r="H484" s="658"/>
      <c r="I484" s="659"/>
      <c r="J484" s="671"/>
      <c r="K484" s="657"/>
    </row>
    <row r="485" spans="2:11" ht="38.25">
      <c r="B485" s="894"/>
      <c r="C485" s="957"/>
      <c r="D485" s="1177"/>
      <c r="E485" s="672"/>
      <c r="F485" s="670"/>
      <c r="G485" s="1391"/>
      <c r="H485" s="658"/>
      <c r="I485" s="659"/>
      <c r="J485" s="671"/>
      <c r="K485" s="657"/>
    </row>
    <row r="486" spans="2:11" ht="38.25">
      <c r="B486" s="662"/>
      <c r="C486" s="957"/>
      <c r="D486" s="1174"/>
      <c r="E486" s="672"/>
      <c r="F486" s="670"/>
      <c r="G486" s="1391"/>
      <c r="H486" s="658"/>
      <c r="I486" s="659"/>
      <c r="J486" s="671"/>
      <c r="K486" s="657"/>
    </row>
    <row r="487" spans="2:11" ht="38.25">
      <c r="B487" s="662"/>
      <c r="C487" s="957"/>
      <c r="D487" s="1174"/>
      <c r="E487" s="672"/>
      <c r="F487" s="670"/>
      <c r="G487" s="1391"/>
      <c r="H487" s="658"/>
      <c r="I487" s="659"/>
      <c r="J487" s="671"/>
      <c r="K487" s="657"/>
    </row>
    <row r="488" spans="2:11" ht="38.25">
      <c r="B488" s="662"/>
      <c r="C488" s="957"/>
      <c r="D488" s="1174"/>
      <c r="E488" s="672"/>
      <c r="F488" s="670"/>
      <c r="G488" s="1391"/>
      <c r="H488" s="658"/>
      <c r="I488" s="659"/>
      <c r="J488" s="671"/>
      <c r="K488" s="657"/>
    </row>
    <row r="489" spans="2:11" ht="38.25">
      <c r="B489" s="662"/>
      <c r="C489" s="957"/>
      <c r="D489" s="1174"/>
      <c r="E489" s="672"/>
      <c r="F489" s="670"/>
      <c r="G489" s="1391"/>
      <c r="H489" s="658"/>
      <c r="I489" s="659"/>
      <c r="J489" s="671"/>
      <c r="K489" s="657"/>
    </row>
    <row r="490" spans="2:11" ht="38.25">
      <c r="B490" s="1008"/>
      <c r="C490" s="1013"/>
      <c r="D490" s="1177"/>
      <c r="E490" s="701"/>
      <c r="F490" s="1020"/>
      <c r="G490" s="689"/>
      <c r="H490" s="1007"/>
      <c r="I490" s="1007"/>
      <c r="J490" s="957"/>
      <c r="K490" s="1177"/>
    </row>
    <row r="491" spans="2:11" ht="38.25">
      <c r="B491" s="1008"/>
      <c r="C491" s="957"/>
      <c r="D491" s="3756"/>
      <c r="E491" s="962"/>
      <c r="F491" s="1020"/>
      <c r="G491" s="689"/>
      <c r="H491" s="659"/>
      <c r="I491" s="659"/>
      <c r="J491" s="957"/>
      <c r="K491" s="196"/>
    </row>
    <row r="492" spans="2:11" ht="38.25">
      <c r="B492" s="662"/>
      <c r="C492" s="957"/>
      <c r="D492" s="1174"/>
      <c r="E492" s="672"/>
      <c r="F492" s="670"/>
      <c r="G492" s="1391"/>
      <c r="H492" s="658"/>
      <c r="I492" s="659"/>
      <c r="J492" s="671"/>
      <c r="K492" s="657"/>
    </row>
    <row r="493" spans="2:11" ht="38.25">
      <c r="B493" s="662"/>
      <c r="C493" s="957"/>
      <c r="D493" s="1174"/>
      <c r="E493" s="672"/>
      <c r="F493" s="670"/>
      <c r="G493" s="1391"/>
      <c r="H493" s="658"/>
      <c r="I493" s="659"/>
      <c r="J493" s="671"/>
      <c r="K493" s="657"/>
    </row>
    <row r="494" spans="2:11" ht="39" thickBot="1">
      <c r="B494" s="662"/>
      <c r="C494" s="957"/>
      <c r="D494" s="1174"/>
      <c r="E494" s="672"/>
      <c r="F494" s="670"/>
      <c r="G494" s="1391"/>
      <c r="H494" s="658"/>
      <c r="I494" s="659"/>
      <c r="J494" s="671"/>
      <c r="K494" s="657"/>
    </row>
    <row r="495" spans="2:11">
      <c r="B495" s="3760" t="s">
        <v>3</v>
      </c>
      <c r="C495" s="6" t="s">
        <v>4</v>
      </c>
      <c r="D495" s="79" t="s">
        <v>5</v>
      </c>
      <c r="E495" s="234" t="s">
        <v>6</v>
      </c>
      <c r="F495" s="235" t="s">
        <v>6</v>
      </c>
      <c r="G495" s="272" t="s">
        <v>7</v>
      </c>
      <c r="H495" s="112" t="s">
        <v>8</v>
      </c>
      <c r="I495" s="400" t="s">
        <v>9</v>
      </c>
      <c r="J495" s="112" t="s">
        <v>10</v>
      </c>
      <c r="K495" s="219" t="s">
        <v>10</v>
      </c>
    </row>
    <row r="496" spans="2:11" ht="35.25" thickBot="1">
      <c r="B496" s="16"/>
      <c r="C496" s="12"/>
      <c r="D496" s="81" t="s">
        <v>11</v>
      </c>
      <c r="E496" s="236" t="s">
        <v>12</v>
      </c>
      <c r="F496" s="237" t="s">
        <v>13</v>
      </c>
      <c r="G496" s="273"/>
      <c r="H496" s="122" t="s">
        <v>14</v>
      </c>
      <c r="I496" s="401"/>
      <c r="J496" s="122" t="s">
        <v>15</v>
      </c>
      <c r="K496" s="503" t="s">
        <v>16</v>
      </c>
    </row>
    <row r="497" spans="1:11">
      <c r="B497" s="746" t="s">
        <v>898</v>
      </c>
      <c r="C497" s="218"/>
      <c r="D497" s="458"/>
      <c r="E497" s="189"/>
      <c r="F497" s="665"/>
      <c r="G497" s="904"/>
      <c r="H497" s="69"/>
      <c r="I497" s="852"/>
      <c r="J497" s="69"/>
      <c r="K497" s="1247"/>
    </row>
    <row r="498" spans="1:11" ht="37.5">
      <c r="A498" s="1722" t="s">
        <v>899</v>
      </c>
      <c r="B498" s="2317" t="s">
        <v>900</v>
      </c>
      <c r="C498" s="2310" t="s">
        <v>901</v>
      </c>
      <c r="D498" s="2316" t="s">
        <v>172</v>
      </c>
      <c r="E498" s="2320">
        <v>190</v>
      </c>
      <c r="F498" s="2321" t="s">
        <v>802</v>
      </c>
      <c r="G498" s="2311" t="s">
        <v>902</v>
      </c>
      <c r="H498" s="2312">
        <v>2185</v>
      </c>
      <c r="I498" s="2313" t="s">
        <v>903</v>
      </c>
      <c r="J498" s="2314" t="s">
        <v>904</v>
      </c>
      <c r="K498" s="2315" t="s">
        <v>905</v>
      </c>
    </row>
    <row r="499" spans="1:11" ht="37.5">
      <c r="A499" s="4" t="s">
        <v>906</v>
      </c>
      <c r="B499" s="852" t="s">
        <v>900</v>
      </c>
      <c r="C499" s="753" t="s">
        <v>901</v>
      </c>
      <c r="D499" s="753" t="s">
        <v>172</v>
      </c>
      <c r="E499" s="2319">
        <v>190</v>
      </c>
      <c r="F499" s="2322" t="s">
        <v>802</v>
      </c>
      <c r="G499" s="1713" t="s">
        <v>907</v>
      </c>
      <c r="H499" s="69">
        <v>2100</v>
      </c>
      <c r="I499" s="455" t="s">
        <v>903</v>
      </c>
      <c r="J499" s="2130" t="s">
        <v>908</v>
      </c>
      <c r="K499" s="2132" t="s">
        <v>909</v>
      </c>
    </row>
    <row r="500" spans="1:11">
      <c r="A500" s="2326" t="s">
        <v>910</v>
      </c>
      <c r="B500" s="225" t="s">
        <v>771</v>
      </c>
      <c r="C500" s="459" t="s">
        <v>772</v>
      </c>
      <c r="D500" s="322"/>
      <c r="E500" s="137">
        <v>680</v>
      </c>
      <c r="F500" s="241"/>
      <c r="G500" s="276" t="s">
        <v>773</v>
      </c>
      <c r="H500" s="203" t="s">
        <v>774</v>
      </c>
      <c r="I500" s="29"/>
      <c r="J500" s="1963" t="s">
        <v>775</v>
      </c>
      <c r="K500" s="310"/>
    </row>
    <row r="501" spans="1:11">
      <c r="A501" s="1806" t="s">
        <v>911</v>
      </c>
      <c r="B501" s="128" t="s">
        <v>912</v>
      </c>
      <c r="C501" s="357" t="s">
        <v>913</v>
      </c>
      <c r="D501" s="358" t="s">
        <v>914</v>
      </c>
      <c r="E501" s="1476">
        <v>150</v>
      </c>
      <c r="F501" s="1477" t="s">
        <v>915</v>
      </c>
      <c r="G501" s="1539" t="s">
        <v>916</v>
      </c>
      <c r="H501" s="69" t="s">
        <v>917</v>
      </c>
      <c r="I501" s="486" t="s">
        <v>918</v>
      </c>
      <c r="J501" s="2146" t="s">
        <v>919</v>
      </c>
      <c r="K501" s="2349" t="s">
        <v>920</v>
      </c>
    </row>
    <row r="502" spans="1:11">
      <c r="B502" s="32" t="s">
        <v>230</v>
      </c>
      <c r="C502" s="82" t="s">
        <v>231</v>
      </c>
      <c r="D502" s="86" t="s">
        <v>232</v>
      </c>
      <c r="E502" s="241">
        <v>35</v>
      </c>
      <c r="F502" s="241" t="s">
        <v>164</v>
      </c>
      <c r="G502" s="276" t="s">
        <v>921</v>
      </c>
      <c r="H502" s="29">
        <v>310</v>
      </c>
      <c r="I502" s="416" t="s">
        <v>922</v>
      </c>
      <c r="J502" s="416">
        <v>302.45</v>
      </c>
      <c r="K502" s="423">
        <v>30.24</v>
      </c>
    </row>
    <row r="503" spans="1:11">
      <c r="B503" s="225" t="s">
        <v>923</v>
      </c>
      <c r="C503" s="82" t="s">
        <v>240</v>
      </c>
      <c r="D503" s="3756"/>
      <c r="E503" s="247"/>
      <c r="F503" s="241" t="s">
        <v>308</v>
      </c>
      <c r="G503" s="276" t="s">
        <v>924</v>
      </c>
      <c r="H503" s="29">
        <v>472.72</v>
      </c>
      <c r="I503" s="162" t="s">
        <v>925</v>
      </c>
      <c r="J503" s="29">
        <v>530.82000000000005</v>
      </c>
      <c r="K503" s="424"/>
    </row>
    <row r="504" spans="1:11">
      <c r="B504" s="645" t="s">
        <v>487</v>
      </c>
      <c r="C504" s="82" t="s">
        <v>21</v>
      </c>
      <c r="D504" s="83" t="s">
        <v>22</v>
      </c>
      <c r="E504" s="252">
        <v>30</v>
      </c>
      <c r="F504" s="241">
        <v>290</v>
      </c>
      <c r="G504" s="276" t="s">
        <v>926</v>
      </c>
      <c r="H504" s="29">
        <v>310</v>
      </c>
      <c r="I504" s="162" t="s">
        <v>927</v>
      </c>
      <c r="J504" s="29">
        <v>276.36</v>
      </c>
      <c r="K504" s="423">
        <v>27.64</v>
      </c>
    </row>
    <row r="505" spans="1:11">
      <c r="B505" s="225" t="s">
        <v>928</v>
      </c>
      <c r="C505" s="82" t="s">
        <v>929</v>
      </c>
      <c r="D505" s="83"/>
      <c r="E505" s="252"/>
      <c r="F505" s="241"/>
      <c r="G505" s="276" t="s">
        <v>930</v>
      </c>
      <c r="H505" s="29">
        <v>890</v>
      </c>
      <c r="I505" s="29" t="s">
        <v>931</v>
      </c>
      <c r="J505" s="305" t="s">
        <v>932</v>
      </c>
      <c r="K505" s="522"/>
    </row>
    <row r="506" spans="1:11">
      <c r="B506" s="225"/>
      <c r="C506" s="82"/>
      <c r="D506" s="83"/>
      <c r="E506" s="252"/>
      <c r="F506" s="241"/>
      <c r="G506" s="276"/>
      <c r="H506" s="29"/>
      <c r="I506" s="29"/>
      <c r="J506" s="305"/>
      <c r="K506" s="522"/>
    </row>
    <row r="507" spans="1:11">
      <c r="B507" s="393"/>
      <c r="C507" s="459"/>
      <c r="D507" s="322"/>
      <c r="E507" s="137"/>
      <c r="F507" s="241"/>
      <c r="G507" s="276"/>
      <c r="H507" s="203"/>
      <c r="I507" s="29"/>
      <c r="J507" s="1963"/>
      <c r="K507" s="310"/>
    </row>
    <row r="508" spans="1:11">
      <c r="B508" s="393"/>
      <c r="C508" s="459"/>
      <c r="D508" s="322"/>
      <c r="E508" s="746"/>
      <c r="F508" s="895"/>
      <c r="G508" s="276"/>
      <c r="H508" s="203"/>
      <c r="I508" s="29"/>
      <c r="J508" s="353"/>
      <c r="K508" s="310"/>
    </row>
    <row r="509" spans="1:11">
      <c r="B509" s="1567"/>
      <c r="C509" s="82"/>
      <c r="D509" s="94"/>
      <c r="E509" s="247"/>
      <c r="F509" s="241"/>
      <c r="G509" s="276"/>
      <c r="H509" s="29"/>
      <c r="I509" s="162"/>
      <c r="J509" s="29"/>
      <c r="K509" s="424"/>
    </row>
    <row r="510" spans="1:11" ht="40.5">
      <c r="B510" s="2324"/>
      <c r="C510" s="454"/>
      <c r="D510" s="758"/>
      <c r="E510" s="711"/>
      <c r="F510" s="711"/>
      <c r="G510" s="53"/>
      <c r="H510" s="710"/>
      <c r="I510" s="642"/>
      <c r="J510" s="712"/>
      <c r="K510" s="713"/>
    </row>
    <row r="511" spans="1:11" ht="40.5">
      <c r="B511" s="2324"/>
      <c r="C511" s="459"/>
      <c r="D511" s="322"/>
      <c r="E511" s="711"/>
      <c r="F511" s="711"/>
      <c r="G511" s="276"/>
      <c r="H511" s="715"/>
      <c r="I511" s="642"/>
      <c r="J511" s="1564"/>
      <c r="K511" s="875"/>
    </row>
    <row r="512" spans="1:11" ht="40.5">
      <c r="B512" s="2325"/>
      <c r="C512" s="459"/>
      <c r="D512" s="322"/>
      <c r="E512" s="711"/>
      <c r="F512" s="711"/>
      <c r="G512" s="276"/>
      <c r="H512" s="715"/>
      <c r="I512" s="642"/>
      <c r="J512" s="716"/>
      <c r="K512" s="875"/>
    </row>
    <row r="513" spans="2:11" ht="40.5">
      <c r="B513" s="2325"/>
      <c r="C513" s="459"/>
      <c r="D513" s="322"/>
      <c r="E513" s="711"/>
      <c r="F513" s="711"/>
      <c r="G513" s="276"/>
      <c r="H513" s="715"/>
      <c r="I513" s="642"/>
      <c r="J513" s="716"/>
      <c r="K513" s="713"/>
    </row>
    <row r="514" spans="2:11" ht="40.5">
      <c r="B514" s="2325"/>
      <c r="C514" s="459"/>
      <c r="D514" s="322"/>
      <c r="E514" s="711"/>
      <c r="F514" s="711"/>
      <c r="G514" s="276"/>
      <c r="H514" s="715"/>
      <c r="I514" s="642"/>
      <c r="J514" s="1564"/>
      <c r="K514" s="875"/>
    </row>
    <row r="515" spans="2:11" ht="40.5">
      <c r="B515" s="2325"/>
      <c r="C515" s="459"/>
      <c r="D515" s="759"/>
      <c r="E515" s="717"/>
      <c r="F515" s="717"/>
      <c r="G515" s="276"/>
      <c r="H515" s="715"/>
      <c r="I515" s="642"/>
      <c r="J515" s="1564"/>
      <c r="K515" s="875"/>
    </row>
    <row r="516" spans="2:11" ht="40.5">
      <c r="B516" s="718"/>
      <c r="C516" s="459"/>
      <c r="D516" s="321"/>
      <c r="E516" s="719"/>
      <c r="F516" s="719"/>
      <c r="G516" s="275"/>
      <c r="H516" s="720"/>
      <c r="I516" s="642"/>
      <c r="J516" s="721"/>
      <c r="K516" s="722"/>
    </row>
    <row r="517" spans="2:11" ht="40.5">
      <c r="B517" s="1183"/>
      <c r="C517" s="459"/>
      <c r="D517" s="321"/>
      <c r="E517" s="719"/>
      <c r="F517" s="719"/>
      <c r="G517" s="652"/>
      <c r="H517" s="204"/>
      <c r="I517" s="29"/>
      <c r="J517" s="1581"/>
      <c r="K517" s="310"/>
    </row>
    <row r="518" spans="2:11">
      <c r="B518" s="225"/>
      <c r="C518" s="82"/>
      <c r="D518" s="94"/>
      <c r="E518" s="247"/>
      <c r="F518" s="241"/>
      <c r="G518" s="276"/>
      <c r="H518" s="29"/>
      <c r="I518" s="162"/>
      <c r="J518" s="29"/>
      <c r="K518" s="424"/>
    </row>
    <row r="519" spans="2:11">
      <c r="B519" s="225"/>
      <c r="C519" s="82"/>
      <c r="D519" s="94"/>
      <c r="E519" s="247"/>
      <c r="F519" s="241"/>
      <c r="G519" s="276"/>
      <c r="H519" s="29"/>
      <c r="I519" s="200"/>
      <c r="J519" s="29"/>
      <c r="K519" s="424"/>
    </row>
    <row r="520" spans="2:11" ht="35.25" thickBot="1">
      <c r="B520" s="225"/>
      <c r="C520" s="82"/>
      <c r="D520" s="3756"/>
      <c r="E520" s="247"/>
      <c r="F520" s="241"/>
      <c r="G520" s="276"/>
      <c r="H520" s="29"/>
      <c r="I520" s="200"/>
      <c r="J520" s="29"/>
      <c r="K520" s="424"/>
    </row>
    <row r="521" spans="2:11">
      <c r="B521" s="1552" t="s">
        <v>166</v>
      </c>
      <c r="C521" s="1553" t="s">
        <v>21</v>
      </c>
      <c r="D521" s="1554" t="s">
        <v>172</v>
      </c>
      <c r="E521" s="2155">
        <v>130</v>
      </c>
      <c r="F521" s="2156" t="s">
        <v>758</v>
      </c>
      <c r="G521" s="1527" t="s">
        <v>933</v>
      </c>
      <c r="H521" s="1555">
        <v>104.98</v>
      </c>
      <c r="I521" s="1556" t="s">
        <v>934</v>
      </c>
      <c r="J521" s="2175" t="s">
        <v>935</v>
      </c>
      <c r="K521" s="1557">
        <v>114.41</v>
      </c>
    </row>
    <row r="522" spans="2:11">
      <c r="B522" s="616" t="s">
        <v>166</v>
      </c>
      <c r="C522" s="218" t="s">
        <v>175</v>
      </c>
      <c r="D522" s="939" t="s">
        <v>176</v>
      </c>
      <c r="E522" s="160" t="s">
        <v>762</v>
      </c>
      <c r="F522" s="2276">
        <v>570</v>
      </c>
      <c r="G522" s="649" t="s">
        <v>763</v>
      </c>
      <c r="H522" s="162">
        <v>510.28</v>
      </c>
      <c r="I522" s="459" t="s">
        <v>764</v>
      </c>
      <c r="J522" s="416" t="s">
        <v>765</v>
      </c>
      <c r="K522" s="416" t="s">
        <v>766</v>
      </c>
    </row>
    <row r="523" spans="2:11">
      <c r="B523" s="60"/>
      <c r="C523" s="82"/>
      <c r="D523" s="94"/>
      <c r="E523" s="247"/>
      <c r="F523" s="241"/>
      <c r="G523" s="276"/>
      <c r="H523" s="29"/>
      <c r="I523" s="162"/>
      <c r="J523" s="29"/>
      <c r="K523" s="424"/>
    </row>
    <row r="524" spans="2:11">
      <c r="B524" s="225"/>
      <c r="C524" s="459"/>
      <c r="D524" s="3756"/>
      <c r="E524" s="247"/>
      <c r="F524" s="241"/>
      <c r="G524" s="276"/>
      <c r="H524" s="29"/>
      <c r="I524" s="200"/>
      <c r="J524" s="475"/>
      <c r="K524" s="475"/>
    </row>
  </sheetData>
  <mergeCells count="7">
    <mergeCell ref="G392:H392"/>
    <mergeCell ref="A3:B3"/>
    <mergeCell ref="A38:B38"/>
    <mergeCell ref="A73:B73"/>
    <mergeCell ref="B187:C187"/>
    <mergeCell ref="C271:D271"/>
    <mergeCell ref="A7:B7"/>
  </mergeCells>
  <phoneticPr fontId="4" type="noConversion"/>
  <pageMargins left="0.31" right="0.15" top="0.18" bottom="0.13" header="0.23" footer="0.13"/>
  <pageSetup paperSize="9" scale="57" orientation="portrait" r:id="rId1"/>
  <headerFooter alignWithMargins="0"/>
  <rowBreaks count="8" manualBreakCount="8">
    <brk id="35" max="31" man="1"/>
    <brk id="70" max="31" man="1"/>
    <brk id="105" max="31" man="1"/>
    <brk id="140" max="31" man="1"/>
    <brk id="175" max="31" man="1"/>
    <brk id="210" max="31" man="1"/>
    <brk id="244" max="31" man="1"/>
    <brk id="276" max="31" man="1"/>
  </rowBreaks>
  <colBreaks count="1" manualBreakCount="1">
    <brk id="13" max="52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4FE9E-B77A-401F-BA76-61109D1F5274}">
  <dimension ref="A1:O535"/>
  <sheetViews>
    <sheetView view="pageBreakPreview" topLeftCell="A67" zoomScaleNormal="100" zoomScaleSheetLayoutView="100" workbookViewId="0">
      <selection activeCell="B75" sqref="B75:K76"/>
    </sheetView>
  </sheetViews>
  <sheetFormatPr defaultColWidth="12.140625" defaultRowHeight="34.5"/>
  <cols>
    <col min="1" max="1" width="4.42578125" style="98" customWidth="1"/>
    <col min="2" max="2" width="32.28515625" style="77" customWidth="1"/>
    <col min="3" max="3" width="10.5703125" style="98" customWidth="1"/>
    <col min="4" max="4" width="10.42578125" style="1" customWidth="1"/>
    <col min="5" max="5" width="11.28515625" style="178" customWidth="1"/>
    <col min="6" max="6" width="11.28515625" style="100" customWidth="1"/>
    <col min="7" max="7" width="10.85546875" style="98" customWidth="1"/>
    <col min="8" max="8" width="11.5703125" style="100" customWidth="1"/>
    <col min="9" max="9" width="17.28515625" style="101" customWidth="1"/>
    <col min="10" max="10" width="13.42578125" style="295" customWidth="1"/>
    <col min="11" max="11" width="16.28515625" style="333" customWidth="1"/>
    <col min="12" max="12" width="13.85546875" style="104" customWidth="1"/>
    <col min="13" max="13" width="8.85546875" style="105" customWidth="1"/>
    <col min="14" max="14" width="18.140625" style="101" customWidth="1"/>
    <col min="15" max="16384" width="12.140625" style="3"/>
  </cols>
  <sheetData>
    <row r="1" spans="1:14" ht="35.25" customHeight="1">
      <c r="A1" s="4"/>
      <c r="B1" s="106"/>
      <c r="C1" s="77"/>
      <c r="D1" s="98"/>
      <c r="E1" s="1"/>
      <c r="F1" s="71"/>
      <c r="G1" s="354"/>
      <c r="H1" s="3"/>
      <c r="I1" s="100"/>
      <c r="J1" s="301"/>
      <c r="L1" s="3"/>
      <c r="M1" s="3"/>
      <c r="N1" s="3"/>
    </row>
    <row r="2" spans="1:14" s="1" customFormat="1" ht="37.5">
      <c r="A2" s="2" t="s">
        <v>1</v>
      </c>
      <c r="B2" s="3753"/>
      <c r="C2" s="354"/>
      <c r="D2" s="98"/>
      <c r="E2" s="1178"/>
      <c r="F2" s="355"/>
      <c r="G2" s="71"/>
      <c r="H2" s="100"/>
      <c r="I2" s="3"/>
      <c r="J2" s="356"/>
      <c r="K2" s="309"/>
    </row>
    <row r="3" spans="1:14" s="1" customFormat="1">
      <c r="A3" s="3761"/>
      <c r="B3" s="3761"/>
      <c r="C3" s="3761"/>
      <c r="D3" s="4"/>
      <c r="E3" s="91"/>
      <c r="F3" s="293"/>
      <c r="G3" s="71"/>
      <c r="H3" s="100"/>
      <c r="I3" s="3"/>
      <c r="J3" s="356"/>
      <c r="K3" s="309"/>
    </row>
    <row r="4" spans="1:14" ht="35.25" customHeight="1" thickBot="1">
      <c r="A4" s="4"/>
      <c r="B4" s="3753"/>
      <c r="C4" s="354"/>
      <c r="D4" s="77"/>
      <c r="E4" s="98"/>
      <c r="F4" s="355"/>
      <c r="G4" s="71"/>
      <c r="I4" s="3"/>
      <c r="J4" s="356"/>
      <c r="K4" s="309"/>
      <c r="L4" s="3"/>
      <c r="M4" s="3"/>
      <c r="N4" s="3"/>
    </row>
    <row r="5" spans="1:14" s="10" customFormat="1">
      <c r="A5" s="7"/>
      <c r="B5" s="3760" t="s">
        <v>3</v>
      </c>
      <c r="C5" s="113" t="s">
        <v>4</v>
      </c>
      <c r="D5" s="7" t="s">
        <v>5</v>
      </c>
      <c r="E5" s="1470" t="s">
        <v>6</v>
      </c>
      <c r="F5" s="1471" t="s">
        <v>6</v>
      </c>
      <c r="G5" s="1537" t="s">
        <v>7</v>
      </c>
      <c r="H5" s="6" t="s">
        <v>8</v>
      </c>
      <c r="I5" s="113" t="s">
        <v>936</v>
      </c>
      <c r="J5" s="377" t="s">
        <v>10</v>
      </c>
      <c r="K5" s="219" t="s">
        <v>10</v>
      </c>
    </row>
    <row r="6" spans="1:14" s="10" customFormat="1" ht="35.25" thickBot="1">
      <c r="A6" s="120"/>
      <c r="B6" s="16"/>
      <c r="C6" s="123"/>
      <c r="D6" s="13" t="s">
        <v>11</v>
      </c>
      <c r="E6" s="1472" t="s">
        <v>13</v>
      </c>
      <c r="F6" s="1473" t="s">
        <v>12</v>
      </c>
      <c r="G6" s="1538"/>
      <c r="H6" s="12" t="s">
        <v>14</v>
      </c>
      <c r="I6" s="123" t="s">
        <v>937</v>
      </c>
      <c r="J6" s="378" t="s">
        <v>15</v>
      </c>
      <c r="K6" s="307" t="s">
        <v>16</v>
      </c>
    </row>
    <row r="7" spans="1:14" ht="38.25">
      <c r="A7" s="1806"/>
      <c r="B7" s="1274" t="s">
        <v>938</v>
      </c>
      <c r="C7" s="82"/>
      <c r="D7" s="3756"/>
      <c r="E7" s="257"/>
      <c r="F7" s="241"/>
      <c r="G7" s="276"/>
      <c r="H7" s="29"/>
      <c r="I7" s="162"/>
      <c r="J7" s="29"/>
      <c r="K7" s="424"/>
      <c r="L7" s="3"/>
      <c r="M7" s="3"/>
      <c r="N7" s="3"/>
    </row>
    <row r="8" spans="1:14">
      <c r="A8" s="1817"/>
      <c r="B8" s="32" t="s">
        <v>939</v>
      </c>
      <c r="C8" s="82" t="s">
        <v>593</v>
      </c>
      <c r="D8" s="94" t="s">
        <v>172</v>
      </c>
      <c r="E8" s="3359">
        <v>13</v>
      </c>
      <c r="F8" s="3359" t="s">
        <v>940</v>
      </c>
      <c r="G8" s="3033" t="s">
        <v>74</v>
      </c>
      <c r="H8" s="29">
        <v>121.5</v>
      </c>
      <c r="I8" s="162" t="s">
        <v>941</v>
      </c>
      <c r="J8" s="29" t="s">
        <v>940</v>
      </c>
      <c r="K8" s="424">
        <v>11.25</v>
      </c>
      <c r="L8" s="3"/>
      <c r="M8" s="3"/>
      <c r="N8" s="3"/>
    </row>
    <row r="9" spans="1:14">
      <c r="A9" s="1817"/>
      <c r="B9" s="32" t="s">
        <v>942</v>
      </c>
      <c r="C9" s="82" t="s">
        <v>595</v>
      </c>
      <c r="D9" s="94" t="s">
        <v>172</v>
      </c>
      <c r="E9" s="3359">
        <v>75</v>
      </c>
      <c r="F9" s="3359" t="s">
        <v>943</v>
      </c>
      <c r="G9" s="3238">
        <v>25122</v>
      </c>
      <c r="H9" s="29">
        <v>747.66</v>
      </c>
      <c r="I9" s="162" t="s">
        <v>614</v>
      </c>
      <c r="J9" s="29">
        <v>819.99</v>
      </c>
      <c r="K9" s="424">
        <v>68.33</v>
      </c>
      <c r="L9" s="3"/>
      <c r="M9" s="3"/>
      <c r="N9" s="3"/>
    </row>
    <row r="10" spans="1:14" ht="35.25" thickBot="1">
      <c r="A10" s="1817"/>
      <c r="B10" s="32" t="s">
        <v>944</v>
      </c>
      <c r="C10" s="82" t="s">
        <v>595</v>
      </c>
      <c r="D10" s="94" t="s">
        <v>172</v>
      </c>
      <c r="E10" s="3359">
        <v>85</v>
      </c>
      <c r="F10" s="3359" t="s">
        <v>945</v>
      </c>
      <c r="G10" s="3238">
        <v>25122</v>
      </c>
      <c r="H10" s="37">
        <v>878.5</v>
      </c>
      <c r="I10" s="1595" t="s">
        <v>752</v>
      </c>
      <c r="J10" s="37">
        <v>959.99</v>
      </c>
      <c r="K10" s="1596">
        <v>79.989999999999995</v>
      </c>
      <c r="L10" s="3"/>
      <c r="M10" s="3"/>
      <c r="N10" s="3"/>
    </row>
    <row r="11" spans="1:14">
      <c r="A11" s="1817"/>
      <c r="B11" s="32" t="s">
        <v>946</v>
      </c>
      <c r="C11" s="82" t="s">
        <v>595</v>
      </c>
      <c r="D11" s="94" t="s">
        <v>172</v>
      </c>
      <c r="E11" s="3359">
        <v>75</v>
      </c>
      <c r="F11" s="3359" t="s">
        <v>947</v>
      </c>
      <c r="G11" s="276" t="s">
        <v>948</v>
      </c>
      <c r="H11" s="29">
        <v>747.66</v>
      </c>
      <c r="I11" s="162" t="s">
        <v>614</v>
      </c>
      <c r="J11" s="29">
        <v>819.99</v>
      </c>
      <c r="K11" s="424">
        <v>68.33</v>
      </c>
      <c r="L11" s="3"/>
      <c r="M11" s="3"/>
      <c r="N11" s="3"/>
    </row>
    <row r="12" spans="1:14">
      <c r="A12" s="1817"/>
      <c r="B12" s="32" t="s">
        <v>949</v>
      </c>
      <c r="C12" s="82" t="s">
        <v>595</v>
      </c>
      <c r="D12" s="94" t="s">
        <v>172</v>
      </c>
      <c r="E12" s="3359">
        <v>55</v>
      </c>
      <c r="F12" s="3359" t="s">
        <v>950</v>
      </c>
      <c r="G12" s="3033" t="s">
        <v>74</v>
      </c>
      <c r="H12" s="29">
        <v>570.09</v>
      </c>
      <c r="I12" s="162" t="s">
        <v>614</v>
      </c>
      <c r="J12" s="29">
        <v>629.99</v>
      </c>
      <c r="K12" s="424">
        <v>52.49</v>
      </c>
      <c r="L12" s="3"/>
      <c r="M12" s="3"/>
      <c r="N12" s="3"/>
    </row>
    <row r="13" spans="1:14">
      <c r="A13" s="1817"/>
      <c r="B13" s="32" t="s">
        <v>951</v>
      </c>
      <c r="C13" s="82" t="s">
        <v>595</v>
      </c>
      <c r="D13" s="94" t="s">
        <v>172</v>
      </c>
      <c r="E13" s="3359">
        <v>55</v>
      </c>
      <c r="F13" s="3359" t="s">
        <v>950</v>
      </c>
      <c r="G13" s="3238">
        <v>25122</v>
      </c>
      <c r="H13" s="29">
        <v>570.09</v>
      </c>
      <c r="I13" s="162" t="s">
        <v>614</v>
      </c>
      <c r="J13" s="29">
        <v>629.99</v>
      </c>
      <c r="K13" s="424">
        <v>52.49</v>
      </c>
      <c r="L13" s="3"/>
      <c r="M13" s="3"/>
      <c r="N13" s="3"/>
    </row>
    <row r="14" spans="1:14">
      <c r="A14" s="1817"/>
      <c r="B14" s="32" t="s">
        <v>952</v>
      </c>
      <c r="C14" s="82" t="s">
        <v>595</v>
      </c>
      <c r="D14" s="94" t="s">
        <v>172</v>
      </c>
      <c r="E14" s="3359">
        <v>65</v>
      </c>
      <c r="F14" s="3359" t="s">
        <v>953</v>
      </c>
      <c r="G14" s="3387" t="s">
        <v>948</v>
      </c>
      <c r="H14" s="29">
        <v>640.19000000000005</v>
      </c>
      <c r="I14" s="162" t="s">
        <v>614</v>
      </c>
      <c r="J14" s="29">
        <v>705</v>
      </c>
      <c r="K14" s="424">
        <v>58.75</v>
      </c>
      <c r="L14" s="3"/>
      <c r="M14" s="3"/>
      <c r="N14" s="3"/>
    </row>
    <row r="15" spans="1:14">
      <c r="A15" s="1817"/>
      <c r="B15" s="32" t="s">
        <v>954</v>
      </c>
      <c r="C15" s="82" t="s">
        <v>595</v>
      </c>
      <c r="D15" s="94" t="s">
        <v>172</v>
      </c>
      <c r="E15" s="3359">
        <v>75</v>
      </c>
      <c r="F15" s="3359" t="s">
        <v>947</v>
      </c>
      <c r="G15" s="276" t="s">
        <v>948</v>
      </c>
      <c r="H15" s="29">
        <v>747.66</v>
      </c>
      <c r="I15" s="162" t="s">
        <v>614</v>
      </c>
      <c r="J15" s="29">
        <v>819.99</v>
      </c>
      <c r="K15" s="424">
        <v>68.33</v>
      </c>
      <c r="L15" s="3"/>
      <c r="M15" s="3"/>
      <c r="N15" s="3"/>
    </row>
    <row r="16" spans="1:14">
      <c r="A16" s="1817"/>
      <c r="B16" s="32" t="s">
        <v>955</v>
      </c>
      <c r="C16" s="82" t="s">
        <v>595</v>
      </c>
      <c r="D16" s="94" t="s">
        <v>956</v>
      </c>
      <c r="E16" s="3359">
        <v>90</v>
      </c>
      <c r="F16" s="3359" t="s">
        <v>644</v>
      </c>
      <c r="G16" s="3238">
        <v>25122</v>
      </c>
      <c r="H16" s="29">
        <v>925.23</v>
      </c>
      <c r="I16" s="162" t="s">
        <v>614</v>
      </c>
      <c r="J16" s="29">
        <v>1009.99</v>
      </c>
      <c r="K16" s="424">
        <v>84.17</v>
      </c>
      <c r="L16" s="3"/>
      <c r="M16" s="3"/>
      <c r="N16" s="3"/>
    </row>
    <row r="17" spans="1:15">
      <c r="A17" s="1806"/>
      <c r="B17" s="32" t="s">
        <v>957</v>
      </c>
      <c r="C17" s="82" t="s">
        <v>595</v>
      </c>
      <c r="D17" s="94" t="s">
        <v>958</v>
      </c>
      <c r="E17" s="3359">
        <v>90</v>
      </c>
      <c r="F17" s="3359" t="s">
        <v>644</v>
      </c>
      <c r="G17" s="3387" t="s">
        <v>948</v>
      </c>
      <c r="H17" s="29">
        <v>925.23</v>
      </c>
      <c r="I17" s="162" t="s">
        <v>614</v>
      </c>
      <c r="J17" s="29">
        <v>1009.99</v>
      </c>
      <c r="K17" s="424">
        <v>84.17</v>
      </c>
      <c r="L17" s="3"/>
      <c r="M17" s="3"/>
      <c r="N17" s="3"/>
    </row>
    <row r="18" spans="1:15">
      <c r="A18" s="1806"/>
      <c r="B18" s="32" t="s">
        <v>959</v>
      </c>
      <c r="C18" s="82" t="s">
        <v>595</v>
      </c>
      <c r="D18" s="94" t="s">
        <v>960</v>
      </c>
      <c r="E18" s="3359">
        <v>80</v>
      </c>
      <c r="F18" s="3359" t="s">
        <v>961</v>
      </c>
      <c r="G18" s="276" t="s">
        <v>948</v>
      </c>
      <c r="H18" s="29">
        <v>807.48</v>
      </c>
      <c r="I18" s="162" t="s">
        <v>614</v>
      </c>
      <c r="J18" s="29">
        <v>884</v>
      </c>
      <c r="K18" s="424">
        <v>73.67</v>
      </c>
      <c r="L18" s="3"/>
      <c r="M18" s="3"/>
      <c r="N18" s="3"/>
    </row>
    <row r="19" spans="1:15" ht="35.25" thickBot="1">
      <c r="A19" s="3757"/>
      <c r="B19" s="2020" t="s">
        <v>962</v>
      </c>
      <c r="C19" s="1662" t="s">
        <v>595</v>
      </c>
      <c r="D19" s="1766" t="s">
        <v>963</v>
      </c>
      <c r="E19" s="3547">
        <v>85</v>
      </c>
      <c r="F19" s="3547" t="s">
        <v>964</v>
      </c>
      <c r="G19" s="3757">
        <v>25122</v>
      </c>
      <c r="H19" s="1660">
        <v>878.5</v>
      </c>
      <c r="I19" s="1654" t="s">
        <v>752</v>
      </c>
      <c r="J19" s="1660">
        <v>959.99</v>
      </c>
      <c r="K19" s="3757">
        <v>79.989999999999995</v>
      </c>
      <c r="L19" s="3"/>
      <c r="M19" s="3"/>
      <c r="N19" s="3"/>
    </row>
    <row r="20" spans="1:15" ht="35.25" thickTop="1">
      <c r="A20" s="1817"/>
      <c r="B20" s="26" t="s">
        <v>965</v>
      </c>
      <c r="C20" s="85" t="s">
        <v>656</v>
      </c>
      <c r="D20" s="21" t="s">
        <v>966</v>
      </c>
      <c r="E20" s="3606">
        <v>135</v>
      </c>
      <c r="F20" s="3607" t="s">
        <v>967</v>
      </c>
      <c r="G20" s="3033" t="s">
        <v>74</v>
      </c>
      <c r="H20" s="1685">
        <v>1560.75</v>
      </c>
      <c r="I20" s="3608" t="s">
        <v>968</v>
      </c>
      <c r="J20" s="3757">
        <v>1536.36</v>
      </c>
      <c r="K20" s="1775">
        <v>128.03</v>
      </c>
      <c r="L20" s="3"/>
      <c r="M20" s="3"/>
      <c r="N20" s="3"/>
    </row>
    <row r="21" spans="1:15">
      <c r="A21" s="1817"/>
      <c r="B21" s="651" t="s">
        <v>969</v>
      </c>
      <c r="C21" s="82" t="s">
        <v>656</v>
      </c>
      <c r="D21" s="94" t="s">
        <v>550</v>
      </c>
      <c r="E21" s="54">
        <v>135</v>
      </c>
      <c r="F21" s="3386" t="s">
        <v>967</v>
      </c>
      <c r="G21" s="3033" t="s">
        <v>74</v>
      </c>
      <c r="H21" s="1345">
        <v>1560.75</v>
      </c>
      <c r="I21" s="3228" t="s">
        <v>968</v>
      </c>
      <c r="J21" s="959">
        <v>1536.36</v>
      </c>
      <c r="K21" s="1777">
        <v>128.03</v>
      </c>
      <c r="L21" s="3"/>
      <c r="M21" s="3"/>
      <c r="N21" s="3"/>
    </row>
    <row r="22" spans="1:15">
      <c r="A22" s="1817"/>
      <c r="B22" s="32" t="s">
        <v>970</v>
      </c>
      <c r="C22" s="82" t="s">
        <v>656</v>
      </c>
      <c r="D22" s="94" t="s">
        <v>971</v>
      </c>
      <c r="E22" s="54">
        <v>135</v>
      </c>
      <c r="F22" s="3386" t="s">
        <v>967</v>
      </c>
      <c r="G22" s="3337">
        <v>25273</v>
      </c>
      <c r="H22" s="1345">
        <v>1560.75</v>
      </c>
      <c r="I22" s="3228" t="s">
        <v>968</v>
      </c>
      <c r="J22" s="959">
        <v>1536.36</v>
      </c>
      <c r="K22" s="1777">
        <v>128.03</v>
      </c>
      <c r="L22" s="3"/>
      <c r="M22" s="3"/>
      <c r="N22" s="3"/>
    </row>
    <row r="23" spans="1:15">
      <c r="A23" s="3029"/>
      <c r="B23" s="32" t="s">
        <v>972</v>
      </c>
      <c r="C23" s="82" t="s">
        <v>656</v>
      </c>
      <c r="D23" s="94" t="s">
        <v>183</v>
      </c>
      <c r="E23" s="54">
        <v>135</v>
      </c>
      <c r="F23" s="3386" t="s">
        <v>967</v>
      </c>
      <c r="G23" s="3033" t="s">
        <v>74</v>
      </c>
      <c r="H23" s="1345">
        <v>1560.75</v>
      </c>
      <c r="I23" s="3228" t="s">
        <v>968</v>
      </c>
      <c r="J23" s="959">
        <v>1536.36</v>
      </c>
      <c r="K23" s="1777">
        <v>128.03</v>
      </c>
      <c r="M23" s="104"/>
      <c r="N23" s="105"/>
      <c r="O23" s="101"/>
    </row>
    <row r="24" spans="1:15">
      <c r="A24" s="3029"/>
      <c r="B24" s="32" t="s">
        <v>973</v>
      </c>
      <c r="C24" s="82" t="s">
        <v>656</v>
      </c>
      <c r="D24" s="94" t="s">
        <v>974</v>
      </c>
      <c r="E24" s="54">
        <v>135</v>
      </c>
      <c r="F24" s="3386" t="s">
        <v>967</v>
      </c>
      <c r="G24" s="3757" t="s">
        <v>975</v>
      </c>
      <c r="H24" s="1345">
        <v>1560.75</v>
      </c>
      <c r="I24" s="3228" t="s">
        <v>968</v>
      </c>
      <c r="J24" s="959">
        <v>1536.36</v>
      </c>
      <c r="K24" s="1777">
        <v>128.03</v>
      </c>
      <c r="L24" s="3"/>
      <c r="M24" s="3"/>
      <c r="N24" s="3"/>
    </row>
    <row r="25" spans="1:15">
      <c r="A25" s="3029"/>
      <c r="B25" s="32" t="s">
        <v>976</v>
      </c>
      <c r="C25" s="82" t="s">
        <v>656</v>
      </c>
      <c r="D25" s="94" t="s">
        <v>977</v>
      </c>
      <c r="E25" s="54">
        <v>135</v>
      </c>
      <c r="F25" s="3386" t="s">
        <v>967</v>
      </c>
      <c r="G25" s="3757" t="s">
        <v>975</v>
      </c>
      <c r="H25" s="1345">
        <v>1560.75</v>
      </c>
      <c r="I25" s="3228" t="s">
        <v>968</v>
      </c>
      <c r="J25" s="959">
        <v>1536.36</v>
      </c>
      <c r="K25" s="1777">
        <v>128.03</v>
      </c>
      <c r="L25" s="3"/>
      <c r="M25" s="3"/>
      <c r="N25" s="3"/>
    </row>
    <row r="26" spans="1:15">
      <c r="A26" s="3029"/>
      <c r="B26" s="32" t="s">
        <v>978</v>
      </c>
      <c r="C26" s="82" t="s">
        <v>656</v>
      </c>
      <c r="D26" s="94" t="s">
        <v>979</v>
      </c>
      <c r="E26" s="54">
        <v>135</v>
      </c>
      <c r="F26" s="3386" t="s">
        <v>967</v>
      </c>
      <c r="G26" s="3033" t="s">
        <v>74</v>
      </c>
      <c r="H26" s="1345">
        <v>1560.75</v>
      </c>
      <c r="I26" s="3228" t="s">
        <v>968</v>
      </c>
      <c r="J26" s="959">
        <v>1536.36</v>
      </c>
      <c r="K26" s="1777">
        <v>128.03</v>
      </c>
      <c r="L26" s="3"/>
      <c r="M26" s="3"/>
      <c r="N26" s="3"/>
    </row>
    <row r="27" spans="1:15">
      <c r="A27" s="3029"/>
      <c r="B27" s="32" t="s">
        <v>980</v>
      </c>
      <c r="C27" s="82" t="s">
        <v>656</v>
      </c>
      <c r="D27" s="94" t="s">
        <v>453</v>
      </c>
      <c r="E27" s="54">
        <v>135</v>
      </c>
      <c r="F27" s="3386" t="s">
        <v>967</v>
      </c>
      <c r="G27" s="3033" t="s">
        <v>948</v>
      </c>
      <c r="H27" s="1345">
        <v>1560.75</v>
      </c>
      <c r="I27" s="3228" t="s">
        <v>968</v>
      </c>
      <c r="J27" s="959">
        <v>1536.36</v>
      </c>
      <c r="K27" s="1777">
        <v>128.03</v>
      </c>
      <c r="L27" s="3"/>
      <c r="M27" s="3"/>
      <c r="N27" s="3"/>
    </row>
    <row r="28" spans="1:15">
      <c r="A28" s="3029"/>
      <c r="B28" s="32" t="s">
        <v>981</v>
      </c>
      <c r="C28" s="82" t="s">
        <v>656</v>
      </c>
      <c r="D28" s="94" t="s">
        <v>663</v>
      </c>
      <c r="E28" s="54">
        <v>135</v>
      </c>
      <c r="F28" s="3386" t="s">
        <v>967</v>
      </c>
      <c r="G28" s="3033" t="s">
        <v>948</v>
      </c>
      <c r="H28" s="1345">
        <v>1560.75</v>
      </c>
      <c r="I28" s="3228" t="s">
        <v>968</v>
      </c>
      <c r="J28" s="959">
        <v>1536.36</v>
      </c>
      <c r="K28" s="1777">
        <v>128.03</v>
      </c>
      <c r="L28" s="3"/>
      <c r="M28" s="3"/>
      <c r="N28" s="3"/>
    </row>
    <row r="29" spans="1:15">
      <c r="A29" s="3029"/>
      <c r="B29" s="32" t="s">
        <v>982</v>
      </c>
      <c r="C29" s="82" t="s">
        <v>656</v>
      </c>
      <c r="D29" s="94" t="s">
        <v>983</v>
      </c>
      <c r="E29" s="54">
        <v>135</v>
      </c>
      <c r="F29" s="3386" t="s">
        <v>967</v>
      </c>
      <c r="G29" s="3757" t="s">
        <v>975</v>
      </c>
      <c r="H29" s="1345">
        <v>1560.75</v>
      </c>
      <c r="I29" s="3228" t="s">
        <v>968</v>
      </c>
      <c r="J29" s="959">
        <v>1536.36</v>
      </c>
      <c r="K29" s="1777">
        <v>128.03</v>
      </c>
      <c r="L29" s="3"/>
      <c r="M29" s="3"/>
      <c r="N29" s="3"/>
    </row>
    <row r="30" spans="1:15">
      <c r="A30" s="3029"/>
      <c r="B30" s="32" t="s">
        <v>984</v>
      </c>
      <c r="C30" s="82" t="s">
        <v>656</v>
      </c>
      <c r="D30" s="94" t="s">
        <v>985</v>
      </c>
      <c r="E30" s="54">
        <v>135</v>
      </c>
      <c r="F30" s="3386" t="s">
        <v>967</v>
      </c>
      <c r="G30" s="3033" t="s">
        <v>948</v>
      </c>
      <c r="H30" s="1345">
        <v>1560.75</v>
      </c>
      <c r="I30" s="3228" t="s">
        <v>968</v>
      </c>
      <c r="J30" s="959">
        <v>1536.36</v>
      </c>
      <c r="K30" s="1777">
        <v>128.03</v>
      </c>
      <c r="L30" s="3"/>
      <c r="M30" s="3"/>
      <c r="N30" s="3"/>
    </row>
    <row r="31" spans="1:15">
      <c r="A31" s="3029"/>
      <c r="B31" s="32" t="s">
        <v>986</v>
      </c>
      <c r="C31" s="82" t="s">
        <v>656</v>
      </c>
      <c r="D31" s="94" t="s">
        <v>987</v>
      </c>
      <c r="E31" s="54">
        <v>135</v>
      </c>
      <c r="F31" s="1641"/>
      <c r="G31" s="276" t="s">
        <v>988</v>
      </c>
      <c r="H31" s="29">
        <v>1289.72</v>
      </c>
      <c r="I31" s="162"/>
      <c r="J31" s="29">
        <v>1380</v>
      </c>
      <c r="K31" s="424">
        <v>115</v>
      </c>
      <c r="L31" s="3"/>
      <c r="M31" s="3"/>
      <c r="N31" s="3"/>
    </row>
    <row r="32" spans="1:15">
      <c r="A32" s="1806"/>
      <c r="B32" s="36" t="s">
        <v>989</v>
      </c>
      <c r="C32" s="209" t="s">
        <v>656</v>
      </c>
      <c r="D32" s="94" t="s">
        <v>990</v>
      </c>
      <c r="E32" s="54">
        <v>135</v>
      </c>
      <c r="F32" s="1641"/>
      <c r="G32" s="282" t="s">
        <v>991</v>
      </c>
      <c r="H32" s="35">
        <v>1289.72</v>
      </c>
      <c r="I32" s="434"/>
      <c r="J32" s="35">
        <v>1380</v>
      </c>
      <c r="K32" s="504">
        <v>115</v>
      </c>
      <c r="L32" s="3"/>
      <c r="M32" s="3"/>
      <c r="N32" s="3"/>
    </row>
    <row r="33" spans="1:14">
      <c r="A33" s="3030"/>
      <c r="B33" s="32" t="s">
        <v>992</v>
      </c>
      <c r="C33" s="82" t="s">
        <v>656</v>
      </c>
      <c r="D33" s="94" t="s">
        <v>303</v>
      </c>
      <c r="E33" s="54">
        <v>135</v>
      </c>
      <c r="F33" s="1641"/>
      <c r="G33" s="276" t="s">
        <v>993</v>
      </c>
      <c r="H33" s="29">
        <v>1289.72</v>
      </c>
      <c r="I33" s="162"/>
      <c r="J33" s="29">
        <v>1380</v>
      </c>
      <c r="K33" s="424">
        <v>115</v>
      </c>
      <c r="L33" s="3"/>
      <c r="M33" s="3"/>
      <c r="N33" s="3"/>
    </row>
    <row r="34" spans="1:14">
      <c r="A34" s="1806"/>
      <c r="B34" s="32" t="s">
        <v>994</v>
      </c>
      <c r="C34" s="82" t="s">
        <v>656</v>
      </c>
      <c r="D34" s="94" t="s">
        <v>995</v>
      </c>
      <c r="E34" s="54">
        <v>135</v>
      </c>
      <c r="F34" s="3386" t="s">
        <v>967</v>
      </c>
      <c r="G34" s="3757" t="s">
        <v>975</v>
      </c>
      <c r="H34" s="1345">
        <v>1560.75</v>
      </c>
      <c r="I34" s="3228" t="s">
        <v>968</v>
      </c>
      <c r="J34" s="959">
        <v>1536.36</v>
      </c>
      <c r="K34" s="1777">
        <v>128.03</v>
      </c>
      <c r="L34" s="3"/>
      <c r="M34" s="3"/>
      <c r="N34" s="3"/>
    </row>
    <row r="35" spans="1:14">
      <c r="A35" s="3030"/>
      <c r="B35" s="32" t="s">
        <v>996</v>
      </c>
      <c r="C35" s="82" t="s">
        <v>656</v>
      </c>
      <c r="D35" s="94" t="s">
        <v>997</v>
      </c>
      <c r="E35" s="54">
        <v>135</v>
      </c>
      <c r="F35" s="3386" t="s">
        <v>967</v>
      </c>
      <c r="G35" s="3033" t="s">
        <v>74</v>
      </c>
      <c r="H35" s="1345">
        <v>1560.75</v>
      </c>
      <c r="I35" s="3228" t="s">
        <v>968</v>
      </c>
      <c r="J35" s="959">
        <v>1536.36</v>
      </c>
      <c r="K35" s="1777">
        <v>128.03</v>
      </c>
      <c r="L35" s="3"/>
      <c r="M35" s="3"/>
      <c r="N35" s="3"/>
    </row>
    <row r="36" spans="1:14">
      <c r="A36" s="3030"/>
      <c r="B36" s="32" t="s">
        <v>998</v>
      </c>
      <c r="C36" s="82" t="s">
        <v>656</v>
      </c>
      <c r="D36" s="94" t="s">
        <v>999</v>
      </c>
      <c r="E36" s="54">
        <v>135</v>
      </c>
      <c r="F36" s="3386" t="s">
        <v>967</v>
      </c>
      <c r="G36" s="3033" t="s">
        <v>948</v>
      </c>
      <c r="H36" s="1345">
        <v>1560.75</v>
      </c>
      <c r="I36" s="3228" t="s">
        <v>968</v>
      </c>
      <c r="J36" s="959">
        <v>1536.36</v>
      </c>
      <c r="K36" s="1777">
        <v>128.03</v>
      </c>
      <c r="L36" s="4"/>
    </row>
    <row r="37" spans="1:14" ht="35.25" customHeight="1">
      <c r="A37" s="3030"/>
      <c r="B37" s="32" t="s">
        <v>1000</v>
      </c>
      <c r="C37" s="82" t="s">
        <v>656</v>
      </c>
      <c r="D37" s="94" t="s">
        <v>1001</v>
      </c>
      <c r="E37" s="54">
        <v>135</v>
      </c>
      <c r="F37" s="3386" t="s">
        <v>967</v>
      </c>
      <c r="G37" s="3757" t="s">
        <v>975</v>
      </c>
      <c r="H37" s="1345">
        <v>1560.75</v>
      </c>
      <c r="I37" s="3228" t="s">
        <v>968</v>
      </c>
      <c r="J37" s="959">
        <v>1536.36</v>
      </c>
      <c r="K37" s="1777">
        <v>128.03</v>
      </c>
    </row>
    <row r="38" spans="1:14" ht="35.25" customHeight="1">
      <c r="A38" s="1806"/>
      <c r="B38" s="32" t="s">
        <v>1002</v>
      </c>
      <c r="C38" s="82" t="s">
        <v>656</v>
      </c>
      <c r="D38" s="94" t="s">
        <v>1003</v>
      </c>
      <c r="E38" s="54">
        <v>135</v>
      </c>
      <c r="F38" s="3386" t="s">
        <v>967</v>
      </c>
      <c r="G38" s="3757" t="s">
        <v>975</v>
      </c>
      <c r="H38" s="1345">
        <v>1560.75</v>
      </c>
      <c r="I38" s="3228" t="s">
        <v>968</v>
      </c>
      <c r="J38" s="959">
        <v>1536.36</v>
      </c>
      <c r="K38" s="1777">
        <v>128.03</v>
      </c>
    </row>
    <row r="39" spans="1:14">
      <c r="A39" s="413" t="s">
        <v>1</v>
      </c>
      <c r="B39" s="413"/>
      <c r="C39" s="791"/>
      <c r="D39" s="372"/>
      <c r="E39" s="1848"/>
      <c r="F39" s="1849"/>
      <c r="G39" s="270"/>
      <c r="H39" s="1850"/>
      <c r="I39" s="413"/>
      <c r="J39" s="1851"/>
      <c r="K39" s="1847"/>
    </row>
    <row r="40" spans="1:14">
      <c r="A40" s="790" t="s">
        <v>1004</v>
      </c>
      <c r="B40" s="790"/>
      <c r="C40" s="1852"/>
      <c r="D40" s="785"/>
      <c r="E40" s="1848"/>
      <c r="F40" s="1849"/>
      <c r="G40" s="270"/>
      <c r="H40" s="1850"/>
      <c r="I40" s="413"/>
      <c r="J40" s="1851"/>
      <c r="K40" s="1847"/>
    </row>
    <row r="41" spans="1:14">
      <c r="A41" s="374"/>
      <c r="B41" s="2391"/>
      <c r="C41" s="1451"/>
      <c r="D41" s="2392"/>
      <c r="E41" s="3788"/>
      <c r="F41" s="3788"/>
      <c r="G41" s="1453"/>
      <c r="H41" s="1455"/>
      <c r="I41" s="2333"/>
      <c r="J41" s="1455"/>
      <c r="K41" s="3789"/>
    </row>
    <row r="42" spans="1:14" ht="35.25" thickBot="1">
      <c r="A42" s="2395"/>
      <c r="B42" s="2396" t="s">
        <v>3</v>
      </c>
      <c r="C42" s="2397" t="s">
        <v>4</v>
      </c>
      <c r="D42" s="2398" t="s">
        <v>5</v>
      </c>
      <c r="E42" s="2399" t="s">
        <v>6</v>
      </c>
      <c r="F42" s="2400" t="s">
        <v>6</v>
      </c>
      <c r="G42" s="2401" t="s">
        <v>7</v>
      </c>
      <c r="H42" s="2397" t="s">
        <v>8</v>
      </c>
      <c r="I42" s="2397" t="s">
        <v>9</v>
      </c>
      <c r="J42" s="2402" t="s">
        <v>10</v>
      </c>
      <c r="K42" s="2403" t="s">
        <v>10</v>
      </c>
      <c r="L42" s="574"/>
    </row>
    <row r="43" spans="1:14">
      <c r="A43" s="1806"/>
      <c r="B43" s="544" t="s">
        <v>1005</v>
      </c>
      <c r="C43" s="625" t="s">
        <v>1006</v>
      </c>
      <c r="D43" s="3388" t="s">
        <v>172</v>
      </c>
      <c r="E43" s="1783" t="s">
        <v>1007</v>
      </c>
      <c r="F43" s="1784"/>
      <c r="G43" s="3757" t="s">
        <v>1008</v>
      </c>
      <c r="H43" s="3757">
        <v>2990.65</v>
      </c>
      <c r="I43" s="3757"/>
      <c r="J43" s="3757">
        <v>3200</v>
      </c>
      <c r="K43" s="3757">
        <v>266.67</v>
      </c>
      <c r="L43" s="574"/>
    </row>
    <row r="44" spans="1:14">
      <c r="A44" s="1806"/>
      <c r="B44" s="32" t="s">
        <v>1009</v>
      </c>
      <c r="C44" s="82" t="s">
        <v>1010</v>
      </c>
      <c r="D44" s="94" t="s">
        <v>453</v>
      </c>
      <c r="E44" s="54">
        <v>135</v>
      </c>
      <c r="F44" s="3386" t="s">
        <v>967</v>
      </c>
      <c r="G44" s="3238">
        <v>25196</v>
      </c>
      <c r="H44" s="29">
        <v>504.67</v>
      </c>
      <c r="I44" s="162" t="s">
        <v>121</v>
      </c>
      <c r="J44" s="29">
        <v>550</v>
      </c>
      <c r="K44" s="424">
        <v>22.92</v>
      </c>
      <c r="L44" s="574"/>
    </row>
    <row r="45" spans="1:14">
      <c r="A45" s="1806"/>
      <c r="B45" s="32" t="s">
        <v>998</v>
      </c>
      <c r="C45" s="82" t="s">
        <v>656</v>
      </c>
      <c r="D45" s="94" t="s">
        <v>999</v>
      </c>
      <c r="E45" s="54">
        <v>135</v>
      </c>
      <c r="F45" s="3386" t="s">
        <v>967</v>
      </c>
      <c r="G45" s="3033" t="s">
        <v>948</v>
      </c>
      <c r="H45" s="1345">
        <v>1560.75</v>
      </c>
      <c r="I45" s="3228" t="s">
        <v>968</v>
      </c>
      <c r="J45" s="959">
        <v>1536.36</v>
      </c>
      <c r="K45" s="1777">
        <v>128.03</v>
      </c>
      <c r="L45" s="574"/>
    </row>
    <row r="46" spans="1:14">
      <c r="A46" s="1806"/>
      <c r="B46" s="32" t="s">
        <v>1011</v>
      </c>
      <c r="C46" s="82" t="s">
        <v>656</v>
      </c>
      <c r="D46" s="94" t="s">
        <v>983</v>
      </c>
      <c r="E46" s="54">
        <v>135</v>
      </c>
      <c r="F46" s="3386" t="s">
        <v>967</v>
      </c>
      <c r="G46" s="3033" t="s">
        <v>948</v>
      </c>
      <c r="H46" s="1345">
        <v>1560.75</v>
      </c>
      <c r="I46" s="3228" t="s">
        <v>968</v>
      </c>
      <c r="J46" s="959">
        <v>1536.36</v>
      </c>
      <c r="K46" s="1777">
        <v>128.03</v>
      </c>
      <c r="L46" s="574"/>
    </row>
    <row r="47" spans="1:14" ht="37.5">
      <c r="A47" s="1903"/>
      <c r="B47" s="1782" t="s">
        <v>1000</v>
      </c>
      <c r="C47" s="82" t="s">
        <v>656</v>
      </c>
      <c r="D47" s="1936" t="s">
        <v>1001</v>
      </c>
      <c r="E47" s="1783">
        <v>135</v>
      </c>
      <c r="F47" s="1784" t="s">
        <v>967</v>
      </c>
      <c r="G47" s="1541" t="s">
        <v>975</v>
      </c>
      <c r="H47" s="69">
        <v>1560.75</v>
      </c>
      <c r="I47" s="455" t="s">
        <v>968</v>
      </c>
      <c r="J47" s="2120">
        <v>1536.36</v>
      </c>
      <c r="K47" s="2131">
        <v>128.03</v>
      </c>
      <c r="L47" s="576"/>
    </row>
    <row r="48" spans="1:14">
      <c r="A48" s="1806"/>
      <c r="B48" s="685" t="s">
        <v>1012</v>
      </c>
      <c r="C48" s="1921"/>
      <c r="D48" s="1947"/>
      <c r="E48" s="247"/>
      <c r="F48" s="241"/>
      <c r="G48" s="276"/>
      <c r="H48" s="29"/>
      <c r="I48" s="200"/>
      <c r="J48" s="29"/>
      <c r="K48" s="424"/>
      <c r="L48" s="576"/>
    </row>
    <row r="49" spans="1:12">
      <c r="A49" s="1806"/>
      <c r="B49" s="225" t="s">
        <v>1013</v>
      </c>
      <c r="C49" s="82" t="s">
        <v>453</v>
      </c>
      <c r="D49" s="324" t="s">
        <v>453</v>
      </c>
      <c r="E49" s="247">
        <v>55</v>
      </c>
      <c r="F49" s="241" t="s">
        <v>1014</v>
      </c>
      <c r="G49" s="276" t="s">
        <v>1015</v>
      </c>
      <c r="H49" s="29">
        <v>1150</v>
      </c>
      <c r="I49" s="200" t="s">
        <v>278</v>
      </c>
      <c r="J49" s="29" t="s">
        <v>1016</v>
      </c>
      <c r="K49" s="424">
        <v>48.96</v>
      </c>
      <c r="L49" s="574"/>
    </row>
    <row r="50" spans="1:12">
      <c r="A50" s="1806"/>
      <c r="B50" s="685" t="s">
        <v>1017</v>
      </c>
      <c r="C50" s="1921"/>
      <c r="D50" s="3756"/>
      <c r="E50" s="247"/>
      <c r="F50" s="241"/>
      <c r="G50" s="276"/>
      <c r="H50" s="29"/>
      <c r="I50" s="200"/>
      <c r="J50" s="29"/>
      <c r="K50" s="424"/>
      <c r="L50" s="574"/>
    </row>
    <row r="51" spans="1:12">
      <c r="A51" s="1806"/>
      <c r="B51" s="590" t="s">
        <v>1018</v>
      </c>
      <c r="C51" s="82" t="s">
        <v>1019</v>
      </c>
      <c r="D51" s="94" t="s">
        <v>1020</v>
      </c>
      <c r="E51" s="247" t="s">
        <v>1021</v>
      </c>
      <c r="F51" s="241"/>
      <c r="G51" s="276" t="s">
        <v>1022</v>
      </c>
      <c r="H51" s="29">
        <v>519</v>
      </c>
      <c r="I51" s="162" t="s">
        <v>1023</v>
      </c>
      <c r="J51" s="29">
        <v>527.55999999999995</v>
      </c>
      <c r="K51" s="424">
        <v>87.92</v>
      </c>
      <c r="L51" s="574"/>
    </row>
    <row r="52" spans="1:12">
      <c r="A52" s="1806"/>
      <c r="B52" s="685" t="s">
        <v>1024</v>
      </c>
      <c r="C52" s="1921"/>
      <c r="D52" s="1947"/>
      <c r="E52" s="247"/>
      <c r="F52" s="241"/>
      <c r="G52" s="276" t="s">
        <v>1025</v>
      </c>
      <c r="H52" s="29"/>
      <c r="I52" s="200" t="s">
        <v>1026</v>
      </c>
      <c r="J52" s="29"/>
      <c r="K52" s="424"/>
      <c r="L52" s="574"/>
    </row>
    <row r="53" spans="1:12">
      <c r="A53" s="3181"/>
      <c r="B53" s="225" t="s">
        <v>1027</v>
      </c>
      <c r="C53" s="82" t="s">
        <v>1028</v>
      </c>
      <c r="D53" s="324" t="s">
        <v>1029</v>
      </c>
      <c r="E53" s="247">
        <v>10</v>
      </c>
      <c r="F53" s="241" t="s">
        <v>1030</v>
      </c>
      <c r="G53" s="276" t="s">
        <v>1031</v>
      </c>
      <c r="H53" s="29"/>
      <c r="I53" s="200"/>
      <c r="J53" s="29" t="s">
        <v>1032</v>
      </c>
      <c r="K53" s="424">
        <v>5.83</v>
      </c>
      <c r="L53" s="2132"/>
    </row>
    <row r="54" spans="1:12">
      <c r="A54" s="3181"/>
      <c r="B54" s="225" t="s">
        <v>1033</v>
      </c>
      <c r="C54" s="82" t="s">
        <v>1028</v>
      </c>
      <c r="D54" s="324" t="s">
        <v>1029</v>
      </c>
      <c r="E54" s="247">
        <v>10</v>
      </c>
      <c r="F54" s="241" t="s">
        <v>1030</v>
      </c>
      <c r="G54" s="276" t="s">
        <v>1031</v>
      </c>
      <c r="H54" s="29"/>
      <c r="I54" s="162"/>
      <c r="J54" s="29" t="s">
        <v>1034</v>
      </c>
      <c r="K54" s="424">
        <v>6.08</v>
      </c>
      <c r="L54" s="2132"/>
    </row>
    <row r="55" spans="1:12" ht="35.25" thickBot="1">
      <c r="A55" s="3181"/>
      <c r="B55" s="1782"/>
      <c r="C55" s="218"/>
      <c r="D55" s="899"/>
      <c r="E55" s="2071"/>
      <c r="F55" s="2885"/>
      <c r="G55" s="1713"/>
      <c r="H55" s="852"/>
      <c r="I55" s="486"/>
      <c r="J55" s="2132"/>
      <c r="K55" s="2132"/>
      <c r="L55" s="2132"/>
    </row>
    <row r="56" spans="1:12" ht="40.5">
      <c r="A56" s="3181"/>
      <c r="B56" s="709" t="s">
        <v>746</v>
      </c>
      <c r="C56" s="454" t="s">
        <v>747</v>
      </c>
      <c r="D56" s="758"/>
      <c r="E56" s="711"/>
      <c r="F56" s="711"/>
      <c r="G56" s="3762" t="s">
        <v>748</v>
      </c>
      <c r="H56" s="3763"/>
      <c r="I56" s="642"/>
      <c r="J56" s="353"/>
      <c r="K56" s="713"/>
      <c r="L56" s="2131"/>
    </row>
    <row r="57" spans="1:12" ht="40.5">
      <c r="A57" s="3181"/>
      <c r="B57" s="641" t="s">
        <v>749</v>
      </c>
      <c r="C57" s="459" t="s">
        <v>750</v>
      </c>
      <c r="D57" s="322" t="s">
        <v>172</v>
      </c>
      <c r="E57" s="1966">
        <v>170</v>
      </c>
      <c r="F57" s="711"/>
      <c r="G57" s="276" t="s">
        <v>751</v>
      </c>
      <c r="H57" s="715">
        <v>1620</v>
      </c>
      <c r="I57" s="642" t="s">
        <v>752</v>
      </c>
      <c r="J57" s="1564" t="s">
        <v>753</v>
      </c>
      <c r="K57" s="875">
        <v>136.66999999999999</v>
      </c>
      <c r="L57" s="2131"/>
    </row>
    <row r="58" spans="1:12" ht="40.5">
      <c r="A58" s="3181"/>
      <c r="B58" s="643" t="s">
        <v>754</v>
      </c>
      <c r="C58" s="459" t="s">
        <v>755</v>
      </c>
      <c r="D58" s="322" t="s">
        <v>172</v>
      </c>
      <c r="E58" s="1966">
        <v>160</v>
      </c>
      <c r="F58" s="711"/>
      <c r="G58" s="276" t="s">
        <v>756</v>
      </c>
      <c r="H58" s="715">
        <v>1648</v>
      </c>
      <c r="I58" s="642" t="s">
        <v>350</v>
      </c>
      <c r="J58" s="441">
        <v>1678</v>
      </c>
      <c r="K58" s="875">
        <v>140</v>
      </c>
      <c r="L58" s="2131"/>
    </row>
    <row r="59" spans="1:12" ht="37.5">
      <c r="A59" s="3181"/>
      <c r="B59" s="32"/>
      <c r="C59" s="459"/>
      <c r="D59" s="324"/>
      <c r="E59" s="189"/>
      <c r="F59" s="665"/>
      <c r="G59" s="276"/>
      <c r="H59" s="203"/>
      <c r="I59" s="29"/>
      <c r="J59" s="353"/>
      <c r="K59" s="310"/>
      <c r="L59" s="2131"/>
    </row>
    <row r="60" spans="1:12" ht="35.25" thickBot="1">
      <c r="A60" s="2382"/>
      <c r="B60" s="1162" t="s">
        <v>757</v>
      </c>
      <c r="C60" s="747"/>
      <c r="D60" s="321"/>
      <c r="E60" s="189"/>
      <c r="F60" s="3757"/>
      <c r="G60" s="277"/>
      <c r="H60" s="204"/>
      <c r="I60" s="20"/>
      <c r="J60" s="352"/>
      <c r="K60" s="327"/>
      <c r="L60" s="2132"/>
    </row>
    <row r="61" spans="1:12" ht="38.25" thickBot="1">
      <c r="A61" s="2382"/>
      <c r="B61" s="1552" t="s">
        <v>166</v>
      </c>
      <c r="C61" s="1553" t="s">
        <v>167</v>
      </c>
      <c r="D61" s="1554" t="s">
        <v>168</v>
      </c>
      <c r="E61" s="3251" t="s">
        <v>1035</v>
      </c>
      <c r="F61" s="1554" t="s">
        <v>1036</v>
      </c>
      <c r="G61" s="487">
        <v>25216</v>
      </c>
      <c r="H61" s="2175" t="s">
        <v>1037</v>
      </c>
      <c r="I61" s="1556" t="s">
        <v>1038</v>
      </c>
      <c r="J61" s="2175" t="s">
        <v>1039</v>
      </c>
      <c r="K61" s="3304">
        <v>25.55</v>
      </c>
      <c r="L61" s="2131"/>
    </row>
    <row r="62" spans="1:12" ht="37.5">
      <c r="A62" s="2382"/>
      <c r="B62" s="1552" t="s">
        <v>166</v>
      </c>
      <c r="C62" s="1553" t="s">
        <v>21</v>
      </c>
      <c r="D62" s="1554" t="s">
        <v>172</v>
      </c>
      <c r="E62" s="3251" t="s">
        <v>1040</v>
      </c>
      <c r="F62" s="1554" t="s">
        <v>1041</v>
      </c>
      <c r="G62" s="487">
        <v>25216</v>
      </c>
      <c r="H62" s="1883" t="s">
        <v>1042</v>
      </c>
      <c r="I62" s="1556" t="s">
        <v>126</v>
      </c>
      <c r="J62" s="2175" t="s">
        <v>1043</v>
      </c>
      <c r="K62" s="3304">
        <v>148.33000000000001</v>
      </c>
      <c r="L62" s="2131"/>
    </row>
    <row r="63" spans="1:12" ht="37.5">
      <c r="A63" s="2382"/>
      <c r="B63" s="616" t="s">
        <v>166</v>
      </c>
      <c r="C63" s="218" t="s">
        <v>175</v>
      </c>
      <c r="D63" s="939" t="s">
        <v>176</v>
      </c>
      <c r="E63" s="1602" t="s">
        <v>1044</v>
      </c>
      <c r="F63" s="3757"/>
      <c r="G63" s="487">
        <v>25216</v>
      </c>
      <c r="H63" s="162" t="s">
        <v>1045</v>
      </c>
      <c r="I63" s="459" t="s">
        <v>121</v>
      </c>
      <c r="J63" s="416" t="s">
        <v>1046</v>
      </c>
      <c r="K63" s="416" t="s">
        <v>1047</v>
      </c>
      <c r="L63" s="2131"/>
    </row>
    <row r="64" spans="1:12" ht="34.5" customHeight="1">
      <c r="A64" s="2382"/>
      <c r="B64" s="225" t="s">
        <v>770</v>
      </c>
      <c r="C64" s="459" t="s">
        <v>21</v>
      </c>
      <c r="D64" s="322" t="s">
        <v>540</v>
      </c>
      <c r="E64" s="616">
        <v>130</v>
      </c>
      <c r="F64" s="457"/>
      <c r="G64" s="277" t="s">
        <v>767</v>
      </c>
      <c r="H64" s="203" t="s">
        <v>768</v>
      </c>
      <c r="I64" s="29" t="s">
        <v>285</v>
      </c>
      <c r="J64" s="1963" t="s">
        <v>769</v>
      </c>
      <c r="K64" s="1775">
        <v>112.5</v>
      </c>
      <c r="L64" s="2132"/>
    </row>
    <row r="65" spans="1:12" ht="35.25" customHeight="1">
      <c r="A65" s="2382"/>
      <c r="B65" s="225" t="s">
        <v>539</v>
      </c>
      <c r="C65" s="459" t="s">
        <v>21</v>
      </c>
      <c r="D65" s="322" t="s">
        <v>540</v>
      </c>
      <c r="E65" s="616">
        <v>130</v>
      </c>
      <c r="F65" s="895"/>
      <c r="G65" s="276" t="s">
        <v>767</v>
      </c>
      <c r="H65" s="203" t="s">
        <v>768</v>
      </c>
      <c r="I65" s="29" t="s">
        <v>285</v>
      </c>
      <c r="J65" s="1963" t="s">
        <v>769</v>
      </c>
      <c r="K65" s="1775">
        <v>112.5</v>
      </c>
      <c r="L65" s="2131"/>
    </row>
    <row r="66" spans="1:12">
      <c r="A66" s="1817"/>
      <c r="B66" s="544"/>
      <c r="C66" s="753"/>
      <c r="D66" s="899"/>
      <c r="E66" s="189"/>
      <c r="F66" s="665"/>
      <c r="G66" s="544"/>
      <c r="H66" s="203"/>
      <c r="I66" s="29"/>
      <c r="J66" s="1963"/>
      <c r="K66" s="310"/>
      <c r="L66" s="574"/>
    </row>
    <row r="67" spans="1:12" ht="35.25" customHeight="1">
      <c r="A67" s="1817"/>
      <c r="B67" s="1268" t="s">
        <v>1048</v>
      </c>
      <c r="C67" s="459"/>
      <c r="D67" s="322"/>
      <c r="E67" s="189"/>
      <c r="F67" s="665"/>
      <c r="G67" s="1268" t="s">
        <v>227</v>
      </c>
      <c r="H67" s="203"/>
      <c r="I67" s="29"/>
      <c r="J67" s="1963"/>
      <c r="K67" s="1775"/>
      <c r="L67" s="574"/>
    </row>
    <row r="68" spans="1:12">
      <c r="A68" s="1817"/>
      <c r="B68" s="225" t="s">
        <v>771</v>
      </c>
      <c r="C68" s="459" t="s">
        <v>45</v>
      </c>
      <c r="D68" s="322" t="s">
        <v>172</v>
      </c>
      <c r="E68" s="1563" t="s">
        <v>1040</v>
      </c>
      <c r="F68" s="2805" t="s">
        <v>1049</v>
      </c>
      <c r="G68" s="3757">
        <v>25282</v>
      </c>
      <c r="H68" s="203">
        <v>1800</v>
      </c>
      <c r="I68" s="29" t="s">
        <v>350</v>
      </c>
      <c r="J68" s="1963" t="s">
        <v>1050</v>
      </c>
      <c r="K68" s="1775" t="s">
        <v>1051</v>
      </c>
      <c r="L68" s="574"/>
    </row>
    <row r="69" spans="1:12">
      <c r="A69" s="1817"/>
      <c r="B69" s="225" t="s">
        <v>771</v>
      </c>
      <c r="C69" s="459" t="s">
        <v>772</v>
      </c>
      <c r="D69" s="322"/>
      <c r="E69" s="3757" t="s">
        <v>1052</v>
      </c>
      <c r="F69" s="241"/>
      <c r="G69" s="276" t="s">
        <v>773</v>
      </c>
      <c r="H69" s="203" t="s">
        <v>774</v>
      </c>
      <c r="I69" s="29"/>
      <c r="J69" s="1963" t="s">
        <v>775</v>
      </c>
      <c r="K69" s="310"/>
      <c r="L69" s="574"/>
    </row>
    <row r="70" spans="1:12">
      <c r="A70" s="2382"/>
      <c r="B70" s="225" t="s">
        <v>1053</v>
      </c>
      <c r="C70" s="459" t="s">
        <v>1054</v>
      </c>
      <c r="D70" s="322"/>
      <c r="E70" s="1563"/>
      <c r="F70" s="2805" t="s">
        <v>1055</v>
      </c>
      <c r="G70" s="3757">
        <v>25290</v>
      </c>
      <c r="H70" s="3236" t="s">
        <v>1056</v>
      </c>
      <c r="I70" s="29" t="s">
        <v>1057</v>
      </c>
      <c r="J70" s="1963"/>
      <c r="K70" s="1963" t="s">
        <v>1058</v>
      </c>
      <c r="L70" s="574"/>
    </row>
    <row r="71" spans="1:12">
      <c r="A71" s="2382"/>
      <c r="B71" s="225" t="s">
        <v>1059</v>
      </c>
      <c r="C71" s="459" t="s">
        <v>1054</v>
      </c>
      <c r="D71" s="322"/>
      <c r="E71" s="1563" t="s">
        <v>1060</v>
      </c>
      <c r="F71" s="2805"/>
      <c r="G71" s="276" t="s">
        <v>1061</v>
      </c>
      <c r="H71" s="203" t="s">
        <v>1062</v>
      </c>
      <c r="I71" s="29" t="s">
        <v>350</v>
      </c>
      <c r="J71" s="1963"/>
      <c r="K71" s="1775" t="s">
        <v>1063</v>
      </c>
      <c r="L71" s="574"/>
    </row>
    <row r="72" spans="1:12">
      <c r="A72" s="2382"/>
      <c r="B72" s="225" t="s">
        <v>539</v>
      </c>
      <c r="C72" s="459" t="s">
        <v>21</v>
      </c>
      <c r="D72" s="322" t="s">
        <v>540</v>
      </c>
      <c r="E72" s="616">
        <v>150</v>
      </c>
      <c r="F72" s="968" t="s">
        <v>1064</v>
      </c>
      <c r="G72" s="276" t="s">
        <v>169</v>
      </c>
      <c r="H72" s="203" t="s">
        <v>1065</v>
      </c>
      <c r="I72" s="29" t="s">
        <v>752</v>
      </c>
      <c r="J72" s="1963" t="s">
        <v>1066</v>
      </c>
      <c r="K72" s="1775">
        <v>131</v>
      </c>
      <c r="L72" s="574"/>
    </row>
    <row r="73" spans="1:12">
      <c r="A73" s="2382"/>
      <c r="B73" s="225" t="s">
        <v>770</v>
      </c>
      <c r="C73" s="459" t="s">
        <v>21</v>
      </c>
      <c r="D73" s="322" t="s">
        <v>540</v>
      </c>
      <c r="E73" s="616">
        <v>150</v>
      </c>
      <c r="F73" s="968" t="s">
        <v>1064</v>
      </c>
      <c r="G73" s="276" t="s">
        <v>169</v>
      </c>
      <c r="H73" s="203" t="s">
        <v>1065</v>
      </c>
      <c r="I73" s="29" t="s">
        <v>752</v>
      </c>
      <c r="J73" s="1963" t="s">
        <v>1066</v>
      </c>
      <c r="K73" s="1775">
        <v>131</v>
      </c>
      <c r="L73" s="574"/>
    </row>
    <row r="74" spans="1:12" ht="39.75">
      <c r="A74" s="1817"/>
      <c r="B74" s="259" t="s">
        <v>1067</v>
      </c>
      <c r="C74" s="459" t="s">
        <v>21</v>
      </c>
      <c r="D74" s="322" t="s">
        <v>540</v>
      </c>
      <c r="E74" s="1974">
        <v>100</v>
      </c>
      <c r="F74" s="1975" t="s">
        <v>1068</v>
      </c>
      <c r="G74" s="1194" t="s">
        <v>1069</v>
      </c>
      <c r="H74" s="69" t="s">
        <v>1070</v>
      </c>
      <c r="I74" s="1772" t="s">
        <v>752</v>
      </c>
      <c r="J74" s="908" t="s">
        <v>1071</v>
      </c>
      <c r="K74" s="2285">
        <v>72</v>
      </c>
      <c r="L74" s="574"/>
    </row>
    <row r="75" spans="1:12">
      <c r="A75" s="1817"/>
      <c r="B75" s="225"/>
      <c r="C75" s="459"/>
      <c r="D75" s="322"/>
      <c r="E75" s="616"/>
      <c r="F75" s="968"/>
      <c r="G75" s="276"/>
      <c r="H75" s="203"/>
      <c r="I75" s="29"/>
      <c r="J75" s="1963"/>
      <c r="K75" s="1775"/>
      <c r="L75" s="574"/>
    </row>
    <row r="76" spans="1:12">
      <c r="A76" s="1817"/>
      <c r="B76" s="225"/>
      <c r="C76" s="459"/>
      <c r="D76" s="322"/>
      <c r="E76" s="616"/>
      <c r="F76" s="968"/>
      <c r="G76" s="276"/>
      <c r="H76" s="203"/>
      <c r="I76" s="29"/>
      <c r="J76" s="1963"/>
      <c r="K76" s="1775"/>
      <c r="L76" s="574"/>
    </row>
    <row r="77" spans="1:12">
      <c r="A77" s="413" t="s">
        <v>1</v>
      </c>
      <c r="B77" s="413"/>
      <c r="C77" s="791"/>
      <c r="D77" s="372"/>
      <c r="E77" s="1848"/>
      <c r="F77" s="1849"/>
      <c r="G77" s="270"/>
      <c r="H77" s="1850"/>
      <c r="I77" s="413"/>
      <c r="J77" s="1851"/>
      <c r="K77" s="1847"/>
      <c r="L77" s="574"/>
    </row>
    <row r="78" spans="1:12">
      <c r="A78" s="790" t="s">
        <v>1004</v>
      </c>
      <c r="B78" s="790"/>
      <c r="C78" s="1852"/>
      <c r="D78" s="785"/>
      <c r="E78" s="1848"/>
      <c r="F78" s="1849"/>
      <c r="G78" s="270"/>
      <c r="H78" s="1850"/>
      <c r="I78" s="413"/>
      <c r="J78" s="1851"/>
      <c r="K78" s="1847"/>
      <c r="L78" s="574"/>
    </row>
    <row r="79" spans="1:12" ht="35.25" thickBot="1">
      <c r="A79" s="374"/>
      <c r="B79" s="412"/>
      <c r="C79" s="372"/>
      <c r="D79" s="372"/>
      <c r="E79" s="1848"/>
      <c r="F79" s="1849"/>
      <c r="G79" s="270"/>
      <c r="H79" s="1850"/>
      <c r="I79" s="412"/>
      <c r="J79" s="1851"/>
      <c r="K79" s="1847"/>
      <c r="L79" s="574"/>
    </row>
    <row r="80" spans="1:12">
      <c r="A80" s="1853"/>
      <c r="B80" s="1854" t="s">
        <v>3</v>
      </c>
      <c r="C80" s="80" t="s">
        <v>4</v>
      </c>
      <c r="D80" s="379" t="s">
        <v>5</v>
      </c>
      <c r="E80" s="1855" t="s">
        <v>6</v>
      </c>
      <c r="F80" s="1856" t="s">
        <v>6</v>
      </c>
      <c r="G80" s="201" t="s">
        <v>7</v>
      </c>
      <c r="H80" s="80" t="s">
        <v>8</v>
      </c>
      <c r="I80" s="80" t="s">
        <v>9</v>
      </c>
      <c r="J80" s="1857" t="s">
        <v>10</v>
      </c>
      <c r="K80" s="1858" t="s">
        <v>10</v>
      </c>
      <c r="L80" s="574"/>
    </row>
    <row r="81" spans="1:12" ht="35.25" thickBot="1">
      <c r="A81" s="1859"/>
      <c r="B81" s="1860"/>
      <c r="C81" s="414"/>
      <c r="D81" s="381" t="s">
        <v>11</v>
      </c>
      <c r="E81" s="1861" t="s">
        <v>12</v>
      </c>
      <c r="F81" s="1862" t="s">
        <v>13</v>
      </c>
      <c r="G81" s="202"/>
      <c r="H81" s="414" t="s">
        <v>14</v>
      </c>
      <c r="I81" s="414"/>
      <c r="J81" s="1863" t="s">
        <v>15</v>
      </c>
      <c r="K81" s="1864" t="s">
        <v>16</v>
      </c>
      <c r="L81" s="574"/>
    </row>
    <row r="82" spans="1:12" ht="38.25">
      <c r="A82" s="1806"/>
      <c r="B82" s="1793" t="s">
        <v>524</v>
      </c>
      <c r="C82" s="82"/>
      <c r="D82" s="83"/>
      <c r="E82" s="3790"/>
      <c r="F82" s="243"/>
      <c r="G82" s="276"/>
      <c r="H82" s="82"/>
      <c r="I82" s="162"/>
      <c r="J82" s="203"/>
      <c r="K82" s="522"/>
      <c r="L82" s="574"/>
    </row>
    <row r="83" spans="1:12">
      <c r="A83" s="1806"/>
      <c r="B83" s="560" t="s">
        <v>525</v>
      </c>
      <c r="C83" s="85" t="s">
        <v>392</v>
      </c>
      <c r="D83" s="86" t="s">
        <v>334</v>
      </c>
      <c r="E83" s="3757">
        <v>120</v>
      </c>
      <c r="F83" s="3757" t="s">
        <v>1072</v>
      </c>
      <c r="G83" s="2987" t="s">
        <v>1073</v>
      </c>
      <c r="H83" s="416" t="s">
        <v>1074</v>
      </c>
      <c r="I83" s="561" t="s">
        <v>1075</v>
      </c>
      <c r="J83" s="606" t="s">
        <v>1076</v>
      </c>
      <c r="K83" s="3757" t="s">
        <v>1077</v>
      </c>
      <c r="L83" s="574"/>
    </row>
    <row r="84" spans="1:12">
      <c r="A84" s="1806"/>
      <c r="B84" s="560" t="s">
        <v>525</v>
      </c>
      <c r="C84" s="85" t="s">
        <v>532</v>
      </c>
      <c r="D84" s="86" t="s">
        <v>533</v>
      </c>
      <c r="E84" s="3757">
        <v>55</v>
      </c>
      <c r="F84" s="3757"/>
      <c r="G84" s="275"/>
      <c r="H84" s="20" t="s">
        <v>534</v>
      </c>
      <c r="I84" s="432"/>
      <c r="J84" s="204" t="s">
        <v>535</v>
      </c>
      <c r="K84" s="521" t="s">
        <v>536</v>
      </c>
      <c r="L84" s="574"/>
    </row>
    <row r="85" spans="1:12">
      <c r="A85" s="1806"/>
      <c r="B85" s="560"/>
      <c r="C85" s="85"/>
      <c r="D85" s="86"/>
      <c r="E85" s="252"/>
      <c r="F85" s="241"/>
      <c r="G85" s="904"/>
      <c r="H85" s="1804"/>
      <c r="I85" s="162"/>
      <c r="J85" s="203"/>
      <c r="K85" s="1443"/>
      <c r="L85" s="574"/>
    </row>
    <row r="86" spans="1:12" ht="40.5">
      <c r="A86" s="1903"/>
      <c r="B86" s="2882" t="s">
        <v>537</v>
      </c>
      <c r="C86" s="459" t="s">
        <v>538</v>
      </c>
      <c r="D86" s="321"/>
      <c r="E86" s="719"/>
      <c r="F86" s="719"/>
      <c r="G86" s="275"/>
      <c r="H86" s="720"/>
      <c r="I86" s="642"/>
      <c r="J86" s="721"/>
      <c r="K86" s="722"/>
      <c r="L86" s="576"/>
    </row>
    <row r="87" spans="1:12" ht="39.75">
      <c r="A87" s="1806"/>
      <c r="B87" s="1183" t="s">
        <v>539</v>
      </c>
      <c r="C87" s="459" t="s">
        <v>45</v>
      </c>
      <c r="D87" s="321" t="s">
        <v>540</v>
      </c>
      <c r="E87" s="3255" t="s">
        <v>541</v>
      </c>
      <c r="F87" s="3255" t="s">
        <v>542</v>
      </c>
      <c r="G87" s="1615" t="s">
        <v>543</v>
      </c>
      <c r="H87" s="655" t="s">
        <v>544</v>
      </c>
      <c r="I87" s="29" t="s">
        <v>126</v>
      </c>
      <c r="J87" s="1565" t="s">
        <v>347</v>
      </c>
      <c r="K87" s="1566" t="s">
        <v>545</v>
      </c>
      <c r="L87" s="576"/>
    </row>
    <row r="88" spans="1:12" ht="39.75">
      <c r="A88" s="1806"/>
      <c r="B88" s="1183" t="s">
        <v>546</v>
      </c>
      <c r="C88" s="459" t="s">
        <v>45</v>
      </c>
      <c r="D88" s="321" t="s">
        <v>540</v>
      </c>
      <c r="E88" s="3255" t="s">
        <v>541</v>
      </c>
      <c r="F88" s="3255" t="s">
        <v>542</v>
      </c>
      <c r="G88" s="1615" t="s">
        <v>543</v>
      </c>
      <c r="H88" s="655" t="s">
        <v>544</v>
      </c>
      <c r="I88" s="29" t="s">
        <v>126</v>
      </c>
      <c r="J88" s="1565" t="s">
        <v>347</v>
      </c>
      <c r="K88" s="1566" t="s">
        <v>545</v>
      </c>
      <c r="L88" s="574"/>
    </row>
    <row r="89" spans="1:12" ht="40.5">
      <c r="A89" s="1806"/>
      <c r="B89" s="1948"/>
      <c r="C89" s="460"/>
      <c r="D89" s="1499"/>
      <c r="E89" s="1949"/>
      <c r="F89" s="1949"/>
      <c r="G89" s="282"/>
      <c r="H89" s="1950"/>
      <c r="I89" s="1951"/>
      <c r="J89" s="1952"/>
      <c r="K89" s="1953"/>
      <c r="L89" s="574"/>
    </row>
    <row r="90" spans="1:12">
      <c r="A90" s="1806"/>
      <c r="B90" s="2880" t="s">
        <v>547</v>
      </c>
      <c r="C90" s="583" t="s">
        <v>548</v>
      </c>
      <c r="D90" s="3756"/>
      <c r="E90" s="247"/>
      <c r="F90" s="241"/>
      <c r="G90" s="276"/>
      <c r="H90" s="29"/>
      <c r="I90" s="200"/>
      <c r="J90" s="29"/>
      <c r="K90" s="424"/>
      <c r="L90" s="574"/>
    </row>
    <row r="91" spans="1:12">
      <c r="A91" s="1806"/>
      <c r="B91" s="638" t="s">
        <v>549</v>
      </c>
      <c r="C91" s="639" t="s">
        <v>66</v>
      </c>
      <c r="D91" s="580" t="s">
        <v>550</v>
      </c>
      <c r="E91" s="3342">
        <v>130</v>
      </c>
      <c r="F91" s="3281" t="s">
        <v>1078</v>
      </c>
      <c r="G91" s="3553" t="s">
        <v>1079</v>
      </c>
      <c r="H91" s="585" t="s">
        <v>1080</v>
      </c>
      <c r="I91" s="636"/>
      <c r="J91" s="585" t="s">
        <v>1081</v>
      </c>
      <c r="K91" s="3757" t="s">
        <v>1082</v>
      </c>
      <c r="L91" s="574"/>
    </row>
    <row r="92" spans="1:12">
      <c r="A92" s="3076"/>
      <c r="B92" s="638" t="s">
        <v>553</v>
      </c>
      <c r="C92" s="82" t="s">
        <v>554</v>
      </c>
      <c r="D92" s="955" t="s">
        <v>555</v>
      </c>
      <c r="E92" s="3343" t="s">
        <v>556</v>
      </c>
      <c r="F92" s="2775" t="s">
        <v>557</v>
      </c>
      <c r="G92" s="904" t="s">
        <v>558</v>
      </c>
      <c r="H92" s="29">
        <v>2141</v>
      </c>
      <c r="I92" s="561" t="s">
        <v>559</v>
      </c>
      <c r="J92" s="416" t="s">
        <v>560</v>
      </c>
      <c r="K92" s="2877">
        <v>7.18</v>
      </c>
      <c r="L92" s="3084"/>
    </row>
    <row r="93" spans="1:12">
      <c r="A93" s="3181"/>
      <c r="B93" s="1782" t="s">
        <v>1083</v>
      </c>
      <c r="C93" s="218" t="s">
        <v>1084</v>
      </c>
      <c r="D93" s="899" t="s">
        <v>1085</v>
      </c>
      <c r="E93" s="1563" t="s">
        <v>1086</v>
      </c>
      <c r="F93" s="2805" t="s">
        <v>544</v>
      </c>
      <c r="G93" s="2311" t="s">
        <v>1079</v>
      </c>
      <c r="H93" s="852">
        <v>1130</v>
      </c>
      <c r="I93" s="486"/>
      <c r="J93" s="2132" t="s">
        <v>1087</v>
      </c>
      <c r="K93" s="2132" t="s">
        <v>1088</v>
      </c>
      <c r="L93" s="2132"/>
    </row>
    <row r="94" spans="1:12">
      <c r="A94" s="3181"/>
      <c r="B94" s="1782" t="s">
        <v>1083</v>
      </c>
      <c r="C94" s="218" t="s">
        <v>1089</v>
      </c>
      <c r="D94" s="3595" t="s">
        <v>1090</v>
      </c>
      <c r="E94" s="1563" t="s">
        <v>1091</v>
      </c>
      <c r="F94" s="3596" t="s">
        <v>1092</v>
      </c>
      <c r="G94" s="2311" t="s">
        <v>1079</v>
      </c>
      <c r="H94" s="852">
        <v>811</v>
      </c>
      <c r="I94" s="486"/>
      <c r="J94" s="2132" t="s">
        <v>1093</v>
      </c>
      <c r="K94" s="1997" t="s">
        <v>1094</v>
      </c>
      <c r="L94" s="2132"/>
    </row>
    <row r="95" spans="1:12" ht="37.5">
      <c r="A95" s="3181"/>
      <c r="B95" s="1782"/>
      <c r="C95" s="218"/>
      <c r="D95" s="899"/>
      <c r="E95" s="189"/>
      <c r="F95" s="665"/>
      <c r="G95" s="1541"/>
      <c r="H95" s="69"/>
      <c r="I95" s="486"/>
      <c r="J95" s="2120"/>
      <c r="K95" s="2131"/>
      <c r="L95" s="2131"/>
    </row>
    <row r="96" spans="1:12" ht="37.5">
      <c r="A96" s="3181"/>
      <c r="B96" s="3287" t="s">
        <v>606</v>
      </c>
      <c r="C96" s="459"/>
      <c r="D96" s="322"/>
      <c r="E96" s="189"/>
      <c r="F96" s="665"/>
      <c r="G96" s="276"/>
      <c r="H96" s="203"/>
      <c r="I96" s="29"/>
      <c r="J96" s="353"/>
      <c r="K96" s="310"/>
      <c r="L96" s="2131"/>
    </row>
    <row r="97" spans="1:12" ht="34.5" customHeight="1">
      <c r="A97" s="3181"/>
      <c r="B97" s="645" t="s">
        <v>607</v>
      </c>
      <c r="C97" s="459" t="s">
        <v>189</v>
      </c>
      <c r="D97" s="322" t="s">
        <v>183</v>
      </c>
      <c r="E97" s="1563">
        <v>100</v>
      </c>
      <c r="F97" s="2805" t="s">
        <v>1095</v>
      </c>
      <c r="G97" s="2987" t="s">
        <v>1096</v>
      </c>
      <c r="H97" s="203">
        <v>1926</v>
      </c>
      <c r="I97" s="1791" t="s">
        <v>1097</v>
      </c>
      <c r="J97" s="3757" t="s">
        <v>1098</v>
      </c>
      <c r="K97" s="1775">
        <v>88.23</v>
      </c>
      <c r="L97" s="2131"/>
    </row>
    <row r="98" spans="1:12" ht="39.75">
      <c r="A98" s="3181"/>
      <c r="B98" s="645" t="s">
        <v>607</v>
      </c>
      <c r="C98" s="459" t="s">
        <v>612</v>
      </c>
      <c r="D98" s="322" t="s">
        <v>613</v>
      </c>
      <c r="E98" s="1254">
        <v>25</v>
      </c>
      <c r="F98" s="1254" t="s">
        <v>351</v>
      </c>
      <c r="G98" s="2987" t="s">
        <v>1096</v>
      </c>
      <c r="H98" s="715">
        <v>1177</v>
      </c>
      <c r="I98" s="642" t="s">
        <v>752</v>
      </c>
      <c r="J98" s="3757" t="s">
        <v>1099</v>
      </c>
      <c r="K98" s="3779">
        <v>19.95</v>
      </c>
      <c r="L98" s="2131"/>
    </row>
    <row r="99" spans="1:12" ht="32.25" customHeight="1">
      <c r="A99" s="2382"/>
      <c r="B99" s="645" t="s">
        <v>607</v>
      </c>
      <c r="C99" s="583" t="s">
        <v>1100</v>
      </c>
      <c r="D99" s="1936" t="s">
        <v>1101</v>
      </c>
      <c r="E99" s="3063" t="s">
        <v>1102</v>
      </c>
      <c r="F99" s="1254" t="s">
        <v>1103</v>
      </c>
      <c r="G99" s="2987" t="s">
        <v>1096</v>
      </c>
      <c r="H99" s="715">
        <v>1605</v>
      </c>
      <c r="I99" s="642" t="s">
        <v>126</v>
      </c>
      <c r="J99" s="3757" t="s">
        <v>1104</v>
      </c>
      <c r="K99" s="3154" t="s">
        <v>1105</v>
      </c>
      <c r="L99" s="2132"/>
    </row>
    <row r="100" spans="1:12" ht="39.75">
      <c r="A100" s="2382"/>
      <c r="B100" s="32" t="s">
        <v>617</v>
      </c>
      <c r="C100" s="459" t="s">
        <v>45</v>
      </c>
      <c r="D100" s="322" t="s">
        <v>618</v>
      </c>
      <c r="E100" s="1254" t="s">
        <v>1106</v>
      </c>
      <c r="F100" s="1254" t="s">
        <v>758</v>
      </c>
      <c r="G100" s="2987" t="s">
        <v>1107</v>
      </c>
      <c r="H100" s="715">
        <v>1400</v>
      </c>
      <c r="I100" s="642" t="s">
        <v>278</v>
      </c>
      <c r="J100" s="3385" t="s">
        <v>1108</v>
      </c>
      <c r="K100" s="3403" t="s">
        <v>1109</v>
      </c>
      <c r="L100" s="2131"/>
    </row>
    <row r="101" spans="1:12" ht="39.75">
      <c r="A101" s="3030"/>
      <c r="B101" s="32" t="s">
        <v>622</v>
      </c>
      <c r="C101" s="459" t="s">
        <v>45</v>
      </c>
      <c r="D101" s="322" t="s">
        <v>618</v>
      </c>
      <c r="E101" s="3245" t="s">
        <v>623</v>
      </c>
      <c r="F101" s="3245" t="s">
        <v>624</v>
      </c>
      <c r="G101" s="2987" t="s">
        <v>609</v>
      </c>
      <c r="H101" s="715">
        <v>600</v>
      </c>
      <c r="I101" s="642" t="s">
        <v>278</v>
      </c>
      <c r="J101" s="3757">
        <v>625</v>
      </c>
      <c r="K101" s="3403">
        <v>62.5</v>
      </c>
      <c r="L101" s="574"/>
    </row>
    <row r="102" spans="1:12" ht="39.75">
      <c r="A102" s="3030"/>
      <c r="B102" s="32" t="s">
        <v>625</v>
      </c>
      <c r="C102" s="459" t="s">
        <v>45</v>
      </c>
      <c r="D102" s="322" t="s">
        <v>618</v>
      </c>
      <c r="E102" s="3245" t="s">
        <v>626</v>
      </c>
      <c r="F102" s="3245" t="s">
        <v>627</v>
      </c>
      <c r="G102" s="2987" t="s">
        <v>609</v>
      </c>
      <c r="H102" s="715">
        <v>950</v>
      </c>
      <c r="I102" s="642" t="s">
        <v>126</v>
      </c>
      <c r="J102" s="1564">
        <v>980</v>
      </c>
      <c r="K102" s="3403">
        <v>98</v>
      </c>
      <c r="L102" s="574"/>
    </row>
    <row r="103" spans="1:12" ht="39.75">
      <c r="A103" s="3030"/>
      <c r="B103" s="3286" t="s">
        <v>628</v>
      </c>
      <c r="C103" s="459" t="s">
        <v>45</v>
      </c>
      <c r="D103" s="322" t="s">
        <v>629</v>
      </c>
      <c r="E103" s="3255" t="s">
        <v>630</v>
      </c>
      <c r="F103" s="3256" t="s">
        <v>631</v>
      </c>
      <c r="G103" s="275" t="s">
        <v>632</v>
      </c>
      <c r="H103" s="720">
        <v>190</v>
      </c>
      <c r="I103" s="642" t="s">
        <v>633</v>
      </c>
      <c r="J103" s="3254" t="s">
        <v>634</v>
      </c>
      <c r="K103" s="1775">
        <v>192</v>
      </c>
      <c r="L103" s="574"/>
    </row>
    <row r="104" spans="1:12" ht="39.75">
      <c r="A104" s="3030"/>
      <c r="B104" s="3229" t="s">
        <v>635</v>
      </c>
      <c r="C104" s="459" t="s">
        <v>45</v>
      </c>
      <c r="D104" s="322" t="s">
        <v>629</v>
      </c>
      <c r="E104" s="3255" t="s">
        <v>636</v>
      </c>
      <c r="F104" s="3256" t="s">
        <v>637</v>
      </c>
      <c r="G104" s="1615" t="s">
        <v>632</v>
      </c>
      <c r="H104" s="720">
        <v>145</v>
      </c>
      <c r="I104" s="642" t="s">
        <v>633</v>
      </c>
      <c r="J104" s="1581" t="s">
        <v>638</v>
      </c>
      <c r="K104" s="2018" t="s">
        <v>639</v>
      </c>
      <c r="L104" s="574"/>
    </row>
    <row r="105" spans="1:12" ht="39.75">
      <c r="A105" s="3030"/>
      <c r="B105" s="3229" t="s">
        <v>640</v>
      </c>
      <c r="C105" s="459" t="s">
        <v>45</v>
      </c>
      <c r="D105" s="322" t="s">
        <v>629</v>
      </c>
      <c r="E105" s="3158"/>
      <c r="F105" s="3158"/>
      <c r="G105" s="1615"/>
      <c r="H105" s="720"/>
      <c r="I105" s="642"/>
      <c r="J105" s="1565"/>
      <c r="K105" s="1566"/>
      <c r="L105" s="574"/>
    </row>
    <row r="106" spans="1:12" ht="39.75">
      <c r="A106" s="1806"/>
      <c r="B106" s="3229" t="s">
        <v>641</v>
      </c>
      <c r="C106" s="459" t="s">
        <v>642</v>
      </c>
      <c r="D106" s="322" t="s">
        <v>172</v>
      </c>
      <c r="E106" s="3289" t="s">
        <v>643</v>
      </c>
      <c r="F106" s="3290" t="s">
        <v>644</v>
      </c>
      <c r="G106" s="1615" t="s">
        <v>645</v>
      </c>
      <c r="H106" s="720"/>
      <c r="I106" s="642"/>
      <c r="J106" s="1565" t="s">
        <v>646</v>
      </c>
      <c r="K106" s="3288" t="s">
        <v>647</v>
      </c>
      <c r="L106" s="574"/>
    </row>
    <row r="107" spans="1:12">
      <c r="A107" s="1806"/>
      <c r="B107" s="852"/>
      <c r="C107" s="753"/>
      <c r="D107" s="3353"/>
      <c r="E107" s="1478"/>
      <c r="F107" s="1479"/>
      <c r="G107" s="2435"/>
      <c r="H107" s="1718"/>
      <c r="I107" s="3791"/>
      <c r="J107" s="2132"/>
      <c r="K107" s="1997"/>
      <c r="L107" s="574"/>
    </row>
    <row r="108" spans="1:12">
      <c r="A108" s="1806"/>
      <c r="B108" s="852"/>
      <c r="C108" s="753"/>
      <c r="D108" s="3353"/>
      <c r="E108" s="1478"/>
      <c r="F108" s="1479"/>
      <c r="G108" s="2435"/>
      <c r="H108" s="1718"/>
      <c r="I108" s="3791"/>
      <c r="J108" s="2132"/>
      <c r="K108" s="1997"/>
      <c r="L108" s="574"/>
    </row>
    <row r="109" spans="1:12" ht="40.5">
      <c r="A109" s="1806"/>
      <c r="B109" s="2882" t="s">
        <v>779</v>
      </c>
      <c r="C109" s="459"/>
      <c r="D109" s="321"/>
      <c r="E109" s="719"/>
      <c r="F109" s="2805"/>
      <c r="G109" s="2987"/>
      <c r="H109" s="29"/>
      <c r="I109" s="455"/>
      <c r="J109" s="908"/>
      <c r="K109" s="1997"/>
      <c r="L109" s="574"/>
    </row>
    <row r="110" spans="1:12" ht="40.5">
      <c r="A110" s="1806"/>
      <c r="B110" s="1183" t="s">
        <v>780</v>
      </c>
      <c r="C110" s="459"/>
      <c r="D110" s="321" t="s">
        <v>183</v>
      </c>
      <c r="E110" s="719">
        <v>120</v>
      </c>
      <c r="F110" s="2805"/>
      <c r="G110" s="276"/>
      <c r="H110" s="29"/>
      <c r="I110" s="455"/>
      <c r="J110" s="203"/>
      <c r="K110" s="1997"/>
      <c r="L110" s="574"/>
    </row>
    <row r="111" spans="1:12" ht="37.5">
      <c r="A111" s="1817"/>
      <c r="B111" s="69"/>
      <c r="C111" s="82"/>
      <c r="D111" s="322"/>
      <c r="E111" s="2415"/>
      <c r="F111" s="1975"/>
      <c r="G111" s="1194"/>
      <c r="H111" s="69"/>
      <c r="I111" s="695"/>
      <c r="J111" s="908"/>
      <c r="K111" s="2804"/>
      <c r="L111" s="574"/>
    </row>
    <row r="112" spans="1:12">
      <c r="A112" s="1817"/>
      <c r="B112" s="1161" t="s">
        <v>781</v>
      </c>
      <c r="C112" s="82"/>
      <c r="D112" s="94"/>
      <c r="E112" s="247"/>
      <c r="F112" s="241"/>
      <c r="G112" s="276"/>
      <c r="H112" s="29"/>
      <c r="I112" s="162"/>
      <c r="J112" s="29"/>
      <c r="K112" s="424"/>
      <c r="L112" s="574"/>
    </row>
    <row r="113" spans="1:12">
      <c r="A113" s="1817"/>
      <c r="B113" s="225" t="s">
        <v>1110</v>
      </c>
      <c r="C113" s="82" t="s">
        <v>189</v>
      </c>
      <c r="D113" s="94" t="s">
        <v>334</v>
      </c>
      <c r="E113" s="1974">
        <v>120</v>
      </c>
      <c r="F113" s="34" t="s">
        <v>819</v>
      </c>
      <c r="G113" s="276" t="s">
        <v>1111</v>
      </c>
      <c r="H113" s="29">
        <v>2070</v>
      </c>
      <c r="I113" s="561" t="s">
        <v>1112</v>
      </c>
      <c r="J113" s="29" t="s">
        <v>1113</v>
      </c>
      <c r="K113" s="2877" t="s">
        <v>1114</v>
      </c>
      <c r="L113" s="574"/>
    </row>
    <row r="114" spans="1:12" ht="39.75">
      <c r="A114" s="1817"/>
      <c r="B114" s="69"/>
      <c r="C114" s="82"/>
      <c r="D114" s="322"/>
      <c r="E114" s="33"/>
      <c r="F114" s="34"/>
      <c r="G114" s="276"/>
      <c r="H114" s="1345"/>
      <c r="I114" s="1772"/>
      <c r="J114" s="908"/>
      <c r="K114" s="2285"/>
      <c r="L114" s="574"/>
    </row>
    <row r="115" spans="1:12">
      <c r="A115" s="413" t="s">
        <v>1</v>
      </c>
      <c r="B115" s="413"/>
      <c r="C115" s="791"/>
      <c r="D115" s="372"/>
      <c r="E115" s="1848"/>
      <c r="F115" s="1849"/>
      <c r="G115" s="270"/>
      <c r="H115" s="1850"/>
      <c r="I115" s="413"/>
      <c r="J115" s="1851"/>
      <c r="K115" s="1847"/>
      <c r="L115" s="574"/>
    </row>
    <row r="116" spans="1:12">
      <c r="A116" s="790" t="s">
        <v>1004</v>
      </c>
      <c r="B116" s="790"/>
      <c r="C116" s="1852"/>
      <c r="D116" s="785"/>
      <c r="E116" s="1848"/>
      <c r="F116" s="1849"/>
      <c r="G116" s="270"/>
      <c r="H116" s="1850"/>
      <c r="I116" s="413"/>
      <c r="J116" s="1851"/>
      <c r="K116" s="1847"/>
      <c r="L116" s="574"/>
    </row>
    <row r="117" spans="1:12" ht="35.25" thickBot="1">
      <c r="A117" s="374"/>
      <c r="B117" s="412"/>
      <c r="C117" s="372"/>
      <c r="D117" s="372"/>
      <c r="E117" s="1848"/>
      <c r="F117" s="1849"/>
      <c r="G117" s="270"/>
      <c r="H117" s="1850"/>
      <c r="I117" s="412"/>
      <c r="J117" s="1851"/>
      <c r="K117" s="1847"/>
      <c r="L117" s="574"/>
    </row>
    <row r="118" spans="1:12">
      <c r="A118" s="1853"/>
      <c r="B118" s="1854" t="s">
        <v>3</v>
      </c>
      <c r="C118" s="80" t="s">
        <v>4</v>
      </c>
      <c r="D118" s="379" t="s">
        <v>5</v>
      </c>
      <c r="E118" s="1855" t="s">
        <v>6</v>
      </c>
      <c r="F118" s="1856" t="s">
        <v>6</v>
      </c>
      <c r="G118" s="201" t="s">
        <v>7</v>
      </c>
      <c r="H118" s="80" t="s">
        <v>8</v>
      </c>
      <c r="I118" s="80" t="s">
        <v>9</v>
      </c>
      <c r="J118" s="1857" t="s">
        <v>10</v>
      </c>
      <c r="K118" s="1858" t="s">
        <v>10</v>
      </c>
      <c r="L118" s="574"/>
    </row>
    <row r="119" spans="1:12" ht="35.25" thickBot="1">
      <c r="A119" s="1859"/>
      <c r="B119" s="1860"/>
      <c r="C119" s="414"/>
      <c r="D119" s="381" t="s">
        <v>11</v>
      </c>
      <c r="E119" s="3757" t="s">
        <v>12</v>
      </c>
      <c r="F119" s="3757" t="s">
        <v>13</v>
      </c>
      <c r="G119" s="202"/>
      <c r="H119" s="414" t="s">
        <v>14</v>
      </c>
      <c r="I119" s="414"/>
      <c r="J119" s="1863" t="s">
        <v>15</v>
      </c>
      <c r="K119" s="1864" t="s">
        <v>16</v>
      </c>
      <c r="L119" s="574"/>
    </row>
    <row r="120" spans="1:12">
      <c r="A120" s="1817"/>
      <c r="B120" s="1162" t="s">
        <v>561</v>
      </c>
      <c r="C120" s="3757"/>
      <c r="D120" s="351"/>
      <c r="E120" s="3757"/>
      <c r="F120" s="3757"/>
      <c r="G120" s="2810" t="s">
        <v>562</v>
      </c>
      <c r="H120" s="85"/>
      <c r="I120" s="20"/>
      <c r="J120" s="352"/>
      <c r="K120" s="3757"/>
      <c r="L120" s="574"/>
    </row>
    <row r="121" spans="1:12">
      <c r="A121" s="3030"/>
      <c r="B121" s="32" t="s">
        <v>563</v>
      </c>
      <c r="C121" s="459" t="s">
        <v>554</v>
      </c>
      <c r="D121" s="324" t="s">
        <v>564</v>
      </c>
      <c r="E121" s="3757" t="s">
        <v>1115</v>
      </c>
      <c r="F121" s="3757" t="s">
        <v>1116</v>
      </c>
      <c r="G121" s="3535">
        <v>25218</v>
      </c>
      <c r="H121" s="606" t="s">
        <v>1117</v>
      </c>
      <c r="I121" s="2284" t="s">
        <v>1118</v>
      </c>
      <c r="J121" s="353" t="s">
        <v>1119</v>
      </c>
      <c r="K121" s="3457" t="s">
        <v>1120</v>
      </c>
      <c r="L121" s="574"/>
    </row>
    <row r="122" spans="1:12">
      <c r="A122" s="3030"/>
      <c r="B122" s="32" t="s">
        <v>569</v>
      </c>
      <c r="C122" s="454" t="s">
        <v>189</v>
      </c>
      <c r="D122" s="370" t="s">
        <v>564</v>
      </c>
      <c r="E122" s="3757">
        <v>45</v>
      </c>
      <c r="F122" s="3757" t="s">
        <v>1121</v>
      </c>
      <c r="G122" s="3535">
        <v>25254</v>
      </c>
      <c r="H122" s="454" t="s">
        <v>1122</v>
      </c>
      <c r="I122" s="1804" t="s">
        <v>1123</v>
      </c>
      <c r="J122" s="2265" t="s">
        <v>1124</v>
      </c>
      <c r="K122" s="3457" t="s">
        <v>1125</v>
      </c>
      <c r="L122" s="574"/>
    </row>
    <row r="123" spans="1:12">
      <c r="A123" s="3030"/>
      <c r="B123" s="32" t="s">
        <v>569</v>
      </c>
      <c r="C123" s="454" t="s">
        <v>370</v>
      </c>
      <c r="D123" s="370" t="s">
        <v>573</v>
      </c>
      <c r="E123" s="3757">
        <v>90</v>
      </c>
      <c r="F123" s="3757" t="s">
        <v>945</v>
      </c>
      <c r="G123" s="3375" t="s">
        <v>575</v>
      </c>
      <c r="H123" s="53" t="s">
        <v>1126</v>
      </c>
      <c r="I123" s="1346" t="s">
        <v>1127</v>
      </c>
      <c r="J123" s="2265" t="s">
        <v>1128</v>
      </c>
      <c r="K123" s="3457">
        <v>80.209999999999994</v>
      </c>
      <c r="L123" s="574"/>
    </row>
    <row r="124" spans="1:12" ht="39.75">
      <c r="A124" s="3030"/>
      <c r="B124" s="32" t="s">
        <v>578</v>
      </c>
      <c r="C124" s="454" t="s">
        <v>189</v>
      </c>
      <c r="D124" s="370" t="s">
        <v>573</v>
      </c>
      <c r="E124" s="3757">
        <v>150</v>
      </c>
      <c r="F124" s="3757" t="s">
        <v>579</v>
      </c>
      <c r="G124" s="3375">
        <v>24196</v>
      </c>
      <c r="H124" s="53">
        <v>1495.33</v>
      </c>
      <c r="I124" s="642"/>
      <c r="J124" s="1963" t="s">
        <v>580</v>
      </c>
      <c r="K124" s="3457">
        <v>133.33000000000001</v>
      </c>
      <c r="L124" s="574"/>
    </row>
    <row r="125" spans="1:12" ht="37.5">
      <c r="A125" s="3030"/>
      <c r="B125" s="32" t="s">
        <v>578</v>
      </c>
      <c r="C125" s="459" t="s">
        <v>581</v>
      </c>
      <c r="D125" s="3478" t="s">
        <v>582</v>
      </c>
      <c r="E125" s="3757" t="s">
        <v>583</v>
      </c>
      <c r="F125" s="3757" t="s">
        <v>584</v>
      </c>
      <c r="G125" s="3375" t="s">
        <v>585</v>
      </c>
      <c r="H125" s="658">
        <v>560.75</v>
      </c>
      <c r="I125" s="1346" t="s">
        <v>586</v>
      </c>
      <c r="J125" s="3757" t="s">
        <v>587</v>
      </c>
      <c r="K125" s="3457" t="s">
        <v>588</v>
      </c>
      <c r="L125" s="574"/>
    </row>
    <row r="126" spans="1:12">
      <c r="A126" s="1806"/>
      <c r="B126" s="225" t="s">
        <v>1129</v>
      </c>
      <c r="C126" s="459" t="s">
        <v>1130</v>
      </c>
      <c r="D126" s="324" t="s">
        <v>554</v>
      </c>
      <c r="E126" s="3757" t="s">
        <v>1091</v>
      </c>
      <c r="F126" s="3757" t="s">
        <v>1131</v>
      </c>
      <c r="G126" s="276" t="s">
        <v>1132</v>
      </c>
      <c r="H126" s="203">
        <v>358.88</v>
      </c>
      <c r="I126" s="561" t="s">
        <v>1133</v>
      </c>
      <c r="J126" s="2265" t="s">
        <v>1134</v>
      </c>
      <c r="K126" s="3457" t="s">
        <v>1135</v>
      </c>
      <c r="L126" s="576"/>
    </row>
    <row r="127" spans="1:12">
      <c r="A127" s="1806"/>
      <c r="B127" s="225" t="s">
        <v>1129</v>
      </c>
      <c r="C127" s="459" t="s">
        <v>189</v>
      </c>
      <c r="D127" s="324" t="s">
        <v>1136</v>
      </c>
      <c r="E127" s="3757" t="s">
        <v>1137</v>
      </c>
      <c r="F127" s="3757" t="s">
        <v>1138</v>
      </c>
      <c r="G127" s="276" t="s">
        <v>1132</v>
      </c>
      <c r="H127" s="203">
        <v>280.37</v>
      </c>
      <c r="I127" s="561" t="s">
        <v>1133</v>
      </c>
      <c r="J127" s="2265" t="s">
        <v>1139</v>
      </c>
      <c r="K127" s="3457" t="s">
        <v>1140</v>
      </c>
      <c r="L127" s="574"/>
    </row>
    <row r="128" spans="1:12">
      <c r="A128" s="3030"/>
      <c r="B128" s="225" t="s">
        <v>589</v>
      </c>
      <c r="C128" s="459" t="s">
        <v>590</v>
      </c>
      <c r="D128" s="324" t="s">
        <v>172</v>
      </c>
      <c r="E128" s="3757"/>
      <c r="F128" s="3757"/>
      <c r="G128" s="276" t="s">
        <v>591</v>
      </c>
      <c r="H128" s="203">
        <v>8.41</v>
      </c>
      <c r="I128" s="29"/>
      <c r="J128" s="353">
        <v>108</v>
      </c>
      <c r="K128" s="1494">
        <v>9</v>
      </c>
      <c r="L128" s="574"/>
    </row>
    <row r="129" spans="1:12">
      <c r="A129" s="3030"/>
      <c r="B129" s="32" t="s">
        <v>592</v>
      </c>
      <c r="C129" s="82" t="s">
        <v>593</v>
      </c>
      <c r="D129" s="94" t="s">
        <v>172</v>
      </c>
      <c r="E129" s="3757"/>
      <c r="F129" s="3757"/>
      <c r="G129" s="276"/>
      <c r="H129" s="29"/>
      <c r="I129" s="162"/>
      <c r="J129" s="29"/>
      <c r="K129" s="133"/>
      <c r="L129" s="574"/>
    </row>
    <row r="130" spans="1:12">
      <c r="A130" s="127"/>
      <c r="B130" s="32" t="s">
        <v>594</v>
      </c>
      <c r="C130" s="82" t="s">
        <v>595</v>
      </c>
      <c r="D130" s="94" t="s">
        <v>172</v>
      </c>
      <c r="E130" s="3757"/>
      <c r="F130" s="3757"/>
      <c r="G130" s="276"/>
      <c r="H130" s="29"/>
      <c r="I130" s="162"/>
      <c r="J130" s="29"/>
      <c r="K130" s="133"/>
      <c r="L130" s="574"/>
    </row>
    <row r="131" spans="1:12">
      <c r="A131" s="1806"/>
      <c r="B131" s="32" t="s">
        <v>596</v>
      </c>
      <c r="C131" s="82" t="s">
        <v>597</v>
      </c>
      <c r="D131" s="94" t="s">
        <v>453</v>
      </c>
      <c r="E131" s="3757">
        <v>24</v>
      </c>
      <c r="F131" s="3757" t="s">
        <v>598</v>
      </c>
      <c r="G131" s="276" t="s">
        <v>599</v>
      </c>
      <c r="H131" s="29">
        <v>15.89</v>
      </c>
      <c r="I131" s="162"/>
      <c r="J131" s="29" t="s">
        <v>600</v>
      </c>
      <c r="K131" s="534">
        <v>17</v>
      </c>
      <c r="L131" s="574"/>
    </row>
    <row r="132" spans="1:12">
      <c r="A132" s="1806"/>
      <c r="B132" s="588" t="s">
        <v>601</v>
      </c>
      <c r="C132" s="82" t="s">
        <v>597</v>
      </c>
      <c r="D132" s="94" t="s">
        <v>453</v>
      </c>
      <c r="E132" s="3757">
        <v>24</v>
      </c>
      <c r="F132" s="3757" t="s">
        <v>598</v>
      </c>
      <c r="G132" s="276" t="s">
        <v>599</v>
      </c>
      <c r="H132" s="29">
        <v>15.89</v>
      </c>
      <c r="I132" s="162"/>
      <c r="J132" s="29" t="s">
        <v>600</v>
      </c>
      <c r="K132" s="534">
        <v>17</v>
      </c>
      <c r="L132" s="574"/>
    </row>
    <row r="133" spans="1:12">
      <c r="A133" s="1806"/>
      <c r="B133" s="32" t="s">
        <v>602</v>
      </c>
      <c r="C133" s="82" t="s">
        <v>597</v>
      </c>
      <c r="D133" s="94" t="s">
        <v>453</v>
      </c>
      <c r="E133" s="3757">
        <v>24</v>
      </c>
      <c r="F133" s="3757" t="s">
        <v>598</v>
      </c>
      <c r="G133" s="276" t="s">
        <v>599</v>
      </c>
      <c r="H133" s="29">
        <v>15.89</v>
      </c>
      <c r="I133" s="162"/>
      <c r="J133" s="29" t="s">
        <v>600</v>
      </c>
      <c r="K133" s="534">
        <v>17</v>
      </c>
      <c r="L133" s="574"/>
    </row>
    <row r="134" spans="1:12">
      <c r="A134" s="1806"/>
      <c r="B134" s="32" t="s">
        <v>603</v>
      </c>
      <c r="C134" s="82" t="s">
        <v>597</v>
      </c>
      <c r="D134" s="94" t="s">
        <v>453</v>
      </c>
      <c r="E134" s="3757">
        <v>24</v>
      </c>
      <c r="F134" s="3757" t="s">
        <v>598</v>
      </c>
      <c r="G134" s="276" t="s">
        <v>599</v>
      </c>
      <c r="H134" s="29">
        <v>15.89</v>
      </c>
      <c r="I134" s="162"/>
      <c r="J134" s="29" t="s">
        <v>600</v>
      </c>
      <c r="K134" s="534">
        <v>17</v>
      </c>
      <c r="L134" s="574"/>
    </row>
    <row r="135" spans="1:12">
      <c r="A135" s="1806"/>
      <c r="B135" s="227" t="s">
        <v>604</v>
      </c>
      <c r="C135" s="747" t="s">
        <v>182</v>
      </c>
      <c r="D135" s="324"/>
      <c r="E135" s="3757"/>
      <c r="F135" s="3757"/>
      <c r="G135" s="276"/>
      <c r="H135" s="203"/>
      <c r="I135" s="29"/>
      <c r="J135" s="353"/>
      <c r="K135" s="1638"/>
      <c r="L135" s="574"/>
    </row>
    <row r="136" spans="1:12">
      <c r="A136" s="127"/>
      <c r="B136" s="227" t="s">
        <v>605</v>
      </c>
      <c r="C136" s="459" t="s">
        <v>182</v>
      </c>
      <c r="D136" s="324"/>
      <c r="E136" s="3757"/>
      <c r="F136" s="3757"/>
      <c r="G136" s="276"/>
      <c r="H136" s="203"/>
      <c r="I136" s="29"/>
      <c r="J136" s="353"/>
      <c r="K136" s="1494"/>
      <c r="L136" s="574"/>
    </row>
    <row r="137" spans="1:12">
      <c r="A137" s="1806"/>
      <c r="B137" s="69" t="s">
        <v>1141</v>
      </c>
      <c r="C137" s="459" t="s">
        <v>182</v>
      </c>
      <c r="D137" s="2255"/>
      <c r="E137" s="3757"/>
      <c r="F137" s="3757"/>
      <c r="G137" s="276" t="s">
        <v>1142</v>
      </c>
      <c r="H137" s="29">
        <v>654.21</v>
      </c>
      <c r="I137" s="416" t="s">
        <v>48</v>
      </c>
      <c r="J137" s="203" t="s">
        <v>1143</v>
      </c>
      <c r="K137" s="1494"/>
      <c r="L137" s="3"/>
    </row>
    <row r="138" spans="1:12">
      <c r="A138" s="1806"/>
      <c r="B138" s="1162" t="s">
        <v>648</v>
      </c>
      <c r="C138" s="85"/>
      <c r="D138" s="3756"/>
      <c r="E138" s="3757"/>
      <c r="F138" s="3757"/>
      <c r="G138" s="644" t="s">
        <v>649</v>
      </c>
      <c r="H138" s="203"/>
      <c r="I138" s="29" t="s">
        <v>650</v>
      </c>
      <c r="J138" s="353" t="s">
        <v>651</v>
      </c>
      <c r="K138" s="1494"/>
      <c r="L138" s="3"/>
    </row>
    <row r="139" spans="1:12">
      <c r="A139" s="1806"/>
      <c r="B139" s="26" t="s">
        <v>1144</v>
      </c>
      <c r="C139" s="85"/>
      <c r="D139" s="3756" t="s">
        <v>533</v>
      </c>
      <c r="E139" s="3757">
        <v>120</v>
      </c>
      <c r="F139" s="3757" t="s">
        <v>1145</v>
      </c>
      <c r="G139" s="3033" t="s">
        <v>1146</v>
      </c>
      <c r="H139" s="203">
        <v>3600</v>
      </c>
      <c r="I139" s="29" t="s">
        <v>350</v>
      </c>
      <c r="J139" s="203">
        <v>3630</v>
      </c>
      <c r="K139" s="1494">
        <v>100.83</v>
      </c>
      <c r="L139" s="3"/>
    </row>
    <row r="140" spans="1:12">
      <c r="A140" s="3030"/>
      <c r="B140" s="26" t="s">
        <v>652</v>
      </c>
      <c r="C140" s="85" t="s">
        <v>189</v>
      </c>
      <c r="D140" s="3756" t="s">
        <v>653</v>
      </c>
      <c r="E140" s="3757">
        <v>30</v>
      </c>
      <c r="F140" s="3757" t="s">
        <v>184</v>
      </c>
      <c r="G140" s="3757" t="s">
        <v>1146</v>
      </c>
      <c r="H140" s="203">
        <v>1200</v>
      </c>
      <c r="I140" s="29" t="s">
        <v>350</v>
      </c>
      <c r="J140" s="203">
        <v>1230</v>
      </c>
      <c r="K140" s="1494">
        <v>24.6</v>
      </c>
      <c r="L140" s="3"/>
    </row>
    <row r="141" spans="1:12">
      <c r="A141" s="1806"/>
      <c r="B141" s="26" t="s">
        <v>655</v>
      </c>
      <c r="C141" s="85" t="s">
        <v>656</v>
      </c>
      <c r="D141" s="97" t="s">
        <v>291</v>
      </c>
      <c r="E141" s="3757">
        <v>100</v>
      </c>
      <c r="F141" s="3757" t="s">
        <v>1147</v>
      </c>
      <c r="G141" s="3757">
        <v>25278</v>
      </c>
      <c r="H141" s="204" t="s">
        <v>1148</v>
      </c>
      <c r="I141" s="29" t="s">
        <v>660</v>
      </c>
      <c r="J141" s="204" t="s">
        <v>1149</v>
      </c>
      <c r="K141" s="310">
        <v>82.7</v>
      </c>
      <c r="L141" s="3"/>
    </row>
    <row r="142" spans="1:12">
      <c r="A142" s="1806"/>
      <c r="B142" s="26" t="s">
        <v>662</v>
      </c>
      <c r="C142" s="82" t="s">
        <v>21</v>
      </c>
      <c r="D142" s="97" t="s">
        <v>663</v>
      </c>
      <c r="E142" s="3757">
        <v>120</v>
      </c>
      <c r="F142" s="3757"/>
      <c r="G142" s="649" t="s">
        <v>664</v>
      </c>
      <c r="H142" s="203"/>
      <c r="I142" s="29" t="s">
        <v>350</v>
      </c>
      <c r="J142" s="203">
        <v>2375</v>
      </c>
      <c r="K142" s="310">
        <v>95</v>
      </c>
      <c r="L142" s="3"/>
    </row>
    <row r="143" spans="1:12">
      <c r="A143" s="3030"/>
      <c r="B143" s="26" t="s">
        <v>665</v>
      </c>
      <c r="C143" s="82" t="s">
        <v>392</v>
      </c>
      <c r="D143" s="97" t="s">
        <v>671</v>
      </c>
      <c r="E143" s="3757">
        <v>28</v>
      </c>
      <c r="F143" s="3757" t="s">
        <v>672</v>
      </c>
      <c r="G143" s="3092" t="s">
        <v>1150</v>
      </c>
      <c r="H143" s="29" t="s">
        <v>674</v>
      </c>
      <c r="I143" s="29" t="s">
        <v>660</v>
      </c>
      <c r="J143" s="203" t="s">
        <v>675</v>
      </c>
      <c r="K143" s="310">
        <v>20.5</v>
      </c>
      <c r="L143" s="3"/>
    </row>
    <row r="144" spans="1:12">
      <c r="A144" s="3030"/>
      <c r="B144" s="32" t="s">
        <v>676</v>
      </c>
      <c r="C144" s="82" t="s">
        <v>392</v>
      </c>
      <c r="D144" s="97" t="s">
        <v>677</v>
      </c>
      <c r="E144" s="3757">
        <v>35</v>
      </c>
      <c r="F144" s="3757"/>
      <c r="G144" s="649" t="s">
        <v>678</v>
      </c>
      <c r="H144" s="416" t="s">
        <v>679</v>
      </c>
      <c r="I144" s="29" t="s">
        <v>350</v>
      </c>
      <c r="J144" s="416" t="s">
        <v>680</v>
      </c>
      <c r="K144" s="310">
        <v>28.5</v>
      </c>
      <c r="L144" s="3"/>
    </row>
    <row r="145" spans="1:12">
      <c r="A145" s="1806"/>
      <c r="B145" s="32" t="s">
        <v>681</v>
      </c>
      <c r="C145" s="82" t="s">
        <v>66</v>
      </c>
      <c r="D145" s="97" t="s">
        <v>682</v>
      </c>
      <c r="E145" s="3757">
        <v>120</v>
      </c>
      <c r="F145" s="3757" t="s">
        <v>683</v>
      </c>
      <c r="G145" s="3092" t="s">
        <v>1151</v>
      </c>
      <c r="H145" s="162" t="s">
        <v>684</v>
      </c>
      <c r="I145" s="29" t="s">
        <v>660</v>
      </c>
      <c r="J145" s="203" t="s">
        <v>685</v>
      </c>
      <c r="K145" s="604" t="s">
        <v>686</v>
      </c>
      <c r="L145" s="3"/>
    </row>
    <row r="146" spans="1:12">
      <c r="A146" s="1806"/>
      <c r="B146" s="32" t="s">
        <v>687</v>
      </c>
      <c r="C146" s="82" t="s">
        <v>392</v>
      </c>
      <c r="D146" s="97" t="s">
        <v>291</v>
      </c>
      <c r="E146" s="3757"/>
      <c r="F146" s="3757"/>
      <c r="G146" s="644" t="s">
        <v>688</v>
      </c>
      <c r="H146" s="29"/>
      <c r="I146" s="29" t="s">
        <v>350</v>
      </c>
      <c r="J146" s="203">
        <v>4000</v>
      </c>
      <c r="K146" s="310">
        <f>J146/50</f>
        <v>80</v>
      </c>
      <c r="L146" s="3"/>
    </row>
    <row r="147" spans="1:12">
      <c r="A147" s="1806"/>
      <c r="B147" s="26" t="s">
        <v>689</v>
      </c>
      <c r="C147" s="82" t="s">
        <v>392</v>
      </c>
      <c r="D147" s="97" t="s">
        <v>613</v>
      </c>
      <c r="E147" s="3757">
        <v>65</v>
      </c>
      <c r="F147" s="3757" t="s">
        <v>690</v>
      </c>
      <c r="G147" s="3092" t="s">
        <v>1150</v>
      </c>
      <c r="H147" s="29" t="s">
        <v>691</v>
      </c>
      <c r="I147" s="29" t="s">
        <v>660</v>
      </c>
      <c r="J147" s="203" t="s">
        <v>692</v>
      </c>
      <c r="K147" s="310">
        <v>55.92</v>
      </c>
      <c r="L147" s="3"/>
    </row>
    <row r="148" spans="1:12">
      <c r="A148" s="1806"/>
      <c r="B148" s="60" t="s">
        <v>260</v>
      </c>
      <c r="C148" s="82" t="s">
        <v>392</v>
      </c>
      <c r="D148" s="97" t="s">
        <v>613</v>
      </c>
      <c r="E148" s="3757">
        <v>20</v>
      </c>
      <c r="F148" s="3757"/>
      <c r="G148" s="649" t="s">
        <v>693</v>
      </c>
      <c r="H148" s="29"/>
      <c r="I148" s="29" t="s">
        <v>350</v>
      </c>
      <c r="J148" s="203">
        <v>810</v>
      </c>
      <c r="K148" s="310">
        <f>J148/60</f>
        <v>13.5</v>
      </c>
      <c r="L148" s="3"/>
    </row>
    <row r="149" spans="1:12">
      <c r="A149" s="3030"/>
      <c r="B149" s="32" t="s">
        <v>694</v>
      </c>
      <c r="C149" s="82" t="s">
        <v>189</v>
      </c>
      <c r="D149" s="97" t="s">
        <v>613</v>
      </c>
      <c r="E149" s="3757">
        <v>60</v>
      </c>
      <c r="F149" s="3757">
        <v>3300</v>
      </c>
      <c r="G149" s="3092" t="s">
        <v>1151</v>
      </c>
      <c r="H149" s="29" t="s">
        <v>1152</v>
      </c>
      <c r="I149" s="29" t="s">
        <v>660</v>
      </c>
      <c r="J149" s="203" t="s">
        <v>1153</v>
      </c>
      <c r="K149" s="310">
        <v>45.25</v>
      </c>
      <c r="L149" s="3"/>
    </row>
    <row r="150" spans="1:12">
      <c r="A150" s="3030"/>
      <c r="B150" s="32" t="s">
        <v>697</v>
      </c>
      <c r="C150" s="82" t="s">
        <v>189</v>
      </c>
      <c r="D150" s="97" t="s">
        <v>22</v>
      </c>
      <c r="E150" s="3757"/>
      <c r="F150" s="3757"/>
      <c r="G150" s="644" t="s">
        <v>698</v>
      </c>
      <c r="H150" s="29"/>
      <c r="I150" s="29" t="s">
        <v>350</v>
      </c>
      <c r="J150" s="203">
        <v>900</v>
      </c>
      <c r="K150" s="310">
        <f>J150/10</f>
        <v>90</v>
      </c>
      <c r="L150" s="3"/>
    </row>
    <row r="151" spans="1:12">
      <c r="A151" s="3030"/>
      <c r="B151" s="32" t="s">
        <v>699</v>
      </c>
      <c r="C151" s="82" t="s">
        <v>189</v>
      </c>
      <c r="D151" s="97" t="s">
        <v>613</v>
      </c>
      <c r="E151" s="3757" t="s">
        <v>1154</v>
      </c>
      <c r="F151" s="3757" t="s">
        <v>700</v>
      </c>
      <c r="G151" s="3059" t="s">
        <v>1151</v>
      </c>
      <c r="H151" s="29">
        <v>840</v>
      </c>
      <c r="I151" s="29" t="s">
        <v>701</v>
      </c>
      <c r="J151" s="203">
        <v>870</v>
      </c>
      <c r="K151" s="310">
        <v>14.5</v>
      </c>
      <c r="L151" s="3"/>
    </row>
    <row r="152" spans="1:12">
      <c r="A152" s="3030"/>
      <c r="B152" s="32" t="s">
        <v>702</v>
      </c>
      <c r="C152" s="82" t="s">
        <v>189</v>
      </c>
      <c r="D152" s="97" t="s">
        <v>291</v>
      </c>
      <c r="E152" s="3757">
        <v>30</v>
      </c>
      <c r="F152" s="3757" t="s">
        <v>703</v>
      </c>
      <c r="G152" s="3537">
        <v>25166</v>
      </c>
      <c r="H152" s="20" t="s">
        <v>674</v>
      </c>
      <c r="I152" s="29" t="s">
        <v>660</v>
      </c>
      <c r="J152" s="204" t="s">
        <v>704</v>
      </c>
      <c r="K152" s="310">
        <v>24.7</v>
      </c>
      <c r="L152" s="3"/>
    </row>
    <row r="153" spans="1:12">
      <c r="A153" s="1806"/>
      <c r="B153" s="26" t="s">
        <v>705</v>
      </c>
      <c r="C153" s="85" t="s">
        <v>45</v>
      </c>
      <c r="D153" s="97" t="s">
        <v>183</v>
      </c>
      <c r="E153" s="3757"/>
      <c r="F153" s="3757"/>
      <c r="G153" s="954" t="s">
        <v>706</v>
      </c>
      <c r="H153" s="20"/>
      <c r="I153" s="29" t="s">
        <v>350</v>
      </c>
      <c r="J153" s="204">
        <v>600</v>
      </c>
      <c r="K153" s="310">
        <f>J153/20</f>
        <v>30</v>
      </c>
      <c r="L153" s="3"/>
    </row>
    <row r="154" spans="1:12">
      <c r="A154" s="790" t="s">
        <v>1004</v>
      </c>
      <c r="B154" s="32" t="s">
        <v>707</v>
      </c>
      <c r="C154" s="82"/>
      <c r="D154" s="97"/>
      <c r="E154" s="3757"/>
      <c r="F154" s="3757"/>
      <c r="G154" s="644" t="s">
        <v>708</v>
      </c>
      <c r="H154" s="29"/>
      <c r="I154" s="29" t="s">
        <v>350</v>
      </c>
      <c r="J154" s="203">
        <v>215</v>
      </c>
      <c r="K154" s="310"/>
      <c r="L154" s="3"/>
    </row>
    <row r="155" spans="1:12" ht="35.25" thickBot="1">
      <c r="A155" s="374"/>
      <c r="B155" s="26" t="s">
        <v>709</v>
      </c>
      <c r="C155" s="82" t="s">
        <v>45</v>
      </c>
      <c r="D155" s="97" t="s">
        <v>183</v>
      </c>
      <c r="E155" s="3757"/>
      <c r="F155" s="3757"/>
      <c r="G155" s="644" t="s">
        <v>710</v>
      </c>
      <c r="H155" s="29"/>
      <c r="I155" s="29" t="s">
        <v>350</v>
      </c>
      <c r="J155" s="203">
        <v>740</v>
      </c>
      <c r="K155" s="310">
        <f>J155/20</f>
        <v>37</v>
      </c>
      <c r="L155" s="3"/>
    </row>
    <row r="156" spans="1:12">
      <c r="A156" s="1853"/>
      <c r="B156" s="32" t="s">
        <v>711</v>
      </c>
      <c r="C156" s="82" t="s">
        <v>45</v>
      </c>
      <c r="D156" s="97" t="s">
        <v>663</v>
      </c>
      <c r="E156" s="3757"/>
      <c r="F156" s="3757"/>
      <c r="G156" s="644" t="s">
        <v>712</v>
      </c>
      <c r="H156" s="29"/>
      <c r="I156" s="53"/>
      <c r="J156" s="203">
        <v>1475</v>
      </c>
      <c r="K156" s="310">
        <f>J156/25</f>
        <v>59</v>
      </c>
      <c r="L156" s="3"/>
    </row>
    <row r="157" spans="1:12" ht="35.25" thickBot="1">
      <c r="A157" s="1859"/>
      <c r="B157" s="225" t="s">
        <v>713</v>
      </c>
      <c r="C157" s="82"/>
      <c r="D157" s="97" t="s">
        <v>714</v>
      </c>
      <c r="E157" s="3757"/>
      <c r="F157" s="3757">
        <v>30</v>
      </c>
      <c r="G157" s="644" t="s">
        <v>715</v>
      </c>
      <c r="H157" s="29"/>
      <c r="I157" s="29"/>
      <c r="J157" s="203">
        <v>130</v>
      </c>
      <c r="K157" s="310">
        <f>J157/6</f>
        <v>21.666666666666668</v>
      </c>
      <c r="L157" s="3"/>
    </row>
    <row r="158" spans="1:12">
      <c r="A158" s="1571"/>
      <c r="B158" s="32" t="s">
        <v>716</v>
      </c>
      <c r="C158" s="82"/>
      <c r="D158" s="3756" t="s">
        <v>717</v>
      </c>
      <c r="E158" s="3757">
        <v>4</v>
      </c>
      <c r="F158" s="3757" t="s">
        <v>718</v>
      </c>
      <c r="G158" s="276" t="s">
        <v>719</v>
      </c>
      <c r="H158" s="29">
        <v>1330</v>
      </c>
      <c r="I158" s="29"/>
      <c r="J158" s="203">
        <v>1330</v>
      </c>
      <c r="K158" s="332">
        <v>2.77</v>
      </c>
      <c r="L158" s="3"/>
    </row>
    <row r="159" spans="1:12">
      <c r="A159" s="222"/>
      <c r="B159" s="3229" t="s">
        <v>720</v>
      </c>
      <c r="C159" s="87"/>
      <c r="D159" s="97"/>
      <c r="E159" s="3757"/>
      <c r="F159" s="3757"/>
      <c r="G159" s="275" t="s">
        <v>721</v>
      </c>
      <c r="H159" s="85" t="s">
        <v>722</v>
      </c>
      <c r="I159" s="87"/>
      <c r="J159" s="85" t="s">
        <v>722</v>
      </c>
      <c r="K159" s="327"/>
      <c r="L159" s="3"/>
    </row>
    <row r="160" spans="1:12" ht="37.5">
      <c r="A160" s="127"/>
      <c r="B160" s="607" t="s">
        <v>723</v>
      </c>
      <c r="C160" s="82" t="s">
        <v>724</v>
      </c>
      <c r="D160" s="3473" t="s">
        <v>725</v>
      </c>
      <c r="E160" s="3757"/>
      <c r="F160" s="3757"/>
      <c r="G160" s="276" t="s">
        <v>726</v>
      </c>
      <c r="H160" s="29">
        <v>1020</v>
      </c>
      <c r="I160" s="661" t="s">
        <v>727</v>
      </c>
      <c r="J160" s="203" t="s">
        <v>728</v>
      </c>
      <c r="K160" s="327">
        <v>35</v>
      </c>
      <c r="L160" s="3"/>
    </row>
    <row r="161" spans="1:12">
      <c r="A161" s="127"/>
      <c r="B161" s="32" t="s">
        <v>729</v>
      </c>
      <c r="C161" s="82"/>
      <c r="D161" s="97" t="s">
        <v>22</v>
      </c>
      <c r="E161" s="3757"/>
      <c r="F161" s="3757">
        <v>100</v>
      </c>
      <c r="G161" s="276" t="s">
        <v>730</v>
      </c>
      <c r="H161" s="29"/>
      <c r="I161" s="29"/>
      <c r="J161" s="203">
        <v>680</v>
      </c>
      <c r="K161" s="327">
        <v>68</v>
      </c>
      <c r="L161" s="3"/>
    </row>
    <row r="162" spans="1:12">
      <c r="A162" s="127"/>
      <c r="B162" s="32" t="s">
        <v>731</v>
      </c>
      <c r="C162" s="82"/>
      <c r="D162" s="97" t="s">
        <v>732</v>
      </c>
      <c r="E162" s="3757">
        <v>50</v>
      </c>
      <c r="F162" s="3757"/>
      <c r="G162" s="276" t="s">
        <v>733</v>
      </c>
      <c r="H162" s="29">
        <v>2800</v>
      </c>
      <c r="I162" s="304"/>
      <c r="J162" s="203">
        <v>2800</v>
      </c>
      <c r="K162" s="1773">
        <v>35</v>
      </c>
      <c r="L162" s="3"/>
    </row>
    <row r="163" spans="1:12">
      <c r="A163" s="127"/>
      <c r="B163" s="32" t="s">
        <v>734</v>
      </c>
      <c r="C163" s="82"/>
      <c r="D163" s="97" t="s">
        <v>453</v>
      </c>
      <c r="E163" s="3757"/>
      <c r="F163" s="3757"/>
      <c r="G163" s="276" t="s">
        <v>735</v>
      </c>
      <c r="H163" s="29"/>
      <c r="I163" s="29"/>
      <c r="J163" s="203">
        <v>185</v>
      </c>
      <c r="K163" s="327"/>
      <c r="L163" s="3"/>
    </row>
    <row r="164" spans="1:12">
      <c r="A164" s="127"/>
      <c r="B164" s="852" t="s">
        <v>736</v>
      </c>
      <c r="C164" s="753"/>
      <c r="D164" s="458"/>
      <c r="E164" s="3757"/>
      <c r="F164" s="3757"/>
      <c r="G164" s="2209" t="s">
        <v>737</v>
      </c>
      <c r="H164" s="69">
        <v>1850</v>
      </c>
      <c r="I164" s="486" t="s">
        <v>350</v>
      </c>
      <c r="J164" s="2130">
        <v>1880</v>
      </c>
      <c r="K164" s="327"/>
      <c r="L164" s="574"/>
    </row>
    <row r="165" spans="1:12">
      <c r="A165" s="127"/>
      <c r="B165" s="32" t="s">
        <v>1155</v>
      </c>
      <c r="C165" s="459" t="s">
        <v>189</v>
      </c>
      <c r="D165" s="324"/>
      <c r="E165" s="3757"/>
      <c r="F165" s="3757"/>
      <c r="G165" s="276" t="s">
        <v>1156</v>
      </c>
      <c r="H165" s="459"/>
      <c r="I165" s="886"/>
      <c r="J165" s="966">
        <v>820</v>
      </c>
      <c r="K165" s="592"/>
      <c r="L165" s="574"/>
    </row>
    <row r="166" spans="1:12" ht="35.25" thickBot="1">
      <c r="A166" s="127"/>
      <c r="B166" s="32" t="s">
        <v>1157</v>
      </c>
      <c r="C166" s="459" t="s">
        <v>189</v>
      </c>
      <c r="D166" s="324" t="s">
        <v>300</v>
      </c>
      <c r="E166" s="3757"/>
      <c r="F166" s="3757"/>
      <c r="G166" s="276" t="s">
        <v>1158</v>
      </c>
      <c r="H166" s="459"/>
      <c r="I166" s="886"/>
      <c r="J166" s="966">
        <v>840</v>
      </c>
      <c r="K166" s="592">
        <v>21</v>
      </c>
      <c r="L166" s="574"/>
    </row>
    <row r="167" spans="1:12" ht="38.25">
      <c r="A167" s="127"/>
      <c r="B167" s="2380" t="s">
        <v>786</v>
      </c>
      <c r="C167" s="2767"/>
      <c r="D167" s="3757"/>
      <c r="E167" s="3757"/>
      <c r="F167" s="3757"/>
      <c r="G167" s="3757" t="s">
        <v>787</v>
      </c>
      <c r="H167" s="1179"/>
      <c r="I167" s="2770"/>
      <c r="J167" s="683"/>
      <c r="K167" s="657"/>
      <c r="L167" s="574"/>
    </row>
    <row r="168" spans="1:12" ht="37.5">
      <c r="A168" s="127"/>
      <c r="B168" s="654" t="s">
        <v>788</v>
      </c>
      <c r="C168" s="459" t="s">
        <v>789</v>
      </c>
      <c r="D168" s="935" t="s">
        <v>790</v>
      </c>
      <c r="E168" s="3757" t="s">
        <v>791</v>
      </c>
      <c r="F168" s="3757" t="s">
        <v>792</v>
      </c>
      <c r="G168" s="1390" t="s">
        <v>793</v>
      </c>
      <c r="H168" s="20" t="s">
        <v>794</v>
      </c>
      <c r="I168" s="656" t="s">
        <v>285</v>
      </c>
      <c r="J168" s="2990" t="s">
        <v>795</v>
      </c>
      <c r="K168" s="3052" t="s">
        <v>796</v>
      </c>
      <c r="L168" s="576"/>
    </row>
    <row r="169" spans="1:12" ht="37.5">
      <c r="A169" s="127"/>
      <c r="B169" s="654" t="s">
        <v>797</v>
      </c>
      <c r="C169" s="1167" t="s">
        <v>21</v>
      </c>
      <c r="D169" s="3756" t="s">
        <v>798</v>
      </c>
      <c r="E169" s="3757" t="s">
        <v>799</v>
      </c>
      <c r="F169" s="3757"/>
      <c r="G169" s="1390" t="s">
        <v>800</v>
      </c>
      <c r="H169" s="658" t="s">
        <v>801</v>
      </c>
      <c r="I169" s="656"/>
      <c r="J169" s="2990" t="s">
        <v>802</v>
      </c>
      <c r="K169" s="2991" t="s">
        <v>803</v>
      </c>
      <c r="L169" s="576"/>
    </row>
    <row r="170" spans="1:12" ht="37.5">
      <c r="A170" s="222"/>
      <c r="B170" s="654" t="s">
        <v>804</v>
      </c>
      <c r="C170" s="459" t="s">
        <v>789</v>
      </c>
      <c r="D170" s="935" t="s">
        <v>790</v>
      </c>
      <c r="E170" s="3757" t="s">
        <v>805</v>
      </c>
      <c r="F170" s="3757" t="s">
        <v>806</v>
      </c>
      <c r="G170" s="1390" t="s">
        <v>807</v>
      </c>
      <c r="H170" s="658" t="s">
        <v>808</v>
      </c>
      <c r="I170" s="656" t="s">
        <v>350</v>
      </c>
      <c r="J170" s="2990" t="s">
        <v>809</v>
      </c>
      <c r="K170" s="2991" t="s">
        <v>810</v>
      </c>
      <c r="L170" s="574"/>
    </row>
    <row r="171" spans="1:12" ht="37.5">
      <c r="A171" s="127"/>
      <c r="B171" s="654" t="s">
        <v>811</v>
      </c>
      <c r="C171" s="957" t="s">
        <v>812</v>
      </c>
      <c r="D171" s="3756" t="s">
        <v>798</v>
      </c>
      <c r="E171" s="3757" t="s">
        <v>813</v>
      </c>
      <c r="F171" s="3757"/>
      <c r="G171" s="3092" t="s">
        <v>814</v>
      </c>
      <c r="H171" s="658" t="s">
        <v>815</v>
      </c>
      <c r="I171" s="659" t="s">
        <v>285</v>
      </c>
      <c r="J171" s="2990" t="s">
        <v>816</v>
      </c>
      <c r="K171" s="2991" t="s">
        <v>817</v>
      </c>
      <c r="L171" s="574"/>
    </row>
    <row r="172" spans="1:12" ht="37.5">
      <c r="A172" s="127"/>
      <c r="B172" s="894" t="s">
        <v>818</v>
      </c>
      <c r="C172" s="459" t="s">
        <v>789</v>
      </c>
      <c r="D172" s="935" t="s">
        <v>790</v>
      </c>
      <c r="E172" s="3757" t="s">
        <v>791</v>
      </c>
      <c r="F172" s="3757" t="s">
        <v>819</v>
      </c>
      <c r="G172" s="3059" t="s">
        <v>793</v>
      </c>
      <c r="H172" s="658" t="s">
        <v>820</v>
      </c>
      <c r="I172" s="659" t="s">
        <v>285</v>
      </c>
      <c r="J172" s="2990" t="s">
        <v>821</v>
      </c>
      <c r="K172" s="2991" t="s">
        <v>822</v>
      </c>
      <c r="L172" s="574"/>
    </row>
    <row r="173" spans="1:12" ht="37.5">
      <c r="A173" s="127"/>
      <c r="B173" s="654" t="s">
        <v>818</v>
      </c>
      <c r="C173" s="957" t="s">
        <v>182</v>
      </c>
      <c r="D173" s="935" t="s">
        <v>790</v>
      </c>
      <c r="E173" s="3757" t="s">
        <v>791</v>
      </c>
      <c r="F173" s="3757" t="s">
        <v>819</v>
      </c>
      <c r="G173" s="3092" t="s">
        <v>211</v>
      </c>
      <c r="H173" s="658">
        <v>2100</v>
      </c>
      <c r="I173" s="659" t="s">
        <v>285</v>
      </c>
      <c r="J173" s="2990" t="s">
        <v>821</v>
      </c>
      <c r="K173" s="2992" t="s">
        <v>823</v>
      </c>
      <c r="L173" s="574"/>
    </row>
    <row r="174" spans="1:12" ht="37.5">
      <c r="A174" s="127"/>
      <c r="B174" s="660" t="s">
        <v>824</v>
      </c>
      <c r="C174" s="957" t="s">
        <v>825</v>
      </c>
      <c r="D174" s="1177"/>
      <c r="E174" s="3757"/>
      <c r="F174" s="3757"/>
      <c r="G174" s="3092" t="s">
        <v>211</v>
      </c>
      <c r="H174" s="658">
        <v>130</v>
      </c>
      <c r="I174" s="561" t="s">
        <v>826</v>
      </c>
      <c r="J174" s="2989" t="s">
        <v>827</v>
      </c>
      <c r="K174" s="2266" t="s">
        <v>828</v>
      </c>
      <c r="L174" s="574"/>
    </row>
    <row r="175" spans="1:12" ht="37.5">
      <c r="A175" s="127"/>
      <c r="B175" s="654" t="s">
        <v>829</v>
      </c>
      <c r="C175" s="747" t="s">
        <v>830</v>
      </c>
      <c r="D175" s="351" t="s">
        <v>831</v>
      </c>
      <c r="E175" s="3757" t="s">
        <v>832</v>
      </c>
      <c r="F175" s="3757" t="s">
        <v>805</v>
      </c>
      <c r="G175" s="3060" t="s">
        <v>833</v>
      </c>
      <c r="H175" s="655" t="s">
        <v>834</v>
      </c>
      <c r="I175" s="20" t="s">
        <v>835</v>
      </c>
      <c r="J175" s="3191" t="s">
        <v>836</v>
      </c>
      <c r="K175" s="3194" t="s">
        <v>837</v>
      </c>
      <c r="L175" s="574"/>
    </row>
    <row r="176" spans="1:12" ht="37.5">
      <c r="A176" s="127"/>
      <c r="B176" s="654" t="s">
        <v>838</v>
      </c>
      <c r="C176" s="1167"/>
      <c r="D176" s="97" t="s">
        <v>839</v>
      </c>
      <c r="E176" s="3757"/>
      <c r="F176" s="3757"/>
      <c r="G176" s="652" t="s">
        <v>840</v>
      </c>
      <c r="H176" s="655"/>
      <c r="I176" s="656" t="s">
        <v>841</v>
      </c>
      <c r="J176" s="3192" t="s">
        <v>842</v>
      </c>
      <c r="K176" s="3193">
        <v>5.67</v>
      </c>
      <c r="L176" s="574"/>
    </row>
    <row r="177" spans="1:12" ht="37.5">
      <c r="A177" s="1806"/>
      <c r="B177" s="894" t="s">
        <v>843</v>
      </c>
      <c r="C177" s="957" t="s">
        <v>844</v>
      </c>
      <c r="D177" s="1177" t="s">
        <v>172</v>
      </c>
      <c r="E177" s="3757">
        <v>30</v>
      </c>
      <c r="F177" s="3757"/>
      <c r="G177" s="1391" t="s">
        <v>845</v>
      </c>
      <c r="H177" s="658"/>
      <c r="I177" s="659"/>
      <c r="J177" s="2989" t="s">
        <v>846</v>
      </c>
      <c r="K177" s="1774">
        <v>27.08</v>
      </c>
      <c r="L177" s="574"/>
    </row>
    <row r="178" spans="1:12" ht="37.5">
      <c r="A178" s="1806"/>
      <c r="B178" s="894" t="s">
        <v>843</v>
      </c>
      <c r="C178" s="957" t="s">
        <v>847</v>
      </c>
      <c r="D178" s="1177" t="s">
        <v>172</v>
      </c>
      <c r="E178" s="3757">
        <v>145</v>
      </c>
      <c r="F178" s="3757"/>
      <c r="G178" s="1391" t="s">
        <v>848</v>
      </c>
      <c r="H178" s="658" t="s">
        <v>849</v>
      </c>
      <c r="I178" s="659"/>
      <c r="J178" s="658" t="s">
        <v>849</v>
      </c>
      <c r="K178" s="2266" t="s">
        <v>850</v>
      </c>
      <c r="L178" s="574"/>
    </row>
    <row r="179" spans="1:12" ht="37.5">
      <c r="A179" s="1806"/>
      <c r="B179" s="894" t="s">
        <v>851</v>
      </c>
      <c r="C179" s="957"/>
      <c r="D179" s="1177" t="s">
        <v>852</v>
      </c>
      <c r="E179" s="3757">
        <v>15</v>
      </c>
      <c r="F179" s="3757" t="s">
        <v>853</v>
      </c>
      <c r="G179" s="1391" t="s">
        <v>854</v>
      </c>
      <c r="H179" s="658"/>
      <c r="I179" s="659" t="s">
        <v>855</v>
      </c>
      <c r="J179" s="1963" t="s">
        <v>856</v>
      </c>
      <c r="K179" s="1774">
        <v>8.02</v>
      </c>
      <c r="L179" s="574"/>
    </row>
    <row r="180" spans="1:12" ht="37.5">
      <c r="A180" s="1806"/>
      <c r="B180" s="894" t="s">
        <v>857</v>
      </c>
      <c r="C180" s="957"/>
      <c r="D180" s="1177" t="s">
        <v>172</v>
      </c>
      <c r="E180" s="3757"/>
      <c r="F180" s="3757">
        <v>20</v>
      </c>
      <c r="G180" s="1391" t="s">
        <v>858</v>
      </c>
      <c r="H180" s="658"/>
      <c r="I180" s="659"/>
      <c r="J180" s="2989"/>
      <c r="K180" s="1774">
        <v>14.16</v>
      </c>
      <c r="L180" s="574"/>
    </row>
    <row r="181" spans="1:12" ht="37.5">
      <c r="A181" s="2350"/>
      <c r="B181" s="894" t="s">
        <v>859</v>
      </c>
      <c r="C181" s="957" t="s">
        <v>860</v>
      </c>
      <c r="D181" s="1177"/>
      <c r="E181" s="3757"/>
      <c r="F181" s="3757"/>
      <c r="G181" s="1391" t="s">
        <v>858</v>
      </c>
      <c r="H181" s="658"/>
      <c r="I181" s="659"/>
      <c r="J181" s="2989">
        <v>850</v>
      </c>
      <c r="K181" s="1774"/>
      <c r="L181" s="574"/>
    </row>
    <row r="182" spans="1:12" ht="37.5">
      <c r="A182" s="1806"/>
      <c r="B182" s="662" t="s">
        <v>861</v>
      </c>
      <c r="C182" s="957" t="s">
        <v>182</v>
      </c>
      <c r="D182" s="1177"/>
      <c r="E182" s="3757"/>
      <c r="F182" s="3757"/>
      <c r="G182" s="1391" t="s">
        <v>862</v>
      </c>
      <c r="H182" s="658"/>
      <c r="I182" s="659"/>
      <c r="J182" s="2989"/>
      <c r="K182" s="1774">
        <v>36</v>
      </c>
      <c r="L182" s="574"/>
    </row>
    <row r="183" spans="1:12" ht="37.5">
      <c r="A183" s="1817"/>
      <c r="B183" s="662" t="s">
        <v>863</v>
      </c>
      <c r="C183" s="957"/>
      <c r="D183" s="1177" t="s">
        <v>183</v>
      </c>
      <c r="E183" s="3757"/>
      <c r="F183" s="3757"/>
      <c r="G183" s="1391" t="s">
        <v>864</v>
      </c>
      <c r="H183" s="658"/>
      <c r="I183" s="659"/>
      <c r="J183" s="2989">
        <v>68</v>
      </c>
      <c r="K183" s="1774">
        <v>3.4</v>
      </c>
      <c r="L183" s="574"/>
    </row>
    <row r="184" spans="1:12" ht="37.5">
      <c r="A184" s="1903"/>
      <c r="B184" s="662" t="s">
        <v>865</v>
      </c>
      <c r="C184" s="957"/>
      <c r="D184" s="1177"/>
      <c r="E184" s="3757"/>
      <c r="F184" s="3757"/>
      <c r="G184" s="1391"/>
      <c r="H184" s="658"/>
      <c r="I184" s="659"/>
      <c r="J184" s="2989"/>
      <c r="K184" s="1774"/>
      <c r="L184" s="574"/>
    </row>
    <row r="185" spans="1:12" ht="37.5">
      <c r="A185" s="1903"/>
      <c r="B185" s="662" t="s">
        <v>866</v>
      </c>
      <c r="C185" s="957"/>
      <c r="D185" s="1177"/>
      <c r="E185" s="3757"/>
      <c r="F185" s="3757"/>
      <c r="G185" s="1391"/>
      <c r="H185" s="658"/>
      <c r="I185" s="659"/>
      <c r="J185" s="2989"/>
      <c r="K185" s="1774"/>
      <c r="L185" s="574"/>
    </row>
    <row r="186" spans="1:12" ht="38.25">
      <c r="A186" s="1806"/>
      <c r="B186" s="1008" t="s">
        <v>705</v>
      </c>
      <c r="C186" s="1013"/>
      <c r="D186" s="1177" t="s">
        <v>867</v>
      </c>
      <c r="E186" s="3757"/>
      <c r="F186" s="3757"/>
      <c r="G186" s="689" t="s">
        <v>868</v>
      </c>
      <c r="H186" s="1007"/>
      <c r="I186" s="1007"/>
      <c r="J186" s="957">
        <v>620</v>
      </c>
      <c r="K186" s="1177">
        <v>31</v>
      </c>
      <c r="L186" s="574"/>
    </row>
    <row r="187" spans="1:12" ht="37.5">
      <c r="A187" s="2327"/>
      <c r="B187" s="1008" t="s">
        <v>869</v>
      </c>
      <c r="C187" s="957" t="s">
        <v>453</v>
      </c>
      <c r="D187" s="3756" t="s">
        <v>870</v>
      </c>
      <c r="E187" s="3757" t="s">
        <v>871</v>
      </c>
      <c r="F187" s="3757"/>
      <c r="G187" s="689" t="s">
        <v>845</v>
      </c>
      <c r="H187" s="659"/>
      <c r="I187" s="659"/>
      <c r="J187" s="957" t="s">
        <v>872</v>
      </c>
      <c r="K187" s="196" t="s">
        <v>873</v>
      </c>
      <c r="L187" s="574"/>
    </row>
    <row r="188" spans="1:12">
      <c r="A188" s="1806"/>
      <c r="B188" s="3781" t="s">
        <v>874</v>
      </c>
      <c r="C188" s="3782" t="s">
        <v>172</v>
      </c>
      <c r="D188" s="3783" t="s">
        <v>875</v>
      </c>
      <c r="E188" s="3757">
        <v>40</v>
      </c>
      <c r="F188" s="3757" t="s">
        <v>448</v>
      </c>
      <c r="G188" s="3786" t="s">
        <v>814</v>
      </c>
      <c r="H188" s="3600">
        <v>290</v>
      </c>
      <c r="I188" s="3787" t="s">
        <v>48</v>
      </c>
      <c r="J188" s="3198">
        <v>300</v>
      </c>
      <c r="K188" s="3199">
        <v>25</v>
      </c>
      <c r="L188" s="574"/>
    </row>
    <row r="189" spans="1:12" ht="37.5">
      <c r="A189" s="1806"/>
      <c r="B189" s="654"/>
      <c r="C189" s="459"/>
      <c r="D189" s="935"/>
      <c r="E189" s="3757"/>
      <c r="F189" s="3757"/>
      <c r="G189" s="1390"/>
      <c r="H189" s="658"/>
      <c r="I189" s="656"/>
      <c r="J189" s="2990"/>
      <c r="K189" s="2991"/>
      <c r="L189" s="574"/>
    </row>
    <row r="190" spans="1:12" ht="38.25" thickBot="1">
      <c r="A190" s="1806"/>
      <c r="B190" s="654"/>
      <c r="C190" s="459"/>
      <c r="D190" s="935"/>
      <c r="E190" s="3757"/>
      <c r="F190" s="3757"/>
      <c r="G190" s="1390"/>
      <c r="H190" s="658"/>
      <c r="I190" s="656"/>
      <c r="J190" s="2990"/>
      <c r="K190" s="2991"/>
      <c r="L190" s="574"/>
    </row>
    <row r="191" spans="1:12">
      <c r="A191" s="790" t="s">
        <v>1004</v>
      </c>
      <c r="B191" s="790"/>
      <c r="C191" s="1852"/>
      <c r="D191" s="785"/>
      <c r="E191" s="1848"/>
      <c r="F191" s="1849"/>
      <c r="G191" s="270"/>
      <c r="H191" s="1850"/>
      <c r="I191" s="413"/>
      <c r="J191" s="1851"/>
      <c r="K191" s="1847"/>
      <c r="L191" s="574"/>
    </row>
    <row r="192" spans="1:12" ht="35.25" thickBot="1">
      <c r="A192" s="374"/>
      <c r="B192" s="412"/>
      <c r="C192" s="372"/>
      <c r="D192" s="372"/>
      <c r="E192" s="1848"/>
      <c r="F192" s="1849"/>
      <c r="G192" s="270"/>
      <c r="H192" s="1850"/>
      <c r="I192" s="412"/>
      <c r="J192" s="1851"/>
      <c r="K192" s="1847"/>
      <c r="L192" s="574"/>
    </row>
    <row r="193" spans="1:12">
      <c r="A193" s="1853"/>
      <c r="B193" s="1854" t="s">
        <v>3</v>
      </c>
      <c r="C193" s="80" t="s">
        <v>4</v>
      </c>
      <c r="D193" s="379" t="s">
        <v>5</v>
      </c>
      <c r="E193" s="1855" t="s">
        <v>6</v>
      </c>
      <c r="F193" s="1856" t="s">
        <v>6</v>
      </c>
      <c r="G193" s="201" t="s">
        <v>7</v>
      </c>
      <c r="H193" s="80" t="s">
        <v>8</v>
      </c>
      <c r="I193" s="80" t="s">
        <v>9</v>
      </c>
      <c r="J193" s="1857" t="s">
        <v>10</v>
      </c>
      <c r="K193" s="1858" t="s">
        <v>10</v>
      </c>
      <c r="L193" s="574"/>
    </row>
    <row r="194" spans="1:12" ht="35.25" thickBot="1">
      <c r="A194" s="1859"/>
      <c r="B194" s="1860"/>
      <c r="C194" s="414"/>
      <c r="D194" s="381" t="s">
        <v>11</v>
      </c>
      <c r="E194" s="1861" t="s">
        <v>12</v>
      </c>
      <c r="F194" s="1862" t="s">
        <v>13</v>
      </c>
      <c r="G194" s="202"/>
      <c r="H194" s="414" t="s">
        <v>14</v>
      </c>
      <c r="I194" s="414"/>
      <c r="J194" s="1863" t="s">
        <v>15</v>
      </c>
      <c r="K194" s="1864" t="s">
        <v>16</v>
      </c>
      <c r="L194" s="574"/>
    </row>
    <row r="195" spans="1:12">
      <c r="A195" s="3030"/>
      <c r="B195" s="1570" t="s">
        <v>227</v>
      </c>
      <c r="C195" s="220"/>
      <c r="D195" s="206"/>
      <c r="E195" s="238"/>
      <c r="F195" s="239"/>
      <c r="G195" s="296"/>
      <c r="H195" s="220"/>
      <c r="I195" s="431"/>
      <c r="J195" s="300"/>
      <c r="K195" s="2158"/>
      <c r="L195" s="574"/>
    </row>
    <row r="196" spans="1:12">
      <c r="A196" s="3030"/>
      <c r="B196" s="32" t="s">
        <v>1157</v>
      </c>
      <c r="C196" s="459" t="s">
        <v>189</v>
      </c>
      <c r="D196" s="324" t="s">
        <v>300</v>
      </c>
      <c r="E196" s="962">
        <v>25</v>
      </c>
      <c r="F196" s="971" t="s">
        <v>1159</v>
      </c>
      <c r="G196" s="276" t="s">
        <v>108</v>
      </c>
      <c r="H196" s="459">
        <v>730</v>
      </c>
      <c r="I196" s="886" t="s">
        <v>1160</v>
      </c>
      <c r="J196" s="1776">
        <v>710</v>
      </c>
      <c r="K196" s="1777">
        <v>21</v>
      </c>
      <c r="L196" s="574"/>
    </row>
    <row r="197" spans="1:12" ht="37.5">
      <c r="A197" s="3030"/>
      <c r="B197" s="544" t="s">
        <v>1161</v>
      </c>
      <c r="C197" s="82" t="s">
        <v>21</v>
      </c>
      <c r="D197" s="83" t="s">
        <v>1162</v>
      </c>
      <c r="E197" s="31">
        <v>130</v>
      </c>
      <c r="F197" s="251"/>
      <c r="G197" s="276" t="s">
        <v>1163</v>
      </c>
      <c r="H197" s="203">
        <v>980</v>
      </c>
      <c r="I197" s="162" t="s">
        <v>1164</v>
      </c>
      <c r="J197" s="203">
        <v>1000</v>
      </c>
      <c r="K197" s="2159">
        <v>100</v>
      </c>
      <c r="L197" s="574"/>
    </row>
    <row r="198" spans="1:12" ht="37.5">
      <c r="A198" s="3030"/>
      <c r="B198" s="544" t="s">
        <v>1165</v>
      </c>
      <c r="C198" s="82" t="s">
        <v>21</v>
      </c>
      <c r="D198" s="83" t="s">
        <v>1162</v>
      </c>
      <c r="E198" s="33">
        <v>130</v>
      </c>
      <c r="F198" s="241"/>
      <c r="G198" s="276" t="s">
        <v>1163</v>
      </c>
      <c r="H198" s="29">
        <v>980</v>
      </c>
      <c r="I198" s="162" t="s">
        <v>1164</v>
      </c>
      <c r="J198" s="203">
        <v>1000</v>
      </c>
      <c r="K198" s="2159">
        <v>100</v>
      </c>
      <c r="L198" s="574"/>
    </row>
    <row r="199" spans="1:12">
      <c r="A199" s="3030"/>
      <c r="B199" s="393" t="s">
        <v>771</v>
      </c>
      <c r="C199" s="82" t="s">
        <v>66</v>
      </c>
      <c r="D199" s="83" t="s">
        <v>573</v>
      </c>
      <c r="E199" s="33">
        <v>145</v>
      </c>
      <c r="F199" s="241"/>
      <c r="G199" s="276" t="s">
        <v>1166</v>
      </c>
      <c r="H199" s="29">
        <v>1450</v>
      </c>
      <c r="I199" s="162" t="s">
        <v>925</v>
      </c>
      <c r="J199" s="203">
        <v>1475</v>
      </c>
      <c r="K199" s="1810">
        <v>122.92</v>
      </c>
      <c r="L199" s="574"/>
    </row>
    <row r="200" spans="1:12">
      <c r="A200" s="3030"/>
      <c r="B200" s="393" t="s">
        <v>771</v>
      </c>
      <c r="C200" s="82" t="s">
        <v>772</v>
      </c>
      <c r="D200" s="322" t="s">
        <v>176</v>
      </c>
      <c r="E200" s="33">
        <v>850</v>
      </c>
      <c r="F200" s="241"/>
      <c r="G200" s="276"/>
      <c r="H200" s="29"/>
      <c r="I200" s="162" t="s">
        <v>925</v>
      </c>
      <c r="J200" s="203"/>
      <c r="K200" s="522"/>
      <c r="L200" s="574"/>
    </row>
    <row r="201" spans="1:12">
      <c r="A201" s="3030"/>
      <c r="B201" s="393" t="s">
        <v>1167</v>
      </c>
      <c r="C201" s="82" t="s">
        <v>1054</v>
      </c>
      <c r="D201" s="83"/>
      <c r="E201" s="33" t="s">
        <v>1168</v>
      </c>
      <c r="F201" s="241"/>
      <c r="G201" s="276" t="s">
        <v>1166</v>
      </c>
      <c r="H201" s="29">
        <v>2800</v>
      </c>
      <c r="I201" s="162" t="s">
        <v>285</v>
      </c>
      <c r="J201" s="203" t="s">
        <v>1169</v>
      </c>
      <c r="K201" s="522"/>
      <c r="L201" s="574"/>
    </row>
    <row r="202" spans="1:12">
      <c r="A202" s="3030"/>
      <c r="B202" s="3507" t="s">
        <v>1170</v>
      </c>
      <c r="C202" s="82"/>
      <c r="D202" s="322"/>
      <c r="E202" s="252"/>
      <c r="F202" s="241"/>
      <c r="G202" s="276"/>
      <c r="H202" s="29"/>
      <c r="I202" s="536"/>
      <c r="J202" s="203"/>
      <c r="K202" s="522"/>
      <c r="L202" s="574"/>
    </row>
    <row r="203" spans="1:12">
      <c r="A203" s="3030"/>
      <c r="B203" s="2444" t="s">
        <v>1171</v>
      </c>
      <c r="C203" s="459" t="s">
        <v>189</v>
      </c>
      <c r="D203" s="324" t="s">
        <v>1172</v>
      </c>
      <c r="E203" s="962" t="s">
        <v>1173</v>
      </c>
      <c r="F203" s="971"/>
      <c r="G203" s="276" t="s">
        <v>1174</v>
      </c>
      <c r="H203" s="459" t="s">
        <v>1175</v>
      </c>
      <c r="I203" s="886" t="s">
        <v>752</v>
      </c>
      <c r="J203" s="3403" t="s">
        <v>1176</v>
      </c>
      <c r="K203" s="3792" t="s">
        <v>1177</v>
      </c>
      <c r="L203" s="574"/>
    </row>
    <row r="204" spans="1:12">
      <c r="A204" s="3030"/>
      <c r="B204" s="972" t="s">
        <v>86</v>
      </c>
      <c r="C204" s="459"/>
      <c r="D204" s="324"/>
      <c r="E204" s="962"/>
      <c r="F204" s="971"/>
      <c r="G204" s="276"/>
      <c r="H204" s="459"/>
      <c r="I204" s="886"/>
      <c r="J204" s="966"/>
      <c r="K204" s="592"/>
      <c r="L204" s="574"/>
    </row>
    <row r="205" spans="1:12">
      <c r="A205" s="3030"/>
      <c r="B205" s="32" t="s">
        <v>1155</v>
      </c>
      <c r="C205" s="459" t="s">
        <v>189</v>
      </c>
      <c r="D205" s="324"/>
      <c r="E205" s="962"/>
      <c r="F205" s="971"/>
      <c r="G205" s="276" t="s">
        <v>1156</v>
      </c>
      <c r="H205" s="459"/>
      <c r="I205" s="886"/>
      <c r="J205" s="966">
        <v>820</v>
      </c>
      <c r="K205" s="592"/>
      <c r="L205" s="576"/>
    </row>
    <row r="206" spans="1:12">
      <c r="A206" s="3030"/>
      <c r="B206" s="32" t="s">
        <v>1157</v>
      </c>
      <c r="C206" s="459" t="s">
        <v>189</v>
      </c>
      <c r="D206" s="324" t="s">
        <v>300</v>
      </c>
      <c r="E206" s="962"/>
      <c r="F206" s="971"/>
      <c r="G206" s="276" t="s">
        <v>1158</v>
      </c>
      <c r="H206" s="459"/>
      <c r="I206" s="886"/>
      <c r="J206" s="966">
        <v>840</v>
      </c>
      <c r="K206" s="592">
        <v>21</v>
      </c>
      <c r="L206" s="576"/>
    </row>
    <row r="207" spans="1:12" ht="35.25" thickBot="1">
      <c r="A207" s="3030"/>
      <c r="B207" s="387"/>
      <c r="C207" s="82"/>
      <c r="D207" s="83"/>
      <c r="E207" s="252"/>
      <c r="F207" s="241"/>
      <c r="G207" s="276"/>
      <c r="H207" s="29"/>
      <c r="I207" s="162"/>
      <c r="J207" s="203"/>
      <c r="K207" s="522"/>
      <c r="L207" s="574"/>
    </row>
    <row r="208" spans="1:12">
      <c r="A208" s="3030"/>
      <c r="B208" s="1570" t="s">
        <v>1178</v>
      </c>
      <c r="C208" s="220"/>
      <c r="D208" s="206"/>
      <c r="E208" s="238"/>
      <c r="F208" s="239"/>
      <c r="G208" s="296"/>
      <c r="H208" s="220"/>
      <c r="I208" s="431"/>
      <c r="J208" s="300"/>
      <c r="K208" s="2158"/>
      <c r="L208" s="574"/>
    </row>
    <row r="209" spans="1:12">
      <c r="A209" s="3030"/>
      <c r="B209" s="32" t="s">
        <v>1157</v>
      </c>
      <c r="C209" s="459" t="s">
        <v>189</v>
      </c>
      <c r="D209" s="324" t="s">
        <v>300</v>
      </c>
      <c r="E209" s="962">
        <v>25</v>
      </c>
      <c r="F209" s="971" t="s">
        <v>1159</v>
      </c>
      <c r="G209" s="276" t="s">
        <v>108</v>
      </c>
      <c r="H209" s="459">
        <v>780</v>
      </c>
      <c r="I209" s="886" t="s">
        <v>1179</v>
      </c>
      <c r="J209" s="1776">
        <v>795</v>
      </c>
      <c r="K209" s="1777">
        <v>19.875</v>
      </c>
      <c r="L209" s="574"/>
    </row>
    <row r="210" spans="1:12">
      <c r="A210" s="3030"/>
      <c r="B210" s="645"/>
      <c r="C210" s="82"/>
      <c r="D210" s="322"/>
      <c r="E210" s="252"/>
      <c r="F210" s="241"/>
      <c r="G210" s="276"/>
      <c r="H210" s="29"/>
      <c r="I210" s="1804"/>
      <c r="J210" s="203"/>
      <c r="K210" s="1777"/>
      <c r="L210" s="574"/>
    </row>
    <row r="211" spans="1:12">
      <c r="A211" s="3030"/>
      <c r="B211" s="32"/>
      <c r="C211" s="82"/>
      <c r="D211" s="322"/>
      <c r="E211" s="252"/>
      <c r="F211" s="241"/>
      <c r="G211" s="276"/>
      <c r="H211" s="29"/>
      <c r="I211" s="416"/>
      <c r="J211" s="203"/>
      <c r="K211" s="2239"/>
      <c r="L211" s="574"/>
    </row>
    <row r="212" spans="1:12" ht="35.25" thickBot="1">
      <c r="A212" s="3030"/>
      <c r="B212" s="32"/>
      <c r="C212" s="82"/>
      <c r="D212" s="2019"/>
      <c r="E212" s="252"/>
      <c r="F212" s="241"/>
      <c r="G212" s="276"/>
      <c r="H212" s="29"/>
      <c r="I212" s="416"/>
      <c r="J212" s="203"/>
      <c r="K212" s="1887"/>
      <c r="L212" s="574"/>
    </row>
    <row r="213" spans="1:12" ht="38.25">
      <c r="A213" s="1903"/>
      <c r="B213" s="2380" t="s">
        <v>876</v>
      </c>
      <c r="C213" s="2767"/>
      <c r="D213" s="1168"/>
      <c r="E213" s="669"/>
      <c r="F213" s="2768"/>
      <c r="G213" s="2769"/>
      <c r="H213" s="1179"/>
      <c r="I213" s="2770"/>
      <c r="J213" s="683"/>
      <c r="K213" s="657"/>
      <c r="L213" s="574"/>
    </row>
    <row r="214" spans="1:12" ht="37.5">
      <c r="A214" s="1817"/>
      <c r="B214" s="654" t="s">
        <v>877</v>
      </c>
      <c r="C214" s="459"/>
      <c r="D214" s="605"/>
      <c r="E214" s="2993"/>
      <c r="F214" s="2805"/>
      <c r="G214" s="1390"/>
      <c r="H214" s="20"/>
      <c r="I214" s="656"/>
      <c r="J214" s="2990"/>
      <c r="K214" s="3052"/>
      <c r="L214" s="574"/>
    </row>
    <row r="215" spans="1:12" ht="37.5">
      <c r="A215" s="1806"/>
      <c r="B215" s="654" t="s">
        <v>705</v>
      </c>
      <c r="C215" s="1167"/>
      <c r="D215" s="83"/>
      <c r="E215" s="673"/>
      <c r="F215" s="1254"/>
      <c r="G215" s="1390"/>
      <c r="H215" s="658"/>
      <c r="I215" s="656"/>
      <c r="J215" s="2990"/>
      <c r="K215" s="2991"/>
      <c r="L215" s="574"/>
    </row>
    <row r="216" spans="1:12" ht="37.5">
      <c r="A216" s="1806"/>
      <c r="B216" s="654" t="s">
        <v>878</v>
      </c>
      <c r="C216" s="459"/>
      <c r="D216" s="605"/>
      <c r="E216" s="2994" t="s">
        <v>879</v>
      </c>
      <c r="F216" s="2805" t="s">
        <v>880</v>
      </c>
      <c r="G216" s="1390" t="s">
        <v>881</v>
      </c>
      <c r="H216" s="658" t="s">
        <v>882</v>
      </c>
      <c r="I216" s="656" t="s">
        <v>293</v>
      </c>
      <c r="J216" s="2990" t="s">
        <v>883</v>
      </c>
      <c r="K216" s="2991">
        <v>186</v>
      </c>
      <c r="L216" s="574"/>
    </row>
    <row r="217" spans="1:12" ht="37.5">
      <c r="A217" s="1806"/>
      <c r="B217" s="654" t="s">
        <v>707</v>
      </c>
      <c r="C217" s="459"/>
      <c r="D217" s="605"/>
      <c r="E217" s="2994"/>
      <c r="F217" s="2805"/>
      <c r="G217" s="1390"/>
      <c r="H217" s="658"/>
      <c r="I217" s="656"/>
      <c r="J217" s="2990"/>
      <c r="K217" s="2991"/>
      <c r="L217" s="574"/>
    </row>
    <row r="218" spans="1:12">
      <c r="A218" s="1817"/>
      <c r="B218" s="284"/>
      <c r="C218" s="362"/>
      <c r="D218" s="1056"/>
      <c r="E218" s="1836"/>
      <c r="F218" s="1477"/>
      <c r="G218" s="1539"/>
      <c r="H218" s="29"/>
      <c r="I218" s="132"/>
      <c r="J218" s="360"/>
      <c r="K218" s="311"/>
      <c r="L218" s="574"/>
    </row>
    <row r="219" spans="1:12">
      <c r="A219" s="1806"/>
      <c r="B219" s="387"/>
      <c r="C219" s="3756"/>
      <c r="D219" s="3758"/>
      <c r="E219" s="252"/>
      <c r="F219" s="241"/>
      <c r="G219" s="276"/>
      <c r="H219" s="29"/>
      <c r="I219" s="416"/>
      <c r="J219" s="203"/>
      <c r="K219" s="311"/>
      <c r="L219" s="574"/>
    </row>
    <row r="220" spans="1:12">
      <c r="A220" s="1806"/>
      <c r="B220" s="852"/>
      <c r="C220" s="753"/>
      <c r="D220" s="634"/>
      <c r="E220" s="1478"/>
      <c r="F220" s="1479"/>
      <c r="G220" s="1116"/>
      <c r="H220" s="1345"/>
      <c r="I220" s="1349"/>
      <c r="J220" s="2102"/>
      <c r="K220" s="2102"/>
      <c r="L220" s="574"/>
    </row>
    <row r="221" spans="1:12">
      <c r="A221" s="1806"/>
      <c r="B221" s="852"/>
      <c r="C221" s="218"/>
      <c r="D221" s="634"/>
      <c r="E221" s="1478"/>
      <c r="F221" s="1479"/>
      <c r="G221" s="1713"/>
      <c r="H221" s="69"/>
      <c r="I221" s="69"/>
      <c r="J221" s="908"/>
      <c r="K221" s="2129"/>
      <c r="L221" s="574"/>
    </row>
    <row r="222" spans="1:12">
      <c r="A222" s="1806"/>
      <c r="B222" s="190"/>
      <c r="C222" s="82"/>
      <c r="D222" s="322"/>
      <c r="E222" s="1783"/>
      <c r="F222" s="1477"/>
      <c r="G222" s="1116"/>
      <c r="H222" s="1345"/>
      <c r="I222" s="455"/>
      <c r="J222" s="1345"/>
      <c r="K222" s="1997"/>
      <c r="L222" s="574"/>
    </row>
    <row r="223" spans="1:12">
      <c r="A223" s="1903"/>
      <c r="B223" s="1257"/>
      <c r="C223" s="82"/>
      <c r="D223" s="605"/>
      <c r="E223" s="1783"/>
      <c r="F223" s="1477"/>
      <c r="G223" s="1116"/>
      <c r="H223" s="1345"/>
      <c r="I223" s="455"/>
      <c r="J223" s="1345"/>
      <c r="K223" s="1997"/>
      <c r="L223" s="574"/>
    </row>
    <row r="224" spans="1:12">
      <c r="A224" s="1806"/>
      <c r="B224" s="190"/>
      <c r="C224" s="218"/>
      <c r="D224" s="218"/>
      <c r="E224" s="1478"/>
      <c r="F224" s="1479"/>
      <c r="G224" s="1713"/>
      <c r="H224" s="69"/>
      <c r="I224" s="455"/>
      <c r="J224" s="908"/>
      <c r="K224" s="1490"/>
      <c r="L224" s="574"/>
    </row>
    <row r="225" spans="1:12">
      <c r="A225" s="1806"/>
      <c r="B225" s="190"/>
      <c r="C225" s="218"/>
      <c r="D225" s="1469"/>
      <c r="E225" s="1783"/>
      <c r="F225" s="1477"/>
      <c r="G225" s="1713"/>
      <c r="H225" s="69"/>
      <c r="I225" s="455"/>
      <c r="J225" s="908"/>
      <c r="K225" s="1490"/>
      <c r="L225" s="574"/>
    </row>
    <row r="226" spans="1:12">
      <c r="A226" s="1806"/>
      <c r="B226" s="190"/>
      <c r="C226" s="218"/>
      <c r="D226" s="1469"/>
      <c r="E226" s="1734"/>
      <c r="F226" s="1735"/>
      <c r="G226" s="276"/>
      <c r="H226" s="29"/>
      <c r="I226" s="455"/>
      <c r="J226" s="203"/>
      <c r="K226" s="2096"/>
      <c r="L226" s="574"/>
    </row>
    <row r="227" spans="1:12">
      <c r="A227" s="1903"/>
      <c r="B227" s="190"/>
      <c r="C227" s="218"/>
      <c r="D227" s="1469"/>
      <c r="E227" s="1734"/>
      <c r="F227" s="1735"/>
      <c r="G227" s="276"/>
      <c r="H227" s="29"/>
      <c r="I227" s="455"/>
      <c r="J227" s="203"/>
      <c r="K227" s="2096"/>
      <c r="L227" s="574"/>
    </row>
    <row r="228" spans="1:12">
      <c r="A228" s="1806"/>
      <c r="B228" s="190"/>
      <c r="C228" s="218"/>
      <c r="D228" s="605"/>
      <c r="E228" s="33"/>
      <c r="F228" s="34"/>
      <c r="G228" s="276"/>
      <c r="H228" s="1345"/>
      <c r="I228" s="455"/>
      <c r="J228" s="203"/>
      <c r="K228" s="1777"/>
      <c r="L228" s="574"/>
    </row>
    <row r="229" spans="1:12">
      <c r="A229" s="413" t="s">
        <v>1</v>
      </c>
      <c r="B229" s="413"/>
      <c r="C229" s="791"/>
      <c r="D229" s="372"/>
      <c r="E229" s="1848"/>
      <c r="F229" s="1849"/>
      <c r="G229" s="270"/>
      <c r="H229" s="1850"/>
      <c r="I229" s="413"/>
      <c r="J229" s="1851"/>
      <c r="K229" s="1847"/>
      <c r="L229" s="574"/>
    </row>
    <row r="230" spans="1:12">
      <c r="A230" s="790" t="s">
        <v>1004</v>
      </c>
      <c r="B230" s="790"/>
      <c r="C230" s="1852"/>
      <c r="D230" s="785"/>
      <c r="E230" s="1848"/>
      <c r="F230" s="1849"/>
      <c r="G230" s="270"/>
      <c r="H230" s="1850"/>
      <c r="I230" s="413"/>
      <c r="J230" s="1851"/>
      <c r="K230" s="1847"/>
      <c r="L230" s="574"/>
    </row>
    <row r="231" spans="1:12" ht="35.25" thickBot="1">
      <c r="A231" s="374"/>
      <c r="B231" s="412"/>
      <c r="C231" s="372"/>
      <c r="D231" s="372"/>
      <c r="E231" s="1848"/>
      <c r="F231" s="1849"/>
      <c r="G231" s="270"/>
      <c r="H231" s="1850"/>
      <c r="I231" s="412"/>
      <c r="J231" s="1851"/>
      <c r="K231" s="1847"/>
      <c r="L231" s="574"/>
    </row>
    <row r="232" spans="1:12">
      <c r="A232" s="1853"/>
      <c r="B232" s="1854" t="s">
        <v>3</v>
      </c>
      <c r="C232" s="80" t="s">
        <v>4</v>
      </c>
      <c r="D232" s="379" t="s">
        <v>5</v>
      </c>
      <c r="E232" s="1855" t="s">
        <v>6</v>
      </c>
      <c r="F232" s="1856" t="s">
        <v>6</v>
      </c>
      <c r="G232" s="201" t="s">
        <v>7</v>
      </c>
      <c r="H232" s="80" t="s">
        <v>8</v>
      </c>
      <c r="I232" s="80" t="s">
        <v>9</v>
      </c>
      <c r="J232" s="1857" t="s">
        <v>10</v>
      </c>
      <c r="K232" s="1858" t="s">
        <v>10</v>
      </c>
      <c r="L232" s="574"/>
    </row>
    <row r="233" spans="1:12" ht="35.25" thickBot="1">
      <c r="A233" s="1859"/>
      <c r="B233" s="1860"/>
      <c r="C233" s="414"/>
      <c r="D233" s="381" t="s">
        <v>11</v>
      </c>
      <c r="E233" s="1861" t="s">
        <v>12</v>
      </c>
      <c r="F233" s="1862" t="s">
        <v>13</v>
      </c>
      <c r="G233" s="202"/>
      <c r="H233" s="414" t="s">
        <v>14</v>
      </c>
      <c r="I233" s="414"/>
      <c r="J233" s="1863" t="s">
        <v>15</v>
      </c>
      <c r="K233" s="1864" t="s">
        <v>16</v>
      </c>
      <c r="L233" s="574"/>
    </row>
    <row r="234" spans="1:12">
      <c r="A234" s="1806"/>
      <c r="B234" s="190"/>
      <c r="C234" s="82"/>
      <c r="D234" s="605"/>
      <c r="E234" s="1783"/>
      <c r="F234" s="1477"/>
      <c r="G234" s="1116"/>
      <c r="H234" s="1345"/>
      <c r="I234" s="455"/>
      <c r="J234" s="1345"/>
      <c r="K234" s="1997"/>
      <c r="L234" s="574"/>
    </row>
    <row r="235" spans="1:12">
      <c r="A235" s="1806"/>
      <c r="B235" s="69"/>
      <c r="C235" s="82"/>
      <c r="D235" s="322"/>
      <c r="E235" s="3166"/>
      <c r="F235" s="2805"/>
      <c r="G235" s="276"/>
      <c r="H235" s="29"/>
      <c r="I235" s="455"/>
      <c r="J235" s="29"/>
      <c r="K235" s="3154"/>
      <c r="L235" s="574"/>
    </row>
    <row r="236" spans="1:12">
      <c r="A236" s="1806"/>
      <c r="B236" s="69"/>
      <c r="C236" s="82"/>
      <c r="D236" s="322"/>
      <c r="E236" s="3232"/>
      <c r="F236" s="2805"/>
      <c r="G236" s="276"/>
      <c r="H236" s="29"/>
      <c r="I236" s="455"/>
      <c r="J236" s="29"/>
      <c r="K236" s="3154"/>
      <c r="L236" s="574"/>
    </row>
    <row r="237" spans="1:12">
      <c r="A237" s="1806"/>
      <c r="B237" s="69"/>
      <c r="C237" s="82"/>
      <c r="D237" s="322"/>
      <c r="E237" s="3166"/>
      <c r="F237" s="2805"/>
      <c r="G237" s="276"/>
      <c r="H237" s="29"/>
      <c r="I237" s="455"/>
      <c r="J237" s="29"/>
      <c r="K237" s="3154"/>
      <c r="L237" s="574"/>
    </row>
    <row r="238" spans="1:12">
      <c r="A238" s="1806"/>
      <c r="B238" s="796"/>
      <c r="C238" s="786"/>
      <c r="D238" s="1415"/>
      <c r="E238" s="1535"/>
      <c r="F238" s="1606"/>
      <c r="G238" s="766"/>
      <c r="H238" s="416"/>
      <c r="I238" s="1915"/>
      <c r="J238" s="1582"/>
      <c r="K238" s="1918"/>
      <c r="L238" s="574"/>
    </row>
    <row r="239" spans="1:12">
      <c r="A239" s="1806"/>
      <c r="B239" s="796"/>
      <c r="C239" s="789"/>
      <c r="D239" s="197"/>
      <c r="E239" s="1535"/>
      <c r="F239" s="1606"/>
      <c r="G239" s="765"/>
      <c r="H239" s="1345"/>
      <c r="I239" s="1919"/>
      <c r="J239" s="1534"/>
      <c r="K239" s="1920"/>
      <c r="L239" s="574"/>
    </row>
    <row r="240" spans="1:12">
      <c r="A240" s="1903"/>
      <c r="B240" s="796"/>
      <c r="C240" s="786"/>
      <c r="D240" s="1415"/>
      <c r="E240" s="1535"/>
      <c r="F240" s="1606"/>
      <c r="G240" s="766"/>
      <c r="H240" s="416"/>
      <c r="I240" s="1915"/>
      <c r="J240" s="1582"/>
      <c r="K240" s="1918"/>
      <c r="L240" s="574"/>
    </row>
    <row r="241" spans="1:12">
      <c r="A241" s="1806"/>
      <c r="B241" s="69"/>
      <c r="C241" s="82"/>
      <c r="D241" s="605"/>
      <c r="E241" s="33"/>
      <c r="F241" s="34"/>
      <c r="G241" s="276"/>
      <c r="H241" s="1345"/>
      <c r="I241" s="455"/>
      <c r="J241" s="959"/>
      <c r="K241" s="1777"/>
      <c r="L241" s="574"/>
    </row>
    <row r="242" spans="1:12">
      <c r="A242" s="1806"/>
      <c r="B242" s="796"/>
      <c r="C242" s="786"/>
      <c r="D242" s="1415"/>
      <c r="E242" s="1535"/>
      <c r="F242" s="1606"/>
      <c r="G242" s="766"/>
      <c r="H242" s="416"/>
      <c r="I242" s="1915"/>
      <c r="J242" s="1582"/>
      <c r="K242" s="1918"/>
      <c r="L242" s="574"/>
    </row>
    <row r="243" spans="1:12">
      <c r="A243" s="1806"/>
      <c r="B243" s="796"/>
      <c r="C243" s="789"/>
      <c r="D243" s="197"/>
      <c r="E243" s="1535"/>
      <c r="F243" s="1606"/>
      <c r="G243" s="765"/>
      <c r="H243" s="1345"/>
      <c r="I243" s="1919"/>
      <c r="J243" s="1534"/>
      <c r="K243" s="1920"/>
      <c r="L243" s="574"/>
    </row>
    <row r="244" spans="1:12">
      <c r="A244" s="1903"/>
      <c r="B244" s="796"/>
      <c r="C244" s="786"/>
      <c r="D244" s="1415"/>
      <c r="E244" s="1535"/>
      <c r="F244" s="1606"/>
      <c r="G244" s="766"/>
      <c r="H244" s="416"/>
      <c r="I244" s="1915"/>
      <c r="J244" s="1582"/>
      <c r="K244" s="1918"/>
      <c r="L244" s="574"/>
    </row>
    <row r="245" spans="1:12">
      <c r="A245" s="1806"/>
      <c r="B245" s="69"/>
      <c r="C245" s="82"/>
      <c r="D245" s="605"/>
      <c r="E245" s="33"/>
      <c r="F245" s="34"/>
      <c r="G245" s="276"/>
      <c r="H245" s="1345"/>
      <c r="I245" s="455"/>
      <c r="J245" s="959"/>
      <c r="K245" s="1777"/>
      <c r="L245" s="574"/>
    </row>
    <row r="246" spans="1:12" ht="37.5">
      <c r="A246" s="1806"/>
      <c r="B246" s="2432"/>
      <c r="C246" s="82"/>
      <c r="D246" s="322"/>
      <c r="E246" s="1783"/>
      <c r="F246" s="1784"/>
      <c r="G246" s="2812"/>
      <c r="H246" s="69"/>
      <c r="I246" s="455"/>
      <c r="J246" s="2120"/>
      <c r="K246" s="2131"/>
      <c r="L246" s="576"/>
    </row>
    <row r="247" spans="1:12" ht="37.5">
      <c r="A247" s="1806"/>
      <c r="B247" s="2432"/>
      <c r="C247" s="82"/>
      <c r="D247" s="322"/>
      <c r="E247" s="1783"/>
      <c r="F247" s="1784"/>
      <c r="G247" s="2812"/>
      <c r="H247" s="69"/>
      <c r="I247" s="455"/>
      <c r="J247" s="2120"/>
      <c r="K247" s="2131"/>
      <c r="L247" s="576"/>
    </row>
    <row r="248" spans="1:12" ht="37.5">
      <c r="A248" s="1806"/>
      <c r="B248" s="2432"/>
      <c r="C248" s="3793"/>
      <c r="D248" s="3353"/>
      <c r="E248" s="1783"/>
      <c r="F248" s="1784"/>
      <c r="G248" s="2813"/>
      <c r="H248" s="852"/>
      <c r="I248" s="455"/>
      <c r="J248" s="2120"/>
      <c r="K248" s="2131"/>
      <c r="L248" s="574"/>
    </row>
    <row r="249" spans="1:12">
      <c r="A249" s="1806"/>
      <c r="B249" s="852"/>
      <c r="C249" s="82"/>
      <c r="D249" s="605"/>
      <c r="E249" s="33"/>
      <c r="F249" s="34"/>
      <c r="G249" s="276"/>
      <c r="H249" s="1345"/>
      <c r="I249" s="132"/>
      <c r="J249" s="203"/>
      <c r="K249" s="1777"/>
      <c r="L249" s="574"/>
    </row>
    <row r="250" spans="1:12">
      <c r="A250" s="1806"/>
      <c r="B250" s="852"/>
      <c r="C250" s="82"/>
      <c r="D250" s="605"/>
      <c r="E250" s="33"/>
      <c r="F250" s="34"/>
      <c r="G250" s="276"/>
      <c r="H250" s="1345"/>
      <c r="I250" s="132"/>
      <c r="J250" s="203"/>
      <c r="K250" s="1777"/>
      <c r="L250" s="574"/>
    </row>
    <row r="251" spans="1:12" ht="37.5">
      <c r="A251" s="1806"/>
      <c r="B251" s="69"/>
      <c r="C251" s="82"/>
      <c r="D251" s="605"/>
      <c r="E251" s="1836"/>
      <c r="F251" s="1990"/>
      <c r="G251" s="2811"/>
      <c r="H251" s="69"/>
      <c r="I251" s="455"/>
      <c r="J251" s="2120"/>
      <c r="K251" s="2132"/>
      <c r="L251" s="574"/>
    </row>
    <row r="252" spans="1:12">
      <c r="A252" s="1806"/>
      <c r="B252" s="69"/>
      <c r="C252" s="82"/>
      <c r="D252" s="322"/>
      <c r="E252" s="3166"/>
      <c r="F252" s="2805"/>
      <c r="G252" s="2436"/>
      <c r="H252" s="29"/>
      <c r="I252" s="455"/>
      <c r="J252" s="2146"/>
      <c r="K252" s="1999"/>
      <c r="L252" s="574"/>
    </row>
    <row r="253" spans="1:12">
      <c r="A253" s="1903"/>
      <c r="B253" s="69"/>
      <c r="C253" s="82"/>
      <c r="D253" s="322"/>
      <c r="E253" s="3232"/>
      <c r="F253" s="2805"/>
      <c r="G253" s="2436"/>
      <c r="H253" s="29"/>
      <c r="I253" s="455"/>
      <c r="J253" s="2146"/>
      <c r="K253" s="1999"/>
      <c r="L253" s="574"/>
    </row>
    <row r="254" spans="1:12">
      <c r="A254" s="1806"/>
      <c r="B254" s="69"/>
      <c r="C254" s="82"/>
      <c r="D254" s="322"/>
      <c r="E254" s="3232"/>
      <c r="F254" s="2805"/>
      <c r="G254" s="2436"/>
      <c r="H254" s="29"/>
      <c r="I254" s="455"/>
      <c r="J254" s="2146"/>
      <c r="K254" s="1999"/>
      <c r="L254" s="574"/>
    </row>
    <row r="255" spans="1:12">
      <c r="A255" s="1806"/>
      <c r="B255" s="69"/>
      <c r="C255" s="82"/>
      <c r="D255" s="322"/>
      <c r="E255" s="3166"/>
      <c r="F255" s="2805"/>
      <c r="G255" s="2429"/>
      <c r="H255" s="69"/>
      <c r="I255" s="455"/>
      <c r="J255" s="2132"/>
      <c r="K255" s="2132"/>
      <c r="L255" s="574"/>
    </row>
    <row r="256" spans="1:12">
      <c r="A256" s="1806"/>
      <c r="B256" s="69"/>
      <c r="C256" s="82"/>
      <c r="D256" s="322"/>
      <c r="E256" s="3167"/>
      <c r="F256" s="2805"/>
      <c r="G256" s="2101"/>
      <c r="H256" s="1718"/>
      <c r="I256" s="455"/>
      <c r="J256" s="2103"/>
      <c r="K256" s="2102"/>
      <c r="L256" s="574"/>
    </row>
    <row r="257" spans="1:12">
      <c r="A257" s="1806"/>
      <c r="B257" s="69"/>
      <c r="C257" s="82"/>
      <c r="D257" s="322"/>
      <c r="E257" s="3167"/>
      <c r="F257" s="2805"/>
      <c r="G257" s="2430"/>
      <c r="H257" s="1345"/>
      <c r="I257" s="455"/>
      <c r="J257" s="1345"/>
      <c r="K257" s="3794"/>
      <c r="L257" s="574"/>
    </row>
    <row r="258" spans="1:12" ht="38.25">
      <c r="A258" s="1806"/>
      <c r="B258" s="69"/>
      <c r="C258" s="82"/>
      <c r="D258" s="605"/>
      <c r="E258" s="33"/>
      <c r="F258" s="34"/>
      <c r="G258" s="1539"/>
      <c r="H258" s="69"/>
      <c r="I258" s="455"/>
      <c r="J258" s="2120"/>
      <c r="K258" s="2128"/>
      <c r="L258" s="574"/>
    </row>
    <row r="259" spans="1:12">
      <c r="A259" s="1806"/>
      <c r="B259" s="69"/>
      <c r="C259" s="82"/>
      <c r="D259" s="322"/>
      <c r="E259" s="3167"/>
      <c r="F259" s="2805"/>
      <c r="G259" s="1116"/>
      <c r="H259" s="1345"/>
      <c r="I259" s="455"/>
      <c r="J259" s="3795"/>
      <c r="K259" s="3795"/>
      <c r="L259" s="574"/>
    </row>
    <row r="260" spans="1:12">
      <c r="A260" s="1806"/>
      <c r="B260" s="2432"/>
      <c r="C260" s="82"/>
      <c r="D260" s="322"/>
      <c r="E260" s="1783"/>
      <c r="F260" s="1784"/>
      <c r="G260" s="1713"/>
      <c r="H260" s="852"/>
      <c r="I260" s="455"/>
      <c r="J260" s="2132"/>
      <c r="K260" s="2132"/>
      <c r="L260" s="574"/>
    </row>
    <row r="261" spans="1:12">
      <c r="A261" s="2327"/>
      <c r="B261" s="3235"/>
      <c r="C261" s="3793"/>
      <c r="D261" s="3353"/>
      <c r="E261" s="3796"/>
      <c r="F261" s="3797"/>
      <c r="G261" s="3798"/>
      <c r="H261" s="3799"/>
      <c r="I261" s="3800"/>
      <c r="J261" s="3801"/>
      <c r="K261" s="3802"/>
      <c r="L261" s="574"/>
    </row>
    <row r="262" spans="1:12" ht="37.5">
      <c r="A262" s="2327"/>
      <c r="B262" s="852"/>
      <c r="C262" s="753"/>
      <c r="D262" s="218"/>
      <c r="E262" s="2319"/>
      <c r="F262" s="1990"/>
      <c r="G262" s="1713"/>
      <c r="H262" s="69"/>
      <c r="I262" s="3800"/>
      <c r="J262" s="2130"/>
      <c r="K262" s="2318"/>
      <c r="L262" s="574"/>
    </row>
    <row r="263" spans="1:12" ht="37.5">
      <c r="A263" s="1806"/>
      <c r="B263" s="1643"/>
      <c r="C263" s="753"/>
      <c r="D263" s="218"/>
      <c r="E263" s="2319"/>
      <c r="F263" s="1990"/>
      <c r="G263" s="1713"/>
      <c r="H263" s="69"/>
      <c r="I263" s="486"/>
      <c r="J263" s="2130"/>
      <c r="K263" s="2132"/>
      <c r="L263" s="574"/>
    </row>
    <row r="264" spans="1:12" ht="37.5">
      <c r="A264" s="1806"/>
      <c r="B264" s="852"/>
      <c r="C264" s="753"/>
      <c r="D264" s="753"/>
      <c r="E264" s="2319"/>
      <c r="F264" s="2322"/>
      <c r="G264" s="1713"/>
      <c r="H264" s="69"/>
      <c r="I264" s="455"/>
      <c r="J264" s="2130"/>
      <c r="K264" s="2132"/>
      <c r="L264" s="574"/>
    </row>
    <row r="265" spans="1:12">
      <c r="A265" s="1806"/>
      <c r="B265" s="852"/>
      <c r="C265" s="3793"/>
      <c r="D265" s="3353"/>
      <c r="E265" s="1836"/>
      <c r="F265" s="1990"/>
      <c r="G265" s="1713"/>
      <c r="H265" s="69"/>
      <c r="I265" s="455"/>
      <c r="J265" s="2132"/>
      <c r="K265" s="2132"/>
      <c r="L265" s="574"/>
    </row>
    <row r="266" spans="1:12">
      <c r="A266" s="1806"/>
      <c r="B266" s="852"/>
      <c r="C266" s="3793"/>
      <c r="D266" s="3353"/>
      <c r="E266" s="1783"/>
      <c r="F266" s="1784"/>
      <c r="G266" s="1116"/>
      <c r="H266" s="1345"/>
      <c r="I266" s="455"/>
      <c r="J266" s="3801"/>
      <c r="K266" s="2132"/>
      <c r="L266" s="574"/>
    </row>
    <row r="267" spans="1:12">
      <c r="A267" s="413" t="s">
        <v>1</v>
      </c>
      <c r="B267" s="413"/>
      <c r="C267" s="791"/>
      <c r="D267" s="372"/>
      <c r="E267" s="1848"/>
      <c r="F267" s="1849"/>
      <c r="G267" s="270"/>
      <c r="H267" s="1850"/>
      <c r="I267" s="413"/>
      <c r="J267" s="1851"/>
      <c r="K267" s="1847"/>
      <c r="L267" s="574"/>
    </row>
    <row r="268" spans="1:12">
      <c r="A268" s="790" t="s">
        <v>1004</v>
      </c>
      <c r="B268" s="790"/>
      <c r="C268" s="1852"/>
      <c r="D268" s="785"/>
      <c r="E268" s="1848"/>
      <c r="F268" s="1849"/>
      <c r="G268" s="270"/>
      <c r="H268" s="1850"/>
      <c r="I268" s="413"/>
      <c r="J268" s="1851"/>
      <c r="K268" s="1847"/>
      <c r="L268" s="574"/>
    </row>
    <row r="269" spans="1:12" ht="35.25" thickBot="1">
      <c r="A269" s="374"/>
      <c r="B269" s="412"/>
      <c r="C269" s="372"/>
      <c r="D269" s="372"/>
      <c r="E269" s="1848"/>
      <c r="F269" s="1849"/>
      <c r="G269" s="270"/>
      <c r="H269" s="1850"/>
      <c r="I269" s="412"/>
      <c r="J269" s="1851"/>
      <c r="K269" s="1847"/>
      <c r="L269" s="574"/>
    </row>
    <row r="270" spans="1:12">
      <c r="A270" s="1853"/>
      <c r="B270" s="1854" t="s">
        <v>3</v>
      </c>
      <c r="C270" s="80" t="s">
        <v>4</v>
      </c>
      <c r="D270" s="379" t="s">
        <v>5</v>
      </c>
      <c r="E270" s="1855" t="s">
        <v>6</v>
      </c>
      <c r="F270" s="1856" t="s">
        <v>6</v>
      </c>
      <c r="G270" s="201" t="s">
        <v>7</v>
      </c>
      <c r="H270" s="80" t="s">
        <v>8</v>
      </c>
      <c r="I270" s="80" t="s">
        <v>9</v>
      </c>
      <c r="J270" s="1857" t="s">
        <v>10</v>
      </c>
      <c r="K270" s="1858" t="s">
        <v>10</v>
      </c>
      <c r="L270" s="574"/>
    </row>
    <row r="271" spans="1:12" ht="35.25" thickBot="1">
      <c r="A271" s="1859"/>
      <c r="B271" s="1860"/>
      <c r="C271" s="414"/>
      <c r="D271" s="381" t="s">
        <v>11</v>
      </c>
      <c r="E271" s="1861" t="s">
        <v>12</v>
      </c>
      <c r="F271" s="1862" t="s">
        <v>13</v>
      </c>
      <c r="G271" s="202"/>
      <c r="H271" s="414" t="s">
        <v>14</v>
      </c>
      <c r="I271" s="414"/>
      <c r="J271" s="1863" t="s">
        <v>15</v>
      </c>
      <c r="K271" s="1864" t="s">
        <v>16</v>
      </c>
      <c r="L271" s="574"/>
    </row>
    <row r="272" spans="1:12">
      <c r="A272" s="1806"/>
      <c r="B272" s="616"/>
      <c r="C272" s="598"/>
      <c r="D272" s="580"/>
      <c r="E272" s="31"/>
      <c r="F272" s="251"/>
      <c r="G272" s="275"/>
      <c r="H272" s="204"/>
      <c r="I272" s="415"/>
      <c r="J272" s="204"/>
      <c r="K272" s="1775"/>
      <c r="L272" s="574"/>
    </row>
    <row r="273" spans="1:12">
      <c r="A273" s="1806"/>
      <c r="B273" s="560"/>
      <c r="C273" s="598"/>
      <c r="D273" s="580"/>
      <c r="E273" s="252"/>
      <c r="F273" s="241"/>
      <c r="G273" s="275"/>
      <c r="H273" s="203"/>
      <c r="I273" s="416"/>
      <c r="J273" s="203"/>
      <c r="K273" s="1777"/>
      <c r="L273" s="574"/>
    </row>
    <row r="274" spans="1:12" ht="37.5">
      <c r="A274" s="1806"/>
      <c r="B274" s="654"/>
      <c r="C274" s="598"/>
      <c r="D274" s="580"/>
      <c r="E274" s="31"/>
      <c r="F274" s="241"/>
      <c r="G274" s="275"/>
      <c r="H274" s="29"/>
      <c r="I274" s="416"/>
      <c r="J274" s="29"/>
      <c r="K274" s="1777"/>
      <c r="L274" s="574"/>
    </row>
    <row r="275" spans="1:12">
      <c r="A275" s="1806"/>
      <c r="B275" s="26"/>
      <c r="C275" s="579"/>
      <c r="D275" s="580"/>
      <c r="E275" s="256"/>
      <c r="F275" s="241"/>
      <c r="G275" s="275"/>
      <c r="H275" s="20"/>
      <c r="I275" s="415"/>
      <c r="J275" s="204"/>
      <c r="K275" s="2018"/>
      <c r="L275" s="574"/>
    </row>
    <row r="276" spans="1:12">
      <c r="A276" s="1806"/>
      <c r="B276" s="616"/>
      <c r="C276" s="82"/>
      <c r="D276" s="322"/>
      <c r="E276" s="252"/>
      <c r="F276" s="241"/>
      <c r="G276" s="275"/>
      <c r="H276" s="29"/>
      <c r="I276" s="416"/>
      <c r="J276" s="203"/>
      <c r="K276" s="1777"/>
      <c r="L276" s="574"/>
    </row>
    <row r="277" spans="1:12">
      <c r="A277" s="1806"/>
      <c r="B277" s="225"/>
      <c r="C277" s="82"/>
      <c r="D277" s="322"/>
      <c r="E277" s="252"/>
      <c r="F277" s="241"/>
      <c r="G277" s="276"/>
      <c r="H277" s="29"/>
      <c r="I277" s="416"/>
      <c r="J277" s="203"/>
      <c r="K277" s="1777"/>
      <c r="L277" s="574"/>
    </row>
    <row r="278" spans="1:12">
      <c r="A278" s="1806"/>
      <c r="B278" s="393"/>
      <c r="C278" s="82"/>
      <c r="D278" s="2019"/>
      <c r="E278" s="252"/>
      <c r="F278" s="241"/>
      <c r="G278" s="276"/>
      <c r="H278" s="29"/>
      <c r="I278" s="416"/>
      <c r="J278" s="203"/>
      <c r="K278" s="1777"/>
      <c r="L278" s="574"/>
    </row>
    <row r="279" spans="1:12">
      <c r="A279" s="1806"/>
      <c r="B279" s="645"/>
      <c r="C279" s="82"/>
      <c r="D279" s="322"/>
      <c r="E279" s="252"/>
      <c r="F279" s="241"/>
      <c r="G279" s="276"/>
      <c r="H279" s="29"/>
      <c r="I279" s="1804"/>
      <c r="J279" s="203"/>
      <c r="K279" s="3154"/>
      <c r="L279" s="574"/>
    </row>
    <row r="280" spans="1:12">
      <c r="A280" s="1806"/>
      <c r="B280" s="32"/>
      <c r="C280" s="82"/>
      <c r="D280" s="322"/>
      <c r="E280" s="252"/>
      <c r="F280" s="241"/>
      <c r="G280" s="276"/>
      <c r="H280" s="29"/>
      <c r="I280" s="416"/>
      <c r="J280" s="203"/>
      <c r="K280" s="1777"/>
      <c r="L280" s="574"/>
    </row>
    <row r="281" spans="1:12" ht="35.25" thickBot="1">
      <c r="A281" s="1806"/>
      <c r="B281" s="2020"/>
      <c r="C281" s="1662"/>
      <c r="D281" s="2021"/>
      <c r="E281" s="2022"/>
      <c r="F281" s="1724"/>
      <c r="G281" s="2023"/>
      <c r="H281" s="1660"/>
      <c r="I281" s="1701"/>
      <c r="J281" s="2024"/>
      <c r="K281" s="2025"/>
      <c r="L281" s="574"/>
    </row>
    <row r="282" spans="1:12" ht="35.25" thickTop="1">
      <c r="A282" s="1806"/>
      <c r="B282" s="560"/>
      <c r="C282" s="598"/>
      <c r="D282" s="580"/>
      <c r="E282" s="250"/>
      <c r="F282" s="251"/>
      <c r="G282" s="275"/>
      <c r="H282" s="204"/>
      <c r="I282" s="415"/>
      <c r="J282" s="204"/>
      <c r="K282" s="1775"/>
    </row>
    <row r="283" spans="1:12" ht="37.5">
      <c r="A283" s="1806"/>
      <c r="B283" s="654"/>
      <c r="C283" s="598"/>
      <c r="D283" s="580"/>
      <c r="E283" s="31"/>
      <c r="F283" s="241"/>
      <c r="G283" s="275"/>
      <c r="H283" s="29"/>
      <c r="I283" s="416"/>
      <c r="J283" s="29"/>
      <c r="K283" s="1777"/>
    </row>
    <row r="284" spans="1:12">
      <c r="A284" s="1806"/>
      <c r="B284" s="26"/>
      <c r="C284" s="579"/>
      <c r="D284" s="580"/>
      <c r="E284" s="256"/>
      <c r="F284" s="241"/>
      <c r="G284" s="275"/>
      <c r="H284" s="20"/>
      <c r="I284" s="415"/>
      <c r="J284" s="204"/>
      <c r="K284" s="2018"/>
    </row>
    <row r="285" spans="1:12">
      <c r="A285" s="1806"/>
      <c r="B285" s="616"/>
      <c r="C285" s="82"/>
      <c r="D285" s="322"/>
      <c r="E285" s="252"/>
      <c r="F285" s="241"/>
      <c r="G285" s="275"/>
      <c r="H285" s="29"/>
      <c r="I285" s="416"/>
      <c r="J285" s="203"/>
      <c r="K285" s="1777"/>
    </row>
    <row r="286" spans="1:12">
      <c r="A286" s="1806"/>
      <c r="B286" s="225"/>
      <c r="C286" s="82"/>
      <c r="D286" s="322"/>
      <c r="E286" s="252"/>
      <c r="F286" s="241"/>
      <c r="G286" s="276"/>
      <c r="H286" s="29"/>
      <c r="I286" s="416"/>
      <c r="J286" s="203"/>
      <c r="K286" s="1777"/>
    </row>
    <row r="287" spans="1:12">
      <c r="A287" s="1806"/>
      <c r="B287" s="393"/>
      <c r="C287" s="82"/>
      <c r="D287" s="2019"/>
      <c r="E287" s="252"/>
      <c r="F287" s="241"/>
      <c r="G287" s="276"/>
      <c r="H287" s="29"/>
      <c r="I287" s="416"/>
      <c r="J287" s="203"/>
      <c r="K287" s="1777"/>
    </row>
    <row r="288" spans="1:12">
      <c r="A288" s="1806"/>
      <c r="B288" s="645"/>
      <c r="C288" s="82"/>
      <c r="D288" s="322"/>
      <c r="E288" s="252"/>
      <c r="F288" s="241"/>
      <c r="G288" s="276"/>
      <c r="H288" s="29"/>
      <c r="I288" s="1804"/>
      <c r="J288" s="203"/>
      <c r="K288" s="3154"/>
    </row>
    <row r="289" spans="1:11">
      <c r="A289" s="2382" t="s">
        <v>1180</v>
      </c>
      <c r="B289" s="32"/>
      <c r="C289" s="82"/>
      <c r="D289" s="322"/>
      <c r="E289" s="252"/>
      <c r="F289" s="241"/>
      <c r="G289" s="276"/>
      <c r="H289" s="29"/>
      <c r="I289" s="416"/>
      <c r="J289" s="203"/>
      <c r="K289" s="1777"/>
    </row>
    <row r="290" spans="1:11">
      <c r="A290" s="1806"/>
      <c r="B290" s="32"/>
      <c r="C290" s="82"/>
      <c r="D290" s="2019"/>
      <c r="E290" s="252"/>
      <c r="F290" s="241"/>
      <c r="G290" s="276"/>
      <c r="H290" s="29"/>
      <c r="I290" s="416"/>
      <c r="J290" s="203"/>
      <c r="K290" s="1777"/>
    </row>
    <row r="291" spans="1:11" ht="37.5">
      <c r="A291" s="1806"/>
      <c r="B291" s="1782"/>
      <c r="C291" s="362"/>
      <c r="D291" s="1056"/>
      <c r="E291" s="1783"/>
      <c r="F291" s="1784"/>
      <c r="G291" s="2437"/>
      <c r="H291" s="2347"/>
      <c r="I291" s="455"/>
      <c r="J291" s="1778"/>
      <c r="K291" s="2105"/>
    </row>
    <row r="292" spans="1:11" ht="37.5">
      <c r="A292" s="1806"/>
      <c r="B292" s="1782"/>
      <c r="C292" s="362"/>
      <c r="D292" s="1056"/>
      <c r="E292" s="1783"/>
      <c r="F292" s="1784"/>
      <c r="G292" s="2437"/>
      <c r="H292" s="2347"/>
      <c r="I292" s="455"/>
      <c r="J292" s="1778"/>
      <c r="K292" s="2105"/>
    </row>
    <row r="293" spans="1:11" ht="37.5">
      <c r="A293" s="1806"/>
      <c r="B293" s="1782"/>
      <c r="C293" s="362"/>
      <c r="D293" s="1056"/>
      <c r="E293" s="1783"/>
      <c r="F293" s="1784"/>
      <c r="G293" s="2437"/>
      <c r="H293" s="2347"/>
      <c r="I293" s="455"/>
      <c r="J293" s="1778"/>
      <c r="K293" s="2105"/>
    </row>
    <row r="294" spans="1:11">
      <c r="A294" s="1806"/>
      <c r="B294" s="1782"/>
      <c r="C294" s="362"/>
      <c r="D294" s="1056"/>
      <c r="E294" s="1836"/>
      <c r="F294" s="1990"/>
      <c r="G294" s="1713"/>
      <c r="H294" s="69"/>
      <c r="I294" s="455"/>
      <c r="J294" s="1778"/>
      <c r="K294" s="2132"/>
    </row>
    <row r="295" spans="1:11">
      <c r="A295" s="1806"/>
      <c r="B295" s="69"/>
      <c r="C295" s="362"/>
      <c r="D295" s="1056"/>
      <c r="E295" s="1836"/>
      <c r="F295" s="1477"/>
      <c r="G295" s="1713"/>
      <c r="H295" s="69"/>
      <c r="I295" s="455"/>
      <c r="J295" s="2132"/>
      <c r="K295" s="2132"/>
    </row>
    <row r="296" spans="1:11">
      <c r="A296" s="1806"/>
      <c r="B296" s="69"/>
      <c r="C296" s="362"/>
      <c r="D296" s="1056"/>
      <c r="E296" s="1836"/>
      <c r="F296" s="1477"/>
      <c r="G296" s="1713"/>
      <c r="H296" s="69"/>
      <c r="I296" s="455"/>
      <c r="J296" s="2132"/>
      <c r="K296" s="2132"/>
    </row>
    <row r="297" spans="1:11">
      <c r="A297" s="1806"/>
      <c r="B297" s="1643"/>
      <c r="C297" s="3793"/>
      <c r="D297" s="3353"/>
      <c r="E297" s="1478"/>
      <c r="F297" s="1479"/>
      <c r="G297" s="2101"/>
      <c r="H297" s="1718"/>
      <c r="I297" s="3791"/>
      <c r="J297" s="3801"/>
      <c r="K297" s="2132"/>
    </row>
    <row r="298" spans="1:11">
      <c r="A298" s="1806"/>
      <c r="B298" s="852"/>
      <c r="C298" s="753"/>
      <c r="D298" s="634"/>
      <c r="E298" s="1478"/>
      <c r="F298" s="1479"/>
      <c r="G298" s="2101"/>
      <c r="H298" s="1718"/>
      <c r="I298" s="3791"/>
      <c r="J298" s="2130"/>
      <c r="K298" s="2132"/>
    </row>
    <row r="299" spans="1:11">
      <c r="A299" s="1806"/>
      <c r="B299" s="852"/>
      <c r="C299" s="753"/>
      <c r="D299" s="3353"/>
      <c r="E299" s="1478"/>
      <c r="F299" s="1479"/>
      <c r="G299" s="2101"/>
      <c r="H299" s="1718"/>
      <c r="I299" s="3791"/>
      <c r="J299" s="2132"/>
      <c r="K299" s="1997"/>
    </row>
    <row r="300" spans="1:11">
      <c r="A300" s="1806"/>
      <c r="B300" s="852"/>
      <c r="C300" s="753"/>
      <c r="D300" s="3353"/>
      <c r="E300" s="1478"/>
      <c r="F300" s="1479"/>
      <c r="G300" s="2101"/>
      <c r="H300" s="1718"/>
      <c r="I300" s="3791"/>
      <c r="J300" s="2132"/>
      <c r="K300" s="1997"/>
    </row>
    <row r="301" spans="1:11">
      <c r="A301" s="1806"/>
      <c r="B301" s="190"/>
      <c r="C301" s="140"/>
      <c r="D301" s="140"/>
      <c r="E301" s="1476"/>
      <c r="F301" s="1477"/>
      <c r="G301" s="2122"/>
      <c r="H301" s="190"/>
      <c r="I301" s="132"/>
      <c r="J301" s="2118"/>
      <c r="K301" s="2118"/>
    </row>
    <row r="302" spans="1:11">
      <c r="A302" s="1806"/>
      <c r="B302" s="69"/>
      <c r="C302" s="218"/>
      <c r="D302" s="218"/>
      <c r="E302" s="1476"/>
      <c r="F302" s="1477"/>
      <c r="G302" s="1713"/>
      <c r="H302" s="69"/>
      <c r="I302" s="69"/>
      <c r="J302" s="2118"/>
      <c r="K302" s="2118"/>
    </row>
    <row r="303" spans="1:11">
      <c r="A303" s="1806"/>
      <c r="B303" s="69"/>
      <c r="C303" s="218"/>
      <c r="D303" s="218"/>
      <c r="E303" s="1476"/>
      <c r="F303" s="1477"/>
      <c r="G303" s="1713"/>
      <c r="H303" s="69"/>
      <c r="I303" s="69"/>
      <c r="J303" s="2118"/>
      <c r="K303" s="2118"/>
    </row>
    <row r="304" spans="1:11">
      <c r="A304" s="1806"/>
      <c r="B304" s="69"/>
      <c r="C304" s="218"/>
      <c r="D304" s="218"/>
      <c r="E304" s="1476"/>
      <c r="F304" s="1477"/>
      <c r="G304" s="1713"/>
      <c r="H304" s="69"/>
      <c r="I304" s="69"/>
      <c r="J304" s="2118"/>
      <c r="K304" s="2118"/>
    </row>
    <row r="305" spans="1:11">
      <c r="A305" s="413" t="s">
        <v>1</v>
      </c>
      <c r="B305" s="413"/>
      <c r="C305" s="791"/>
      <c r="D305" s="372"/>
      <c r="E305" s="1848"/>
      <c r="F305" s="1849"/>
      <c r="G305" s="270"/>
      <c r="H305" s="1850"/>
      <c r="I305" s="413"/>
      <c r="J305" s="1851"/>
      <c r="K305" s="1847"/>
    </row>
    <row r="306" spans="1:11">
      <c r="A306" s="790" t="s">
        <v>1004</v>
      </c>
      <c r="B306" s="790"/>
      <c r="C306" s="1852"/>
      <c r="D306" s="785"/>
      <c r="E306" s="1848"/>
      <c r="F306" s="1849"/>
      <c r="G306" s="270"/>
      <c r="H306" s="1850"/>
      <c r="I306" s="413"/>
      <c r="J306" s="1851"/>
      <c r="K306" s="1847"/>
    </row>
    <row r="307" spans="1:11" ht="35.25" thickBot="1">
      <c r="A307" s="374"/>
      <c r="B307" s="412"/>
      <c r="C307" s="372"/>
      <c r="D307" s="372"/>
      <c r="E307" s="1848"/>
      <c r="F307" s="1849"/>
      <c r="G307" s="270"/>
      <c r="H307" s="1850"/>
      <c r="I307" s="412"/>
      <c r="J307" s="1851"/>
      <c r="K307" s="1847"/>
    </row>
    <row r="308" spans="1:11">
      <c r="A308" s="1853"/>
      <c r="B308" s="1854" t="s">
        <v>3</v>
      </c>
      <c r="C308" s="80" t="s">
        <v>4</v>
      </c>
      <c r="D308" s="379" t="s">
        <v>5</v>
      </c>
      <c r="E308" s="1855" t="s">
        <v>6</v>
      </c>
      <c r="F308" s="1856" t="s">
        <v>6</v>
      </c>
      <c r="G308" s="201" t="s">
        <v>7</v>
      </c>
      <c r="H308" s="80" t="s">
        <v>8</v>
      </c>
      <c r="I308" s="80" t="s">
        <v>9</v>
      </c>
      <c r="J308" s="1857" t="s">
        <v>10</v>
      </c>
      <c r="K308" s="1858" t="s">
        <v>10</v>
      </c>
    </row>
    <row r="309" spans="1:11" ht="35.25" thickBot="1">
      <c r="A309" s="1859"/>
      <c r="B309" s="1860"/>
      <c r="C309" s="414"/>
      <c r="D309" s="381" t="s">
        <v>11</v>
      </c>
      <c r="E309" s="1861" t="s">
        <v>12</v>
      </c>
      <c r="F309" s="1862" t="s">
        <v>13</v>
      </c>
      <c r="G309" s="202"/>
      <c r="H309" s="414" t="s">
        <v>14</v>
      </c>
      <c r="I309" s="414"/>
      <c r="J309" s="1863" t="s">
        <v>15</v>
      </c>
      <c r="K309" s="1864" t="s">
        <v>16</v>
      </c>
    </row>
    <row r="310" spans="1:11" ht="35.25" thickBot="1">
      <c r="A310" s="1806"/>
      <c r="B310" s="387"/>
      <c r="C310" s="357"/>
      <c r="D310" s="358"/>
      <c r="E310" s="1476"/>
      <c r="F310" s="1477"/>
      <c r="G310" s="1539"/>
      <c r="H310" s="29"/>
      <c r="I310" s="467"/>
      <c r="J310" s="363"/>
      <c r="K310" s="311"/>
    </row>
    <row r="311" spans="1:11" ht="35.25" thickBot="1">
      <c r="A311" s="1806"/>
      <c r="B311" s="386"/>
      <c r="C311" s="357"/>
      <c r="D311" s="358"/>
      <c r="E311" s="1474"/>
      <c r="F311" s="1475"/>
      <c r="G311" s="1541"/>
      <c r="H311" s="69"/>
      <c r="I311" s="144"/>
      <c r="J311" s="145"/>
      <c r="K311" s="146"/>
    </row>
    <row r="312" spans="1:11">
      <c r="A312" s="1806"/>
      <c r="B312" s="284"/>
      <c r="C312" s="362"/>
      <c r="D312" s="1540"/>
      <c r="E312" s="1474"/>
      <c r="F312" s="1475"/>
      <c r="G312" s="1632"/>
      <c r="H312" s="1543"/>
      <c r="I312" s="484"/>
      <c r="J312" s="485"/>
      <c r="K312" s="315"/>
    </row>
    <row r="313" spans="1:11" ht="37.5">
      <c r="A313" s="1806"/>
      <c r="B313" s="284"/>
      <c r="C313" s="362"/>
      <c r="D313" s="1056"/>
      <c r="E313" s="1836"/>
      <c r="F313" s="1477"/>
      <c r="G313" s="1544"/>
      <c r="H313" s="20"/>
      <c r="I313" s="132"/>
      <c r="J313" s="2123"/>
      <c r="K313" s="1394">
        <v>54.94</v>
      </c>
    </row>
    <row r="314" spans="1:11" ht="37.5">
      <c r="A314" s="1806"/>
      <c r="B314" s="284"/>
      <c r="C314" s="362"/>
      <c r="D314" s="1056"/>
      <c r="E314" s="1836"/>
      <c r="F314" s="1477"/>
      <c r="G314" s="1539"/>
      <c r="H314" s="29"/>
      <c r="I314" s="132"/>
      <c r="J314" s="741"/>
      <c r="K314" s="1838">
        <v>62.94</v>
      </c>
    </row>
    <row r="315" spans="1:11">
      <c r="A315" s="1806"/>
      <c r="B315" s="284"/>
      <c r="C315" s="362"/>
      <c r="D315" s="1056"/>
      <c r="E315" s="1836"/>
      <c r="F315" s="1477"/>
      <c r="G315" s="1539"/>
      <c r="H315" s="29"/>
      <c r="I315" s="132"/>
      <c r="J315" s="360"/>
      <c r="K315" s="529"/>
    </row>
    <row r="316" spans="1:11">
      <c r="A316" s="1806"/>
      <c r="B316" s="69"/>
      <c r="C316" s="82"/>
      <c r="D316" s="322"/>
      <c r="E316" s="1783"/>
      <c r="F316" s="1477"/>
      <c r="G316" s="1116"/>
      <c r="H316" s="1345"/>
      <c r="I316" s="455"/>
      <c r="J316" s="1345"/>
      <c r="K316" s="1997"/>
    </row>
    <row r="317" spans="1:11">
      <c r="A317" s="1806"/>
      <c r="B317" s="69"/>
      <c r="C317" s="82"/>
      <c r="D317" s="322"/>
      <c r="E317" s="33"/>
      <c r="F317" s="34"/>
      <c r="G317" s="276"/>
      <c r="H317" s="1345"/>
      <c r="I317" s="132"/>
      <c r="J317" s="203"/>
      <c r="K317" s="1777"/>
    </row>
    <row r="318" spans="1:11">
      <c r="A318" s="1806"/>
      <c r="B318" s="69"/>
      <c r="C318" s="82"/>
      <c r="D318" s="218"/>
      <c r="E318" s="1783"/>
      <c r="F318" s="1784"/>
      <c r="G318" s="1601"/>
      <c r="H318" s="1345"/>
      <c r="I318" s="132"/>
      <c r="J318" s="3803"/>
      <c r="K318" s="1998"/>
    </row>
    <row r="319" spans="1:11" ht="37.5">
      <c r="A319" s="1806"/>
      <c r="B319" s="69"/>
      <c r="C319" s="82"/>
      <c r="D319" s="218"/>
      <c r="E319" s="1783"/>
      <c r="F319" s="1784"/>
      <c r="G319" s="1798"/>
      <c r="H319" s="2104"/>
      <c r="I319" s="132"/>
      <c r="J319" s="1996"/>
      <c r="K319" s="2127"/>
    </row>
    <row r="320" spans="1:11">
      <c r="A320" s="1806"/>
      <c r="B320" s="69"/>
      <c r="C320" s="82"/>
      <c r="D320" s="322"/>
      <c r="E320" s="33"/>
      <c r="F320" s="34"/>
      <c r="G320" s="1541"/>
      <c r="H320" s="69"/>
      <c r="I320" s="486"/>
      <c r="J320" s="2146"/>
      <c r="K320" s="2099"/>
    </row>
    <row r="321" spans="1:11">
      <c r="A321" s="1806"/>
      <c r="B321" s="284"/>
      <c r="C321" s="362"/>
      <c r="D321" s="1203"/>
      <c r="E321" s="1836"/>
      <c r="F321" s="1990"/>
      <c r="G321" s="1541"/>
      <c r="H321" s="69"/>
      <c r="I321" s="486"/>
      <c r="J321" s="2146"/>
      <c r="K321" s="2099"/>
    </row>
    <row r="322" spans="1:11">
      <c r="A322" s="1806"/>
      <c r="B322" s="69"/>
      <c r="C322" s="82"/>
      <c r="D322" s="459"/>
      <c r="E322" s="3456"/>
      <c r="F322" s="3456"/>
      <c r="G322" s="277"/>
      <c r="H322" s="29"/>
      <c r="I322" s="455"/>
      <c r="J322" s="29"/>
      <c r="K322" s="305"/>
    </row>
    <row r="323" spans="1:11">
      <c r="A323" s="1806"/>
      <c r="B323" s="393"/>
      <c r="C323" s="362"/>
      <c r="D323" s="1203"/>
      <c r="E323" s="1836"/>
      <c r="F323" s="1477"/>
      <c r="G323" s="1541"/>
      <c r="H323" s="69"/>
      <c r="I323" s="486"/>
      <c r="J323" s="2146"/>
      <c r="K323" s="2099"/>
    </row>
    <row r="324" spans="1:11">
      <c r="A324" s="1806"/>
      <c r="B324" s="284"/>
      <c r="C324" s="1762"/>
      <c r="D324" s="1763"/>
      <c r="E324" s="2160"/>
      <c r="F324" s="1492"/>
      <c r="G324" s="1764"/>
      <c r="H324" s="628"/>
      <c r="I324" s="1765"/>
      <c r="J324" s="2147"/>
      <c r="K324" s="2148"/>
    </row>
    <row r="325" spans="1:11">
      <c r="A325" s="1806"/>
      <c r="B325" s="69"/>
      <c r="C325" s="82"/>
      <c r="D325" s="605"/>
      <c r="E325" s="33"/>
      <c r="F325" s="34"/>
      <c r="G325" s="455"/>
      <c r="H325" s="1345"/>
      <c r="I325" s="455"/>
      <c r="J325" s="2130"/>
      <c r="K325" s="2130"/>
    </row>
    <row r="326" spans="1:11">
      <c r="A326" s="1806"/>
      <c r="B326" s="69"/>
      <c r="C326" s="82"/>
      <c r="D326" s="605"/>
      <c r="E326" s="33"/>
      <c r="F326" s="34"/>
      <c r="G326" s="276"/>
      <c r="H326" s="29"/>
      <c r="I326" s="132"/>
      <c r="J326" s="203"/>
      <c r="K326" s="1777"/>
    </row>
    <row r="327" spans="1:11">
      <c r="A327" s="1806"/>
      <c r="B327" s="69"/>
      <c r="C327" s="82"/>
      <c r="D327" s="322"/>
      <c r="E327" s="3166"/>
      <c r="F327" s="2805"/>
      <c r="G327" s="276"/>
      <c r="H327" s="29"/>
      <c r="I327" s="455"/>
      <c r="J327" s="29"/>
      <c r="K327" s="3154"/>
    </row>
    <row r="328" spans="1:11">
      <c r="A328" s="1806"/>
      <c r="B328" s="69"/>
      <c r="C328" s="82"/>
      <c r="D328" s="322"/>
      <c r="E328" s="3232"/>
      <c r="F328" s="2805"/>
      <c r="G328" s="276"/>
      <c r="H328" s="29"/>
      <c r="I328" s="455"/>
      <c r="J328" s="29"/>
      <c r="K328" s="3154"/>
    </row>
    <row r="329" spans="1:11">
      <c r="A329" s="1903"/>
      <c r="B329" s="69"/>
      <c r="C329" s="82"/>
      <c r="D329" s="322"/>
      <c r="E329" s="3166"/>
      <c r="F329" s="2805"/>
      <c r="G329" s="276"/>
      <c r="H329" s="29"/>
      <c r="I329" s="455"/>
      <c r="J329" s="29"/>
      <c r="K329" s="3154"/>
    </row>
    <row r="330" spans="1:11">
      <c r="A330" s="1806"/>
      <c r="B330" s="69"/>
      <c r="C330" s="82"/>
      <c r="D330" s="322"/>
      <c r="E330" s="3167"/>
      <c r="F330" s="2805"/>
      <c r="G330" s="276"/>
      <c r="H330" s="29"/>
      <c r="I330" s="455"/>
      <c r="J330" s="29"/>
      <c r="K330" s="3154"/>
    </row>
    <row r="331" spans="1:11">
      <c r="A331" s="1806"/>
      <c r="B331" s="69"/>
      <c r="C331" s="82"/>
      <c r="D331" s="322"/>
      <c r="E331" s="3167"/>
      <c r="F331" s="2805"/>
      <c r="G331" s="276"/>
      <c r="H331" s="29"/>
      <c r="I331" s="416"/>
      <c r="J331" s="203"/>
      <c r="K331" s="3154"/>
    </row>
    <row r="332" spans="1:11">
      <c r="A332" s="1806"/>
      <c r="B332" s="852"/>
      <c r="C332" s="753"/>
      <c r="D332" s="753"/>
      <c r="E332" s="1783"/>
      <c r="F332" s="1784"/>
      <c r="G332" s="1116"/>
      <c r="H332" s="1345"/>
      <c r="I332" s="132"/>
      <c r="J332" s="1997"/>
      <c r="K332" s="1997"/>
    </row>
    <row r="333" spans="1:11" ht="37.5">
      <c r="A333" s="1806"/>
      <c r="B333" s="698"/>
      <c r="C333" s="1905"/>
      <c r="D333" s="1906"/>
      <c r="E333" s="2141"/>
      <c r="F333" s="2142"/>
      <c r="G333" s="1908"/>
      <c r="H333" s="1685"/>
      <c r="I333" s="2143"/>
      <c r="J333" s="2144"/>
      <c r="K333" s="2145"/>
    </row>
    <row r="334" spans="1:11">
      <c r="A334" s="1806"/>
      <c r="B334" s="69"/>
      <c r="C334" s="82"/>
      <c r="D334" s="218"/>
      <c r="E334" s="1783"/>
      <c r="F334" s="1784"/>
      <c r="G334" s="1713"/>
      <c r="H334" s="1345"/>
      <c r="I334" s="132"/>
      <c r="J334" s="908"/>
      <c r="K334" s="1999"/>
    </row>
    <row r="335" spans="1:11">
      <c r="A335" s="1806"/>
      <c r="B335" s="69"/>
      <c r="C335" s="82"/>
      <c r="D335" s="322"/>
      <c r="E335" s="33"/>
      <c r="F335" s="34"/>
      <c r="G335" s="276"/>
      <c r="H335" s="1345"/>
      <c r="I335" s="132"/>
      <c r="J335" s="203"/>
      <c r="K335" s="1777"/>
    </row>
    <row r="336" spans="1:11" ht="35.25" thickBot="1">
      <c r="A336" s="1806"/>
      <c r="B336" s="1249"/>
      <c r="C336" s="357"/>
      <c r="D336" s="358"/>
      <c r="E336" s="1476"/>
      <c r="F336" s="1477"/>
      <c r="G336" s="1539"/>
      <c r="H336" s="29"/>
      <c r="I336" s="467"/>
      <c r="J336" s="363"/>
      <c r="K336" s="311"/>
    </row>
    <row r="337" spans="1:11" ht="35.25" thickBot="1">
      <c r="A337" s="1806"/>
      <c r="B337" s="1484"/>
      <c r="C337" s="357"/>
      <c r="D337" s="358"/>
      <c r="E337" s="1474"/>
      <c r="F337" s="1475"/>
      <c r="G337" s="1541"/>
      <c r="H337" s="69"/>
      <c r="I337" s="144"/>
      <c r="J337" s="145"/>
      <c r="K337" s="146"/>
    </row>
    <row r="338" spans="1:11">
      <c r="A338" s="1806"/>
      <c r="B338" s="284"/>
      <c r="C338" s="362"/>
      <c r="D338" s="1540"/>
      <c r="E338" s="1474"/>
      <c r="F338" s="1475"/>
      <c r="G338" s="1632"/>
      <c r="H338" s="1543"/>
      <c r="I338" s="484"/>
      <c r="J338" s="485"/>
      <c r="K338" s="315"/>
    </row>
    <row r="339" spans="1:11" ht="37.5">
      <c r="A339" s="1806"/>
      <c r="B339" s="284"/>
      <c r="C339" s="362"/>
      <c r="D339" s="1056"/>
      <c r="E339" s="1836"/>
      <c r="F339" s="1477"/>
      <c r="G339" s="1544"/>
      <c r="H339" s="20"/>
      <c r="I339" s="132"/>
      <c r="J339" s="2123"/>
      <c r="K339" s="1394"/>
    </row>
    <row r="340" spans="1:11" ht="37.5">
      <c r="A340" s="1806"/>
      <c r="B340" s="284"/>
      <c r="C340" s="362"/>
      <c r="D340" s="1056"/>
      <c r="E340" s="1836"/>
      <c r="F340" s="1477"/>
      <c r="G340" s="1539"/>
      <c r="H340" s="29"/>
      <c r="I340" s="132"/>
      <c r="J340" s="741"/>
      <c r="K340" s="1838"/>
    </row>
    <row r="341" spans="1:11">
      <c r="A341" s="1806"/>
      <c r="B341" s="284"/>
      <c r="C341" s="362"/>
      <c r="D341" s="1056"/>
      <c r="E341" s="1836"/>
      <c r="F341" s="1477"/>
      <c r="G341" s="1539"/>
      <c r="H341" s="29"/>
      <c r="I341" s="132"/>
      <c r="J341" s="360"/>
      <c r="K341" s="529"/>
    </row>
    <row r="342" spans="1:11">
      <c r="A342" s="1806"/>
      <c r="B342" s="69"/>
      <c r="C342" s="82"/>
      <c r="D342" s="322"/>
      <c r="E342" s="3167"/>
      <c r="F342" s="2805"/>
      <c r="G342" s="276"/>
      <c r="H342" s="29"/>
      <c r="I342" s="416"/>
      <c r="J342" s="203"/>
      <c r="K342" s="3154"/>
    </row>
    <row r="343" spans="1:11">
      <c r="A343" s="413" t="s">
        <v>1</v>
      </c>
      <c r="B343" s="413"/>
      <c r="C343" s="791"/>
      <c r="D343" s="372"/>
      <c r="E343" s="1848"/>
      <c r="F343" s="1849"/>
      <c r="G343" s="270"/>
      <c r="H343" s="1850"/>
      <c r="I343" s="413"/>
      <c r="J343" s="1851"/>
      <c r="K343" s="1847"/>
    </row>
    <row r="344" spans="1:11">
      <c r="A344" s="790" t="s">
        <v>1004</v>
      </c>
      <c r="B344" s="790"/>
      <c r="C344" s="1852"/>
      <c r="D344" s="785"/>
      <c r="E344" s="1848"/>
      <c r="F344" s="1849"/>
      <c r="G344" s="270"/>
      <c r="H344" s="1850"/>
      <c r="I344" s="413"/>
      <c r="J344" s="1851"/>
      <c r="K344" s="1847"/>
    </row>
    <row r="345" spans="1:11" ht="35.25" thickBot="1">
      <c r="A345" s="374"/>
      <c r="B345" s="412"/>
      <c r="C345" s="372"/>
      <c r="D345" s="372"/>
      <c r="E345" s="1848"/>
      <c r="F345" s="1849"/>
      <c r="G345" s="270"/>
      <c r="H345" s="1850"/>
      <c r="I345" s="412"/>
      <c r="J345" s="1851"/>
      <c r="K345" s="1847"/>
    </row>
    <row r="346" spans="1:11" ht="39" thickBot="1">
      <c r="B346" s="2124"/>
      <c r="C346" s="443"/>
      <c r="D346" s="1467"/>
      <c r="E346" s="1489"/>
      <c r="F346" s="1621"/>
      <c r="G346" s="1798"/>
      <c r="H346" s="1995"/>
      <c r="I346" s="482"/>
      <c r="J346" s="1995"/>
      <c r="K346" s="2091"/>
    </row>
    <row r="347" spans="1:11">
      <c r="B347" s="1597"/>
      <c r="C347" s="443"/>
      <c r="D347" s="1467"/>
      <c r="E347" s="1489"/>
      <c r="F347" s="1621"/>
      <c r="G347" s="1798"/>
      <c r="H347" s="1995"/>
      <c r="I347" s="482"/>
      <c r="J347" s="1995"/>
      <c r="K347" s="2091"/>
    </row>
    <row r="348" spans="1:11">
      <c r="B348" s="1870"/>
      <c r="C348" s="2092"/>
      <c r="D348" s="1464"/>
      <c r="E348" s="1478"/>
      <c r="F348" s="1479"/>
      <c r="G348" s="2090"/>
      <c r="H348" s="42"/>
      <c r="I348" s="132"/>
      <c r="J348" s="2095"/>
      <c r="K348" s="2096"/>
    </row>
    <row r="349" spans="1:11">
      <c r="B349" s="1870"/>
      <c r="C349" s="2092"/>
      <c r="D349" s="1598"/>
      <c r="E349" s="1478"/>
      <c r="F349" s="1479"/>
      <c r="G349" s="2090"/>
      <c r="H349" s="84"/>
      <c r="I349" s="132"/>
      <c r="J349" s="2093"/>
      <c r="K349" s="2094"/>
    </row>
    <row r="350" spans="1:11">
      <c r="B350" s="1870"/>
      <c r="C350" s="2092"/>
      <c r="D350" s="1598"/>
      <c r="E350" s="1478"/>
      <c r="F350" s="1479"/>
      <c r="G350" s="2090"/>
      <c r="H350" s="42"/>
      <c r="I350" s="132"/>
      <c r="J350" s="2093"/>
      <c r="K350" s="2094"/>
    </row>
    <row r="351" spans="1:11" ht="37.5">
      <c r="B351" s="1597"/>
      <c r="C351" s="362"/>
      <c r="D351" s="1464"/>
      <c r="E351" s="1478"/>
      <c r="F351" s="1479"/>
      <c r="G351" s="1798"/>
      <c r="H351" s="2104"/>
      <c r="I351" s="132"/>
      <c r="J351" s="1996"/>
      <c r="K351" s="2105"/>
    </row>
    <row r="352" spans="1:11">
      <c r="B352" s="32"/>
      <c r="C352" s="82"/>
      <c r="D352" s="322"/>
      <c r="E352" s="831"/>
      <c r="F352" s="665"/>
      <c r="G352" s="276"/>
      <c r="H352" s="29"/>
      <c r="I352" s="416"/>
      <c r="J352" s="203"/>
      <c r="K352" s="3804"/>
    </row>
    <row r="353" spans="2:11">
      <c r="B353" s="1870"/>
      <c r="C353" s="2092"/>
      <c r="D353" s="1464"/>
      <c r="E353" s="1478"/>
      <c r="F353" s="1479"/>
      <c r="G353" s="2090"/>
      <c r="H353" s="42"/>
      <c r="I353" s="132"/>
      <c r="J353" s="2095"/>
      <c r="K353" s="2096"/>
    </row>
    <row r="354" spans="2:11">
      <c r="B354" s="1870"/>
      <c r="C354" s="2092"/>
      <c r="D354" s="1598"/>
      <c r="E354" s="1478"/>
      <c r="F354" s="1479"/>
      <c r="G354" s="2090"/>
      <c r="H354" s="42"/>
      <c r="I354" s="132"/>
      <c r="J354" s="2095"/>
      <c r="K354" s="2096"/>
    </row>
    <row r="355" spans="2:11">
      <c r="B355" s="2116"/>
      <c r="C355" s="753"/>
      <c r="D355" s="753"/>
      <c r="E355" s="1478"/>
      <c r="F355" s="1479"/>
      <c r="G355" s="1713"/>
      <c r="H355" s="1345"/>
      <c r="I355" s="1349"/>
      <c r="J355" s="2119"/>
      <c r="K355" s="2119"/>
    </row>
    <row r="356" spans="2:11" ht="38.25">
      <c r="B356" s="2117"/>
      <c r="C356" s="753"/>
      <c r="D356" s="1063"/>
      <c r="E356" s="1478"/>
      <c r="F356" s="1479"/>
      <c r="G356" s="1539"/>
      <c r="H356" s="69"/>
      <c r="I356" s="1349"/>
      <c r="J356" s="2120"/>
      <c r="K356" s="2121"/>
    </row>
    <row r="357" spans="2:11">
      <c r="B357" s="2106"/>
      <c r="C357" s="2107"/>
      <c r="D357" s="2108"/>
      <c r="E357" s="2109"/>
      <c r="F357" s="2110"/>
      <c r="G357" s="2111"/>
      <c r="H357" s="2112"/>
      <c r="I357" s="2113"/>
      <c r="J357" s="2114"/>
      <c r="K357" s="2115"/>
    </row>
    <row r="358" spans="2:11">
      <c r="B358" s="1904"/>
      <c r="C358" s="2092"/>
      <c r="D358" s="172"/>
      <c r="E358" s="1478"/>
      <c r="F358" s="1479"/>
      <c r="G358" s="2097"/>
      <c r="H358" s="42"/>
      <c r="I358" s="132"/>
      <c r="J358" s="2098"/>
      <c r="K358" s="2099"/>
    </row>
    <row r="359" spans="2:11">
      <c r="B359" s="1904"/>
      <c r="C359" s="2092"/>
      <c r="D359" s="172"/>
      <c r="E359" s="1478"/>
      <c r="F359" s="1479"/>
      <c r="G359" s="2097"/>
      <c r="H359" s="42"/>
      <c r="I359" s="132"/>
      <c r="J359" s="2098"/>
      <c r="K359" s="2099"/>
    </row>
    <row r="360" spans="2:11">
      <c r="B360" s="852"/>
      <c r="C360" s="753"/>
      <c r="D360" s="2100"/>
      <c r="E360" s="1478"/>
      <c r="F360" s="1479"/>
      <c r="G360" s="2101"/>
      <c r="H360" s="1718"/>
      <c r="I360" s="132"/>
      <c r="J360" s="2102"/>
      <c r="K360" s="2102"/>
    </row>
    <row r="361" spans="2:11">
      <c r="B361" s="852"/>
      <c r="C361" s="753"/>
      <c r="D361" s="1063"/>
      <c r="E361" s="1478"/>
      <c r="F361" s="1479"/>
      <c r="G361" s="2101"/>
      <c r="H361" s="1718"/>
      <c r="I361" s="132"/>
      <c r="J361" s="2102"/>
      <c r="K361" s="2102"/>
    </row>
    <row r="362" spans="2:11">
      <c r="B362" s="190"/>
      <c r="C362" s="140"/>
      <c r="D362" s="140"/>
      <c r="E362" s="1476"/>
      <c r="F362" s="1477"/>
      <c r="G362" s="2122"/>
      <c r="H362" s="190"/>
      <c r="I362" s="132"/>
      <c r="J362" s="2118"/>
      <c r="K362" s="2118"/>
    </row>
    <row r="363" spans="2:11">
      <c r="B363" s="190"/>
      <c r="C363" s="140"/>
      <c r="D363" s="140"/>
      <c r="E363" s="1476"/>
      <c r="F363" s="1477"/>
      <c r="G363" s="2122"/>
      <c r="H363" s="190"/>
      <c r="I363" s="132"/>
      <c r="J363" s="2118"/>
      <c r="K363" s="2118"/>
    </row>
    <row r="364" spans="2:11">
      <c r="B364" s="190"/>
      <c r="C364" s="789"/>
      <c r="D364" s="140"/>
      <c r="E364" s="1476"/>
      <c r="F364" s="1477"/>
      <c r="G364" s="2122"/>
      <c r="H364" s="190"/>
      <c r="I364" s="132"/>
      <c r="J364" s="2118"/>
      <c r="K364" s="2118"/>
    </row>
    <row r="365" spans="2:11">
      <c r="B365" s="69"/>
      <c r="C365" s="218"/>
      <c r="D365" s="218"/>
      <c r="E365" s="1476"/>
      <c r="F365" s="1477"/>
      <c r="G365" s="1713"/>
      <c r="H365" s="69"/>
      <c r="I365" s="69"/>
      <c r="J365" s="2118"/>
      <c r="K365" s="2118"/>
    </row>
    <row r="366" spans="2:11">
      <c r="B366" s="69"/>
      <c r="C366" s="218"/>
      <c r="D366" s="218"/>
      <c r="E366" s="1476"/>
      <c r="F366" s="1477"/>
      <c r="G366" s="1713"/>
      <c r="H366" s="69"/>
      <c r="I366" s="69"/>
      <c r="J366" s="2118"/>
      <c r="K366" s="2118"/>
    </row>
    <row r="367" spans="2:11">
      <c r="B367" s="69"/>
      <c r="C367" s="218"/>
      <c r="D367" s="218"/>
      <c r="E367" s="1476"/>
      <c r="F367" s="1477"/>
      <c r="G367" s="1713"/>
      <c r="H367" s="69"/>
      <c r="I367" s="69"/>
      <c r="J367" s="2118"/>
      <c r="K367" s="2118"/>
    </row>
    <row r="368" spans="2:11" ht="35.25" thickBot="1">
      <c r="B368" s="69"/>
      <c r="C368" s="218"/>
      <c r="D368" s="753"/>
      <c r="E368" s="1478"/>
      <c r="F368" s="1479"/>
      <c r="G368" s="2097"/>
      <c r="H368" s="42"/>
      <c r="I368" s="132"/>
      <c r="J368" s="2098"/>
      <c r="K368" s="2099"/>
    </row>
    <row r="369" spans="1:11" ht="35.25" thickBot="1">
      <c r="B369" s="1484"/>
      <c r="C369" s="357"/>
      <c r="D369" s="358"/>
      <c r="E369" s="1474"/>
      <c r="F369" s="1475"/>
      <c r="G369" s="1541"/>
      <c r="H369" s="69"/>
      <c r="I369" s="144"/>
      <c r="J369" s="145"/>
      <c r="K369" s="146"/>
    </row>
    <row r="370" spans="1:11">
      <c r="B370" s="284"/>
      <c r="C370" s="362"/>
      <c r="D370" s="1540"/>
      <c r="E370" s="1474"/>
      <c r="F370" s="1475"/>
      <c r="G370" s="1632"/>
      <c r="H370" s="1543"/>
      <c r="I370" s="484"/>
      <c r="J370" s="485"/>
      <c r="K370" s="315"/>
    </row>
    <row r="371" spans="1:11" ht="37.5">
      <c r="B371" s="284"/>
      <c r="C371" s="362"/>
      <c r="D371" s="1056"/>
      <c r="E371" s="1836"/>
      <c r="F371" s="1477"/>
      <c r="G371" s="1544"/>
      <c r="H371" s="20"/>
      <c r="I371" s="132"/>
      <c r="J371" s="2123"/>
      <c r="K371" s="1394"/>
    </row>
    <row r="372" spans="1:11" ht="37.5">
      <c r="B372" s="284"/>
      <c r="C372" s="362"/>
      <c r="D372" s="1056"/>
      <c r="E372" s="1836"/>
      <c r="F372" s="1477"/>
      <c r="G372" s="1539"/>
      <c r="H372" s="29"/>
      <c r="I372" s="132"/>
      <c r="J372" s="741"/>
      <c r="K372" s="1838"/>
    </row>
    <row r="373" spans="1:11">
      <c r="B373" s="284"/>
      <c r="C373" s="362"/>
      <c r="D373" s="1056"/>
      <c r="E373" s="1836"/>
      <c r="F373" s="1477"/>
      <c r="G373" s="1539"/>
      <c r="H373" s="29"/>
      <c r="I373" s="132"/>
      <c r="J373" s="360"/>
      <c r="K373" s="529"/>
    </row>
    <row r="374" spans="1:11">
      <c r="B374" s="259"/>
      <c r="C374" s="357"/>
      <c r="D374" s="366"/>
      <c r="E374" s="1837"/>
      <c r="F374" s="1477"/>
      <c r="G374" s="1539"/>
      <c r="H374" s="29"/>
      <c r="I374" s="132"/>
      <c r="J374" s="360"/>
      <c r="K374" s="529"/>
    </row>
    <row r="375" spans="1:11">
      <c r="B375" s="259"/>
      <c r="C375" s="357"/>
      <c r="D375" s="366"/>
      <c r="E375" s="1837"/>
      <c r="F375" s="1477"/>
      <c r="G375" s="1539"/>
      <c r="H375" s="29"/>
      <c r="I375" s="455"/>
      <c r="J375" s="360"/>
      <c r="K375" s="529"/>
    </row>
    <row r="376" spans="1:11">
      <c r="B376" s="1904"/>
      <c r="C376" s="1905"/>
      <c r="D376" s="1906"/>
      <c r="E376" s="1827"/>
      <c r="F376" s="1907"/>
      <c r="G376" s="1908"/>
      <c r="H376" s="1685"/>
      <c r="I376" s="1909"/>
      <c r="J376" s="1910"/>
      <c r="K376" s="1911"/>
    </row>
    <row r="377" spans="1:11" ht="35.25" thickBot="1">
      <c r="B377" s="805"/>
      <c r="C377" s="1871"/>
      <c r="D377" s="375"/>
      <c r="E377" s="1790"/>
      <c r="F377" s="1872"/>
      <c r="G377" s="766"/>
      <c r="H377" s="1345"/>
      <c r="I377" s="1115"/>
      <c r="J377" s="1868"/>
      <c r="K377" s="1468"/>
    </row>
    <row r="378" spans="1:11">
      <c r="B378" s="1912"/>
      <c r="C378" s="786"/>
      <c r="D378" s="1413"/>
      <c r="E378" s="1913"/>
      <c r="F378" s="1914"/>
      <c r="G378" s="766"/>
      <c r="H378" s="416"/>
      <c r="I378" s="1915"/>
      <c r="J378" s="1582"/>
      <c r="K378" s="1916"/>
    </row>
    <row r="379" spans="1:11">
      <c r="B379" s="796"/>
      <c r="C379" s="786"/>
      <c r="D379" s="1415"/>
      <c r="E379" s="1535"/>
      <c r="F379" s="1606"/>
      <c r="G379" s="766"/>
      <c r="H379" s="416"/>
      <c r="I379" s="1915"/>
      <c r="J379" s="1582"/>
      <c r="K379" s="1918"/>
    </row>
    <row r="380" spans="1:11">
      <c r="B380" s="796"/>
      <c r="C380" s="786"/>
      <c r="D380" s="1415"/>
      <c r="E380" s="1535"/>
      <c r="F380" s="1606"/>
      <c r="G380" s="766"/>
      <c r="H380" s="416"/>
      <c r="I380" s="1915"/>
      <c r="J380" s="1582"/>
      <c r="K380" s="1918"/>
    </row>
    <row r="381" spans="1:11">
      <c r="A381" s="413" t="s">
        <v>1</v>
      </c>
      <c r="B381" s="413"/>
      <c r="C381" s="791"/>
      <c r="D381" s="372"/>
      <c r="E381" s="1848"/>
      <c r="F381" s="1849"/>
      <c r="G381" s="270"/>
      <c r="H381" s="1850"/>
      <c r="I381" s="413"/>
      <c r="J381" s="1851"/>
      <c r="K381" s="1847"/>
    </row>
    <row r="382" spans="1:11">
      <c r="A382" s="790" t="s">
        <v>1004</v>
      </c>
      <c r="B382" s="790"/>
      <c r="C382" s="1852"/>
      <c r="D382" s="785"/>
      <c r="E382" s="1848"/>
      <c r="F382" s="1849"/>
      <c r="G382" s="270"/>
      <c r="H382" s="1850"/>
      <c r="I382" s="413"/>
      <c r="J382" s="1851"/>
      <c r="K382" s="1847"/>
    </row>
    <row r="383" spans="1:11" ht="35.25" thickBot="1">
      <c r="A383" s="374"/>
      <c r="B383" s="412"/>
      <c r="C383" s="372"/>
      <c r="D383" s="372"/>
      <c r="E383" s="1848"/>
      <c r="F383" s="1849"/>
      <c r="G383" s="270"/>
      <c r="H383" s="1850"/>
      <c r="I383" s="412"/>
      <c r="J383" s="1851"/>
      <c r="K383" s="1847"/>
    </row>
    <row r="384" spans="1:11">
      <c r="A384" s="1853"/>
      <c r="B384" s="1854" t="s">
        <v>3</v>
      </c>
      <c r="C384" s="80" t="s">
        <v>4</v>
      </c>
      <c r="D384" s="379" t="s">
        <v>5</v>
      </c>
      <c r="E384" s="1855" t="s">
        <v>6</v>
      </c>
      <c r="F384" s="1856" t="s">
        <v>6</v>
      </c>
      <c r="G384" s="201" t="s">
        <v>7</v>
      </c>
      <c r="H384" s="80" t="s">
        <v>8</v>
      </c>
      <c r="I384" s="80" t="s">
        <v>9</v>
      </c>
      <c r="J384" s="1857" t="s">
        <v>10</v>
      </c>
      <c r="K384" s="1858" t="s">
        <v>10</v>
      </c>
    </row>
    <row r="385" spans="1:11" ht="35.25" thickBot="1">
      <c r="A385" s="1859"/>
      <c r="B385" s="1860"/>
      <c r="C385" s="414"/>
      <c r="D385" s="381" t="s">
        <v>11</v>
      </c>
      <c r="E385" s="1861" t="s">
        <v>12</v>
      </c>
      <c r="F385" s="1862" t="s">
        <v>13</v>
      </c>
      <c r="G385" s="202"/>
      <c r="H385" s="414" t="s">
        <v>14</v>
      </c>
      <c r="I385" s="414"/>
      <c r="J385" s="1863" t="s">
        <v>15</v>
      </c>
      <c r="K385" s="1864" t="s">
        <v>16</v>
      </c>
    </row>
    <row r="386" spans="1:11" ht="35.25" thickBot="1">
      <c r="A386" s="1806"/>
      <c r="B386" s="1870"/>
      <c r="C386" s="1871"/>
      <c r="D386" s="1464"/>
      <c r="E386" s="1865"/>
      <c r="F386" s="1866"/>
      <c r="G386" s="765"/>
      <c r="H386" s="1345"/>
      <c r="I386" s="1867"/>
      <c r="J386" s="1868"/>
      <c r="K386" s="1869"/>
    </row>
    <row r="387" spans="1:11">
      <c r="A387" s="1806"/>
      <c r="B387" s="1870"/>
      <c r="C387" s="1871"/>
      <c r="D387" s="1464"/>
      <c r="E387" s="1865"/>
      <c r="F387" s="1866"/>
      <c r="G387" s="765"/>
      <c r="H387" s="1868"/>
      <c r="I387" s="1867"/>
      <c r="J387" s="1868"/>
      <c r="K387" s="1869"/>
    </row>
    <row r="388" spans="1:11">
      <c r="A388" s="1806"/>
      <c r="B388" s="1870"/>
      <c r="C388" s="1871"/>
      <c r="D388" s="1464"/>
      <c r="E388" s="1790"/>
      <c r="F388" s="1872"/>
      <c r="G388" s="765"/>
      <c r="H388" s="1345"/>
      <c r="I388" s="1115"/>
      <c r="J388" s="1868"/>
      <c r="K388" s="1468"/>
    </row>
    <row r="389" spans="1:11">
      <c r="A389" s="1806"/>
      <c r="B389" s="1870"/>
      <c r="C389" s="1871"/>
      <c r="D389" s="1464"/>
      <c r="E389" s="1790"/>
      <c r="F389" s="1872"/>
      <c r="G389" s="765"/>
      <c r="H389" s="1345"/>
      <c r="I389" s="1115"/>
      <c r="J389" s="1868"/>
      <c r="K389" s="1468"/>
    </row>
    <row r="390" spans="1:11">
      <c r="A390" s="1806"/>
      <c r="B390" s="1870"/>
      <c r="C390" s="1871"/>
      <c r="D390" s="1056"/>
      <c r="E390" s="1790"/>
      <c r="F390" s="1477"/>
      <c r="G390" s="765"/>
      <c r="H390" s="1345"/>
      <c r="I390" s="1115"/>
      <c r="J390" s="1868"/>
      <c r="K390" s="1468"/>
    </row>
    <row r="391" spans="1:11">
      <c r="A391" s="1806"/>
      <c r="B391" s="1870"/>
      <c r="C391" s="1871"/>
      <c r="D391" s="1056"/>
      <c r="E391" s="1790"/>
      <c r="F391" s="1872"/>
      <c r="G391" s="765"/>
      <c r="H391" s="1345"/>
      <c r="I391" s="1115"/>
      <c r="J391" s="1868"/>
      <c r="K391" s="1468"/>
    </row>
    <row r="392" spans="1:11">
      <c r="A392" s="1806"/>
      <c r="B392" s="1870"/>
      <c r="C392" s="1871"/>
      <c r="D392" s="1464"/>
      <c r="E392" s="1790"/>
      <c r="F392" s="1872"/>
      <c r="G392" s="765"/>
      <c r="H392" s="1345"/>
      <c r="I392" s="1115"/>
      <c r="J392" s="1868"/>
      <c r="K392" s="1468"/>
    </row>
    <row r="393" spans="1:11">
      <c r="A393" s="1806"/>
      <c r="B393" s="1870"/>
      <c r="C393" s="1871"/>
      <c r="D393" s="1056"/>
      <c r="E393" s="1790"/>
      <c r="F393" s="1872"/>
      <c r="G393" s="765"/>
      <c r="H393" s="1345"/>
      <c r="I393" s="1115"/>
      <c r="J393" s="1868"/>
      <c r="K393" s="1468"/>
    </row>
    <row r="394" spans="1:11">
      <c r="A394" s="1806"/>
      <c r="B394" s="1870"/>
      <c r="C394" s="1871"/>
      <c r="D394" s="1056"/>
      <c r="E394" s="1790"/>
      <c r="F394" s="1872"/>
      <c r="G394" s="765"/>
      <c r="H394" s="1345"/>
      <c r="I394" s="1115"/>
      <c r="J394" s="1868"/>
      <c r="K394" s="1468"/>
    </row>
    <row r="395" spans="1:11">
      <c r="A395" s="1806"/>
      <c r="B395" s="1870"/>
      <c r="C395" s="1871"/>
      <c r="D395" s="1464"/>
      <c r="E395" s="1790"/>
      <c r="F395" s="1872"/>
      <c r="G395" s="765"/>
      <c r="H395" s="1345"/>
      <c r="I395" s="1115"/>
      <c r="J395" s="1868"/>
      <c r="K395" s="1468"/>
    </row>
    <row r="396" spans="1:11">
      <c r="A396" s="1806"/>
      <c r="B396" s="1870"/>
      <c r="C396" s="1871"/>
      <c r="D396" s="1464"/>
      <c r="E396" s="1790"/>
      <c r="F396" s="1872"/>
      <c r="G396" s="765"/>
      <c r="H396" s="1345"/>
      <c r="I396" s="1115"/>
      <c r="J396" s="1868"/>
      <c r="K396" s="1468"/>
    </row>
    <row r="397" spans="1:11">
      <c r="A397" s="1806"/>
      <c r="B397" s="1870"/>
      <c r="C397" s="1871"/>
      <c r="D397" s="1464"/>
      <c r="E397" s="1790"/>
      <c r="F397" s="1872"/>
      <c r="G397" s="765"/>
      <c r="H397" s="1345"/>
      <c r="I397" s="1115"/>
      <c r="J397" s="1868"/>
      <c r="K397" s="1468"/>
    </row>
    <row r="398" spans="1:11">
      <c r="A398" s="1806"/>
      <c r="B398" s="2170"/>
      <c r="C398" s="1871"/>
      <c r="D398" s="1464"/>
      <c r="E398" s="1790"/>
      <c r="F398" s="1872"/>
      <c r="G398" s="765"/>
      <c r="H398" s="1345"/>
      <c r="I398" s="1115"/>
      <c r="J398" s="1868"/>
      <c r="K398" s="1468"/>
    </row>
    <row r="399" spans="1:11" ht="35.25" thickBot="1">
      <c r="A399" s="1806"/>
      <c r="B399" s="1870"/>
      <c r="C399" s="1905"/>
      <c r="D399" s="2163"/>
      <c r="E399" s="1827"/>
      <c r="F399" s="1907"/>
      <c r="G399" s="2164"/>
      <c r="H399" s="1685"/>
      <c r="I399" s="1909"/>
      <c r="J399" s="1910"/>
      <c r="K399" s="2165"/>
    </row>
    <row r="400" spans="1:11">
      <c r="A400" s="1806"/>
      <c r="B400" s="1880"/>
      <c r="C400" s="1881"/>
      <c r="D400" s="1488"/>
      <c r="E400" s="1865"/>
      <c r="F400" s="1866"/>
      <c r="G400" s="1882"/>
      <c r="H400" s="1883"/>
      <c r="I400" s="1884"/>
      <c r="J400" s="1885"/>
      <c r="K400" s="1886"/>
    </row>
    <row r="401" spans="1:11">
      <c r="A401" s="1806"/>
      <c r="B401" s="2170"/>
      <c r="C401" s="1871"/>
      <c r="D401" s="1056"/>
      <c r="E401" s="1790"/>
      <c r="F401" s="1872"/>
      <c r="G401" s="765"/>
      <c r="H401" s="1345"/>
      <c r="I401" s="1115"/>
      <c r="J401" s="1868"/>
      <c r="K401" s="1887"/>
    </row>
    <row r="402" spans="1:11">
      <c r="A402" s="1806"/>
      <c r="B402" s="2170"/>
      <c r="C402" s="1871"/>
      <c r="D402" s="1056"/>
      <c r="E402" s="1790"/>
      <c r="F402" s="1872"/>
      <c r="G402" s="765"/>
      <c r="H402" s="1345"/>
      <c r="I402" s="1115"/>
      <c r="J402" s="1868"/>
      <c r="K402" s="1887"/>
    </row>
    <row r="403" spans="1:11" ht="35.25" thickBot="1">
      <c r="A403" s="1806"/>
      <c r="B403" s="1888"/>
      <c r="C403" s="1874"/>
      <c r="D403" s="1889"/>
      <c r="E403" s="1890"/>
      <c r="F403" s="1891"/>
      <c r="G403" s="1877"/>
      <c r="H403" s="1690"/>
      <c r="I403" s="1878"/>
      <c r="J403" s="1879"/>
      <c r="K403" s="1892"/>
    </row>
    <row r="404" spans="1:11" ht="35.25" thickBot="1">
      <c r="A404" s="1806"/>
      <c r="B404" s="1893"/>
      <c r="C404" s="1881"/>
      <c r="D404" s="1967"/>
      <c r="E404" s="1894"/>
      <c r="F404" s="1895"/>
      <c r="G404" s="1896"/>
      <c r="H404" s="1883"/>
      <c r="I404" s="1884"/>
      <c r="J404" s="1885"/>
      <c r="K404" s="1886"/>
    </row>
    <row r="405" spans="1:11">
      <c r="A405" s="1903"/>
      <c r="B405" s="1893"/>
      <c r="C405" s="1881"/>
      <c r="D405" s="1922"/>
      <c r="E405" s="1894"/>
      <c r="F405" s="1895"/>
      <c r="G405" s="1896"/>
      <c r="H405" s="1883"/>
      <c r="I405" s="1884"/>
      <c r="J405" s="1885"/>
      <c r="K405" s="1886"/>
    </row>
    <row r="406" spans="1:11" ht="35.25" thickBot="1">
      <c r="A406" s="1806"/>
      <c r="B406" s="805"/>
      <c r="C406" s="1055"/>
      <c r="D406" s="1901"/>
      <c r="E406" s="1790"/>
      <c r="F406" s="1872"/>
      <c r="G406" s="766"/>
      <c r="H406" s="416"/>
      <c r="I406" s="1115"/>
      <c r="J406" s="1897"/>
      <c r="K406" s="1898"/>
    </row>
    <row r="407" spans="1:11" ht="35.25" thickBot="1">
      <c r="A407" s="1806"/>
      <c r="B407" s="805"/>
      <c r="C407" s="1055"/>
      <c r="D407" s="1901"/>
      <c r="E407" s="1790"/>
      <c r="F407" s="1872"/>
      <c r="G407" s="766"/>
      <c r="H407" s="1345"/>
      <c r="I407" s="1115"/>
      <c r="J407" s="1345"/>
      <c r="K407" s="1887"/>
    </row>
    <row r="408" spans="1:11">
      <c r="A408" s="1806"/>
      <c r="B408" s="805"/>
      <c r="C408" s="1055"/>
      <c r="D408" s="375"/>
      <c r="E408" s="1790"/>
      <c r="F408" s="1872"/>
      <c r="G408" s="766"/>
      <c r="H408" s="1345"/>
      <c r="I408" s="1115"/>
      <c r="J408" s="1345"/>
      <c r="K408" s="1887"/>
    </row>
    <row r="409" spans="1:11" ht="35.25" thickBot="1">
      <c r="A409" s="1806"/>
      <c r="B409" s="2001"/>
      <c r="C409" s="2002"/>
      <c r="D409" s="2003"/>
      <c r="E409" s="2004"/>
      <c r="F409" s="2005"/>
      <c r="G409" s="2006"/>
      <c r="H409" s="2007"/>
      <c r="I409" s="2008"/>
      <c r="J409" s="2009"/>
      <c r="K409" s="2010"/>
    </row>
    <row r="410" spans="1:11" ht="35.25" thickTop="1">
      <c r="A410" s="1806"/>
      <c r="B410" s="69"/>
      <c r="C410" s="82"/>
      <c r="D410" s="322"/>
      <c r="E410" s="1478"/>
      <c r="F410" s="1479"/>
      <c r="G410" s="2090"/>
      <c r="H410" s="84"/>
      <c r="I410" s="132"/>
      <c r="J410" s="2093"/>
      <c r="K410" s="2145"/>
    </row>
    <row r="411" spans="1:11">
      <c r="A411" s="1806"/>
      <c r="B411" s="69"/>
      <c r="C411" s="82"/>
      <c r="D411" s="322"/>
      <c r="E411" s="1783"/>
      <c r="F411" s="1784"/>
      <c r="G411" s="2090"/>
      <c r="H411" s="42"/>
      <c r="I411" s="132"/>
      <c r="J411" s="2093"/>
      <c r="K411" s="1999"/>
    </row>
    <row r="412" spans="1:11">
      <c r="A412" s="1806"/>
      <c r="B412" s="69"/>
      <c r="C412" s="82"/>
      <c r="D412" s="322"/>
      <c r="E412" s="1478"/>
      <c r="F412" s="1479"/>
      <c r="G412" s="2090"/>
      <c r="H412" s="84"/>
      <c r="I412" s="132"/>
      <c r="J412" s="2093"/>
      <c r="K412" s="1777"/>
    </row>
    <row r="413" spans="1:11">
      <c r="A413" s="1806"/>
      <c r="B413" s="69"/>
      <c r="C413" s="82"/>
      <c r="D413" s="218"/>
      <c r="E413" s="1783"/>
      <c r="F413" s="1784"/>
      <c r="G413" s="1601"/>
      <c r="H413" s="1345"/>
      <c r="I413" s="455"/>
      <c r="J413" s="3803"/>
      <c r="K413" s="1998"/>
    </row>
    <row r="414" spans="1:11">
      <c r="A414" s="1806"/>
      <c r="B414" s="69"/>
      <c r="C414" s="82"/>
      <c r="D414" s="322"/>
      <c r="E414" s="1478"/>
      <c r="F414" s="1479"/>
      <c r="G414" s="1116"/>
      <c r="H414" s="1345"/>
      <c r="I414" s="455"/>
      <c r="J414" s="1345"/>
      <c r="K414" s="1997"/>
    </row>
    <row r="415" spans="1:11">
      <c r="A415" s="1806"/>
      <c r="B415" s="69"/>
      <c r="C415" s="82"/>
      <c r="D415" s="322"/>
      <c r="E415" s="1783"/>
      <c r="F415" s="1477"/>
      <c r="G415" s="1116"/>
      <c r="H415" s="1345"/>
      <c r="I415" s="455"/>
      <c r="J415" s="1345"/>
      <c r="K415" s="1997"/>
    </row>
    <row r="416" spans="1:11">
      <c r="A416" s="1806"/>
      <c r="B416" s="69"/>
      <c r="C416" s="82"/>
      <c r="D416" s="322"/>
      <c r="E416" s="1783"/>
      <c r="F416" s="1477"/>
      <c r="G416" s="1116"/>
      <c r="H416" s="1345"/>
      <c r="I416" s="455"/>
      <c r="J416" s="1345"/>
      <c r="K416" s="1997"/>
    </row>
    <row r="417" spans="1:11">
      <c r="A417" s="1806"/>
      <c r="B417" s="69"/>
      <c r="C417" s="82"/>
      <c r="D417" s="322"/>
      <c r="E417" s="33"/>
      <c r="F417" s="34"/>
      <c r="G417" s="276"/>
      <c r="H417" s="1345"/>
      <c r="I417" s="455"/>
      <c r="J417" s="203"/>
      <c r="K417" s="1777"/>
    </row>
    <row r="418" spans="1:11">
      <c r="A418" s="1806"/>
      <c r="B418" s="69"/>
      <c r="C418" s="82"/>
      <c r="D418" s="218"/>
      <c r="E418" s="1783"/>
      <c r="F418" s="1784"/>
      <c r="G418" s="1601"/>
      <c r="H418" s="1345"/>
      <c r="I418" s="132"/>
      <c r="J418" s="3803"/>
      <c r="K418" s="1998"/>
    </row>
    <row r="419" spans="1:11">
      <c r="A419" s="413" t="s">
        <v>1</v>
      </c>
      <c r="B419" s="413"/>
      <c r="C419" s="791"/>
      <c r="D419" s="372"/>
      <c r="E419" s="1848"/>
      <c r="F419" s="1849"/>
      <c r="G419" s="270"/>
      <c r="H419" s="1850"/>
      <c r="I419" s="413"/>
      <c r="J419" s="1851"/>
      <c r="K419" s="1847"/>
    </row>
    <row r="420" spans="1:11">
      <c r="A420" s="790" t="s">
        <v>1004</v>
      </c>
      <c r="B420" s="790"/>
      <c r="C420" s="1852"/>
      <c r="D420" s="785"/>
      <c r="E420" s="1848"/>
      <c r="F420" s="1849"/>
      <c r="G420" s="270"/>
      <c r="H420" s="1850"/>
      <c r="I420" s="413"/>
      <c r="J420" s="1851"/>
      <c r="K420" s="1847"/>
    </row>
    <row r="421" spans="1:11" ht="35.25" thickBot="1">
      <c r="A421" s="374"/>
      <c r="B421" s="412"/>
      <c r="C421" s="372"/>
      <c r="D421" s="372"/>
      <c r="E421" s="1848"/>
      <c r="F421" s="1849"/>
      <c r="G421" s="270"/>
      <c r="H421" s="1850"/>
      <c r="I421" s="412"/>
      <c r="J421" s="1851"/>
      <c r="K421" s="1847"/>
    </row>
    <row r="422" spans="1:11">
      <c r="A422" s="1853"/>
      <c r="B422" s="1854" t="s">
        <v>3</v>
      </c>
      <c r="C422" s="80" t="s">
        <v>4</v>
      </c>
      <c r="D422" s="379" t="s">
        <v>5</v>
      </c>
      <c r="E422" s="1855" t="s">
        <v>6</v>
      </c>
      <c r="F422" s="1856" t="s">
        <v>6</v>
      </c>
      <c r="G422" s="201" t="s">
        <v>7</v>
      </c>
      <c r="H422" s="80" t="s">
        <v>8</v>
      </c>
      <c r="I422" s="80" t="s">
        <v>9</v>
      </c>
      <c r="J422" s="1857" t="s">
        <v>10</v>
      </c>
      <c r="K422" s="1858" t="s">
        <v>10</v>
      </c>
    </row>
    <row r="423" spans="1:11" ht="35.25" thickBot="1">
      <c r="A423" s="1859"/>
      <c r="B423" s="1860"/>
      <c r="C423" s="414"/>
      <c r="D423" s="381" t="s">
        <v>11</v>
      </c>
      <c r="E423" s="1861" t="s">
        <v>12</v>
      </c>
      <c r="F423" s="1862" t="s">
        <v>13</v>
      </c>
      <c r="G423" s="202"/>
      <c r="H423" s="414" t="s">
        <v>14</v>
      </c>
      <c r="I423" s="414"/>
      <c r="J423" s="1863" t="s">
        <v>15</v>
      </c>
      <c r="K423" s="1864" t="s">
        <v>16</v>
      </c>
    </row>
    <row r="424" spans="1:11" ht="35.25" thickBot="1">
      <c r="A424" s="1806"/>
      <c r="B424" s="2236"/>
      <c r="C424" s="1871"/>
      <c r="D424" s="1464"/>
      <c r="E424" s="1865"/>
      <c r="F424" s="1866"/>
      <c r="G424" s="765"/>
      <c r="H424" s="1345"/>
      <c r="I424" s="1867"/>
      <c r="J424" s="1868"/>
      <c r="K424" s="1869"/>
    </row>
    <row r="425" spans="1:11" ht="35.25" thickBot="1">
      <c r="A425" s="1806"/>
      <c r="B425" s="1870"/>
      <c r="C425" s="2237"/>
      <c r="D425" s="1464"/>
      <c r="E425" s="1865"/>
      <c r="F425" s="1866"/>
      <c r="G425" s="765"/>
      <c r="H425" s="1345"/>
      <c r="I425" s="1867"/>
      <c r="J425" s="2238"/>
      <c r="K425" s="1869"/>
    </row>
    <row r="426" spans="1:11">
      <c r="A426" s="1806"/>
      <c r="B426" s="1870"/>
      <c r="C426" s="2237"/>
      <c r="D426" s="1464"/>
      <c r="E426" s="1865"/>
      <c r="F426" s="1866"/>
      <c r="G426" s="765"/>
      <c r="H426" s="1345"/>
      <c r="I426" s="1867"/>
      <c r="J426" s="2238"/>
      <c r="K426" s="1869"/>
    </row>
    <row r="427" spans="1:11">
      <c r="A427" s="1806"/>
      <c r="B427" s="1870"/>
      <c r="C427" s="1871"/>
      <c r="D427" s="1464"/>
      <c r="E427" s="1790"/>
      <c r="F427" s="1872"/>
      <c r="G427" s="765"/>
      <c r="H427" s="1345"/>
      <c r="I427" s="1115"/>
      <c r="J427" s="1868"/>
      <c r="K427" s="1468"/>
    </row>
    <row r="428" spans="1:11">
      <c r="A428" s="1806"/>
      <c r="B428" s="1870"/>
      <c r="C428" s="1871"/>
      <c r="D428" s="1464"/>
      <c r="E428" s="1790"/>
      <c r="F428" s="1872"/>
      <c r="G428" s="765"/>
      <c r="H428" s="1345"/>
      <c r="I428" s="1115"/>
      <c r="J428" s="1868"/>
      <c r="K428" s="1468"/>
    </row>
    <row r="429" spans="1:11">
      <c r="A429" s="1806"/>
      <c r="B429" s="1870"/>
      <c r="C429" s="1871"/>
      <c r="D429" s="1464"/>
      <c r="E429" s="1790"/>
      <c r="F429" s="1477"/>
      <c r="G429" s="765"/>
      <c r="H429" s="1345"/>
      <c r="I429" s="1115"/>
      <c r="J429" s="1868"/>
      <c r="K429" s="1468"/>
    </row>
    <row r="430" spans="1:11">
      <c r="A430" s="1806"/>
      <c r="B430" s="1870"/>
      <c r="C430" s="1871"/>
      <c r="D430" s="1464"/>
      <c r="E430" s="1790"/>
      <c r="F430" s="1872"/>
      <c r="G430" s="765"/>
      <c r="H430" s="1345"/>
      <c r="I430" s="1115"/>
      <c r="J430" s="1868"/>
      <c r="K430" s="1468"/>
    </row>
    <row r="431" spans="1:11">
      <c r="A431" s="1806"/>
      <c r="B431" s="1870"/>
      <c r="C431" s="1871"/>
      <c r="D431" s="1464"/>
      <c r="E431" s="1790"/>
      <c r="F431" s="1872"/>
      <c r="G431" s="765"/>
      <c r="H431" s="1345"/>
      <c r="I431" s="1115"/>
      <c r="J431" s="1868"/>
      <c r="K431" s="1468"/>
    </row>
    <row r="432" spans="1:11">
      <c r="A432" s="1806"/>
      <c r="B432" s="1870"/>
      <c r="C432" s="1871"/>
      <c r="D432" s="1464"/>
      <c r="E432" s="1790"/>
      <c r="F432" s="2252"/>
      <c r="G432" s="765"/>
      <c r="H432" s="1345"/>
      <c r="I432" s="1115"/>
      <c r="J432" s="1868"/>
      <c r="K432" s="1468"/>
    </row>
    <row r="433" spans="1:11">
      <c r="A433" s="1806"/>
      <c r="B433" s="1870"/>
      <c r="C433" s="1871"/>
      <c r="D433" s="1598"/>
      <c r="E433" s="1790"/>
      <c r="F433" s="1872"/>
      <c r="G433" s="765"/>
      <c r="H433" s="1345"/>
      <c r="I433" s="1115"/>
      <c r="J433" s="1868"/>
      <c r="K433" s="1468"/>
    </row>
    <row r="434" spans="1:11">
      <c r="A434" s="1806"/>
      <c r="B434" s="1870"/>
      <c r="C434" s="1871"/>
      <c r="D434" s="1464"/>
      <c r="E434" s="1790"/>
      <c r="F434" s="1872"/>
      <c r="G434" s="765"/>
      <c r="H434" s="1345"/>
      <c r="I434" s="1115"/>
      <c r="J434" s="1868"/>
      <c r="K434" s="1468"/>
    </row>
    <row r="435" spans="1:11">
      <c r="A435" s="1806"/>
      <c r="B435" s="1870"/>
      <c r="C435" s="1871"/>
      <c r="D435" s="1464"/>
      <c r="E435" s="1790"/>
      <c r="F435" s="1872"/>
      <c r="G435" s="765"/>
      <c r="H435" s="1345"/>
      <c r="I435" s="1115"/>
      <c r="J435" s="1868"/>
      <c r="K435" s="1468"/>
    </row>
    <row r="436" spans="1:11" ht="35.25" thickBot="1">
      <c r="A436" s="1806"/>
      <c r="B436" s="1870"/>
      <c r="C436" s="1871"/>
      <c r="D436" s="1464"/>
      <c r="E436" s="1827"/>
      <c r="F436" s="1907"/>
      <c r="G436" s="765"/>
      <c r="H436" s="1345"/>
      <c r="I436" s="1115"/>
      <c r="J436" s="1868"/>
      <c r="K436" s="1468"/>
    </row>
    <row r="437" spans="1:11">
      <c r="A437" s="1806"/>
      <c r="B437" s="2170"/>
      <c r="C437" s="1881"/>
      <c r="D437" s="1464"/>
      <c r="E437" s="1865"/>
      <c r="F437" s="1866"/>
      <c r="G437" s="1882"/>
      <c r="H437" s="1883"/>
      <c r="I437" s="1884"/>
      <c r="J437" s="1885"/>
      <c r="K437" s="1886"/>
    </row>
    <row r="438" spans="1:11">
      <c r="A438" s="1806"/>
      <c r="B438" s="685"/>
      <c r="C438" s="3756"/>
      <c r="D438" s="3758"/>
      <c r="E438" s="252"/>
      <c r="F438" s="241"/>
      <c r="G438" s="276"/>
      <c r="H438" s="29"/>
      <c r="I438" s="416"/>
      <c r="J438" s="203"/>
      <c r="K438" s="311"/>
    </row>
    <row r="439" spans="1:11">
      <c r="A439" s="1806"/>
      <c r="B439" s="852"/>
      <c r="C439" s="753"/>
      <c r="D439" s="634"/>
      <c r="E439" s="1478"/>
      <c r="F439" s="1479"/>
      <c r="G439" s="1116"/>
      <c r="H439" s="1345"/>
      <c r="I439" s="1349"/>
      <c r="J439" s="2102"/>
      <c r="K439" s="2102" t="s">
        <v>1181</v>
      </c>
    </row>
    <row r="440" spans="1:11">
      <c r="A440" s="1806"/>
      <c r="B440" s="852"/>
      <c r="C440" s="218"/>
      <c r="D440" s="634"/>
      <c r="E440" s="1478"/>
      <c r="F440" s="1479"/>
      <c r="G440" s="1713"/>
      <c r="H440" s="69"/>
      <c r="I440" s="69"/>
      <c r="J440" s="908"/>
      <c r="K440" s="2129" t="s">
        <v>1182</v>
      </c>
    </row>
    <row r="441" spans="1:11">
      <c r="A441" s="1806"/>
      <c r="B441" s="852"/>
      <c r="C441" s="634"/>
      <c r="D441" s="634"/>
      <c r="E441" s="1478"/>
      <c r="F441" s="1479"/>
      <c r="G441" s="1713"/>
      <c r="H441" s="69"/>
      <c r="I441" s="69"/>
      <c r="J441" s="908"/>
      <c r="K441" s="2129" t="s">
        <v>1183</v>
      </c>
    </row>
    <row r="442" spans="1:11">
      <c r="A442" s="1806"/>
      <c r="B442" s="852"/>
      <c r="C442" s="634"/>
      <c r="D442" s="634"/>
      <c r="E442" s="1478"/>
      <c r="F442" s="1479"/>
      <c r="G442" s="1713"/>
      <c r="H442" s="69"/>
      <c r="I442" s="69"/>
      <c r="J442" s="908"/>
      <c r="K442" s="2129"/>
    </row>
    <row r="443" spans="1:11">
      <c r="A443" s="1903"/>
      <c r="B443" s="69"/>
      <c r="C443" s="82"/>
      <c r="D443" s="605"/>
      <c r="E443" s="33"/>
      <c r="F443" s="34"/>
      <c r="G443" s="276"/>
      <c r="H443" s="1345"/>
      <c r="I443" s="455"/>
      <c r="J443" s="959"/>
      <c r="K443" s="1777"/>
    </row>
    <row r="444" spans="1:11">
      <c r="A444" s="1806"/>
      <c r="B444" s="387"/>
      <c r="C444" s="3766"/>
      <c r="D444" s="3767"/>
      <c r="E444" s="252"/>
      <c r="F444" s="241"/>
      <c r="G444" s="276"/>
      <c r="H444" s="29"/>
      <c r="I444" s="416"/>
      <c r="J444" s="203"/>
      <c r="K444" s="311"/>
    </row>
    <row r="445" spans="1:11">
      <c r="A445" s="1806"/>
      <c r="B445" s="1597"/>
      <c r="C445" s="362"/>
      <c r="D445" s="1540"/>
      <c r="E445" s="1476"/>
      <c r="F445" s="1477"/>
      <c r="G445" s="1601"/>
      <c r="H445" s="20"/>
      <c r="I445" s="404"/>
      <c r="J445" s="405"/>
      <c r="K445" s="478"/>
    </row>
    <row r="446" spans="1:11" ht="38.25">
      <c r="A446" s="1806"/>
      <c r="B446" s="1597"/>
      <c r="C446" s="362"/>
      <c r="D446" s="1598"/>
      <c r="E446" s="1476"/>
      <c r="F446" s="1477"/>
      <c r="G446" s="1601"/>
      <c r="H446" s="29"/>
      <c r="I446" s="132"/>
      <c r="J446" s="741"/>
      <c r="K446" s="692"/>
    </row>
    <row r="447" spans="1:11">
      <c r="A447" s="1806"/>
      <c r="B447" s="1597"/>
      <c r="C447" s="362"/>
      <c r="D447" s="1598"/>
      <c r="E447" s="1476"/>
      <c r="F447" s="1477"/>
      <c r="G447" s="1601"/>
      <c r="H447" s="29"/>
      <c r="I447" s="132"/>
      <c r="J447" s="360"/>
      <c r="K447" s="311"/>
    </row>
    <row r="448" spans="1:11" ht="35.25" thickBot="1">
      <c r="A448" s="1806"/>
      <c r="B448" s="1163"/>
      <c r="C448" s="362"/>
      <c r="D448" s="358"/>
      <c r="E448" s="1476"/>
      <c r="F448" s="1477"/>
      <c r="G448" s="1539"/>
      <c r="H448" s="69"/>
      <c r="I448" s="486"/>
      <c r="J448" s="363"/>
      <c r="K448" s="364"/>
    </row>
    <row r="449" spans="1:11">
      <c r="A449" s="1806"/>
      <c r="B449" s="1597"/>
      <c r="C449" s="362"/>
      <c r="D449" s="1540"/>
      <c r="E449" s="1474"/>
      <c r="F449" s="1600"/>
      <c r="G449" s="1601"/>
      <c r="H449" s="1599"/>
      <c r="I449" s="484"/>
      <c r="J449" s="485"/>
      <c r="K449" s="577"/>
    </row>
    <row r="450" spans="1:11">
      <c r="A450" s="1806"/>
      <c r="B450" s="797"/>
      <c r="C450" s="786"/>
      <c r="D450" s="605"/>
      <c r="E450" s="182"/>
      <c r="F450" s="1606"/>
      <c r="G450" s="766"/>
      <c r="H450" s="162"/>
      <c r="I450" s="455"/>
      <c r="J450" s="2253"/>
      <c r="K450" s="1918"/>
    </row>
    <row r="451" spans="1:11">
      <c r="A451" s="1806"/>
      <c r="B451" s="69"/>
      <c r="C451" s="82"/>
      <c r="D451" s="322"/>
      <c r="E451" s="1478"/>
      <c r="F451" s="1479"/>
      <c r="G451" s="1116"/>
      <c r="H451" s="1345"/>
      <c r="I451" s="455"/>
      <c r="J451" s="1345"/>
      <c r="K451" s="1997"/>
    </row>
    <row r="452" spans="1:11">
      <c r="A452" s="1806"/>
      <c r="B452" s="685"/>
      <c r="C452" s="3766"/>
      <c r="D452" s="3767"/>
      <c r="E452" s="252"/>
      <c r="F452" s="241"/>
      <c r="G452" s="276"/>
      <c r="H452" s="29"/>
      <c r="I452" s="416"/>
      <c r="J452" s="203"/>
      <c r="K452" s="311"/>
    </row>
    <row r="453" spans="1:11" ht="35.25" thickBot="1">
      <c r="A453" s="1806"/>
      <c r="B453" s="645"/>
      <c r="C453" s="82"/>
      <c r="D453" s="605"/>
      <c r="E453" s="252"/>
      <c r="F453" s="241"/>
      <c r="G453" s="276"/>
      <c r="H453" s="29"/>
      <c r="I453" s="1804"/>
      <c r="J453" s="203"/>
      <c r="K453" s="3154"/>
    </row>
    <row r="454" spans="1:11" ht="35.25" thickBot="1">
      <c r="A454" s="1806"/>
      <c r="B454" s="608"/>
      <c r="C454" s="786"/>
      <c r="D454" s="1413"/>
      <c r="E454" s="1913"/>
      <c r="F454" s="1914"/>
      <c r="G454" s="766"/>
      <c r="H454" s="162"/>
      <c r="I454" s="455"/>
      <c r="J454" s="2253"/>
      <c r="K454" s="2254"/>
    </row>
    <row r="455" spans="1:11">
      <c r="A455" s="1806"/>
      <c r="B455" s="387"/>
      <c r="C455" s="2255"/>
      <c r="D455" s="2019"/>
      <c r="E455" s="137"/>
      <c r="F455" s="241"/>
      <c r="G455" s="276"/>
      <c r="H455" s="29"/>
      <c r="I455" s="455"/>
      <c r="J455" s="2253"/>
      <c r="K455" s="2254"/>
    </row>
    <row r="456" spans="1:11">
      <c r="A456" s="1806"/>
      <c r="B456" s="645"/>
      <c r="C456" s="82"/>
      <c r="D456" s="605"/>
      <c r="E456" s="137"/>
      <c r="F456" s="241"/>
      <c r="G456" s="276"/>
      <c r="H456" s="29"/>
      <c r="I456" s="455"/>
      <c r="J456" s="2253"/>
      <c r="K456" s="3154"/>
    </row>
    <row r="457" spans="1:11">
      <c r="A457" s="413" t="s">
        <v>1</v>
      </c>
      <c r="B457" s="413"/>
      <c r="C457" s="791"/>
      <c r="D457" s="372"/>
      <c r="E457" s="1848"/>
      <c r="F457" s="1849"/>
      <c r="G457" s="270"/>
      <c r="H457" s="1850"/>
      <c r="I457" s="413"/>
      <c r="J457" s="1851"/>
      <c r="K457" s="1847"/>
    </row>
    <row r="458" spans="1:11">
      <c r="A458" s="790" t="s">
        <v>1004</v>
      </c>
      <c r="B458" s="790"/>
      <c r="C458" s="1852"/>
      <c r="D458" s="785"/>
      <c r="E458" s="1848"/>
      <c r="F458" s="1849"/>
      <c r="G458" s="270"/>
      <c r="H458" s="1850"/>
      <c r="I458" s="413"/>
      <c r="J458" s="1851"/>
      <c r="K458" s="1847"/>
    </row>
    <row r="459" spans="1:11" ht="35.25" thickBot="1">
      <c r="A459" s="374"/>
      <c r="B459" s="412"/>
      <c r="C459" s="372"/>
      <c r="D459" s="372"/>
      <c r="E459" s="1848"/>
      <c r="F459" s="1849"/>
      <c r="G459" s="270"/>
      <c r="H459" s="1850"/>
      <c r="I459" s="412"/>
      <c r="J459" s="1851"/>
      <c r="K459" s="1847"/>
    </row>
    <row r="460" spans="1:11">
      <c r="A460" s="1853"/>
      <c r="B460" s="1854" t="s">
        <v>3</v>
      </c>
      <c r="C460" s="80" t="s">
        <v>4</v>
      </c>
      <c r="D460" s="379" t="s">
        <v>5</v>
      </c>
      <c r="E460" s="2778" t="s">
        <v>6</v>
      </c>
      <c r="F460" s="2779" t="s">
        <v>6</v>
      </c>
      <c r="G460" s="201" t="s">
        <v>7</v>
      </c>
      <c r="H460" s="80" t="s">
        <v>8</v>
      </c>
      <c r="I460" s="80" t="s">
        <v>9</v>
      </c>
      <c r="J460" s="1857" t="s">
        <v>10</v>
      </c>
      <c r="K460" s="1858" t="s">
        <v>10</v>
      </c>
    </row>
    <row r="461" spans="1:11" ht="35.25" thickBot="1">
      <c r="A461" s="1859"/>
      <c r="B461" s="1860"/>
      <c r="C461" s="414"/>
      <c r="D461" s="381" t="s">
        <v>11</v>
      </c>
      <c r="E461" s="2780" t="s">
        <v>12</v>
      </c>
      <c r="F461" s="2781" t="s">
        <v>13</v>
      </c>
      <c r="G461" s="202"/>
      <c r="H461" s="414" t="s">
        <v>14</v>
      </c>
      <c r="I461" s="414"/>
      <c r="J461" s="1863" t="s">
        <v>15</v>
      </c>
      <c r="K461" s="1864" t="s">
        <v>16</v>
      </c>
    </row>
    <row r="462" spans="1:11">
      <c r="A462" s="1806"/>
      <c r="B462" s="685"/>
      <c r="C462" s="3766"/>
      <c r="D462" s="3767"/>
      <c r="E462" s="252"/>
      <c r="F462" s="241"/>
      <c r="G462" s="276"/>
      <c r="H462" s="29"/>
      <c r="I462" s="416"/>
      <c r="J462" s="203"/>
      <c r="K462" s="311"/>
    </row>
    <row r="463" spans="1:11">
      <c r="A463" s="1806"/>
      <c r="B463" s="608"/>
      <c r="C463" s="82"/>
      <c r="D463" s="82"/>
      <c r="E463" s="33"/>
      <c r="F463" s="34"/>
      <c r="G463" s="276"/>
      <c r="H463" s="29"/>
      <c r="I463" s="455"/>
      <c r="J463" s="203"/>
      <c r="K463" s="3154"/>
    </row>
    <row r="464" spans="1:11" ht="35.25" thickBot="1">
      <c r="A464" s="1806"/>
      <c r="B464" s="645"/>
      <c r="C464" s="82"/>
      <c r="D464" s="605"/>
      <c r="E464" s="33"/>
      <c r="F464" s="34"/>
      <c r="G464" s="276"/>
      <c r="H464" s="29"/>
      <c r="I464" s="1804"/>
      <c r="J464" s="203"/>
      <c r="K464" s="3154"/>
    </row>
    <row r="465" spans="1:11" ht="35.25" thickBot="1">
      <c r="A465" s="1806"/>
      <c r="B465" s="608"/>
      <c r="C465" s="786"/>
      <c r="D465" s="1413"/>
      <c r="E465" s="2782"/>
      <c r="F465" s="2783"/>
      <c r="G465" s="766"/>
      <c r="H465" s="162"/>
      <c r="I465" s="455"/>
      <c r="J465" s="2253"/>
      <c r="K465" s="2254"/>
    </row>
    <row r="466" spans="1:11" ht="35.25" thickBot="1">
      <c r="A466" s="1806"/>
      <c r="B466" s="387"/>
      <c r="C466" s="2255"/>
      <c r="D466" s="2019"/>
      <c r="E466" s="33"/>
      <c r="F466" s="2784"/>
      <c r="G466" s="276"/>
      <c r="H466" s="29"/>
      <c r="I466" s="455"/>
      <c r="J466" s="2253"/>
      <c r="K466" s="2254"/>
    </row>
    <row r="467" spans="1:11">
      <c r="A467" s="1806"/>
      <c r="B467" s="387"/>
      <c r="C467" s="2255"/>
      <c r="D467" s="2019"/>
      <c r="E467" s="33"/>
      <c r="F467" s="34"/>
      <c r="G467" s="276"/>
      <c r="H467" s="29"/>
      <c r="I467" s="455"/>
      <c r="J467" s="2253"/>
      <c r="K467" s="2254"/>
    </row>
    <row r="468" spans="1:11">
      <c r="A468" s="1806"/>
      <c r="B468" s="645"/>
      <c r="C468" s="82"/>
      <c r="D468" s="605"/>
      <c r="E468" s="33"/>
      <c r="F468" s="2784"/>
      <c r="G468" s="276"/>
      <c r="H468" s="29"/>
      <c r="I468" s="455"/>
      <c r="J468" s="2253"/>
      <c r="K468" s="3154"/>
    </row>
    <row r="469" spans="1:11">
      <c r="A469" s="1806"/>
      <c r="B469" s="796"/>
      <c r="C469" s="786"/>
      <c r="D469" s="605"/>
      <c r="E469" s="922"/>
      <c r="F469" s="2785"/>
      <c r="G469" s="766"/>
      <c r="H469" s="162"/>
      <c r="I469" s="455"/>
      <c r="J469" s="2253"/>
      <c r="K469" s="1918"/>
    </row>
    <row r="470" spans="1:11">
      <c r="A470" s="1806"/>
      <c r="B470" s="190"/>
      <c r="C470" s="82"/>
      <c r="D470" s="322"/>
      <c r="E470" s="1783"/>
      <c r="F470" s="1477"/>
      <c r="G470" s="1116"/>
      <c r="H470" s="1345"/>
      <c r="I470" s="455"/>
      <c r="J470" s="1345"/>
      <c r="K470" s="1997"/>
    </row>
    <row r="471" spans="1:11">
      <c r="A471" s="1806"/>
      <c r="B471" s="69"/>
      <c r="C471" s="82"/>
      <c r="D471" s="605"/>
      <c r="E471" s="1783"/>
      <c r="F471" s="1477"/>
      <c r="G471" s="1116"/>
      <c r="H471" s="1345"/>
      <c r="I471" s="455"/>
      <c r="J471" s="1345"/>
      <c r="K471" s="1997"/>
    </row>
    <row r="472" spans="1:11">
      <c r="A472" s="1806"/>
      <c r="B472" s="645"/>
      <c r="C472" s="82"/>
      <c r="D472" s="605"/>
      <c r="E472" s="252"/>
      <c r="F472" s="241"/>
      <c r="G472" s="276"/>
      <c r="H472" s="29"/>
      <c r="I472" s="1804"/>
      <c r="J472" s="203"/>
      <c r="K472" s="3154"/>
    </row>
    <row r="473" spans="1:11">
      <c r="A473" s="1806"/>
      <c r="B473" s="1597"/>
      <c r="C473" s="443"/>
      <c r="D473" s="1469"/>
      <c r="E473" s="1734"/>
      <c r="F473" s="1735"/>
      <c r="G473" s="276"/>
      <c r="H473" s="29"/>
      <c r="I473" s="416"/>
      <c r="J473" s="203"/>
      <c r="K473" s="2096"/>
    </row>
    <row r="474" spans="1:11">
      <c r="A474" s="1806"/>
      <c r="B474" s="1257"/>
      <c r="C474" s="218"/>
      <c r="D474" s="218"/>
      <c r="E474" s="1478"/>
      <c r="F474" s="1479"/>
      <c r="G474" s="1713"/>
      <c r="H474" s="69"/>
      <c r="I474" s="69"/>
      <c r="J474" s="908"/>
      <c r="K474" s="1490"/>
    </row>
    <row r="475" spans="1:11">
      <c r="A475" s="1806"/>
      <c r="B475" s="1597"/>
      <c r="C475" s="443"/>
      <c r="D475" s="1469"/>
      <c r="E475" s="1783"/>
      <c r="F475" s="1477"/>
      <c r="G475" s="1116"/>
      <c r="H475" s="1345"/>
      <c r="I475" s="455"/>
      <c r="J475" s="1345"/>
      <c r="K475" s="1997"/>
    </row>
    <row r="476" spans="1:11">
      <c r="A476" s="1806"/>
      <c r="B476" s="1597"/>
      <c r="C476" s="443"/>
      <c r="D476" s="1469"/>
      <c r="E476" s="1734"/>
      <c r="F476" s="1735"/>
      <c r="G476" s="276"/>
      <c r="H476" s="29"/>
      <c r="I476" s="416"/>
      <c r="J476" s="203"/>
      <c r="K476" s="2096"/>
    </row>
    <row r="477" spans="1:11">
      <c r="A477" s="1806"/>
      <c r="B477" s="69"/>
      <c r="C477" s="82"/>
      <c r="D477" s="605"/>
      <c r="E477" s="33"/>
      <c r="F477" s="34"/>
      <c r="G477" s="276"/>
      <c r="H477" s="1345"/>
      <c r="I477" s="132"/>
      <c r="J477" s="203"/>
      <c r="K477" s="1777"/>
    </row>
    <row r="478" spans="1:11">
      <c r="A478" s="1806"/>
      <c r="B478" s="69"/>
      <c r="C478" s="82"/>
      <c r="D478" s="322"/>
      <c r="E478" s="33"/>
      <c r="F478" s="34"/>
      <c r="G478" s="1541"/>
      <c r="H478" s="69"/>
      <c r="I478" s="486"/>
      <c r="J478" s="2146"/>
      <c r="K478" s="2099"/>
    </row>
    <row r="479" spans="1:11">
      <c r="A479" s="1806"/>
      <c r="C479" s="1871"/>
      <c r="D479" s="1056"/>
      <c r="E479" s="1790"/>
      <c r="F479" s="1872"/>
      <c r="G479" s="765"/>
      <c r="H479" s="1345"/>
      <c r="I479" s="1115"/>
      <c r="J479" s="1868"/>
      <c r="K479" s="1887"/>
    </row>
    <row r="480" spans="1:11" ht="35.25" thickBot="1">
      <c r="A480" s="1806"/>
      <c r="B480" s="685"/>
      <c r="C480" s="1871"/>
      <c r="D480" s="1056"/>
      <c r="E480" s="1790"/>
      <c r="F480" s="1872"/>
      <c r="G480" s="765"/>
      <c r="H480" s="1345"/>
      <c r="I480" s="1115"/>
      <c r="J480" s="1868"/>
      <c r="K480" s="1887"/>
    </row>
    <row r="481" spans="1:11" ht="38.25" thickBot="1">
      <c r="A481" s="1903"/>
      <c r="B481" s="1008"/>
      <c r="C481" s="1881"/>
      <c r="D481" s="1493"/>
      <c r="E481" s="1535"/>
      <c r="F481" s="1606"/>
      <c r="G481" s="766"/>
      <c r="H481" s="416"/>
      <c r="I481" s="455"/>
      <c r="J481" s="2244"/>
      <c r="K481" s="1918"/>
    </row>
    <row r="482" spans="1:11" ht="38.25" thickBot="1">
      <c r="A482" s="1806"/>
      <c r="B482" s="1008"/>
      <c r="C482" s="1881"/>
      <c r="D482" s="1493"/>
      <c r="E482" s="1535"/>
      <c r="F482" s="1606"/>
      <c r="G482" s="766"/>
      <c r="H482" s="416"/>
      <c r="I482" s="455"/>
      <c r="J482" s="2244"/>
      <c r="K482" s="1918"/>
    </row>
    <row r="483" spans="1:11" ht="37.5">
      <c r="A483" s="1806"/>
      <c r="B483" s="1008"/>
      <c r="C483" s="1881"/>
      <c r="D483" s="1493"/>
      <c r="E483" s="1783"/>
      <c r="F483" s="1477"/>
      <c r="G483" s="1116"/>
      <c r="H483" s="416"/>
      <c r="I483" s="455"/>
      <c r="J483" s="2244"/>
      <c r="K483" s="1918"/>
    </row>
    <row r="484" spans="1:11">
      <c r="A484" s="1806"/>
      <c r="B484" s="69"/>
      <c r="C484" s="82"/>
      <c r="D484" s="605"/>
      <c r="E484" s="33"/>
      <c r="F484" s="34"/>
      <c r="G484" s="276"/>
      <c r="H484" s="1345"/>
      <c r="I484" s="455"/>
      <c r="J484" s="959"/>
      <c r="K484" s="1777"/>
    </row>
    <row r="485" spans="1:11">
      <c r="A485" s="1806"/>
      <c r="B485" s="387"/>
      <c r="C485" s="3756"/>
      <c r="D485" s="3758"/>
      <c r="E485" s="252"/>
      <c r="F485" s="241"/>
      <c r="G485" s="276"/>
      <c r="H485" s="29"/>
      <c r="I485" s="416"/>
      <c r="J485" s="203"/>
      <c r="K485" s="311"/>
    </row>
    <row r="486" spans="1:11">
      <c r="A486" s="1806"/>
      <c r="B486" s="685"/>
      <c r="C486" s="3756"/>
      <c r="D486" s="3758"/>
      <c r="E486" s="252"/>
      <c r="F486" s="241"/>
      <c r="G486" s="276"/>
      <c r="H486" s="29"/>
      <c r="I486" s="416"/>
      <c r="J486" s="203"/>
      <c r="K486" s="311"/>
    </row>
    <row r="487" spans="1:11">
      <c r="A487" s="1806"/>
      <c r="B487" s="852"/>
      <c r="C487" s="753"/>
      <c r="D487" s="634"/>
      <c r="E487" s="1478"/>
      <c r="F487" s="1479"/>
      <c r="G487" s="1116"/>
      <c r="H487" s="1345"/>
      <c r="I487" s="1349"/>
      <c r="J487" s="2102"/>
      <c r="K487" s="2102"/>
    </row>
    <row r="488" spans="1:11">
      <c r="A488" s="1806"/>
      <c r="B488" s="852"/>
      <c r="C488" s="218"/>
      <c r="D488" s="634"/>
      <c r="E488" s="1478"/>
      <c r="F488" s="1479"/>
      <c r="G488" s="1713"/>
      <c r="H488" s="69"/>
      <c r="I488" s="69"/>
      <c r="J488" s="908"/>
      <c r="K488" s="2129"/>
    </row>
    <row r="489" spans="1:11">
      <c r="A489" s="1806"/>
      <c r="B489" s="852"/>
      <c r="C489" s="634"/>
      <c r="D489" s="634"/>
      <c r="E489" s="1478"/>
      <c r="F489" s="1479"/>
      <c r="G489" s="1713"/>
      <c r="H489" s="69"/>
      <c r="I489" s="69"/>
      <c r="J489" s="908"/>
      <c r="K489" s="2129"/>
    </row>
    <row r="490" spans="1:11">
      <c r="A490" s="1806"/>
      <c r="B490" s="190"/>
      <c r="C490" s="82"/>
      <c r="D490" s="322"/>
      <c r="E490" s="1783"/>
      <c r="F490" s="1477"/>
      <c r="G490" s="1116"/>
      <c r="H490" s="1345"/>
      <c r="I490" s="455"/>
      <c r="J490" s="1345"/>
      <c r="K490" s="1997"/>
    </row>
    <row r="491" spans="1:11">
      <c r="A491" s="1806"/>
      <c r="B491" s="1257"/>
      <c r="C491" s="82"/>
      <c r="D491" s="605"/>
      <c r="E491" s="1783"/>
      <c r="F491" s="1477"/>
      <c r="G491" s="1116"/>
      <c r="H491" s="1345"/>
      <c r="I491" s="455"/>
      <c r="J491" s="1345"/>
      <c r="K491" s="1997"/>
    </row>
    <row r="492" spans="1:11">
      <c r="A492" s="1806"/>
      <c r="B492" s="190"/>
      <c r="C492" s="218"/>
      <c r="D492" s="218"/>
      <c r="E492" s="1478"/>
      <c r="F492" s="1479"/>
      <c r="G492" s="1713"/>
      <c r="H492" s="69"/>
      <c r="I492" s="455"/>
      <c r="J492" s="908"/>
      <c r="K492" s="1490"/>
    </row>
    <row r="493" spans="1:11">
      <c r="A493" s="1806"/>
      <c r="B493" s="190"/>
      <c r="C493" s="218"/>
      <c r="D493" s="1469"/>
      <c r="E493" s="1783"/>
      <c r="F493" s="1477"/>
      <c r="G493" s="1713"/>
      <c r="H493" s="69"/>
      <c r="I493" s="455"/>
      <c r="J493" s="908"/>
      <c r="K493" s="1490"/>
    </row>
    <row r="494" spans="1:11">
      <c r="A494" s="1806"/>
      <c r="B494" s="190"/>
      <c r="C494" s="218"/>
      <c r="D494" s="1469"/>
      <c r="E494" s="1734"/>
      <c r="F494" s="1735"/>
      <c r="G494" s="276"/>
      <c r="H494" s="29"/>
      <c r="I494" s="455"/>
      <c r="J494" s="203"/>
      <c r="K494" s="2096"/>
    </row>
    <row r="495" spans="1:11">
      <c r="A495" s="413" t="s">
        <v>1</v>
      </c>
      <c r="B495" s="413"/>
      <c r="C495" s="791"/>
      <c r="D495" s="372"/>
      <c r="E495" s="1848"/>
      <c r="F495" s="1849"/>
      <c r="G495" s="270"/>
      <c r="H495" s="1850"/>
      <c r="I495" s="413"/>
      <c r="J495" s="1851"/>
      <c r="K495" s="1847"/>
    </row>
    <row r="496" spans="1:11">
      <c r="A496" s="790" t="s">
        <v>1004</v>
      </c>
      <c r="B496" s="790"/>
      <c r="C496" s="1852"/>
      <c r="D496" s="785"/>
      <c r="E496" s="1848"/>
      <c r="F496" s="1849"/>
      <c r="G496" s="270"/>
      <c r="H496" s="1850"/>
      <c r="I496" s="413"/>
      <c r="J496" s="1851"/>
      <c r="K496" s="1847"/>
    </row>
    <row r="497" spans="1:11" ht="35.25" thickBot="1">
      <c r="A497" s="374"/>
      <c r="B497" s="412"/>
      <c r="C497" s="372"/>
      <c r="D497" s="372"/>
      <c r="E497" s="1848"/>
      <c r="F497" s="1849"/>
      <c r="G497" s="270"/>
      <c r="H497" s="1850"/>
      <c r="I497" s="412"/>
      <c r="J497" s="1851"/>
      <c r="K497" s="1847"/>
    </row>
    <row r="498" spans="1:11">
      <c r="A498" s="1853"/>
      <c r="B498" s="1854" t="s">
        <v>3</v>
      </c>
      <c r="C498" s="80" t="s">
        <v>4</v>
      </c>
      <c r="D498" s="379" t="s">
        <v>5</v>
      </c>
      <c r="E498" s="1855" t="s">
        <v>6</v>
      </c>
      <c r="F498" s="1856" t="s">
        <v>6</v>
      </c>
      <c r="G498" s="201" t="s">
        <v>7</v>
      </c>
      <c r="H498" s="80" t="s">
        <v>8</v>
      </c>
      <c r="I498" s="80" t="s">
        <v>9</v>
      </c>
      <c r="J498" s="1857" t="s">
        <v>10</v>
      </c>
      <c r="K498" s="1858" t="s">
        <v>10</v>
      </c>
    </row>
    <row r="499" spans="1:11" ht="35.25" thickBot="1">
      <c r="A499" s="1859"/>
      <c r="B499" s="1860"/>
      <c r="C499" s="414"/>
      <c r="D499" s="381" t="s">
        <v>11</v>
      </c>
      <c r="E499" s="1861" t="s">
        <v>12</v>
      </c>
      <c r="F499" s="1862" t="s">
        <v>13</v>
      </c>
      <c r="G499" s="202"/>
      <c r="H499" s="414" t="s">
        <v>14</v>
      </c>
      <c r="I499" s="414"/>
      <c r="J499" s="1863" t="s">
        <v>15</v>
      </c>
      <c r="K499" s="1864" t="s">
        <v>16</v>
      </c>
    </row>
    <row r="500" spans="1:11" ht="35.25" thickBot="1">
      <c r="A500" s="2327"/>
      <c r="B500" s="2014"/>
      <c r="C500" s="2015"/>
      <c r="D500" s="375"/>
      <c r="E500" s="1865"/>
      <c r="F500" s="1866"/>
      <c r="G500" s="765"/>
      <c r="H500" s="1345"/>
      <c r="I500" s="1867"/>
      <c r="J500" s="1868"/>
      <c r="K500" s="1869"/>
    </row>
    <row r="501" spans="1:11">
      <c r="A501" s="1806"/>
      <c r="B501" s="1870"/>
      <c r="C501" s="1871"/>
      <c r="D501" s="1464"/>
      <c r="E501" s="1865"/>
      <c r="F501" s="1866"/>
      <c r="G501" s="765"/>
      <c r="H501" s="1345"/>
      <c r="I501" s="1867"/>
      <c r="J501" s="1868"/>
      <c r="K501" s="1869"/>
    </row>
    <row r="502" spans="1:11">
      <c r="A502" s="1806"/>
      <c r="B502" s="1870"/>
      <c r="C502" s="1871"/>
      <c r="D502" s="1464"/>
      <c r="E502" s="1790"/>
      <c r="F502" s="1872"/>
      <c r="G502" s="765"/>
      <c r="H502" s="1345"/>
      <c r="I502" s="1115"/>
      <c r="J502" s="1868"/>
      <c r="K502" s="1468"/>
    </row>
    <row r="503" spans="1:11">
      <c r="A503" s="1806"/>
      <c r="B503" s="1870"/>
      <c r="C503" s="1871"/>
      <c r="D503" s="1464"/>
      <c r="E503" s="1790"/>
      <c r="F503" s="1872"/>
      <c r="G503" s="765"/>
      <c r="H503" s="1345"/>
      <c r="I503" s="1115"/>
      <c r="J503" s="1868"/>
      <c r="K503" s="1468"/>
    </row>
    <row r="504" spans="1:11">
      <c r="A504" s="1806"/>
      <c r="B504" s="1870"/>
      <c r="C504" s="1871"/>
      <c r="D504" s="1056"/>
      <c r="E504" s="1790"/>
      <c r="F504" s="1872"/>
      <c r="G504" s="765"/>
      <c r="H504" s="1345"/>
      <c r="I504" s="1115"/>
      <c r="J504" s="1868"/>
      <c r="K504" s="1468"/>
    </row>
    <row r="505" spans="1:11">
      <c r="A505" s="1806"/>
      <c r="B505" s="1870"/>
      <c r="C505" s="1871"/>
      <c r="D505" s="1056"/>
      <c r="E505" s="1790"/>
      <c r="F505" s="1872"/>
      <c r="G505" s="765"/>
      <c r="H505" s="1345"/>
      <c r="I505" s="1115"/>
      <c r="J505" s="1868"/>
      <c r="K505" s="1468"/>
    </row>
    <row r="506" spans="1:11">
      <c r="A506" s="1806"/>
      <c r="B506" s="1870"/>
      <c r="C506" s="1871"/>
      <c r="D506" s="1464"/>
      <c r="E506" s="1790"/>
      <c r="F506" s="1872"/>
      <c r="G506" s="765"/>
      <c r="H506" s="1345"/>
      <c r="I506" s="1115"/>
      <c r="J506" s="1868"/>
      <c r="K506" s="1468"/>
    </row>
    <row r="507" spans="1:11">
      <c r="A507" s="1806"/>
      <c r="B507" s="1870"/>
      <c r="C507" s="1871"/>
      <c r="D507" s="1056"/>
      <c r="E507" s="1790"/>
      <c r="F507" s="1872"/>
      <c r="G507" s="765"/>
      <c r="H507" s="1345"/>
      <c r="I507" s="1115"/>
      <c r="J507" s="1868"/>
      <c r="K507" s="1468"/>
    </row>
    <row r="508" spans="1:11">
      <c r="A508" s="1806"/>
      <c r="B508" s="1870"/>
      <c r="C508" s="1871"/>
      <c r="D508" s="1056"/>
      <c r="E508" s="1790"/>
      <c r="F508" s="1872"/>
      <c r="G508" s="765"/>
      <c r="H508" s="1345"/>
      <c r="I508" s="1115"/>
      <c r="J508" s="1868"/>
      <c r="K508" s="1468"/>
    </row>
    <row r="509" spans="1:11">
      <c r="A509" s="1806"/>
      <c r="B509" s="1870"/>
      <c r="C509" s="1871"/>
      <c r="D509" s="1464"/>
      <c r="E509" s="1790"/>
      <c r="F509" s="1872"/>
      <c r="G509" s="765"/>
      <c r="H509" s="1345"/>
      <c r="I509" s="1115"/>
      <c r="J509" s="1868"/>
      <c r="K509" s="1468"/>
    </row>
    <row r="510" spans="1:11" ht="35.25" thickBot="1">
      <c r="A510" s="1806"/>
      <c r="B510" s="1873"/>
      <c r="C510" s="1874"/>
      <c r="D510" s="1485"/>
      <c r="E510" s="1875"/>
      <c r="F510" s="1876"/>
      <c r="G510" s="1877"/>
      <c r="H510" s="1690"/>
      <c r="I510" s="1878"/>
      <c r="J510" s="1879"/>
      <c r="K510" s="1487"/>
    </row>
    <row r="511" spans="1:11">
      <c r="A511" s="1806"/>
      <c r="B511" s="1880"/>
      <c r="C511" s="1881"/>
      <c r="D511" s="1488"/>
      <c r="E511" s="1865"/>
      <c r="F511" s="1866"/>
      <c r="G511" s="1882"/>
      <c r="H511" s="1883"/>
      <c r="I511" s="1884"/>
      <c r="J511" s="1885"/>
      <c r="K511" s="1886"/>
    </row>
    <row r="512" spans="1:11">
      <c r="A512" s="1806"/>
      <c r="B512" s="2170"/>
      <c r="C512" s="1871"/>
      <c r="D512" s="1056"/>
      <c r="E512" s="1790"/>
      <c r="F512" s="1872"/>
      <c r="G512" s="765"/>
      <c r="H512" s="1345"/>
      <c r="I512" s="1115"/>
      <c r="J512" s="1868"/>
      <c r="K512" s="1887"/>
    </row>
    <row r="513" spans="1:11">
      <c r="A513" s="1806"/>
      <c r="B513" s="2170"/>
      <c r="C513" s="1871"/>
      <c r="D513" s="1056"/>
      <c r="E513" s="1790"/>
      <c r="F513" s="1872"/>
      <c r="G513" s="765"/>
      <c r="H513" s="1345"/>
      <c r="I513" s="1115"/>
      <c r="J513" s="1868"/>
      <c r="K513" s="1887"/>
    </row>
    <row r="514" spans="1:11" ht="35.25" thickBot="1">
      <c r="A514" s="1806"/>
      <c r="B514" s="1888"/>
      <c r="C514" s="1874"/>
      <c r="D514" s="1889"/>
      <c r="E514" s="1890"/>
      <c r="F514" s="1891"/>
      <c r="G514" s="1877"/>
      <c r="H514" s="1690"/>
      <c r="I514" s="1878"/>
      <c r="J514" s="1879"/>
      <c r="K514" s="1892"/>
    </row>
    <row r="515" spans="1:11">
      <c r="A515" s="1806"/>
      <c r="B515" s="1893"/>
      <c r="C515" s="1881"/>
      <c r="D515" s="1493"/>
      <c r="E515" s="1894"/>
      <c r="F515" s="1895"/>
      <c r="G515" s="1896"/>
      <c r="H515" s="1883"/>
      <c r="I515" s="1884"/>
      <c r="J515" s="1885"/>
      <c r="K515" s="1886"/>
    </row>
    <row r="516" spans="1:11">
      <c r="A516" s="1806"/>
      <c r="B516" s="805"/>
      <c r="C516" s="1055"/>
      <c r="D516" s="1413"/>
      <c r="E516" s="1790"/>
      <c r="F516" s="1872"/>
      <c r="G516" s="766"/>
      <c r="H516" s="416"/>
      <c r="I516" s="1115"/>
      <c r="J516" s="1897"/>
      <c r="K516" s="1898"/>
    </row>
    <row r="517" spans="1:11">
      <c r="A517" s="1806"/>
      <c r="B517" s="805"/>
      <c r="C517" s="1055"/>
      <c r="D517" s="375"/>
      <c r="E517" s="1790"/>
      <c r="F517" s="1872"/>
      <c r="G517" s="766"/>
      <c r="H517" s="1345"/>
      <c r="I517" s="1115"/>
      <c r="J517" s="1868"/>
      <c r="K517" s="1887"/>
    </row>
    <row r="518" spans="1:11" ht="35.25" thickBot="1">
      <c r="A518" s="1806"/>
      <c r="B518" s="1899"/>
      <c r="C518" s="1900"/>
      <c r="D518" s="1901"/>
      <c r="E518" s="1875"/>
      <c r="F518" s="1876"/>
      <c r="G518" s="1902"/>
      <c r="H518" s="1690"/>
      <c r="I518" s="1878"/>
      <c r="J518" s="1879"/>
      <c r="K518" s="1892"/>
    </row>
    <row r="519" spans="1:11">
      <c r="A519" s="1903"/>
      <c r="B519" s="69"/>
      <c r="C519" s="82"/>
      <c r="D519" s="605"/>
      <c r="E519" s="33"/>
      <c r="F519" s="34"/>
      <c r="G519" s="276"/>
      <c r="H519" s="1345"/>
      <c r="I519" s="455"/>
      <c r="J519" s="959"/>
      <c r="K519" s="1777"/>
    </row>
    <row r="520" spans="1:11">
      <c r="A520" s="1806"/>
      <c r="B520" s="387"/>
      <c r="C520" s="3766"/>
      <c r="D520" s="3767"/>
      <c r="E520" s="252"/>
      <c r="F520" s="241"/>
      <c r="G520" s="276"/>
      <c r="H520" s="29"/>
      <c r="I520" s="416"/>
      <c r="J520" s="203"/>
      <c r="K520" s="311"/>
    </row>
    <row r="521" spans="1:11">
      <c r="A521" s="1806"/>
      <c r="B521" s="1597"/>
      <c r="C521" s="362"/>
      <c r="D521" s="1540"/>
      <c r="E521" s="1790"/>
      <c r="F521" s="1477"/>
      <c r="G521" s="1601"/>
      <c r="H521" s="20"/>
      <c r="I521" s="404"/>
      <c r="J521" s="405"/>
      <c r="K521" s="478"/>
    </row>
    <row r="522" spans="1:11" ht="38.25">
      <c r="A522" s="1806"/>
      <c r="B522" s="1597"/>
      <c r="C522" s="362"/>
      <c r="D522" s="1598"/>
      <c r="E522" s="1790"/>
      <c r="F522" s="1872"/>
      <c r="G522" s="1601"/>
      <c r="H522" s="29"/>
      <c r="I522" s="132"/>
      <c r="J522" s="741"/>
      <c r="K522" s="692"/>
    </row>
    <row r="523" spans="1:11">
      <c r="A523" s="1806"/>
      <c r="B523" s="1597"/>
      <c r="C523" s="362"/>
      <c r="D523" s="1598"/>
      <c r="E523" s="1790"/>
      <c r="F523" s="1872"/>
      <c r="G523" s="1601"/>
      <c r="H523" s="29"/>
      <c r="I523" s="132"/>
      <c r="J523" s="360"/>
      <c r="K523" s="311"/>
    </row>
    <row r="524" spans="1:11" ht="35.25" thickBot="1">
      <c r="A524" s="1806"/>
      <c r="B524" s="1163"/>
      <c r="C524" s="362"/>
      <c r="D524" s="358"/>
      <c r="E524" s="1790"/>
      <c r="F524" s="2252"/>
      <c r="G524" s="1539"/>
      <c r="H524" s="69"/>
      <c r="I524" s="486"/>
      <c r="J524" s="363"/>
      <c r="K524" s="364"/>
    </row>
    <row r="525" spans="1:11">
      <c r="A525" s="1806"/>
      <c r="B525" s="1597"/>
      <c r="C525" s="362"/>
      <c r="D525" s="1540"/>
      <c r="E525" s="1790"/>
      <c r="F525" s="1872"/>
      <c r="G525" s="1601"/>
      <c r="H525" s="1599"/>
      <c r="I525" s="484"/>
      <c r="J525" s="485"/>
      <c r="K525" s="577"/>
    </row>
    <row r="526" spans="1:11">
      <c r="A526" s="1806"/>
      <c r="B526" s="797"/>
      <c r="C526" s="786"/>
      <c r="D526" s="605"/>
      <c r="E526" s="1790"/>
      <c r="F526" s="1872"/>
      <c r="G526" s="766"/>
      <c r="H526" s="162"/>
      <c r="I526" s="455"/>
      <c r="J526" s="2253"/>
      <c r="K526" s="1918"/>
    </row>
    <row r="527" spans="1:11">
      <c r="A527" s="1806"/>
      <c r="B527" s="69"/>
      <c r="C527" s="82"/>
      <c r="D527" s="322"/>
      <c r="E527" s="1790"/>
      <c r="F527" s="2252"/>
      <c r="G527" s="1116"/>
      <c r="H527" s="1345"/>
      <c r="I527" s="455"/>
      <c r="J527" s="1345"/>
      <c r="K527" s="1997"/>
    </row>
    <row r="528" spans="1:11">
      <c r="A528" s="1806"/>
      <c r="B528" s="685"/>
      <c r="C528" s="3766"/>
      <c r="D528" s="3767"/>
      <c r="E528" s="137"/>
      <c r="F528" s="241"/>
      <c r="G528" s="276"/>
      <c r="H528" s="29"/>
      <c r="I528" s="416"/>
      <c r="J528" s="203"/>
      <c r="K528" s="311"/>
    </row>
    <row r="529" spans="1:11" ht="35.25" thickBot="1">
      <c r="A529" s="1806"/>
      <c r="B529" s="645"/>
      <c r="C529" s="82"/>
      <c r="D529" s="605"/>
      <c r="E529" s="137"/>
      <c r="F529" s="241"/>
      <c r="G529" s="276"/>
      <c r="H529" s="29"/>
      <c r="I529" s="1804"/>
      <c r="J529" s="203"/>
      <c r="K529" s="3154"/>
    </row>
    <row r="530" spans="1:11" ht="35.25" thickBot="1">
      <c r="A530" s="1806"/>
      <c r="B530" s="608"/>
      <c r="C530" s="786"/>
      <c r="D530" s="1413"/>
      <c r="E530" s="182"/>
      <c r="F530" s="1606"/>
      <c r="G530" s="766"/>
      <c r="H530" s="162"/>
      <c r="I530" s="455"/>
      <c r="J530" s="2253"/>
      <c r="K530" s="2254"/>
    </row>
    <row r="531" spans="1:11">
      <c r="A531" s="1806"/>
      <c r="B531" s="387"/>
      <c r="C531" s="2255"/>
      <c r="D531" s="2019"/>
      <c r="E531" s="33"/>
      <c r="F531" s="34"/>
      <c r="G531" s="276"/>
      <c r="H531" s="29"/>
      <c r="I531" s="455"/>
      <c r="J531" s="2253"/>
      <c r="K531" s="2254"/>
    </row>
    <row r="532" spans="1:11">
      <c r="A532" s="1806"/>
      <c r="B532" s="645"/>
      <c r="C532" s="82"/>
      <c r="D532" s="605"/>
      <c r="E532" s="137"/>
      <c r="F532" s="241"/>
      <c r="G532" s="276"/>
      <c r="H532" s="29"/>
      <c r="I532" s="455"/>
      <c r="J532" s="2253"/>
      <c r="K532" s="3154"/>
    </row>
    <row r="533" spans="1:11">
      <c r="A533" s="1903"/>
      <c r="B533" s="796"/>
      <c r="C533" s="786"/>
      <c r="D533" s="605"/>
      <c r="E533" s="182"/>
      <c r="F533" s="1606"/>
      <c r="G533" s="766"/>
      <c r="H533" s="162"/>
      <c r="I533" s="455"/>
      <c r="J533" s="2253"/>
      <c r="K533" s="1918"/>
    </row>
    <row r="534" spans="1:11">
      <c r="A534" s="1806"/>
      <c r="B534" s="69"/>
      <c r="C534" s="82"/>
      <c r="D534" s="322"/>
      <c r="E534" s="33"/>
      <c r="F534" s="34"/>
      <c r="G534" s="1541"/>
      <c r="H534" s="69"/>
      <c r="I534" s="486"/>
      <c r="J534" s="2146"/>
      <c r="K534" s="2099"/>
    </row>
    <row r="535" spans="1:11">
      <c r="A535" s="374"/>
      <c r="B535" s="374"/>
      <c r="C535" s="785"/>
      <c r="D535" s="785"/>
      <c r="E535" s="785"/>
      <c r="F535" s="785"/>
      <c r="G535" s="785"/>
      <c r="H535" s="785"/>
      <c r="I535" s="1845"/>
      <c r="J535" s="1846"/>
      <c r="K535" s="1847"/>
    </row>
  </sheetData>
  <mergeCells count="7">
    <mergeCell ref="A3:C3"/>
    <mergeCell ref="C444:D444"/>
    <mergeCell ref="G56:H56"/>
    <mergeCell ref="C452:D452"/>
    <mergeCell ref="C462:D462"/>
    <mergeCell ref="C520:D520"/>
    <mergeCell ref="C528:D528"/>
  </mergeCells>
  <phoneticPr fontId="139" type="noConversion"/>
  <pageMargins left="0.7" right="0.7" top="0.75" bottom="0.75" header="0.3" footer="0.3"/>
  <pageSetup paperSize="9" scale="5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5638-4ADF-4698-9C8F-25ED60A968EC}">
  <sheetPr>
    <tabColor indexed="10"/>
  </sheetPr>
  <dimension ref="A1:Q328"/>
  <sheetViews>
    <sheetView topLeftCell="A157" zoomScale="75" zoomScaleNormal="75" zoomScaleSheetLayoutView="13" workbookViewId="0">
      <selection activeCell="F149" sqref="F149"/>
    </sheetView>
  </sheetViews>
  <sheetFormatPr defaultColWidth="12.140625" defaultRowHeight="34.5"/>
  <cols>
    <col min="1" max="1" width="2.7109375" style="98" customWidth="1"/>
    <col min="2" max="2" width="32.7109375" style="77" customWidth="1"/>
    <col min="3" max="3" width="11.140625" style="98" customWidth="1"/>
    <col min="4" max="4" width="11.140625" style="1" customWidth="1"/>
    <col min="5" max="5" width="12.7109375" style="178" customWidth="1"/>
    <col min="6" max="6" width="12.85546875" style="99" customWidth="1"/>
    <col min="7" max="7" width="12.7109375" style="98" customWidth="1"/>
    <col min="8" max="8" width="12.7109375" style="100" customWidth="1"/>
    <col min="9" max="9" width="21" style="436" customWidth="1"/>
    <col min="10" max="10" width="12.7109375" style="295" customWidth="1"/>
    <col min="11" max="11" width="12.85546875" style="523" customWidth="1"/>
    <col min="12" max="12" width="13.85546875" style="104" customWidth="1"/>
    <col min="13" max="13" width="8.85546875" style="105" customWidth="1"/>
    <col min="14" max="14" width="18.140625" style="101" customWidth="1"/>
    <col min="15" max="16384" width="12.140625" style="3"/>
  </cols>
  <sheetData>
    <row r="1" spans="1:14" ht="24" customHeight="1">
      <c r="A1" s="4"/>
      <c r="B1" s="3"/>
      <c r="C1" s="77"/>
      <c r="D1" s="77"/>
      <c r="E1" s="232"/>
      <c r="F1" s="233"/>
      <c r="G1" s="270"/>
      <c r="H1" s="3"/>
      <c r="I1" s="430"/>
      <c r="J1" s="299"/>
      <c r="K1" s="517"/>
      <c r="L1" s="3"/>
      <c r="M1" s="3"/>
      <c r="N1" s="3"/>
    </row>
    <row r="2" spans="1:14" s="1" customFormat="1">
      <c r="A2" s="1" t="s">
        <v>1</v>
      </c>
      <c r="C2" s="71"/>
      <c r="D2" s="77"/>
      <c r="E2" s="232"/>
      <c r="F2" s="233"/>
      <c r="G2" s="270"/>
      <c r="I2" s="214"/>
      <c r="J2" s="299"/>
      <c r="K2" s="517"/>
    </row>
    <row r="3" spans="1:14" s="1" customFormat="1">
      <c r="A3" s="3761" t="s">
        <v>1184</v>
      </c>
      <c r="B3" s="3761"/>
      <c r="C3" s="10"/>
      <c r="D3" s="78"/>
      <c r="E3" s="232"/>
      <c r="F3" s="233"/>
      <c r="G3" s="270"/>
      <c r="I3" s="214"/>
      <c r="J3" s="299"/>
      <c r="K3" s="517"/>
    </row>
    <row r="4" spans="1:14" ht="17.25" customHeight="1" thickBot="1">
      <c r="A4" s="4"/>
      <c r="B4" s="3"/>
      <c r="C4" s="77"/>
      <c r="D4" s="77"/>
      <c r="E4" s="232"/>
      <c r="F4" s="233"/>
      <c r="G4" s="270"/>
      <c r="H4" s="3"/>
      <c r="I4" s="430"/>
      <c r="J4" s="299"/>
      <c r="K4" s="517"/>
      <c r="L4" s="3"/>
      <c r="M4" s="3"/>
      <c r="N4" s="3"/>
    </row>
    <row r="5" spans="1:14" s="10" customFormat="1">
      <c r="A5" s="3759"/>
      <c r="B5" s="3760" t="s">
        <v>3</v>
      </c>
      <c r="C5" s="6" t="s">
        <v>4</v>
      </c>
      <c r="D5" s="7" t="s">
        <v>5</v>
      </c>
      <c r="E5" s="2750" t="s">
        <v>6</v>
      </c>
      <c r="F5" s="2751" t="s">
        <v>6</v>
      </c>
      <c r="G5" s="201" t="s">
        <v>7</v>
      </c>
      <c r="H5" s="80" t="s">
        <v>8</v>
      </c>
      <c r="I5" s="400" t="s">
        <v>9</v>
      </c>
      <c r="J5" s="112" t="s">
        <v>10</v>
      </c>
      <c r="K5" s="518" t="s">
        <v>10</v>
      </c>
    </row>
    <row r="6" spans="1:14" s="10" customFormat="1" ht="35.25" thickBot="1">
      <c r="A6" s="118"/>
      <c r="B6" s="16"/>
      <c r="C6" s="12"/>
      <c r="D6" s="13" t="s">
        <v>11</v>
      </c>
      <c r="E6" s="2752" t="s">
        <v>13</v>
      </c>
      <c r="F6" s="2753" t="s">
        <v>12</v>
      </c>
      <c r="G6" s="202"/>
      <c r="H6" s="12" t="s">
        <v>14</v>
      </c>
      <c r="I6" s="401"/>
      <c r="J6" s="122" t="s">
        <v>15</v>
      </c>
      <c r="K6" s="519" t="s">
        <v>16</v>
      </c>
    </row>
    <row r="7" spans="1:14" s="10" customFormat="1" ht="35.25" thickBot="1">
      <c r="A7" s="3768" t="s">
        <v>1185</v>
      </c>
      <c r="B7" s="3769"/>
      <c r="C7" s="205" t="s">
        <v>1186</v>
      </c>
      <c r="D7" s="262"/>
      <c r="E7" s="3293"/>
      <c r="F7" s="3294"/>
      <c r="G7" s="597" t="s">
        <v>1187</v>
      </c>
      <c r="H7" s="623"/>
      <c r="I7" s="624"/>
      <c r="J7" s="300"/>
      <c r="K7" s="520"/>
    </row>
    <row r="8" spans="1:14">
      <c r="A8" s="222"/>
      <c r="B8" s="26" t="s">
        <v>1188</v>
      </c>
      <c r="C8" s="85" t="s">
        <v>929</v>
      </c>
      <c r="D8" s="97" t="s">
        <v>960</v>
      </c>
      <c r="E8" s="3293"/>
      <c r="F8" s="3294" t="s">
        <v>1189</v>
      </c>
      <c r="G8" s="3060" t="s">
        <v>1190</v>
      </c>
      <c r="H8" s="204" t="s">
        <v>1191</v>
      </c>
      <c r="I8" s="591" t="s">
        <v>1192</v>
      </c>
      <c r="J8" s="204" t="s">
        <v>1193</v>
      </c>
      <c r="K8" s="521"/>
      <c r="L8" s="3"/>
      <c r="M8" s="3"/>
      <c r="N8" s="3"/>
    </row>
    <row r="9" spans="1:14">
      <c r="A9" s="127"/>
      <c r="B9" s="26" t="s">
        <v>1194</v>
      </c>
      <c r="C9" s="82" t="s">
        <v>1195</v>
      </c>
      <c r="D9" s="83" t="s">
        <v>963</v>
      </c>
      <c r="E9" s="3185" t="s">
        <v>1196</v>
      </c>
      <c r="F9" s="23" t="s">
        <v>1197</v>
      </c>
      <c r="G9" s="3059" t="s">
        <v>1190</v>
      </c>
      <c r="H9" s="203" t="s">
        <v>1198</v>
      </c>
      <c r="I9" s="3367" t="s">
        <v>1199</v>
      </c>
      <c r="J9" s="203" t="s">
        <v>1200</v>
      </c>
      <c r="K9" s="1810" t="s">
        <v>1201</v>
      </c>
      <c r="L9" s="3"/>
      <c r="M9" s="3"/>
      <c r="N9" s="3"/>
    </row>
    <row r="10" spans="1:14">
      <c r="A10" s="127"/>
      <c r="B10" s="26" t="s">
        <v>1202</v>
      </c>
      <c r="C10" s="85" t="s">
        <v>929</v>
      </c>
      <c r="D10" s="83"/>
      <c r="E10" s="33"/>
      <c r="F10" s="34" t="s">
        <v>1203</v>
      </c>
      <c r="G10" s="276" t="s">
        <v>1204</v>
      </c>
      <c r="H10" s="203" t="s">
        <v>1205</v>
      </c>
      <c r="I10" s="416" t="s">
        <v>1206</v>
      </c>
      <c r="J10" s="203" t="s">
        <v>1207</v>
      </c>
      <c r="K10" s="522"/>
      <c r="L10" s="3"/>
      <c r="M10" s="3"/>
      <c r="N10" s="3"/>
    </row>
    <row r="11" spans="1:14">
      <c r="A11" s="127"/>
      <c r="B11" s="26" t="s">
        <v>1208</v>
      </c>
      <c r="C11" s="82" t="s">
        <v>45</v>
      </c>
      <c r="D11" s="83" t="s">
        <v>963</v>
      </c>
      <c r="E11" s="33" t="s">
        <v>1209</v>
      </c>
      <c r="F11" s="34" t="s">
        <v>49</v>
      </c>
      <c r="G11" s="276" t="s">
        <v>1210</v>
      </c>
      <c r="H11" s="29" t="s">
        <v>1211</v>
      </c>
      <c r="I11" s="2323" t="s">
        <v>1212</v>
      </c>
      <c r="J11" s="203" t="s">
        <v>1213</v>
      </c>
      <c r="K11" s="1810" t="s">
        <v>1214</v>
      </c>
      <c r="L11" s="3"/>
      <c r="M11" s="3"/>
      <c r="N11" s="3"/>
    </row>
    <row r="12" spans="1:14">
      <c r="A12" s="127"/>
      <c r="B12" s="32" t="s">
        <v>1215</v>
      </c>
      <c r="C12" s="82" t="s">
        <v>929</v>
      </c>
      <c r="D12" s="83"/>
      <c r="E12" s="33"/>
      <c r="F12" s="34" t="s">
        <v>1216</v>
      </c>
      <c r="G12" s="276" t="s">
        <v>1217</v>
      </c>
      <c r="H12" s="29">
        <v>1120</v>
      </c>
      <c r="I12" s="2323" t="s">
        <v>350</v>
      </c>
      <c r="J12" s="203" t="s">
        <v>1218</v>
      </c>
      <c r="K12" s="1810"/>
      <c r="L12" s="3"/>
      <c r="M12" s="3"/>
      <c r="N12" s="3"/>
    </row>
    <row r="13" spans="1:14">
      <c r="A13" s="127"/>
      <c r="B13" s="32" t="s">
        <v>1219</v>
      </c>
      <c r="C13" s="82" t="s">
        <v>45</v>
      </c>
      <c r="D13" s="83" t="s">
        <v>963</v>
      </c>
      <c r="E13" s="33" t="s">
        <v>1220</v>
      </c>
      <c r="F13" s="34" t="s">
        <v>544</v>
      </c>
      <c r="G13" s="3757">
        <v>25275</v>
      </c>
      <c r="H13" s="29" t="s">
        <v>1221</v>
      </c>
      <c r="I13" s="3367" t="s">
        <v>1222</v>
      </c>
      <c r="J13" s="884" t="s">
        <v>1223</v>
      </c>
      <c r="K13" s="1810" t="s">
        <v>1224</v>
      </c>
      <c r="L13" s="3"/>
      <c r="M13" s="3"/>
      <c r="N13" s="3"/>
    </row>
    <row r="14" spans="1:14">
      <c r="A14" s="127"/>
      <c r="B14" s="32" t="s">
        <v>1225</v>
      </c>
      <c r="C14" s="82" t="s">
        <v>45</v>
      </c>
      <c r="D14" s="83" t="s">
        <v>963</v>
      </c>
      <c r="E14" s="33" t="s">
        <v>1226</v>
      </c>
      <c r="F14" s="34" t="s">
        <v>347</v>
      </c>
      <c r="G14" s="2987" t="s">
        <v>1227</v>
      </c>
      <c r="H14" s="29" t="s">
        <v>1228</v>
      </c>
      <c r="I14" s="3367" t="s">
        <v>1229</v>
      </c>
      <c r="J14" s="203" t="s">
        <v>1230</v>
      </c>
      <c r="K14" s="1810" t="s">
        <v>1231</v>
      </c>
      <c r="L14" s="3"/>
      <c r="M14" s="3"/>
      <c r="N14" s="3"/>
    </row>
    <row r="15" spans="1:14">
      <c r="A15" s="127"/>
      <c r="B15" s="32" t="s">
        <v>1232</v>
      </c>
      <c r="C15" s="82" t="s">
        <v>45</v>
      </c>
      <c r="D15" s="3756" t="s">
        <v>22</v>
      </c>
      <c r="E15" s="1976" t="s">
        <v>1233</v>
      </c>
      <c r="F15" s="34" t="s">
        <v>1234</v>
      </c>
      <c r="G15" s="3757" t="s">
        <v>1235</v>
      </c>
      <c r="H15" s="29">
        <v>470</v>
      </c>
      <c r="I15" s="162" t="s">
        <v>1236</v>
      </c>
      <c r="J15" s="203" t="s">
        <v>1237</v>
      </c>
      <c r="K15" s="1810">
        <v>45.23</v>
      </c>
      <c r="L15" s="3"/>
      <c r="M15" s="3"/>
      <c r="N15" s="3"/>
    </row>
    <row r="16" spans="1:14">
      <c r="A16" s="127"/>
      <c r="B16" s="26" t="s">
        <v>1238</v>
      </c>
      <c r="C16" s="82" t="s">
        <v>1239</v>
      </c>
      <c r="D16" s="83"/>
      <c r="E16" s="33"/>
      <c r="F16" s="34"/>
      <c r="G16" s="276" t="s">
        <v>1240</v>
      </c>
      <c r="H16" s="29"/>
      <c r="I16" s="162"/>
      <c r="J16" s="203">
        <v>630</v>
      </c>
      <c r="K16" s="522"/>
      <c r="L16" s="3"/>
      <c r="M16" s="3"/>
      <c r="N16" s="3"/>
    </row>
    <row r="17" spans="1:14">
      <c r="A17" s="340"/>
      <c r="B17" s="393" t="s">
        <v>1241</v>
      </c>
      <c r="C17" s="53" t="s">
        <v>45</v>
      </c>
      <c r="D17" s="366" t="s">
        <v>172</v>
      </c>
      <c r="E17" s="3296">
        <v>220</v>
      </c>
      <c r="F17" s="3295"/>
      <c r="G17" s="3757" t="s">
        <v>1242</v>
      </c>
      <c r="H17" s="29">
        <v>2400</v>
      </c>
      <c r="I17" s="416"/>
      <c r="J17" s="203">
        <v>2400</v>
      </c>
      <c r="K17" s="522">
        <v>200</v>
      </c>
      <c r="L17" s="3"/>
      <c r="M17" s="3"/>
      <c r="N17" s="3"/>
    </row>
    <row r="18" spans="1:14">
      <c r="A18" s="340"/>
      <c r="B18" s="393" t="s">
        <v>1243</v>
      </c>
      <c r="C18" s="53" t="s">
        <v>189</v>
      </c>
      <c r="D18" s="366" t="s">
        <v>334</v>
      </c>
      <c r="E18" s="3296" t="s">
        <v>1244</v>
      </c>
      <c r="F18" s="3295"/>
      <c r="G18" s="277" t="s">
        <v>1235</v>
      </c>
      <c r="H18" s="29">
        <v>1760</v>
      </c>
      <c r="I18" s="416" t="s">
        <v>1245</v>
      </c>
      <c r="J18" s="203" t="s">
        <v>1246</v>
      </c>
      <c r="K18" s="522">
        <v>84</v>
      </c>
      <c r="L18" s="3"/>
      <c r="M18" s="3"/>
      <c r="N18" s="3"/>
    </row>
    <row r="19" spans="1:14">
      <c r="A19" s="127"/>
      <c r="B19" s="3349"/>
      <c r="C19" s="3757"/>
      <c r="D19" s="3757"/>
      <c r="E19" s="3757"/>
      <c r="F19" s="3757"/>
      <c r="G19" s="3757"/>
      <c r="H19" s="3757"/>
      <c r="I19" s="3757"/>
      <c r="J19" s="3757"/>
      <c r="K19" s="3757"/>
      <c r="L19" s="3"/>
      <c r="M19" s="3"/>
      <c r="N19" s="3"/>
    </row>
    <row r="20" spans="1:14">
      <c r="A20" s="2457" t="s">
        <v>1247</v>
      </c>
      <c r="B20" s="2458"/>
      <c r="C20" s="174" t="s">
        <v>1248</v>
      </c>
      <c r="D20" s="159"/>
      <c r="E20" s="3296"/>
      <c r="F20" s="3295"/>
      <c r="G20" s="277"/>
      <c r="H20" s="29"/>
      <c r="I20" s="162"/>
      <c r="J20" s="203"/>
      <c r="K20" s="522"/>
      <c r="L20" s="3"/>
      <c r="M20" s="3"/>
      <c r="N20" s="3"/>
    </row>
    <row r="21" spans="1:14">
      <c r="A21" s="127"/>
      <c r="B21" s="32" t="s">
        <v>1249</v>
      </c>
      <c r="C21" s="82" t="s">
        <v>45</v>
      </c>
      <c r="D21" s="3756" t="s">
        <v>960</v>
      </c>
      <c r="E21" s="1976" t="s">
        <v>1250</v>
      </c>
      <c r="F21" s="34" t="s">
        <v>46</v>
      </c>
      <c r="G21" s="3757">
        <v>25283</v>
      </c>
      <c r="H21" s="29">
        <v>841.12</v>
      </c>
      <c r="I21" s="162" t="s">
        <v>126</v>
      </c>
      <c r="J21" s="203">
        <v>930</v>
      </c>
      <c r="K21" s="1443" t="s">
        <v>1251</v>
      </c>
      <c r="L21" s="3"/>
      <c r="M21" s="3"/>
      <c r="N21" s="3"/>
    </row>
    <row r="22" spans="1:14">
      <c r="A22" s="222"/>
      <c r="B22" s="26" t="s">
        <v>1252</v>
      </c>
      <c r="C22" s="85"/>
      <c r="D22" s="86"/>
      <c r="E22" s="33"/>
      <c r="F22" s="34"/>
      <c r="G22" s="275" t="s">
        <v>1253</v>
      </c>
      <c r="H22" s="20"/>
      <c r="I22" s="432"/>
      <c r="J22" s="204">
        <v>970</v>
      </c>
      <c r="K22" s="521"/>
      <c r="L22" s="3"/>
      <c r="M22" s="3"/>
      <c r="N22" s="3"/>
    </row>
    <row r="23" spans="1:14">
      <c r="A23" s="127"/>
      <c r="B23" s="651" t="s">
        <v>1254</v>
      </c>
      <c r="C23" s="82" t="s">
        <v>45</v>
      </c>
      <c r="D23" s="3756" t="s">
        <v>960</v>
      </c>
      <c r="E23" s="1976" t="s">
        <v>1255</v>
      </c>
      <c r="F23" s="34" t="s">
        <v>1256</v>
      </c>
      <c r="G23" s="3053" t="s">
        <v>139</v>
      </c>
      <c r="H23" s="29">
        <v>901.87</v>
      </c>
      <c r="I23" s="162" t="s">
        <v>126</v>
      </c>
      <c r="J23" s="884" t="s">
        <v>1257</v>
      </c>
      <c r="K23" s="1443" t="s">
        <v>1258</v>
      </c>
      <c r="L23" s="3"/>
      <c r="M23" s="3"/>
      <c r="N23" s="3"/>
    </row>
    <row r="24" spans="1:14">
      <c r="A24" s="222"/>
      <c r="B24" s="26" t="s">
        <v>1259</v>
      </c>
      <c r="C24" s="85"/>
      <c r="D24" s="86"/>
      <c r="E24" s="33"/>
      <c r="F24" s="34"/>
      <c r="G24" s="275" t="s">
        <v>1253</v>
      </c>
      <c r="H24" s="20"/>
      <c r="I24" s="432"/>
      <c r="J24" s="204">
        <v>970</v>
      </c>
      <c r="K24" s="521"/>
      <c r="L24" s="3"/>
      <c r="M24" s="3"/>
      <c r="N24" s="3"/>
    </row>
    <row r="25" spans="1:14">
      <c r="A25" s="127"/>
      <c r="B25" s="259" t="s">
        <v>1260</v>
      </c>
      <c r="C25" s="82" t="s">
        <v>21</v>
      </c>
      <c r="D25" s="83" t="s">
        <v>960</v>
      </c>
      <c r="E25" s="2789" t="s">
        <v>1251</v>
      </c>
      <c r="F25" s="2756" t="s">
        <v>171</v>
      </c>
      <c r="G25" s="3757">
        <v>25283</v>
      </c>
      <c r="H25" s="85">
        <v>794.39</v>
      </c>
      <c r="I25" s="162" t="s">
        <v>126</v>
      </c>
      <c r="J25" s="204">
        <v>880</v>
      </c>
      <c r="K25" s="521" t="s">
        <v>1261</v>
      </c>
      <c r="L25" s="3"/>
      <c r="M25" s="3"/>
      <c r="N25" s="3"/>
    </row>
    <row r="26" spans="1:14">
      <c r="A26" s="127"/>
      <c r="B26" s="259" t="s">
        <v>1262</v>
      </c>
      <c r="C26" s="85" t="s">
        <v>929</v>
      </c>
      <c r="D26" s="86"/>
      <c r="E26" s="31"/>
      <c r="F26" s="23"/>
      <c r="G26" s="275"/>
      <c r="H26" s="20">
        <v>426.85</v>
      </c>
      <c r="I26" s="432"/>
      <c r="J26" s="204">
        <v>563.73</v>
      </c>
      <c r="K26" s="521"/>
      <c r="L26" s="3"/>
      <c r="M26" s="3"/>
      <c r="N26" s="3"/>
    </row>
    <row r="27" spans="1:14">
      <c r="A27" s="127"/>
      <c r="B27" s="32" t="s">
        <v>1263</v>
      </c>
      <c r="C27" s="82" t="s">
        <v>45</v>
      </c>
      <c r="D27" s="83" t="s">
        <v>960</v>
      </c>
      <c r="E27" s="33" t="s">
        <v>1264</v>
      </c>
      <c r="F27" s="34" t="s">
        <v>1265</v>
      </c>
      <c r="G27" s="3757">
        <v>25283</v>
      </c>
      <c r="H27" s="29">
        <v>728.97</v>
      </c>
      <c r="I27" s="454" t="s">
        <v>350</v>
      </c>
      <c r="J27" s="203" t="s">
        <v>1266</v>
      </c>
      <c r="K27" s="522" t="s">
        <v>1267</v>
      </c>
      <c r="L27" s="3"/>
      <c r="M27" s="3"/>
      <c r="N27" s="3"/>
    </row>
    <row r="28" spans="1:14" ht="35.25" thickBot="1">
      <c r="A28" s="2452"/>
      <c r="B28" s="1591" t="s">
        <v>1268</v>
      </c>
      <c r="C28" s="1592"/>
      <c r="D28" s="2453"/>
      <c r="E28" s="3297"/>
      <c r="F28" s="3298"/>
      <c r="G28" s="1514" t="s">
        <v>1269</v>
      </c>
      <c r="H28" s="37">
        <v>570</v>
      </c>
      <c r="I28" s="1595"/>
      <c r="J28" s="2455">
        <v>570</v>
      </c>
      <c r="K28" s="2456"/>
      <c r="L28" s="3"/>
      <c r="M28" s="3"/>
      <c r="N28" s="3"/>
    </row>
    <row r="29" spans="1:14">
      <c r="A29" s="194"/>
      <c r="B29" s="26" t="s">
        <v>1270</v>
      </c>
      <c r="C29" s="85" t="s">
        <v>45</v>
      </c>
      <c r="D29" s="86" t="s">
        <v>960</v>
      </c>
      <c r="E29" s="3299" t="s">
        <v>1271</v>
      </c>
      <c r="F29" s="23" t="s">
        <v>1272</v>
      </c>
      <c r="G29" s="3757">
        <v>25283</v>
      </c>
      <c r="H29" s="20">
        <v>850.47</v>
      </c>
      <c r="I29" s="415" t="s">
        <v>350</v>
      </c>
      <c r="J29" s="204" t="s">
        <v>1273</v>
      </c>
      <c r="K29" s="521" t="s">
        <v>1274</v>
      </c>
      <c r="L29" s="3"/>
      <c r="M29" s="3"/>
      <c r="N29" s="3"/>
    </row>
    <row r="30" spans="1:14">
      <c r="A30" s="127"/>
      <c r="B30" s="26" t="s">
        <v>1275</v>
      </c>
      <c r="C30" s="82" t="s">
        <v>929</v>
      </c>
      <c r="D30" s="83"/>
      <c r="E30" s="40"/>
      <c r="F30" s="3345" t="s">
        <v>1189</v>
      </c>
      <c r="G30" s="3757">
        <v>25283</v>
      </c>
      <c r="H30" s="29">
        <v>822.43</v>
      </c>
      <c r="I30" s="416" t="s">
        <v>350</v>
      </c>
      <c r="J30" s="203" t="s">
        <v>1276</v>
      </c>
      <c r="K30" s="522"/>
      <c r="L30" s="3"/>
      <c r="M30" s="3"/>
      <c r="N30" s="3"/>
    </row>
    <row r="31" spans="1:14">
      <c r="A31" s="127"/>
      <c r="B31" s="32" t="s">
        <v>1277</v>
      </c>
      <c r="C31" s="82" t="s">
        <v>21</v>
      </c>
      <c r="D31" s="83" t="s">
        <v>960</v>
      </c>
      <c r="E31" s="40" t="s">
        <v>1278</v>
      </c>
      <c r="F31" s="3757" t="s">
        <v>1279</v>
      </c>
      <c r="G31" s="3551">
        <v>25160</v>
      </c>
      <c r="H31" s="29">
        <v>990.65</v>
      </c>
      <c r="I31" s="2833" t="s">
        <v>350</v>
      </c>
      <c r="J31" s="203" t="s">
        <v>1280</v>
      </c>
      <c r="K31" s="522">
        <v>72.67</v>
      </c>
      <c r="L31" s="3"/>
      <c r="M31" s="3"/>
      <c r="N31" s="3"/>
    </row>
    <row r="32" spans="1:14">
      <c r="A32" s="136"/>
      <c r="B32" s="32" t="s">
        <v>1281</v>
      </c>
      <c r="C32" s="82" t="s">
        <v>21</v>
      </c>
      <c r="D32" s="83" t="s">
        <v>960</v>
      </c>
      <c r="E32" s="2998" t="s">
        <v>1282</v>
      </c>
      <c r="F32" s="963" t="s">
        <v>1256</v>
      </c>
      <c r="G32" s="3757">
        <v>25283</v>
      </c>
      <c r="H32" s="82">
        <v>901.87</v>
      </c>
      <c r="I32" s="162" t="s">
        <v>126</v>
      </c>
      <c r="J32" s="203" t="s">
        <v>1283</v>
      </c>
      <c r="K32" s="522" t="s">
        <v>1258</v>
      </c>
      <c r="L32" s="3"/>
      <c r="M32" s="3"/>
      <c r="N32" s="3"/>
    </row>
    <row r="33" spans="1:17">
      <c r="A33" s="136"/>
      <c r="B33" s="225" t="s">
        <v>1284</v>
      </c>
      <c r="C33" s="82" t="s">
        <v>45</v>
      </c>
      <c r="D33" s="83"/>
      <c r="E33" s="33"/>
      <c r="F33" s="34"/>
      <c r="G33" s="276"/>
      <c r="H33" s="3757">
        <v>25257</v>
      </c>
      <c r="I33" s="162"/>
      <c r="J33" s="203">
        <v>1020</v>
      </c>
      <c r="K33" s="522"/>
      <c r="L33" s="3"/>
      <c r="M33" s="3"/>
      <c r="N33" s="3"/>
    </row>
    <row r="34" spans="1:17">
      <c r="A34" s="127"/>
      <c r="B34" s="26" t="s">
        <v>1285</v>
      </c>
      <c r="C34" s="82"/>
      <c r="D34" s="83"/>
      <c r="E34" s="33"/>
      <c r="F34" s="34"/>
      <c r="G34" s="276"/>
      <c r="H34" s="29"/>
      <c r="I34" s="162"/>
      <c r="J34" s="203">
        <v>995</v>
      </c>
      <c r="K34" s="522"/>
      <c r="L34" s="3"/>
      <c r="M34" s="3"/>
      <c r="N34" s="3"/>
    </row>
    <row r="35" spans="1:17">
      <c r="A35" s="127"/>
      <c r="B35" s="225" t="s">
        <v>1286</v>
      </c>
      <c r="C35" s="82" t="s">
        <v>45</v>
      </c>
      <c r="D35" s="83"/>
      <c r="E35" s="33"/>
      <c r="F35" s="34"/>
      <c r="G35" s="276"/>
      <c r="H35" s="29"/>
      <c r="I35" s="162"/>
      <c r="J35" s="203">
        <v>1050</v>
      </c>
      <c r="K35" s="522"/>
      <c r="L35" s="3"/>
      <c r="M35" s="3"/>
      <c r="N35" s="3"/>
    </row>
    <row r="36" spans="1:17">
      <c r="A36" s="151"/>
      <c r="B36" s="26" t="s">
        <v>1287</v>
      </c>
      <c r="C36" s="82"/>
      <c r="D36" s="83"/>
      <c r="E36" s="33"/>
      <c r="F36" s="34"/>
      <c r="G36" s="276"/>
      <c r="H36" s="29"/>
      <c r="I36" s="162"/>
      <c r="J36" s="203">
        <v>1025</v>
      </c>
      <c r="K36" s="522"/>
    </row>
    <row r="37" spans="1:17" ht="29.25" customHeight="1">
      <c r="A37" s="29"/>
      <c r="B37" s="29"/>
      <c r="C37" s="82"/>
      <c r="D37" s="82"/>
      <c r="E37" s="33"/>
      <c r="F37" s="34"/>
      <c r="G37" s="487"/>
      <c r="H37" s="29"/>
      <c r="I37" s="2833"/>
      <c r="J37" s="203"/>
      <c r="K37" s="3757"/>
    </row>
    <row r="38" spans="1:17" ht="25.5" customHeight="1">
      <c r="A38" s="4"/>
      <c r="B38" s="4"/>
      <c r="C38" s="78"/>
      <c r="D38" s="78"/>
      <c r="E38" s="3757"/>
      <c r="F38" s="3757"/>
      <c r="G38" s="3757"/>
      <c r="H38" s="78"/>
      <c r="I38" s="184"/>
      <c r="J38" s="306"/>
      <c r="K38" s="517"/>
    </row>
    <row r="39" spans="1:17" ht="35.25" customHeight="1">
      <c r="A39" s="1" t="s">
        <v>1</v>
      </c>
      <c r="B39" s="1"/>
      <c r="C39" s="71"/>
      <c r="D39" s="77"/>
      <c r="E39" s="232"/>
      <c r="F39" s="233"/>
      <c r="G39" s="270"/>
      <c r="H39" s="1"/>
      <c r="I39" s="214"/>
      <c r="J39" s="299"/>
      <c r="K39" s="517"/>
    </row>
    <row r="40" spans="1:17">
      <c r="A40" s="3761" t="s">
        <v>1184</v>
      </c>
      <c r="B40" s="3761"/>
      <c r="C40" s="10"/>
      <c r="D40" s="78"/>
      <c r="E40" s="232"/>
      <c r="F40" s="233"/>
      <c r="G40" s="270"/>
      <c r="H40" s="1"/>
      <c r="I40" s="214"/>
      <c r="J40" s="299"/>
      <c r="K40" s="517"/>
      <c r="Q40" s="3" t="s">
        <v>1288</v>
      </c>
    </row>
    <row r="41" spans="1:17" ht="21.75" customHeight="1" thickBot="1">
      <c r="A41" s="4"/>
      <c r="B41" s="3"/>
      <c r="C41" s="77"/>
      <c r="D41" s="77"/>
      <c r="E41" s="232"/>
      <c r="F41" s="233"/>
      <c r="G41" s="270"/>
      <c r="H41" s="3"/>
      <c r="I41" s="430"/>
      <c r="J41" s="299"/>
      <c r="K41" s="517"/>
    </row>
    <row r="42" spans="1:17">
      <c r="A42" s="3759"/>
      <c r="B42" s="3760" t="s">
        <v>3</v>
      </c>
      <c r="C42" s="6" t="s">
        <v>4</v>
      </c>
      <c r="D42" s="7" t="s">
        <v>5</v>
      </c>
      <c r="E42" s="234" t="s">
        <v>6</v>
      </c>
      <c r="F42" s="235" t="s">
        <v>6</v>
      </c>
      <c r="G42" s="201" t="s">
        <v>7</v>
      </c>
      <c r="H42" s="80" t="s">
        <v>8</v>
      </c>
      <c r="I42" s="400" t="s">
        <v>9</v>
      </c>
      <c r="J42" s="112" t="s">
        <v>10</v>
      </c>
      <c r="K42" s="518" t="s">
        <v>10</v>
      </c>
    </row>
    <row r="43" spans="1:17" ht="35.25" thickBot="1">
      <c r="A43" s="118"/>
      <c r="B43" s="16"/>
      <c r="C43" s="12"/>
      <c r="D43" s="13" t="s">
        <v>11</v>
      </c>
      <c r="E43" s="236" t="s">
        <v>12</v>
      </c>
      <c r="F43" s="237" t="s">
        <v>13</v>
      </c>
      <c r="G43" s="202"/>
      <c r="H43" s="12" t="s">
        <v>14</v>
      </c>
      <c r="I43" s="401"/>
      <c r="J43" s="122" t="s">
        <v>15</v>
      </c>
      <c r="K43" s="519" t="s">
        <v>16</v>
      </c>
    </row>
    <row r="44" spans="1:17" ht="35.25" thickBot="1">
      <c r="A44" s="3768" t="s">
        <v>1289</v>
      </c>
      <c r="B44" s="3769"/>
      <c r="C44" s="85"/>
      <c r="D44" s="97"/>
      <c r="E44" s="252"/>
      <c r="F44" s="241"/>
      <c r="G44" s="3757"/>
      <c r="H44" s="204"/>
      <c r="I44" s="3121"/>
      <c r="J44" s="204"/>
      <c r="K44" s="521"/>
    </row>
    <row r="45" spans="1:17">
      <c r="A45" s="338"/>
      <c r="B45" s="26" t="s">
        <v>1188</v>
      </c>
      <c r="C45" s="85" t="s">
        <v>929</v>
      </c>
      <c r="D45" s="97" t="s">
        <v>960</v>
      </c>
      <c r="E45" s="3166" t="s">
        <v>1290</v>
      </c>
      <c r="F45" s="3556" t="s">
        <v>1291</v>
      </c>
      <c r="G45" s="1615" t="s">
        <v>1227</v>
      </c>
      <c r="H45" s="203">
        <v>875</v>
      </c>
      <c r="I45" s="3236" t="s">
        <v>350</v>
      </c>
      <c r="J45" s="203" t="s">
        <v>1193</v>
      </c>
      <c r="K45" s="3415"/>
    </row>
    <row r="46" spans="1:17">
      <c r="A46" s="222"/>
      <c r="B46" s="26" t="s">
        <v>1194</v>
      </c>
      <c r="C46" s="82" t="s">
        <v>1195</v>
      </c>
      <c r="D46" s="83" t="s">
        <v>963</v>
      </c>
      <c r="E46" s="31" t="s">
        <v>1292</v>
      </c>
      <c r="F46" s="23" t="s">
        <v>1197</v>
      </c>
      <c r="G46" s="2987" t="s">
        <v>1227</v>
      </c>
      <c r="H46" s="203">
        <v>955</v>
      </c>
      <c r="I46" s="3757"/>
      <c r="J46" s="203" t="s">
        <v>1200</v>
      </c>
      <c r="K46" s="203" t="s">
        <v>1293</v>
      </c>
    </row>
    <row r="47" spans="1:17">
      <c r="A47" s="3348"/>
      <c r="B47" s="32" t="s">
        <v>1219</v>
      </c>
      <c r="C47" s="82" t="s">
        <v>45</v>
      </c>
      <c r="D47" s="83" t="s">
        <v>963</v>
      </c>
      <c r="E47" s="33" t="s">
        <v>1220</v>
      </c>
      <c r="F47" s="34" t="s">
        <v>347</v>
      </c>
      <c r="G47" s="904" t="s">
        <v>1294</v>
      </c>
      <c r="H47" s="29">
        <v>1240</v>
      </c>
      <c r="I47" s="3549" t="s">
        <v>1295</v>
      </c>
      <c r="J47" s="884" t="s">
        <v>1230</v>
      </c>
      <c r="K47" s="3757" t="s">
        <v>1296</v>
      </c>
    </row>
    <row r="48" spans="1:17">
      <c r="A48" s="3348"/>
      <c r="B48" s="32" t="s">
        <v>1225</v>
      </c>
      <c r="C48" s="82" t="s">
        <v>45</v>
      </c>
      <c r="D48" s="83" t="s">
        <v>963</v>
      </c>
      <c r="E48" s="33" t="s">
        <v>1226</v>
      </c>
      <c r="F48" s="34" t="s">
        <v>1066</v>
      </c>
      <c r="G48" s="2987" t="s">
        <v>1227</v>
      </c>
      <c r="H48" s="29">
        <v>1240</v>
      </c>
      <c r="I48" s="487"/>
      <c r="J48" s="203" t="s">
        <v>1230</v>
      </c>
      <c r="K48" s="3757" t="s">
        <v>1297</v>
      </c>
    </row>
    <row r="49" spans="1:11">
      <c r="A49" s="339"/>
      <c r="B49" s="32" t="s">
        <v>1232</v>
      </c>
      <c r="C49" s="82" t="s">
        <v>45</v>
      </c>
      <c r="D49" s="3756" t="s">
        <v>22</v>
      </c>
      <c r="E49" s="1976" t="s">
        <v>1233</v>
      </c>
      <c r="F49" s="34" t="s">
        <v>1234</v>
      </c>
      <c r="G49" s="2430" t="s">
        <v>1235</v>
      </c>
      <c r="H49" s="29">
        <v>470</v>
      </c>
      <c r="I49" s="162" t="s">
        <v>1236</v>
      </c>
      <c r="J49" s="203" t="s">
        <v>1237</v>
      </c>
      <c r="K49" s="3757">
        <v>45.23</v>
      </c>
    </row>
    <row r="50" spans="1:11">
      <c r="A50" s="675"/>
      <c r="B50" s="675"/>
      <c r="C50" s="209"/>
      <c r="D50" s="208"/>
      <c r="E50" s="253"/>
      <c r="F50" s="254"/>
      <c r="G50" s="282"/>
      <c r="H50" s="35"/>
      <c r="I50" s="434"/>
      <c r="J50" s="3592"/>
      <c r="K50" s="3757"/>
    </row>
    <row r="51" spans="1:11">
      <c r="A51" s="29"/>
      <c r="B51" s="487"/>
      <c r="C51" s="487"/>
      <c r="D51" s="487"/>
      <c r="E51" s="487"/>
      <c r="F51" s="487"/>
      <c r="G51" s="487"/>
      <c r="H51" s="487"/>
      <c r="I51" s="487"/>
      <c r="J51" s="487"/>
      <c r="K51" s="487"/>
    </row>
    <row r="52" spans="1:11">
      <c r="A52" s="1379"/>
      <c r="B52" s="1444" t="s">
        <v>1298</v>
      </c>
      <c r="C52" s="82"/>
      <c r="D52" s="83"/>
      <c r="E52" s="252"/>
      <c r="F52" s="241"/>
      <c r="G52" s="276"/>
      <c r="H52" s="29"/>
      <c r="I52" s="162"/>
      <c r="J52" s="203"/>
      <c r="K52" s="522"/>
    </row>
    <row r="53" spans="1:11">
      <c r="A53" s="127"/>
      <c r="B53" s="225" t="s">
        <v>1299</v>
      </c>
      <c r="C53" s="82" t="s">
        <v>45</v>
      </c>
      <c r="D53" s="83" t="s">
        <v>1300</v>
      </c>
      <c r="E53" s="1122" t="s">
        <v>1255</v>
      </c>
      <c r="F53" s="34" t="s">
        <v>1301</v>
      </c>
      <c r="G53" s="2987" t="s">
        <v>1302</v>
      </c>
      <c r="H53" s="29" t="s">
        <v>1303</v>
      </c>
      <c r="I53" s="162" t="s">
        <v>1304</v>
      </c>
      <c r="J53" s="606" t="s">
        <v>1305</v>
      </c>
      <c r="K53" s="3236" t="s">
        <v>1306</v>
      </c>
    </row>
    <row r="54" spans="1:11">
      <c r="A54" s="29"/>
      <c r="B54" s="487"/>
      <c r="C54" s="487"/>
      <c r="D54" s="487"/>
      <c r="E54" s="487"/>
      <c r="F54" s="487"/>
      <c r="G54" s="487"/>
      <c r="H54" s="487"/>
      <c r="I54" s="487"/>
      <c r="J54" s="487"/>
      <c r="K54" s="487"/>
    </row>
    <row r="55" spans="1:11">
      <c r="A55" s="340"/>
      <c r="B55" s="387"/>
      <c r="C55" s="82"/>
      <c r="D55" s="83"/>
      <c r="E55" s="252"/>
      <c r="F55" s="241"/>
      <c r="G55" s="276"/>
      <c r="H55" s="29"/>
      <c r="I55" s="162"/>
      <c r="J55" s="203"/>
      <c r="K55" s="522"/>
    </row>
    <row r="56" spans="1:11">
      <c r="A56" s="127"/>
      <c r="B56" s="225"/>
      <c r="C56" s="82"/>
      <c r="D56" s="83"/>
      <c r="E56" s="1122"/>
      <c r="F56" s="34"/>
      <c r="G56" s="3757"/>
      <c r="H56" s="29"/>
      <c r="I56" s="162"/>
      <c r="J56" s="606"/>
      <c r="K56" s="3236"/>
    </row>
    <row r="57" spans="1:11">
      <c r="A57" s="127"/>
      <c r="B57" s="387"/>
      <c r="C57" s="82"/>
      <c r="D57" s="83"/>
      <c r="E57" s="252"/>
      <c r="F57" s="241"/>
      <c r="G57" s="675"/>
      <c r="H57" s="29"/>
      <c r="I57" s="162"/>
      <c r="J57" s="203"/>
      <c r="K57" s="522"/>
    </row>
    <row r="58" spans="1:11">
      <c r="A58" s="127"/>
      <c r="B58" s="1444" t="s">
        <v>537</v>
      </c>
      <c r="C58" s="1444" t="s">
        <v>1307</v>
      </c>
      <c r="D58" s="83"/>
      <c r="E58" s="252"/>
      <c r="F58" s="241"/>
      <c r="G58" s="1445" t="s">
        <v>227</v>
      </c>
      <c r="H58" s="29"/>
      <c r="I58" s="162"/>
      <c r="J58" s="203"/>
      <c r="K58" s="522"/>
    </row>
    <row r="59" spans="1:11">
      <c r="A59" s="136"/>
      <c r="B59" s="225" t="s">
        <v>1308</v>
      </c>
      <c r="C59" s="82" t="s">
        <v>45</v>
      </c>
      <c r="D59" s="83" t="s">
        <v>963</v>
      </c>
      <c r="E59" s="33" t="s">
        <v>1309</v>
      </c>
      <c r="F59" s="34" t="s">
        <v>1310</v>
      </c>
      <c r="G59" s="2987" t="s">
        <v>1311</v>
      </c>
      <c r="H59" s="3312" t="s">
        <v>1312</v>
      </c>
      <c r="I59" s="1346" t="s">
        <v>350</v>
      </c>
      <c r="J59" s="3757" t="s">
        <v>1313</v>
      </c>
      <c r="K59" s="3757" t="s">
        <v>1314</v>
      </c>
    </row>
    <row r="60" spans="1:11">
      <c r="A60" s="136"/>
      <c r="B60" s="225" t="s">
        <v>928</v>
      </c>
      <c r="C60" s="82" t="s">
        <v>929</v>
      </c>
      <c r="D60" s="83"/>
      <c r="E60" s="33"/>
      <c r="F60" s="34"/>
      <c r="G60" s="276" t="s">
        <v>1315</v>
      </c>
      <c r="H60" s="29">
        <v>985</v>
      </c>
      <c r="I60" s="29" t="s">
        <v>350</v>
      </c>
      <c r="J60" s="305" t="s">
        <v>1316</v>
      </c>
      <c r="K60" s="522"/>
    </row>
    <row r="61" spans="1:11">
      <c r="A61" s="127"/>
      <c r="B61" s="225" t="s">
        <v>1317</v>
      </c>
      <c r="C61" s="82" t="s">
        <v>45</v>
      </c>
      <c r="D61" s="83" t="s">
        <v>963</v>
      </c>
      <c r="E61" s="1122" t="s">
        <v>1318</v>
      </c>
      <c r="F61" s="34" t="s">
        <v>1319</v>
      </c>
      <c r="G61" s="2987" t="s">
        <v>1320</v>
      </c>
      <c r="H61" s="416" t="s">
        <v>1321</v>
      </c>
      <c r="I61" s="29" t="s">
        <v>1322</v>
      </c>
      <c r="J61" s="305" t="s">
        <v>1323</v>
      </c>
      <c r="K61" s="2027" t="s">
        <v>1324</v>
      </c>
    </row>
    <row r="62" spans="1:11">
      <c r="A62" s="127"/>
      <c r="B62" s="225" t="s">
        <v>1325</v>
      </c>
      <c r="C62" s="82" t="s">
        <v>929</v>
      </c>
      <c r="D62" s="83"/>
      <c r="E62" s="33"/>
      <c r="F62" s="34"/>
      <c r="G62" s="276" t="s">
        <v>1326</v>
      </c>
      <c r="H62" s="29">
        <v>1235</v>
      </c>
      <c r="I62" s="29" t="s">
        <v>350</v>
      </c>
      <c r="J62" s="203" t="s">
        <v>1327</v>
      </c>
      <c r="K62" s="522"/>
    </row>
    <row r="63" spans="1:11">
      <c r="A63" s="339"/>
      <c r="B63" s="26" t="s">
        <v>1328</v>
      </c>
      <c r="C63" s="82" t="s">
        <v>45</v>
      </c>
      <c r="D63" s="83" t="s">
        <v>963</v>
      </c>
      <c r="E63" s="33" t="s">
        <v>1255</v>
      </c>
      <c r="F63" s="2775" t="s">
        <v>1280</v>
      </c>
      <c r="G63" s="2987" t="s">
        <v>1329</v>
      </c>
      <c r="H63" s="162" t="s">
        <v>1330</v>
      </c>
      <c r="I63" s="2323" t="s">
        <v>126</v>
      </c>
      <c r="J63" s="203" t="s">
        <v>1331</v>
      </c>
      <c r="K63" s="3367" t="s">
        <v>1332</v>
      </c>
    </row>
    <row r="64" spans="1:11">
      <c r="A64" s="1195"/>
      <c r="B64" s="26"/>
      <c r="C64" s="82"/>
      <c r="D64" s="322"/>
      <c r="E64" s="1122"/>
      <c r="F64" s="2775"/>
      <c r="G64" s="3757"/>
      <c r="H64" s="29"/>
      <c r="I64" s="2323"/>
      <c r="J64" s="203"/>
      <c r="K64" s="3757"/>
    </row>
    <row r="65" spans="1:11">
      <c r="A65" s="1195"/>
      <c r="B65" s="26" t="s">
        <v>1333</v>
      </c>
      <c r="C65" s="82" t="s">
        <v>189</v>
      </c>
      <c r="D65" s="322" t="s">
        <v>677</v>
      </c>
      <c r="E65" s="33" t="s">
        <v>1334</v>
      </c>
      <c r="F65" s="2775" t="s">
        <v>1335</v>
      </c>
      <c r="G65" s="3337">
        <v>25287</v>
      </c>
      <c r="H65" s="29" t="s">
        <v>1336</v>
      </c>
      <c r="I65" s="2323" t="s">
        <v>1337</v>
      </c>
      <c r="J65" s="203" t="s">
        <v>1338</v>
      </c>
      <c r="K65" s="2027" t="s">
        <v>1339</v>
      </c>
    </row>
    <row r="66" spans="1:11">
      <c r="A66" s="1195"/>
      <c r="B66" s="26" t="s">
        <v>1333</v>
      </c>
      <c r="C66" s="82" t="s">
        <v>45</v>
      </c>
      <c r="D66" s="322" t="s">
        <v>1340</v>
      </c>
      <c r="E66" s="1122" t="s">
        <v>1209</v>
      </c>
      <c r="F66" s="2775" t="s">
        <v>1341</v>
      </c>
      <c r="G66" s="3337">
        <v>25287</v>
      </c>
      <c r="H66" s="162" t="s">
        <v>1342</v>
      </c>
      <c r="I66" s="2323" t="s">
        <v>350</v>
      </c>
      <c r="J66" s="203" t="s">
        <v>1068</v>
      </c>
      <c r="K66" s="2027" t="s">
        <v>1343</v>
      </c>
    </row>
    <row r="67" spans="1:11">
      <c r="A67" s="69"/>
      <c r="B67" s="26" t="s">
        <v>1333</v>
      </c>
      <c r="C67" s="82" t="s">
        <v>1344</v>
      </c>
      <c r="D67" s="3756" t="s">
        <v>1345</v>
      </c>
      <c r="E67" s="1976"/>
      <c r="F67" s="3281" t="s">
        <v>1346</v>
      </c>
      <c r="G67" s="3757">
        <v>25287</v>
      </c>
      <c r="H67" s="162" t="s">
        <v>1347</v>
      </c>
      <c r="I67" s="2323" t="s">
        <v>1348</v>
      </c>
      <c r="J67" s="884" t="s">
        <v>1349</v>
      </c>
      <c r="K67" s="522"/>
    </row>
    <row r="68" spans="1:11">
      <c r="A68" s="29"/>
      <c r="B68" s="3363"/>
      <c r="C68" s="2026"/>
      <c r="D68" s="2026"/>
      <c r="E68" s="33"/>
      <c r="F68" s="3195"/>
      <c r="G68" s="3376"/>
      <c r="H68" s="3359"/>
      <c r="I68" s="3359"/>
      <c r="J68" s="3359"/>
      <c r="K68" s="3359"/>
    </row>
    <row r="69" spans="1:11">
      <c r="A69" s="3613" t="s">
        <v>1350</v>
      </c>
      <c r="B69" s="3614"/>
      <c r="C69" s="209" t="s">
        <v>1178</v>
      </c>
      <c r="D69" s="208"/>
      <c r="E69" s="253"/>
      <c r="F69" s="254"/>
      <c r="G69" s="282"/>
      <c r="H69" s="35"/>
      <c r="I69" s="434"/>
      <c r="J69" s="3592"/>
      <c r="K69" s="3757"/>
    </row>
    <row r="70" spans="1:11">
      <c r="A70" s="29"/>
      <c r="B70" s="487" t="s">
        <v>1333</v>
      </c>
      <c r="C70" s="487" t="s">
        <v>45</v>
      </c>
      <c r="D70" s="487" t="s">
        <v>1340</v>
      </c>
      <c r="E70" s="487" t="s">
        <v>1351</v>
      </c>
      <c r="F70" s="487" t="s">
        <v>1352</v>
      </c>
      <c r="G70" s="487" t="s">
        <v>1353</v>
      </c>
      <c r="H70" s="487">
        <v>910</v>
      </c>
      <c r="I70" s="487" t="s">
        <v>350</v>
      </c>
      <c r="J70" s="487">
        <v>940</v>
      </c>
      <c r="K70" s="487">
        <v>58.75</v>
      </c>
    </row>
    <row r="71" spans="1:11">
      <c r="A71" s="29"/>
      <c r="B71" s="487" t="s">
        <v>1333</v>
      </c>
      <c r="C71" s="487" t="s">
        <v>189</v>
      </c>
      <c r="D71" s="487" t="s">
        <v>1354</v>
      </c>
      <c r="E71" s="487" t="s">
        <v>1355</v>
      </c>
      <c r="F71" s="487" t="s">
        <v>46</v>
      </c>
      <c r="G71" s="487" t="s">
        <v>1353</v>
      </c>
      <c r="H71" s="487">
        <v>900</v>
      </c>
      <c r="I71" s="487" t="s">
        <v>350</v>
      </c>
      <c r="J71" s="487">
        <v>930</v>
      </c>
      <c r="K71" s="487">
        <v>31</v>
      </c>
    </row>
    <row r="72" spans="1:11">
      <c r="A72" s="29"/>
      <c r="B72" s="487" t="s">
        <v>1333</v>
      </c>
      <c r="C72" s="487" t="s">
        <v>1344</v>
      </c>
      <c r="D72" s="487" t="s">
        <v>1345</v>
      </c>
      <c r="E72" s="487"/>
      <c r="F72" s="487" t="s">
        <v>1356</v>
      </c>
      <c r="G72" s="487" t="s">
        <v>400</v>
      </c>
      <c r="H72" s="487">
        <v>655</v>
      </c>
      <c r="I72" s="487" t="s">
        <v>752</v>
      </c>
      <c r="J72" s="487">
        <v>675</v>
      </c>
      <c r="K72" s="487"/>
    </row>
    <row r="73" spans="1:11">
      <c r="A73" s="29"/>
      <c r="B73" s="487" t="s">
        <v>1308</v>
      </c>
      <c r="C73" s="487" t="s">
        <v>45</v>
      </c>
      <c r="D73" s="487" t="s">
        <v>963</v>
      </c>
      <c r="E73" s="487"/>
      <c r="F73" s="487"/>
      <c r="G73" s="487" t="s">
        <v>1353</v>
      </c>
      <c r="H73" s="487">
        <v>1080</v>
      </c>
      <c r="I73" s="487" t="s">
        <v>350</v>
      </c>
      <c r="J73" s="487" t="s">
        <v>1357</v>
      </c>
      <c r="K73" s="487">
        <v>69.400000000000006</v>
      </c>
    </row>
    <row r="74" spans="1:11">
      <c r="A74" s="4"/>
      <c r="B74" s="98"/>
      <c r="C74" s="77"/>
      <c r="D74" s="98"/>
      <c r="E74" s="1"/>
      <c r="F74" s="71"/>
      <c r="G74" s="292"/>
      <c r="H74" s="3"/>
      <c r="I74" s="99"/>
      <c r="J74" s="301"/>
    </row>
    <row r="75" spans="1:11" ht="35.25" customHeight="1">
      <c r="A75" s="1" t="s">
        <v>1</v>
      </c>
      <c r="B75" s="1"/>
      <c r="C75" s="71"/>
      <c r="D75" s="77"/>
      <c r="E75" s="232"/>
      <c r="F75" s="233"/>
      <c r="G75" s="270"/>
      <c r="H75" s="1"/>
      <c r="I75" s="214"/>
      <c r="J75" s="299"/>
      <c r="K75" s="517"/>
    </row>
    <row r="76" spans="1:11">
      <c r="A76" s="3761" t="s">
        <v>1184</v>
      </c>
      <c r="B76" s="3761"/>
      <c r="C76" s="10"/>
      <c r="D76" s="78"/>
      <c r="E76" s="232"/>
      <c r="F76" s="233"/>
      <c r="G76" s="270"/>
      <c r="H76" s="1"/>
      <c r="I76" s="214"/>
      <c r="J76" s="299"/>
      <c r="K76" s="517"/>
    </row>
    <row r="77" spans="1:11" ht="21.75" customHeight="1" thickBot="1">
      <c r="A77" s="4"/>
      <c r="B77" s="3"/>
      <c r="C77" s="77"/>
      <c r="D77" s="77"/>
      <c r="E77" s="232"/>
      <c r="F77" s="233"/>
      <c r="G77" s="270"/>
      <c r="H77" s="3"/>
      <c r="I77" s="430"/>
      <c r="J77" s="299"/>
      <c r="K77" s="517"/>
    </row>
    <row r="78" spans="1:11">
      <c r="A78" s="3759"/>
      <c r="B78" s="3760" t="s">
        <v>3</v>
      </c>
      <c r="C78" s="6" t="s">
        <v>4</v>
      </c>
      <c r="D78" s="7" t="s">
        <v>5</v>
      </c>
      <c r="E78" s="3315" t="s">
        <v>6</v>
      </c>
      <c r="F78" s="3316" t="s">
        <v>6</v>
      </c>
      <c r="G78" s="297" t="s">
        <v>7</v>
      </c>
      <c r="H78" s="80" t="s">
        <v>8</v>
      </c>
      <c r="I78" s="400" t="s">
        <v>9</v>
      </c>
      <c r="J78" s="302" t="s">
        <v>10</v>
      </c>
      <c r="K78" s="524" t="s">
        <v>10</v>
      </c>
    </row>
    <row r="79" spans="1:11" ht="42" customHeight="1" thickBot="1">
      <c r="A79" s="118"/>
      <c r="B79" s="614"/>
      <c r="C79" s="12"/>
      <c r="D79" s="13" t="s">
        <v>11</v>
      </c>
      <c r="E79" s="3317" t="s">
        <v>13</v>
      </c>
      <c r="F79" s="3318" t="s">
        <v>12</v>
      </c>
      <c r="G79" s="298"/>
      <c r="H79" s="12" t="s">
        <v>14</v>
      </c>
      <c r="I79" s="401"/>
      <c r="J79" s="303" t="s">
        <v>15</v>
      </c>
      <c r="K79" s="525" t="s">
        <v>16</v>
      </c>
    </row>
    <row r="80" spans="1:11">
      <c r="A80" s="1495"/>
      <c r="B80" s="1496" t="s">
        <v>1358</v>
      </c>
      <c r="C80" s="82"/>
      <c r="D80" s="83"/>
      <c r="E80" s="3166"/>
      <c r="F80" s="2805"/>
      <c r="G80" s="276"/>
      <c r="H80" s="29"/>
      <c r="I80" s="162"/>
      <c r="J80" s="203"/>
      <c r="K80" s="522"/>
    </row>
    <row r="81" spans="1:11">
      <c r="A81" s="127"/>
      <c r="B81" s="225" t="s">
        <v>1359</v>
      </c>
      <c r="C81" s="82" t="s">
        <v>1360</v>
      </c>
      <c r="D81" s="83" t="s">
        <v>453</v>
      </c>
      <c r="E81" s="3166">
        <v>98</v>
      </c>
      <c r="F81" s="2805"/>
      <c r="G81" s="276" t="s">
        <v>1361</v>
      </c>
      <c r="H81" s="29"/>
      <c r="I81" s="162"/>
      <c r="J81" s="305">
        <v>2250</v>
      </c>
      <c r="K81" s="522">
        <v>83.33</v>
      </c>
    </row>
    <row r="82" spans="1:11">
      <c r="A82" s="127"/>
      <c r="B82" s="225" t="s">
        <v>1362</v>
      </c>
      <c r="C82" s="82" t="s">
        <v>1239</v>
      </c>
      <c r="D82" s="83"/>
      <c r="E82" s="3166" t="s">
        <v>1363</v>
      </c>
      <c r="F82" s="3593">
        <v>0.02</v>
      </c>
      <c r="G82" s="3639">
        <v>25231</v>
      </c>
      <c r="H82" s="29">
        <v>1200</v>
      </c>
      <c r="I82" s="561" t="s">
        <v>1364</v>
      </c>
      <c r="J82" s="305"/>
      <c r="K82" s="522">
        <v>879.44</v>
      </c>
    </row>
    <row r="83" spans="1:11">
      <c r="A83" s="127"/>
      <c r="B83" s="225" t="s">
        <v>1365</v>
      </c>
      <c r="C83" s="82" t="s">
        <v>1239</v>
      </c>
      <c r="D83" s="83"/>
      <c r="E83" s="3166" t="s">
        <v>1363</v>
      </c>
      <c r="F83" s="2805"/>
      <c r="G83" s="3757" t="s">
        <v>1366</v>
      </c>
      <c r="H83" s="29">
        <v>1200</v>
      </c>
      <c r="I83" s="561" t="s">
        <v>1367</v>
      </c>
      <c r="J83" s="305"/>
      <c r="K83" s="522">
        <v>879.44</v>
      </c>
    </row>
    <row r="84" spans="1:11">
      <c r="A84" s="136"/>
      <c r="B84" s="225" t="s">
        <v>1362</v>
      </c>
      <c r="C84" s="82" t="s">
        <v>45</v>
      </c>
      <c r="D84" s="83" t="s">
        <v>1368</v>
      </c>
      <c r="E84" s="3166">
        <v>175</v>
      </c>
      <c r="F84" s="3593">
        <v>0.05</v>
      </c>
      <c r="G84" s="3757" t="s">
        <v>1366</v>
      </c>
      <c r="H84" s="29">
        <v>2500</v>
      </c>
      <c r="I84" s="536" t="s">
        <v>1369</v>
      </c>
      <c r="J84" s="305" t="s">
        <v>1370</v>
      </c>
      <c r="K84" s="522">
        <v>165.85</v>
      </c>
    </row>
    <row r="85" spans="1:11">
      <c r="A85" s="136"/>
      <c r="B85" s="225" t="s">
        <v>1365</v>
      </c>
      <c r="C85" s="82" t="s">
        <v>45</v>
      </c>
      <c r="D85" s="83" t="s">
        <v>1368</v>
      </c>
      <c r="E85" s="3166">
        <v>175</v>
      </c>
      <c r="F85" s="3593">
        <v>0.05</v>
      </c>
      <c r="G85" s="3757" t="s">
        <v>1366</v>
      </c>
      <c r="H85" s="29">
        <v>2500</v>
      </c>
      <c r="I85" s="536" t="s">
        <v>1369</v>
      </c>
      <c r="J85" s="305" t="s">
        <v>1370</v>
      </c>
      <c r="K85" s="522">
        <v>165.85</v>
      </c>
    </row>
    <row r="86" spans="1:11" ht="37.5">
      <c r="A86" s="127"/>
      <c r="B86" s="32" t="s">
        <v>1371</v>
      </c>
      <c r="C86" s="82" t="s">
        <v>1239</v>
      </c>
      <c r="D86" s="83"/>
      <c r="E86" s="3166">
        <v>690</v>
      </c>
      <c r="F86" s="2805"/>
      <c r="G86" s="276" t="s">
        <v>1372</v>
      </c>
      <c r="H86" s="29">
        <v>800</v>
      </c>
      <c r="I86" s="561" t="s">
        <v>1373</v>
      </c>
      <c r="J86" s="658">
        <v>652.70000000000005</v>
      </c>
      <c r="K86" s="658">
        <v>652.70000000000005</v>
      </c>
    </row>
    <row r="87" spans="1:11">
      <c r="A87" s="127"/>
      <c r="B87" s="32" t="s">
        <v>1374</v>
      </c>
      <c r="C87" s="82" t="s">
        <v>45</v>
      </c>
      <c r="D87" s="83" t="s">
        <v>960</v>
      </c>
      <c r="E87" s="3167">
        <v>70</v>
      </c>
      <c r="F87" s="2805"/>
      <c r="G87" s="276" t="s">
        <v>1375</v>
      </c>
      <c r="H87" s="29">
        <v>1300</v>
      </c>
      <c r="I87" s="162" t="s">
        <v>1376</v>
      </c>
      <c r="J87" s="305">
        <v>873.12</v>
      </c>
      <c r="K87" s="522">
        <v>58.2</v>
      </c>
    </row>
    <row r="88" spans="1:11">
      <c r="A88" s="339"/>
      <c r="B88" s="3757"/>
      <c r="C88" s="3757"/>
      <c r="D88" s="3757"/>
      <c r="E88" s="962"/>
      <c r="F88" s="971"/>
      <c r="G88" s="276"/>
      <c r="H88" s="459"/>
      <c r="I88" s="886"/>
      <c r="J88" s="966"/>
      <c r="K88" s="592"/>
    </row>
    <row r="89" spans="1:11">
      <c r="A89" s="1195"/>
      <c r="B89" s="225"/>
      <c r="C89" s="82"/>
      <c r="D89" s="83"/>
      <c r="E89" s="3166"/>
      <c r="F89" s="2805"/>
      <c r="G89" s="2438"/>
      <c r="H89" s="29"/>
      <c r="I89" s="162"/>
      <c r="J89" s="884"/>
      <c r="K89" s="522"/>
    </row>
    <row r="90" spans="1:11" ht="38.25">
      <c r="A90" s="1195"/>
      <c r="B90" s="1793" t="s">
        <v>1377</v>
      </c>
      <c r="C90" s="1672"/>
      <c r="D90" s="1794"/>
      <c r="E90" s="962"/>
      <c r="F90" s="971"/>
      <c r="G90" s="276"/>
      <c r="H90" s="459"/>
      <c r="I90" s="886"/>
      <c r="J90" s="966"/>
      <c r="K90" s="592"/>
    </row>
    <row r="91" spans="1:11">
      <c r="A91" s="1195"/>
      <c r="B91" s="225" t="s">
        <v>1378</v>
      </c>
      <c r="C91" s="82" t="s">
        <v>45</v>
      </c>
      <c r="D91" s="83" t="s">
        <v>172</v>
      </c>
      <c r="E91" s="3166" t="s">
        <v>1379</v>
      </c>
      <c r="F91" s="3166" t="s">
        <v>1380</v>
      </c>
      <c r="G91" s="3033" t="s">
        <v>1061</v>
      </c>
      <c r="H91" s="29">
        <v>3644.86</v>
      </c>
      <c r="I91" s="536" t="s">
        <v>1381</v>
      </c>
      <c r="J91" s="606" t="s">
        <v>1382</v>
      </c>
      <c r="K91" s="522">
        <v>325</v>
      </c>
    </row>
    <row r="92" spans="1:11">
      <c r="A92" s="69"/>
      <c r="B92" s="225" t="s">
        <v>1383</v>
      </c>
      <c r="C92" s="82" t="s">
        <v>45</v>
      </c>
      <c r="D92" s="83" t="s">
        <v>172</v>
      </c>
      <c r="E92" s="3166" t="s">
        <v>1379</v>
      </c>
      <c r="F92" s="3166" t="s">
        <v>1380</v>
      </c>
      <c r="G92" s="3033" t="s">
        <v>1061</v>
      </c>
      <c r="H92" s="29">
        <v>3644.86</v>
      </c>
      <c r="I92" s="536" t="s">
        <v>1381</v>
      </c>
      <c r="J92" s="606" t="s">
        <v>1382</v>
      </c>
      <c r="K92" s="522">
        <v>325</v>
      </c>
    </row>
    <row r="93" spans="1:11">
      <c r="A93" s="127"/>
      <c r="B93" s="225" t="s">
        <v>1378</v>
      </c>
      <c r="C93" s="82" t="s">
        <v>1239</v>
      </c>
      <c r="D93" s="83"/>
      <c r="E93" s="3166" t="s">
        <v>1384</v>
      </c>
      <c r="F93" s="2805"/>
      <c r="G93" s="3033" t="s">
        <v>1061</v>
      </c>
      <c r="H93" s="29">
        <v>1308.42</v>
      </c>
      <c r="I93" s="536" t="s">
        <v>1385</v>
      </c>
      <c r="J93" s="606" t="s">
        <v>1386</v>
      </c>
      <c r="K93" s="522"/>
    </row>
    <row r="94" spans="1:11">
      <c r="A94" s="127"/>
      <c r="B94" s="225" t="s">
        <v>1383</v>
      </c>
      <c r="C94" s="82" t="s">
        <v>1239</v>
      </c>
      <c r="D94" s="83"/>
      <c r="E94" s="3166" t="s">
        <v>1384</v>
      </c>
      <c r="F94" s="2805"/>
      <c r="G94" s="3033" t="s">
        <v>1061</v>
      </c>
      <c r="H94" s="29">
        <v>1308.42</v>
      </c>
      <c r="I94" s="536" t="s">
        <v>1385</v>
      </c>
      <c r="J94" s="606" t="s">
        <v>1386</v>
      </c>
      <c r="K94" s="522"/>
    </row>
    <row r="95" spans="1:11">
      <c r="A95" s="127"/>
      <c r="B95" s="225" t="s">
        <v>1387</v>
      </c>
      <c r="C95" s="82" t="s">
        <v>45</v>
      </c>
      <c r="D95" s="83" t="s">
        <v>172</v>
      </c>
      <c r="E95" s="3166">
        <v>230</v>
      </c>
      <c r="F95" s="2805"/>
      <c r="G95" s="2438" t="s">
        <v>1388</v>
      </c>
      <c r="H95" s="29">
        <v>2153.2800000000002</v>
      </c>
      <c r="I95" s="536" t="s">
        <v>1389</v>
      </c>
      <c r="J95" s="884" t="s">
        <v>1390</v>
      </c>
      <c r="K95" s="522">
        <v>224</v>
      </c>
    </row>
    <row r="96" spans="1:11">
      <c r="A96" s="127"/>
      <c r="B96" s="225" t="s">
        <v>1391</v>
      </c>
      <c r="C96" s="82" t="s">
        <v>45</v>
      </c>
      <c r="D96" s="83" t="s">
        <v>172</v>
      </c>
      <c r="E96" s="3166">
        <v>230</v>
      </c>
      <c r="F96" s="2805"/>
      <c r="G96" s="2438" t="s">
        <v>1388</v>
      </c>
      <c r="H96" s="29">
        <v>2153.2800000000002</v>
      </c>
      <c r="I96" s="536" t="s">
        <v>1389</v>
      </c>
      <c r="J96" s="884" t="s">
        <v>1390</v>
      </c>
      <c r="K96" s="522">
        <v>224</v>
      </c>
    </row>
    <row r="97" spans="1:11">
      <c r="A97" s="127"/>
      <c r="B97" s="225" t="s">
        <v>1387</v>
      </c>
      <c r="C97" s="82" t="s">
        <v>1239</v>
      </c>
      <c r="D97" s="83"/>
      <c r="E97" s="3166"/>
      <c r="F97" s="2805"/>
      <c r="G97" s="2438"/>
      <c r="H97" s="29"/>
      <c r="I97" s="162"/>
      <c r="J97" s="884" t="s">
        <v>1392</v>
      </c>
      <c r="K97" s="522"/>
    </row>
    <row r="98" spans="1:11">
      <c r="A98" s="127"/>
      <c r="B98" s="225" t="s">
        <v>1391</v>
      </c>
      <c r="C98" s="82"/>
      <c r="D98" s="83"/>
      <c r="E98" s="3166"/>
      <c r="F98" s="2805"/>
      <c r="G98" s="2438"/>
      <c r="H98" s="29"/>
      <c r="I98" s="162"/>
      <c r="J98" s="884" t="s">
        <v>1392</v>
      </c>
      <c r="K98" s="522"/>
    </row>
    <row r="99" spans="1:11">
      <c r="A99" s="35"/>
      <c r="B99" s="3590"/>
      <c r="C99" s="209"/>
      <c r="D99" s="209"/>
      <c r="E99" s="3166"/>
      <c r="F99" s="2805"/>
      <c r="G99" s="2466"/>
      <c r="H99" s="35"/>
      <c r="I99" s="3591"/>
      <c r="J99" s="3592"/>
      <c r="K99" s="3757"/>
    </row>
    <row r="100" spans="1:11">
      <c r="A100" s="29"/>
      <c r="B100" s="53"/>
      <c r="C100" s="82"/>
      <c r="D100" s="82"/>
      <c r="E100" s="3166"/>
      <c r="F100" s="2805"/>
      <c r="G100" s="277"/>
      <c r="H100" s="29"/>
      <c r="I100" s="162"/>
      <c r="J100" s="203"/>
      <c r="K100" s="3757"/>
    </row>
    <row r="101" spans="1:11">
      <c r="A101" s="42"/>
      <c r="B101" s="487"/>
      <c r="C101" s="53"/>
      <c r="D101" s="82"/>
      <c r="E101" s="3166"/>
      <c r="F101" s="2805"/>
      <c r="G101" s="487"/>
      <c r="H101" s="29"/>
      <c r="I101" s="1791"/>
      <c r="J101" s="203"/>
      <c r="K101" s="3757"/>
    </row>
    <row r="102" spans="1:11">
      <c r="A102" s="42"/>
      <c r="B102" s="487"/>
      <c r="C102" s="53"/>
      <c r="D102" s="82"/>
      <c r="E102" s="3166"/>
      <c r="F102" s="2805"/>
      <c r="G102" s="487"/>
      <c r="H102" s="29"/>
      <c r="I102" s="162"/>
      <c r="J102" s="203"/>
      <c r="K102" s="3757"/>
    </row>
    <row r="103" spans="1:11">
      <c r="A103" s="29"/>
      <c r="B103" s="3599" t="s">
        <v>1393</v>
      </c>
      <c r="C103" s="3757"/>
      <c r="D103" s="82"/>
      <c r="E103" s="54"/>
      <c r="F103" s="1504"/>
      <c r="G103" s="277"/>
      <c r="H103" s="162"/>
      <c r="I103" s="561"/>
      <c r="J103" s="203"/>
      <c r="K103" s="3757"/>
    </row>
    <row r="104" spans="1:11">
      <c r="A104" s="48"/>
      <c r="B104" s="3363" t="s">
        <v>1394</v>
      </c>
      <c r="C104" s="2026" t="s">
        <v>1395</v>
      </c>
      <c r="D104" s="82"/>
      <c r="E104" s="54">
        <v>820</v>
      </c>
      <c r="F104" s="1504" t="s">
        <v>1396</v>
      </c>
      <c r="G104" s="277" t="s">
        <v>1397</v>
      </c>
      <c r="H104" s="29">
        <v>730</v>
      </c>
      <c r="I104" s="162" t="s">
        <v>1398</v>
      </c>
      <c r="J104" s="203"/>
      <c r="K104" s="3757"/>
    </row>
    <row r="105" spans="1:11">
      <c r="A105" s="174"/>
      <c r="B105" s="3363" t="s">
        <v>1394</v>
      </c>
      <c r="C105" s="2026" t="s">
        <v>66</v>
      </c>
      <c r="D105" s="82"/>
      <c r="E105" s="54">
        <v>175</v>
      </c>
      <c r="F105" s="1641"/>
      <c r="G105" s="277" t="s">
        <v>1399</v>
      </c>
      <c r="H105" s="29">
        <v>145</v>
      </c>
      <c r="I105" s="162"/>
      <c r="J105" s="203">
        <v>155.15</v>
      </c>
      <c r="K105" s="3757"/>
    </row>
    <row r="106" spans="1:11">
      <c r="A106" s="29"/>
      <c r="B106" s="3363" t="s">
        <v>1400</v>
      </c>
      <c r="C106" s="93" t="s">
        <v>45</v>
      </c>
      <c r="D106" s="82"/>
      <c r="E106" s="54">
        <v>150</v>
      </c>
      <c r="F106" s="1641"/>
      <c r="G106" s="277"/>
      <c r="H106" s="29"/>
      <c r="I106" s="162"/>
      <c r="J106" s="203"/>
      <c r="K106" s="3757"/>
    </row>
    <row r="107" spans="1:11">
      <c r="A107" s="29"/>
      <c r="B107" s="3363" t="s">
        <v>1401</v>
      </c>
      <c r="C107" s="82"/>
      <c r="D107" s="82"/>
      <c r="E107" s="1641"/>
      <c r="F107" s="1641"/>
      <c r="G107" s="277"/>
      <c r="H107" s="29"/>
      <c r="I107" s="162"/>
      <c r="J107" s="203"/>
      <c r="K107" s="3757"/>
    </row>
    <row r="108" spans="1:11" ht="34.5" customHeight="1">
      <c r="A108" s="29"/>
      <c r="B108" s="487"/>
      <c r="C108" s="53"/>
      <c r="D108" s="82"/>
      <c r="E108" s="487"/>
      <c r="F108" s="487"/>
      <c r="G108" s="487"/>
      <c r="H108" s="29"/>
      <c r="I108" s="162"/>
      <c r="J108" s="203"/>
      <c r="K108" s="3757"/>
    </row>
    <row r="109" spans="1:11">
      <c r="A109" s="29"/>
      <c r="B109" s="417"/>
      <c r="C109" s="93"/>
      <c r="D109" s="82"/>
      <c r="E109" s="487"/>
      <c r="F109" s="487"/>
      <c r="G109" s="487"/>
      <c r="H109" s="29"/>
      <c r="I109" s="162"/>
      <c r="J109" s="884"/>
      <c r="K109" s="3757"/>
    </row>
    <row r="110" spans="1:11">
      <c r="A110" s="29"/>
      <c r="B110" s="417"/>
      <c r="C110" s="93"/>
      <c r="D110" s="82"/>
      <c r="E110" s="487"/>
      <c r="F110" s="487"/>
      <c r="G110" s="487"/>
      <c r="H110" s="29"/>
      <c r="I110" s="162"/>
      <c r="J110" s="884"/>
      <c r="K110" s="3757"/>
    </row>
    <row r="111" spans="1:11" ht="33.75" customHeight="1">
      <c r="A111" s="48"/>
      <c r="B111" s="487"/>
      <c r="C111" s="53"/>
      <c r="D111" s="82"/>
      <c r="E111" s="487"/>
      <c r="F111" s="487"/>
      <c r="G111" s="487"/>
      <c r="H111" s="29"/>
      <c r="I111" s="2243"/>
      <c r="J111" s="606"/>
      <c r="K111" s="3757"/>
    </row>
    <row r="112" spans="1:11" ht="30.75" customHeight="1">
      <c r="A112" s="174"/>
      <c r="B112" s="487"/>
      <c r="C112" s="53"/>
      <c r="D112" s="82"/>
      <c r="E112" s="487"/>
      <c r="F112" s="487"/>
      <c r="G112" s="1116"/>
      <c r="H112" s="29"/>
      <c r="I112" s="162"/>
      <c r="J112" s="884"/>
      <c r="K112" s="3757"/>
    </row>
    <row r="113" spans="1:11" ht="33" customHeight="1">
      <c r="A113" s="29"/>
      <c r="B113" s="53"/>
      <c r="C113" s="82"/>
      <c r="D113" s="82"/>
      <c r="E113" s="487"/>
      <c r="F113" s="487"/>
      <c r="G113" s="277"/>
      <c r="H113" s="29"/>
      <c r="I113" s="162"/>
      <c r="J113" s="203"/>
      <c r="K113" s="3757"/>
    </row>
    <row r="114" spans="1:11" ht="34.5" customHeight="1">
      <c r="A114" s="29"/>
      <c r="B114" s="53"/>
      <c r="C114" s="82"/>
      <c r="D114" s="82"/>
      <c r="E114" s="487"/>
      <c r="F114" s="487"/>
      <c r="G114" s="277"/>
      <c r="H114" s="29"/>
      <c r="I114" s="561"/>
      <c r="J114" s="203"/>
      <c r="K114" s="3757"/>
    </row>
    <row r="115" spans="1:11" ht="33" customHeight="1">
      <c r="A115" s="29"/>
      <c r="B115" s="416"/>
      <c r="C115" s="82"/>
      <c r="D115" s="82"/>
      <c r="E115" s="487"/>
      <c r="F115" s="487"/>
      <c r="G115" s="1116"/>
      <c r="H115" s="29"/>
      <c r="I115" s="162"/>
      <c r="J115" s="203"/>
      <c r="K115" s="3757"/>
    </row>
    <row r="116" spans="1:11">
      <c r="A116" s="29"/>
      <c r="B116" s="416"/>
      <c r="C116" s="82"/>
      <c r="D116" s="82"/>
      <c r="E116" s="487"/>
      <c r="F116" s="487"/>
      <c r="G116" s="277"/>
      <c r="H116" s="29"/>
      <c r="I116" s="162"/>
      <c r="J116" s="203"/>
      <c r="K116" s="3757"/>
    </row>
    <row r="117" spans="1:11">
      <c r="A117" s="1" t="s">
        <v>1</v>
      </c>
      <c r="B117" s="1"/>
      <c r="C117" s="71"/>
      <c r="D117" s="77"/>
      <c r="E117" s="438"/>
      <c r="F117" s="3321"/>
      <c r="G117" s="270"/>
      <c r="H117" s="1"/>
      <c r="I117" s="214"/>
      <c r="J117" s="299"/>
      <c r="K117" s="517"/>
    </row>
    <row r="118" spans="1:11">
      <c r="A118" s="3761" t="s">
        <v>1184</v>
      </c>
      <c r="B118" s="3761"/>
      <c r="C118" s="10"/>
      <c r="D118" s="78"/>
      <c r="E118" s="438"/>
      <c r="F118" s="3321"/>
      <c r="G118" s="270"/>
      <c r="H118" s="1"/>
      <c r="I118" s="214"/>
      <c r="J118" s="299"/>
      <c r="K118" s="517"/>
    </row>
    <row r="119" spans="1:11" ht="35.25" thickBot="1">
      <c r="A119" s="4"/>
      <c r="B119" s="3"/>
      <c r="C119" s="77"/>
      <c r="D119" s="77"/>
      <c r="E119" s="232"/>
      <c r="F119" s="233"/>
      <c r="G119" s="270"/>
      <c r="H119" s="3"/>
      <c r="I119" s="430"/>
      <c r="J119" s="299"/>
      <c r="K119" s="517"/>
    </row>
    <row r="120" spans="1:11">
      <c r="A120" s="3759"/>
      <c r="B120" s="3760" t="s">
        <v>3</v>
      </c>
      <c r="C120" s="6" t="s">
        <v>4</v>
      </c>
      <c r="D120" s="7" t="s">
        <v>5</v>
      </c>
      <c r="E120" s="2750" t="s">
        <v>6</v>
      </c>
      <c r="F120" s="2751" t="s">
        <v>6</v>
      </c>
      <c r="G120" s="297" t="s">
        <v>7</v>
      </c>
      <c r="H120" s="80" t="s">
        <v>8</v>
      </c>
      <c r="I120" s="400" t="s">
        <v>9</v>
      </c>
      <c r="J120" s="302" t="s">
        <v>10</v>
      </c>
      <c r="K120" s="3322" t="s">
        <v>10</v>
      </c>
    </row>
    <row r="121" spans="1:11" ht="35.25" thickBot="1">
      <c r="A121" s="118"/>
      <c r="B121" s="16"/>
      <c r="C121" s="12"/>
      <c r="D121" s="13" t="s">
        <v>11</v>
      </c>
      <c r="E121" s="2752" t="s">
        <v>12</v>
      </c>
      <c r="F121" s="2753" t="s">
        <v>13</v>
      </c>
      <c r="G121" s="298"/>
      <c r="H121" s="12" t="s">
        <v>14</v>
      </c>
      <c r="I121" s="401"/>
      <c r="J121" s="303" t="s">
        <v>15</v>
      </c>
      <c r="K121" s="3323" t="s">
        <v>16</v>
      </c>
    </row>
    <row r="122" spans="1:11">
      <c r="A122" s="1761"/>
      <c r="B122" s="3412" t="s">
        <v>1402</v>
      </c>
      <c r="C122" s="3413"/>
      <c r="D122" s="3414"/>
      <c r="E122" s="2796"/>
      <c r="F122" s="2784"/>
      <c r="G122" s="174" t="s">
        <v>1403</v>
      </c>
      <c r="H122" s="83"/>
      <c r="I122" s="162"/>
      <c r="J122" s="203"/>
      <c r="K122" s="522"/>
    </row>
    <row r="123" spans="1:11">
      <c r="A123" s="222"/>
      <c r="B123" s="225" t="s">
        <v>1404</v>
      </c>
      <c r="C123" s="82" t="s">
        <v>1405</v>
      </c>
      <c r="D123" s="83" t="s">
        <v>172</v>
      </c>
      <c r="E123" s="3166"/>
      <c r="F123" s="2805"/>
      <c r="G123" s="276" t="s">
        <v>1406</v>
      </c>
      <c r="H123" s="29">
        <v>3537</v>
      </c>
      <c r="I123" s="162" t="s">
        <v>1407</v>
      </c>
      <c r="J123" s="203">
        <v>3595.36</v>
      </c>
      <c r="K123" s="522">
        <v>59.92</v>
      </c>
    </row>
    <row r="124" spans="1:11">
      <c r="A124" s="127"/>
      <c r="B124" s="225" t="s">
        <v>1408</v>
      </c>
      <c r="C124" s="82" t="s">
        <v>175</v>
      </c>
      <c r="D124" s="83"/>
      <c r="E124" s="3166">
        <v>780</v>
      </c>
      <c r="F124" s="2805"/>
      <c r="G124" s="276" t="s">
        <v>1409</v>
      </c>
      <c r="H124" s="29">
        <v>700</v>
      </c>
      <c r="I124" s="1346" t="s">
        <v>1410</v>
      </c>
      <c r="J124" s="203">
        <v>749</v>
      </c>
      <c r="K124" s="522">
        <v>754.35</v>
      </c>
    </row>
    <row r="125" spans="1:11" ht="35.25" thickBot="1">
      <c r="A125" s="127"/>
      <c r="B125" s="2448" t="s">
        <v>1411</v>
      </c>
      <c r="C125" s="1662" t="s">
        <v>175</v>
      </c>
      <c r="D125" s="2449"/>
      <c r="E125" s="3319"/>
      <c r="F125" s="3320"/>
      <c r="G125" s="2023" t="s">
        <v>1406</v>
      </c>
      <c r="H125" s="1660">
        <v>550</v>
      </c>
      <c r="I125" s="1654" t="s">
        <v>1407</v>
      </c>
      <c r="J125" s="2024">
        <v>559</v>
      </c>
      <c r="K125" s="2450"/>
    </row>
    <row r="126" spans="1:11" ht="35.25" thickTop="1">
      <c r="A126" s="127"/>
      <c r="B126" s="2169" t="s">
        <v>1412</v>
      </c>
      <c r="C126" s="53" t="s">
        <v>370</v>
      </c>
      <c r="D126" s="83" t="s">
        <v>172</v>
      </c>
      <c r="E126" s="3232" t="s">
        <v>1413</v>
      </c>
      <c r="F126" s="3195" t="s">
        <v>1414</v>
      </c>
      <c r="G126" s="904" t="s">
        <v>1415</v>
      </c>
      <c r="H126" s="29" t="s">
        <v>1416</v>
      </c>
      <c r="I126" s="1791" t="s">
        <v>1417</v>
      </c>
      <c r="J126" s="203">
        <v>1630.68</v>
      </c>
      <c r="K126" s="522">
        <v>135.88999999999999</v>
      </c>
    </row>
    <row r="127" spans="1:11">
      <c r="A127" s="127"/>
      <c r="B127" s="2773" t="s">
        <v>1418</v>
      </c>
      <c r="C127" s="53" t="s">
        <v>370</v>
      </c>
      <c r="D127" s="83" t="s">
        <v>172</v>
      </c>
      <c r="E127" s="3232">
        <v>150</v>
      </c>
      <c r="F127" s="3195" t="s">
        <v>1419</v>
      </c>
      <c r="G127" s="904" t="s">
        <v>1420</v>
      </c>
      <c r="H127" s="29" t="s">
        <v>1421</v>
      </c>
      <c r="I127" s="162"/>
      <c r="J127" s="203">
        <v>1592.16</v>
      </c>
      <c r="K127" s="522">
        <v>132.68</v>
      </c>
    </row>
    <row r="128" spans="1:11">
      <c r="A128" s="127"/>
      <c r="B128" s="2774" t="s">
        <v>1422</v>
      </c>
      <c r="C128" s="53" t="s">
        <v>370</v>
      </c>
      <c r="D128" s="83" t="s">
        <v>172</v>
      </c>
      <c r="E128" s="3166">
        <v>120</v>
      </c>
      <c r="F128" s="3195" t="s">
        <v>1423</v>
      </c>
      <c r="G128" s="3033" t="s">
        <v>1424</v>
      </c>
      <c r="H128" s="29">
        <v>1188</v>
      </c>
      <c r="I128" s="2243" t="s">
        <v>1425</v>
      </c>
      <c r="J128" s="884" t="s">
        <v>1426</v>
      </c>
      <c r="K128" s="522">
        <v>105.93</v>
      </c>
    </row>
    <row r="129" spans="1:11">
      <c r="A129" s="127"/>
      <c r="B129" s="2169" t="s">
        <v>1427</v>
      </c>
      <c r="C129" s="53" t="s">
        <v>45</v>
      </c>
      <c r="D129" s="83" t="s">
        <v>172</v>
      </c>
      <c r="E129" s="3166">
        <v>150</v>
      </c>
      <c r="F129" s="3259" t="s">
        <v>1428</v>
      </c>
      <c r="G129" s="3757">
        <v>25201</v>
      </c>
      <c r="H129" s="29">
        <v>1500</v>
      </c>
      <c r="I129" s="1346" t="s">
        <v>1429</v>
      </c>
      <c r="J129" s="884" t="s">
        <v>534</v>
      </c>
      <c r="K129" s="522">
        <v>133.75</v>
      </c>
    </row>
    <row r="130" spans="1:11">
      <c r="A130" s="127"/>
      <c r="B130" s="2447" t="s">
        <v>1430</v>
      </c>
      <c r="C130" s="1707" t="s">
        <v>370</v>
      </c>
      <c r="D130" s="86" t="s">
        <v>714</v>
      </c>
      <c r="E130" s="3221">
        <v>300</v>
      </c>
      <c r="F130" s="3259" t="s">
        <v>1431</v>
      </c>
      <c r="G130" s="1615" t="s">
        <v>1432</v>
      </c>
      <c r="H130" s="20">
        <v>1560</v>
      </c>
      <c r="I130" s="416" t="s">
        <v>1433</v>
      </c>
      <c r="J130" s="2838" t="s">
        <v>1434</v>
      </c>
      <c r="K130" s="521">
        <v>278.2</v>
      </c>
    </row>
    <row r="131" spans="1:11">
      <c r="A131" s="127"/>
      <c r="B131" s="2837" t="s">
        <v>1435</v>
      </c>
      <c r="C131" s="1707" t="s">
        <v>370</v>
      </c>
      <c r="D131" s="86" t="s">
        <v>714</v>
      </c>
      <c r="E131" s="3221">
        <v>270</v>
      </c>
      <c r="F131" s="3259"/>
      <c r="G131" s="630" t="s">
        <v>1436</v>
      </c>
      <c r="H131" s="20">
        <v>1320</v>
      </c>
      <c r="I131" s="432"/>
      <c r="J131" s="2838" t="s">
        <v>1437</v>
      </c>
      <c r="K131" s="521">
        <v>235.4</v>
      </c>
    </row>
    <row r="132" spans="1:11">
      <c r="A132" s="1195"/>
      <c r="B132" s="2169" t="s">
        <v>1438</v>
      </c>
      <c r="C132" s="53" t="s">
        <v>370</v>
      </c>
      <c r="D132" s="83" t="s">
        <v>714</v>
      </c>
      <c r="E132" s="3166">
        <v>270</v>
      </c>
      <c r="F132" s="2805" t="s">
        <v>1439</v>
      </c>
      <c r="G132" s="3033" t="s">
        <v>1440</v>
      </c>
      <c r="H132" s="29">
        <v>1380</v>
      </c>
      <c r="I132" s="162" t="s">
        <v>1441</v>
      </c>
      <c r="J132" s="884" t="s">
        <v>1442</v>
      </c>
      <c r="K132" s="522">
        <v>246.1</v>
      </c>
    </row>
    <row r="133" spans="1:11">
      <c r="A133" s="2413"/>
      <c r="B133" s="1450" t="s">
        <v>1443</v>
      </c>
      <c r="C133" s="53" t="s">
        <v>1444</v>
      </c>
      <c r="D133" s="83" t="s">
        <v>714</v>
      </c>
      <c r="E133" s="3166" t="s">
        <v>1445</v>
      </c>
      <c r="F133" s="2805"/>
      <c r="G133" s="904" t="s">
        <v>1436</v>
      </c>
      <c r="H133" s="29">
        <v>2034</v>
      </c>
      <c r="I133" s="162"/>
      <c r="J133" s="203" t="s">
        <v>1446</v>
      </c>
      <c r="K133" s="522">
        <v>362.73</v>
      </c>
    </row>
    <row r="134" spans="1:11">
      <c r="A134" s="127"/>
      <c r="B134" s="608" t="s">
        <v>1447</v>
      </c>
      <c r="C134" s="93" t="s">
        <v>1448</v>
      </c>
      <c r="D134" s="83" t="s">
        <v>1449</v>
      </c>
      <c r="E134" s="3166" t="s">
        <v>1450</v>
      </c>
      <c r="F134" s="2805" t="s">
        <v>758</v>
      </c>
      <c r="G134" s="2987" t="s">
        <v>1415</v>
      </c>
      <c r="H134" s="29">
        <v>1300</v>
      </c>
      <c r="I134" s="162" t="s">
        <v>1451</v>
      </c>
      <c r="J134" s="884" t="s">
        <v>1452</v>
      </c>
      <c r="K134" s="2258" t="s">
        <v>1453</v>
      </c>
    </row>
    <row r="135" spans="1:11">
      <c r="A135" s="4"/>
      <c r="B135" s="608" t="s">
        <v>1454</v>
      </c>
      <c r="C135" s="93" t="s">
        <v>1448</v>
      </c>
      <c r="D135" s="83" t="s">
        <v>1449</v>
      </c>
      <c r="E135" s="3166" t="s">
        <v>1455</v>
      </c>
      <c r="F135" s="2805" t="s">
        <v>758</v>
      </c>
      <c r="G135" s="904" t="s">
        <v>1456</v>
      </c>
      <c r="H135" s="29">
        <v>1200</v>
      </c>
      <c r="I135" s="162"/>
      <c r="J135" s="884" t="s">
        <v>1457</v>
      </c>
      <c r="K135" s="2258" t="s">
        <v>1458</v>
      </c>
    </row>
    <row r="136" spans="1:11">
      <c r="A136" s="29"/>
      <c r="B136" s="3359" t="s">
        <v>1459</v>
      </c>
      <c r="C136" s="53" t="s">
        <v>45</v>
      </c>
      <c r="D136" s="83" t="s">
        <v>1449</v>
      </c>
      <c r="E136" s="3166" t="s">
        <v>1460</v>
      </c>
      <c r="F136" s="2805" t="s">
        <v>1461</v>
      </c>
      <c r="G136" s="2987" t="s">
        <v>1462</v>
      </c>
      <c r="H136" s="29">
        <v>3400</v>
      </c>
      <c r="I136" s="2243"/>
      <c r="J136" s="606" t="s">
        <v>1463</v>
      </c>
      <c r="K136" s="522" t="s">
        <v>1464</v>
      </c>
    </row>
    <row r="137" spans="1:11">
      <c r="A137" s="48"/>
      <c r="B137" s="3359" t="s">
        <v>1465</v>
      </c>
      <c r="C137" s="53" t="s">
        <v>45</v>
      </c>
      <c r="D137" s="83" t="s">
        <v>1449</v>
      </c>
      <c r="E137" s="3166" t="s">
        <v>1466</v>
      </c>
      <c r="F137" s="2805" t="s">
        <v>1467</v>
      </c>
      <c r="G137" s="3404">
        <v>25159</v>
      </c>
      <c r="H137" s="29">
        <v>5400</v>
      </c>
      <c r="I137" s="162"/>
      <c r="J137" s="884" t="s">
        <v>1468</v>
      </c>
      <c r="K137" s="1443" t="s">
        <v>1469</v>
      </c>
    </row>
    <row r="138" spans="1:11">
      <c r="A138" s="174"/>
      <c r="B138" s="3359" t="s">
        <v>1470</v>
      </c>
      <c r="C138" s="53" t="s">
        <v>45</v>
      </c>
      <c r="D138" s="83" t="s">
        <v>1449</v>
      </c>
      <c r="E138" s="3166" t="s">
        <v>1466</v>
      </c>
      <c r="F138" s="2805" t="s">
        <v>1467</v>
      </c>
      <c r="G138" s="3757" t="s">
        <v>1471</v>
      </c>
      <c r="H138" s="29">
        <v>5400</v>
      </c>
      <c r="I138" s="162"/>
      <c r="J138" s="884" t="s">
        <v>1468</v>
      </c>
      <c r="K138" s="1443" t="s">
        <v>1469</v>
      </c>
    </row>
    <row r="139" spans="1:11">
      <c r="A139" s="29"/>
      <c r="B139" s="53" t="s">
        <v>1472</v>
      </c>
      <c r="C139" s="82" t="s">
        <v>45</v>
      </c>
      <c r="D139" s="83" t="s">
        <v>172</v>
      </c>
      <c r="E139" s="3166">
        <v>120</v>
      </c>
      <c r="F139" s="2805" t="s">
        <v>1473</v>
      </c>
      <c r="G139" s="3033" t="s">
        <v>1440</v>
      </c>
      <c r="H139" s="29">
        <v>1164</v>
      </c>
      <c r="I139" s="162"/>
      <c r="J139" s="203">
        <v>1245.48</v>
      </c>
      <c r="K139" s="522">
        <v>103.79</v>
      </c>
    </row>
    <row r="140" spans="1:11">
      <c r="A140" s="29"/>
      <c r="B140" s="53" t="s">
        <v>1474</v>
      </c>
      <c r="C140" s="82" t="s">
        <v>45</v>
      </c>
      <c r="D140" s="83" t="s">
        <v>172</v>
      </c>
      <c r="E140" s="3166">
        <v>130</v>
      </c>
      <c r="F140" s="2805" t="s">
        <v>1223</v>
      </c>
      <c r="G140" s="276" t="s">
        <v>1475</v>
      </c>
      <c r="H140" s="29">
        <v>1070</v>
      </c>
      <c r="I140" s="561" t="s">
        <v>1476</v>
      </c>
      <c r="J140" s="203">
        <v>1145</v>
      </c>
      <c r="K140" s="522">
        <v>115</v>
      </c>
    </row>
    <row r="141" spans="1:11">
      <c r="A141" s="29"/>
      <c r="B141" s="416" t="s">
        <v>1477</v>
      </c>
      <c r="C141" s="82" t="s">
        <v>1478</v>
      </c>
      <c r="D141" s="83" t="s">
        <v>714</v>
      </c>
      <c r="E141" s="3166">
        <v>175</v>
      </c>
      <c r="F141" s="2805" t="s">
        <v>778</v>
      </c>
      <c r="G141" s="2987" t="s">
        <v>1479</v>
      </c>
      <c r="H141" s="29">
        <v>893.88</v>
      </c>
      <c r="I141" s="162"/>
      <c r="J141" s="203">
        <v>956.45</v>
      </c>
      <c r="K141" s="522">
        <v>159.41</v>
      </c>
    </row>
    <row r="142" spans="1:11">
      <c r="A142" s="29"/>
      <c r="B142" s="416" t="s">
        <v>1480</v>
      </c>
      <c r="C142" s="82" t="s">
        <v>1478</v>
      </c>
      <c r="D142" s="83" t="s">
        <v>714</v>
      </c>
      <c r="E142" s="3166" t="s">
        <v>1481</v>
      </c>
      <c r="F142" s="2805"/>
      <c r="G142" s="276" t="s">
        <v>1475</v>
      </c>
      <c r="H142" s="29">
        <v>900</v>
      </c>
      <c r="I142" s="162"/>
      <c r="J142" s="203">
        <v>963</v>
      </c>
      <c r="K142" s="522">
        <v>160.5</v>
      </c>
    </row>
    <row r="143" spans="1:11" ht="37.5">
      <c r="A143" s="29"/>
      <c r="B143" s="659"/>
      <c r="C143" s="82"/>
      <c r="D143" s="83"/>
      <c r="E143" s="33"/>
      <c r="F143" s="34"/>
      <c r="G143" s="2987"/>
      <c r="H143" s="29"/>
      <c r="I143" s="162"/>
      <c r="J143" s="203"/>
      <c r="K143" s="1810"/>
    </row>
    <row r="144" spans="1:11">
      <c r="A144" s="136"/>
      <c r="B144" s="29"/>
      <c r="C144" s="82"/>
      <c r="D144" s="82"/>
      <c r="E144" s="54"/>
      <c r="F144" s="54"/>
      <c r="G144" s="2430"/>
      <c r="H144" s="29"/>
      <c r="I144" s="162"/>
      <c r="J144" s="884"/>
      <c r="K144" s="203"/>
    </row>
    <row r="145" spans="1:11">
      <c r="A145" s="136"/>
      <c r="B145" s="3420"/>
      <c r="C145" s="2888"/>
      <c r="D145" s="2888"/>
      <c r="E145" s="54"/>
      <c r="F145" s="54"/>
      <c r="G145" s="2430"/>
      <c r="H145" s="2888"/>
      <c r="I145" s="2890"/>
      <c r="J145" s="3421"/>
      <c r="K145" s="3422"/>
    </row>
    <row r="146" spans="1:11">
      <c r="A146" s="127"/>
      <c r="B146" s="29"/>
      <c r="C146" s="459"/>
      <c r="D146" s="459"/>
      <c r="E146" s="971"/>
      <c r="F146" s="971"/>
      <c r="G146" s="2430"/>
      <c r="H146" s="459"/>
      <c r="I146" s="594"/>
      <c r="J146" s="305"/>
      <c r="K146" s="3423"/>
    </row>
    <row r="147" spans="1:11">
      <c r="A147" s="151"/>
      <c r="B147" s="1214" t="s">
        <v>1482</v>
      </c>
      <c r="C147" s="82" t="s">
        <v>606</v>
      </c>
      <c r="D147" s="82"/>
      <c r="E147" s="54"/>
      <c r="F147" s="54"/>
      <c r="G147" s="277"/>
      <c r="H147" s="162"/>
      <c r="I147" s="162"/>
      <c r="J147" s="203"/>
      <c r="K147" s="203"/>
    </row>
    <row r="148" spans="1:11" ht="37.5">
      <c r="A148" s="223"/>
      <c r="B148" s="659" t="s">
        <v>1483</v>
      </c>
      <c r="C148" s="82" t="s">
        <v>1484</v>
      </c>
      <c r="D148" s="82" t="s">
        <v>172</v>
      </c>
      <c r="E148" s="54">
        <v>90</v>
      </c>
      <c r="F148" s="54" t="s">
        <v>1485</v>
      </c>
      <c r="G148" s="3757" t="s">
        <v>1486</v>
      </c>
      <c r="H148" s="29" t="s">
        <v>1487</v>
      </c>
      <c r="I148" s="162"/>
      <c r="J148" s="203" t="s">
        <v>1487</v>
      </c>
      <c r="K148" s="203">
        <v>79.16</v>
      </c>
    </row>
    <row r="149" spans="1:11">
      <c r="A149" s="194"/>
      <c r="B149" s="32"/>
      <c r="C149" s="82"/>
      <c r="D149" s="83"/>
      <c r="E149" s="33"/>
      <c r="F149" s="34"/>
      <c r="G149" s="276"/>
      <c r="H149" s="29"/>
      <c r="I149" s="162"/>
      <c r="J149" s="203"/>
      <c r="K149" s="522"/>
    </row>
    <row r="150" spans="1:11" ht="39.75">
      <c r="A150" s="127"/>
      <c r="B150" s="643"/>
      <c r="C150" s="82"/>
      <c r="D150" s="83"/>
      <c r="E150" s="33"/>
      <c r="F150" s="34"/>
      <c r="G150" s="276"/>
      <c r="H150" s="1804"/>
      <c r="I150" s="162"/>
      <c r="J150" s="203"/>
      <c r="K150" s="522"/>
    </row>
    <row r="151" spans="1:11">
      <c r="A151" s="29"/>
      <c r="B151" s="3424" t="s">
        <v>1488</v>
      </c>
      <c r="C151" s="82"/>
      <c r="D151" s="82"/>
      <c r="E151" s="1641"/>
      <c r="F151" s="1641"/>
      <c r="G151" s="277"/>
      <c r="H151" s="29"/>
      <c r="I151" s="162"/>
      <c r="J151" s="203"/>
      <c r="K151" s="3415"/>
    </row>
    <row r="152" spans="1:11">
      <c r="A152" s="48"/>
      <c r="B152" s="1580" t="s">
        <v>1489</v>
      </c>
      <c r="C152" s="82" t="s">
        <v>1484</v>
      </c>
      <c r="D152" s="82" t="s">
        <v>172</v>
      </c>
      <c r="E152" s="3416" t="s">
        <v>1490</v>
      </c>
      <c r="F152" s="3417"/>
      <c r="G152" s="3425">
        <v>25170</v>
      </c>
      <c r="H152" s="29" t="s">
        <v>1491</v>
      </c>
      <c r="I152" s="3228"/>
      <c r="J152" s="1778" t="s">
        <v>1492</v>
      </c>
      <c r="K152" s="2246" t="s">
        <v>1493</v>
      </c>
    </row>
    <row r="153" spans="1:11">
      <c r="A153" s="174"/>
      <c r="B153" s="1580"/>
      <c r="C153" s="1871"/>
      <c r="D153" s="2469"/>
      <c r="E153" s="3416"/>
      <c r="F153" s="3417"/>
      <c r="G153" s="487"/>
      <c r="H153" s="29"/>
      <c r="I153" s="3228"/>
      <c r="J153" s="1778"/>
      <c r="K153" s="2246"/>
    </row>
    <row r="154" spans="1:11">
      <c r="A154" s="29"/>
      <c r="B154" s="1580"/>
      <c r="C154" s="1871"/>
      <c r="D154" s="2469"/>
      <c r="E154" s="3416"/>
      <c r="F154" s="3417"/>
      <c r="G154" s="487"/>
      <c r="H154" s="29"/>
      <c r="I154" s="3228"/>
      <c r="J154" s="1778"/>
      <c r="K154" s="305"/>
    </row>
    <row r="155" spans="1:11">
      <c r="A155" s="29"/>
      <c r="B155" s="69"/>
      <c r="C155" s="1987"/>
      <c r="D155" s="1063"/>
      <c r="E155" s="3418"/>
      <c r="F155" s="3419"/>
      <c r="G155" s="487"/>
      <c r="H155" s="29"/>
      <c r="I155" s="455"/>
      <c r="J155" s="3805"/>
      <c r="K155" s="3806"/>
    </row>
    <row r="156" spans="1:11">
      <c r="A156" s="29"/>
      <c r="B156" s="29"/>
      <c r="C156" s="82"/>
      <c r="D156" s="82"/>
      <c r="E156" s="1641"/>
      <c r="F156" s="1641"/>
      <c r="G156" s="277"/>
      <c r="H156" s="29"/>
      <c r="I156" s="1346"/>
      <c r="J156" s="203"/>
      <c r="K156" s="3415"/>
    </row>
    <row r="157" spans="1:11">
      <c r="A157" s="29"/>
      <c r="B157" s="29"/>
      <c r="C157" s="82"/>
      <c r="D157" s="82"/>
      <c r="E157" s="1641"/>
      <c r="F157" s="1641"/>
      <c r="G157" s="277"/>
      <c r="H157" s="29"/>
      <c r="I157" s="1346"/>
      <c r="J157" s="203"/>
      <c r="K157" s="3415"/>
    </row>
    <row r="158" spans="1:11">
      <c r="A158" s="1"/>
      <c r="B158" s="1"/>
      <c r="C158" s="71"/>
      <c r="D158" s="77"/>
      <c r="E158" s="232"/>
      <c r="F158" s="233"/>
      <c r="G158" s="270"/>
      <c r="H158" s="1"/>
      <c r="I158" s="214"/>
      <c r="J158" s="299"/>
      <c r="K158" s="517"/>
    </row>
    <row r="159" spans="1:11">
      <c r="A159" s="1" t="s">
        <v>1</v>
      </c>
      <c r="B159" s="1"/>
      <c r="C159" s="71"/>
      <c r="D159" s="77"/>
      <c r="E159" s="232"/>
      <c r="F159" s="233"/>
      <c r="G159" s="270"/>
      <c r="H159" s="1"/>
      <c r="I159" s="214"/>
      <c r="J159" s="299"/>
      <c r="K159" s="517"/>
    </row>
    <row r="160" spans="1:11">
      <c r="A160" s="3753" t="s">
        <v>1184</v>
      </c>
      <c r="B160" s="3753"/>
      <c r="C160" s="10"/>
      <c r="D160" s="78"/>
      <c r="E160" s="232"/>
      <c r="F160" s="233"/>
      <c r="G160" s="270"/>
      <c r="H160" s="1"/>
      <c r="I160" s="214"/>
      <c r="J160" s="299"/>
      <c r="K160" s="517"/>
    </row>
    <row r="161" spans="1:11" ht="35.25" thickBot="1">
      <c r="A161" s="4"/>
      <c r="B161" s="3"/>
      <c r="C161" s="77"/>
      <c r="D161" s="77"/>
      <c r="E161" s="232"/>
      <c r="F161" s="233"/>
      <c r="G161" s="270"/>
      <c r="H161" s="3"/>
      <c r="I161" s="430"/>
      <c r="J161" s="299"/>
      <c r="K161" s="517"/>
    </row>
    <row r="162" spans="1:11">
      <c r="A162" s="3759"/>
      <c r="B162" s="3760" t="s">
        <v>3</v>
      </c>
      <c r="C162" s="6" t="s">
        <v>4</v>
      </c>
      <c r="D162" s="7" t="s">
        <v>5</v>
      </c>
      <c r="E162" s="234" t="s">
        <v>6</v>
      </c>
      <c r="F162" s="235" t="s">
        <v>6</v>
      </c>
      <c r="G162" s="201" t="s">
        <v>7</v>
      </c>
      <c r="H162" s="80" t="s">
        <v>8</v>
      </c>
      <c r="I162" s="400" t="s">
        <v>9</v>
      </c>
      <c r="J162" s="112" t="s">
        <v>10</v>
      </c>
      <c r="K162" s="79" t="s">
        <v>10</v>
      </c>
    </row>
    <row r="163" spans="1:11" ht="35.25" thickBot="1">
      <c r="A163" s="118"/>
      <c r="B163" s="16"/>
      <c r="C163" s="12"/>
      <c r="D163" s="13" t="s">
        <v>11</v>
      </c>
      <c r="E163" s="236" t="s">
        <v>12</v>
      </c>
      <c r="F163" s="237" t="s">
        <v>13</v>
      </c>
      <c r="G163" s="202"/>
      <c r="H163" s="12" t="s">
        <v>14</v>
      </c>
      <c r="I163" s="401"/>
      <c r="J163" s="122" t="s">
        <v>15</v>
      </c>
      <c r="K163" s="81" t="s">
        <v>16</v>
      </c>
    </row>
    <row r="164" spans="1:11" ht="38.25">
      <c r="A164" s="127"/>
      <c r="B164" s="3409" t="s">
        <v>1494</v>
      </c>
      <c r="C164" s="3410"/>
      <c r="D164" s="3411"/>
      <c r="E164" s="962"/>
      <c r="F164" s="963"/>
      <c r="G164" s="276" t="s">
        <v>1495</v>
      </c>
      <c r="H164" s="459"/>
      <c r="I164" s="886"/>
      <c r="J164" s="966"/>
      <c r="K164" s="3324"/>
    </row>
    <row r="165" spans="1:11">
      <c r="A165" s="127"/>
      <c r="B165" s="645" t="s">
        <v>1496</v>
      </c>
      <c r="C165" s="82"/>
      <c r="D165" s="3756" t="s">
        <v>172</v>
      </c>
      <c r="E165" s="1976">
        <v>170</v>
      </c>
      <c r="F165" s="2775" t="s">
        <v>1497</v>
      </c>
      <c r="G165" s="2987" t="s">
        <v>1498</v>
      </c>
      <c r="H165" s="29">
        <v>154.21</v>
      </c>
      <c r="I165" s="416" t="s">
        <v>1499</v>
      </c>
      <c r="J165" s="884" t="s">
        <v>1500</v>
      </c>
      <c r="K165" s="1810">
        <v>156.76</v>
      </c>
    </row>
    <row r="166" spans="1:11">
      <c r="A166" s="127"/>
      <c r="B166" s="32" t="s">
        <v>1501</v>
      </c>
      <c r="C166" s="82"/>
      <c r="D166" s="3756" t="s">
        <v>172</v>
      </c>
      <c r="E166" s="1976">
        <v>135</v>
      </c>
      <c r="F166" s="2775" t="s">
        <v>1502</v>
      </c>
      <c r="G166" s="2987" t="s">
        <v>1503</v>
      </c>
      <c r="H166" s="29">
        <v>121.5</v>
      </c>
      <c r="I166" s="416" t="s">
        <v>1504</v>
      </c>
      <c r="J166" s="203" t="s">
        <v>1505</v>
      </c>
      <c r="K166" s="1810">
        <v>120.9</v>
      </c>
    </row>
    <row r="167" spans="1:11">
      <c r="A167" s="127"/>
      <c r="B167" s="32"/>
      <c r="C167" s="82"/>
      <c r="D167" s="3756"/>
      <c r="E167" s="1976"/>
      <c r="F167" s="1111"/>
      <c r="G167" s="904"/>
      <c r="H167" s="29"/>
      <c r="I167" s="416"/>
      <c r="J167" s="203"/>
      <c r="K167" s="1810"/>
    </row>
    <row r="168" spans="1:11">
      <c r="A168" s="127"/>
      <c r="B168" s="607" t="s">
        <v>1506</v>
      </c>
      <c r="C168" s="98" t="s">
        <v>1507</v>
      </c>
      <c r="D168" s="3" t="s">
        <v>172</v>
      </c>
      <c r="E168" s="1976">
        <v>125</v>
      </c>
      <c r="F168" s="34" t="s">
        <v>1508</v>
      </c>
      <c r="G168" s="3757" t="s">
        <v>1509</v>
      </c>
      <c r="H168" s="162">
        <v>112.12</v>
      </c>
      <c r="I168" s="162" t="s">
        <v>1510</v>
      </c>
      <c r="J168" s="203" t="s">
        <v>1511</v>
      </c>
      <c r="K168" s="1810">
        <v>114</v>
      </c>
    </row>
    <row r="169" spans="1:11">
      <c r="A169" s="136"/>
      <c r="B169" s="2027" t="s">
        <v>1512</v>
      </c>
      <c r="C169" s="82" t="s">
        <v>1507</v>
      </c>
      <c r="D169" s="3756" t="s">
        <v>172</v>
      </c>
      <c r="E169" s="1976">
        <v>99</v>
      </c>
      <c r="F169" s="34" t="s">
        <v>1218</v>
      </c>
      <c r="G169" s="904" t="s">
        <v>1513</v>
      </c>
      <c r="H169" s="29">
        <v>88.78</v>
      </c>
      <c r="I169" s="162" t="s">
        <v>1514</v>
      </c>
      <c r="J169" s="606" t="s">
        <v>1515</v>
      </c>
      <c r="K169" s="1810">
        <v>89.99</v>
      </c>
    </row>
    <row r="170" spans="1:11" ht="37.5">
      <c r="A170" s="136"/>
      <c r="B170" s="894" t="s">
        <v>1516</v>
      </c>
      <c r="C170" s="82"/>
      <c r="D170" s="3756" t="s">
        <v>453</v>
      </c>
      <c r="E170" s="1976">
        <v>65</v>
      </c>
      <c r="F170" s="34" t="s">
        <v>1517</v>
      </c>
      <c r="G170" s="904" t="s">
        <v>1518</v>
      </c>
      <c r="H170" s="29">
        <v>56.07</v>
      </c>
      <c r="I170" s="162" t="s">
        <v>1514</v>
      </c>
      <c r="J170" s="203" t="s">
        <v>1519</v>
      </c>
      <c r="K170" s="1810">
        <v>58.19</v>
      </c>
    </row>
    <row r="171" spans="1:11">
      <c r="A171" s="127"/>
      <c r="B171" s="32" t="s">
        <v>1520</v>
      </c>
      <c r="C171" s="82" t="s">
        <v>172</v>
      </c>
      <c r="D171" s="3756" t="s">
        <v>172</v>
      </c>
      <c r="E171" s="1976">
        <v>145</v>
      </c>
      <c r="F171" s="34" t="s">
        <v>1521</v>
      </c>
      <c r="G171" s="904" t="s">
        <v>1522</v>
      </c>
      <c r="H171" s="29">
        <v>130</v>
      </c>
      <c r="I171" s="162" t="s">
        <v>1523</v>
      </c>
      <c r="J171" s="884" t="s">
        <v>1524</v>
      </c>
      <c r="K171" s="1810">
        <v>126.1</v>
      </c>
    </row>
    <row r="172" spans="1:11">
      <c r="A172" s="151"/>
      <c r="B172" s="2887" t="s">
        <v>1525</v>
      </c>
      <c r="C172" s="2888"/>
      <c r="D172" s="2889" t="s">
        <v>172</v>
      </c>
      <c r="E172" s="1976">
        <v>165</v>
      </c>
      <c r="F172" s="34" t="s">
        <v>1526</v>
      </c>
      <c r="G172" s="904" t="s">
        <v>1522</v>
      </c>
      <c r="H172" s="2888">
        <v>145</v>
      </c>
      <c r="I172" s="2890"/>
      <c r="J172" s="2891" t="s">
        <v>1527</v>
      </c>
      <c r="K172" s="2892">
        <v>145</v>
      </c>
    </row>
    <row r="173" spans="1:11">
      <c r="A173" s="223"/>
      <c r="B173" s="32" t="s">
        <v>1528</v>
      </c>
      <c r="C173" s="459"/>
      <c r="D173" s="549" t="s">
        <v>172</v>
      </c>
      <c r="E173" s="3757">
        <v>120</v>
      </c>
      <c r="F173" s="963" t="s">
        <v>1529</v>
      </c>
      <c r="G173" s="904" t="s">
        <v>1522</v>
      </c>
      <c r="H173" s="459">
        <v>90</v>
      </c>
      <c r="I173" s="594"/>
      <c r="J173" s="1777" t="s">
        <v>1530</v>
      </c>
      <c r="K173" s="2096">
        <v>90</v>
      </c>
    </row>
    <row r="174" spans="1:11">
      <c r="A174" s="194"/>
      <c r="B174" s="32" t="s">
        <v>1531</v>
      </c>
      <c r="C174" s="82" t="s">
        <v>1507</v>
      </c>
      <c r="D174" s="3756" t="s">
        <v>172</v>
      </c>
      <c r="E174" s="1976">
        <v>180</v>
      </c>
      <c r="F174" s="34" t="s">
        <v>1532</v>
      </c>
      <c r="G174" s="904" t="s">
        <v>1409</v>
      </c>
      <c r="H174" s="162">
        <v>154.21</v>
      </c>
      <c r="I174" s="162"/>
      <c r="J174" s="203" t="s">
        <v>1533</v>
      </c>
      <c r="K174" s="1810">
        <v>165</v>
      </c>
    </row>
    <row r="175" spans="1:11" ht="37.5">
      <c r="A175" s="127"/>
      <c r="B175" s="894" t="s">
        <v>1534</v>
      </c>
      <c r="C175" s="82"/>
      <c r="D175" s="3756" t="s">
        <v>172</v>
      </c>
      <c r="E175" s="1976">
        <v>165</v>
      </c>
      <c r="F175" s="34" t="s">
        <v>1535</v>
      </c>
      <c r="G175" s="276" t="s">
        <v>1409</v>
      </c>
      <c r="H175" s="29">
        <v>135.51</v>
      </c>
      <c r="I175" s="162"/>
      <c r="J175" s="203" t="s">
        <v>1527</v>
      </c>
      <c r="K175" s="1810">
        <v>145</v>
      </c>
    </row>
    <row r="176" spans="1:11">
      <c r="A176" s="127"/>
      <c r="B176" s="32" t="s">
        <v>1536</v>
      </c>
      <c r="C176" s="82"/>
      <c r="D176" s="3756"/>
      <c r="E176" s="1976">
        <v>120</v>
      </c>
      <c r="F176" s="34" t="s">
        <v>1537</v>
      </c>
      <c r="G176" s="276" t="s">
        <v>1538</v>
      </c>
      <c r="H176" s="29">
        <v>84.11</v>
      </c>
      <c r="I176" s="162" t="s">
        <v>1539</v>
      </c>
      <c r="J176" s="203" t="s">
        <v>855</v>
      </c>
      <c r="K176" s="522">
        <v>90</v>
      </c>
    </row>
    <row r="177" spans="1:11" ht="38.25">
      <c r="A177" s="151"/>
      <c r="B177" s="3409" t="s">
        <v>524</v>
      </c>
      <c r="C177" s="82"/>
      <c r="D177" s="3756"/>
      <c r="E177" s="962"/>
      <c r="F177" s="963"/>
      <c r="G177" s="276"/>
      <c r="H177" s="82"/>
      <c r="I177" s="162"/>
      <c r="J177" s="203"/>
      <c r="K177" s="1810"/>
    </row>
    <row r="178" spans="1:11">
      <c r="A178" s="223"/>
      <c r="B178" s="3229" t="s">
        <v>1540</v>
      </c>
      <c r="C178" s="85" t="s">
        <v>1541</v>
      </c>
      <c r="D178" s="97" t="s">
        <v>172</v>
      </c>
      <c r="E178" s="3234">
        <v>130</v>
      </c>
      <c r="F178" s="2756">
        <v>1400</v>
      </c>
      <c r="G178" s="3276" t="s">
        <v>1542</v>
      </c>
      <c r="H178" s="85">
        <v>1200</v>
      </c>
      <c r="I178" s="747" t="s">
        <v>1543</v>
      </c>
      <c r="J178" s="204">
        <v>1284</v>
      </c>
      <c r="K178" s="1811">
        <v>107</v>
      </c>
    </row>
    <row r="179" spans="1:11">
      <c r="A179" s="194"/>
      <c r="B179" s="560" t="s">
        <v>1544</v>
      </c>
      <c r="C179" s="85" t="s">
        <v>1545</v>
      </c>
      <c r="D179" s="97" t="s">
        <v>1546</v>
      </c>
      <c r="E179" s="22">
        <v>420</v>
      </c>
      <c r="F179" s="23"/>
      <c r="G179" s="275" t="s">
        <v>1547</v>
      </c>
      <c r="H179" s="20"/>
      <c r="I179" s="432"/>
      <c r="J179" s="204">
        <v>3100</v>
      </c>
      <c r="K179" s="1811">
        <v>387.5</v>
      </c>
    </row>
    <row r="180" spans="1:11">
      <c r="A180" s="148"/>
      <c r="B180" s="560" t="s">
        <v>1548</v>
      </c>
      <c r="C180" s="85" t="s">
        <v>1545</v>
      </c>
      <c r="D180" s="97" t="s">
        <v>1546</v>
      </c>
      <c r="E180" s="54">
        <v>420</v>
      </c>
      <c r="F180" s="54"/>
      <c r="G180" s="277" t="s">
        <v>1549</v>
      </c>
      <c r="H180" s="29">
        <v>2803.74</v>
      </c>
      <c r="I180" s="162"/>
      <c r="J180" s="203">
        <v>3000</v>
      </c>
      <c r="K180" s="1810">
        <v>375</v>
      </c>
    </row>
    <row r="181" spans="1:11">
      <c r="A181" s="1195"/>
      <c r="B181" s="560" t="s">
        <v>525</v>
      </c>
      <c r="C181" s="85" t="s">
        <v>392</v>
      </c>
      <c r="D181" s="97" t="s">
        <v>1172</v>
      </c>
      <c r="E181" s="54"/>
      <c r="F181" s="54"/>
      <c r="G181" s="277" t="s">
        <v>1550</v>
      </c>
      <c r="H181" s="29">
        <v>1869</v>
      </c>
      <c r="I181" s="162"/>
      <c r="J181" s="203">
        <v>2000</v>
      </c>
      <c r="K181" s="1810">
        <v>100</v>
      </c>
    </row>
    <row r="182" spans="1:11">
      <c r="A182" s="1195"/>
      <c r="B182" s="3408" t="s">
        <v>1551</v>
      </c>
      <c r="C182" s="218"/>
      <c r="D182" s="458"/>
      <c r="E182" s="3682"/>
      <c r="F182" s="3682"/>
      <c r="G182" s="653"/>
      <c r="H182" s="203"/>
      <c r="I182" s="29"/>
      <c r="J182" s="441"/>
      <c r="K182" s="311"/>
    </row>
    <row r="183" spans="1:11">
      <c r="A183" s="339"/>
      <c r="B183" s="393" t="s">
        <v>1552</v>
      </c>
      <c r="C183" s="218" t="s">
        <v>1553</v>
      </c>
      <c r="D183" s="458" t="s">
        <v>453</v>
      </c>
      <c r="E183" s="3683">
        <v>200</v>
      </c>
      <c r="F183" s="3521" t="s">
        <v>1554</v>
      </c>
      <c r="G183" s="3555">
        <v>25218</v>
      </c>
      <c r="H183" s="29"/>
      <c r="I183" s="536" t="s">
        <v>1555</v>
      </c>
      <c r="J183" s="441" t="s">
        <v>1556</v>
      </c>
      <c r="K183" s="2246">
        <v>186.7</v>
      </c>
    </row>
    <row r="184" spans="1:11">
      <c r="A184" s="1195"/>
      <c r="B184" s="616" t="s">
        <v>1557</v>
      </c>
      <c r="C184" s="218" t="s">
        <v>45</v>
      </c>
      <c r="D184" s="458" t="s">
        <v>172</v>
      </c>
      <c r="E184" s="3492">
        <v>220</v>
      </c>
      <c r="F184" s="3492" t="s">
        <v>1558</v>
      </c>
      <c r="G184" s="487" t="s">
        <v>1559</v>
      </c>
      <c r="H184" s="203"/>
      <c r="I184" s="1804" t="s">
        <v>1560</v>
      </c>
      <c r="J184" s="441">
        <v>2499.36</v>
      </c>
      <c r="K184" s="2246">
        <v>208.28</v>
      </c>
    </row>
    <row r="185" spans="1:11">
      <c r="A185" s="1195"/>
      <c r="B185" s="616" t="s">
        <v>1561</v>
      </c>
      <c r="C185" s="218" t="s">
        <v>45</v>
      </c>
      <c r="D185" s="458" t="s">
        <v>172</v>
      </c>
      <c r="E185" s="3492">
        <v>220</v>
      </c>
      <c r="F185" s="3492" t="s">
        <v>1558</v>
      </c>
      <c r="G185" s="487" t="s">
        <v>1559</v>
      </c>
      <c r="H185" s="203"/>
      <c r="I185" s="1804" t="s">
        <v>1560</v>
      </c>
      <c r="J185" s="441">
        <v>2499.36</v>
      </c>
      <c r="K185" s="2246">
        <v>208.28</v>
      </c>
    </row>
    <row r="186" spans="1:11">
      <c r="A186" s="1195"/>
      <c r="B186" s="616" t="s">
        <v>1562</v>
      </c>
      <c r="C186" s="218" t="s">
        <v>189</v>
      </c>
      <c r="D186" s="458" t="s">
        <v>453</v>
      </c>
      <c r="E186" s="3684">
        <v>145</v>
      </c>
      <c r="F186" s="3492" t="s">
        <v>1563</v>
      </c>
      <c r="G186" s="3555" t="s">
        <v>1564</v>
      </c>
      <c r="H186" s="29" t="s">
        <v>1565</v>
      </c>
      <c r="I186" s="487" t="s">
        <v>1566</v>
      </c>
      <c r="J186" s="1564" t="s">
        <v>1567</v>
      </c>
      <c r="K186" s="2246">
        <v>132.15</v>
      </c>
    </row>
    <row r="187" spans="1:11">
      <c r="A187" s="148"/>
      <c r="B187" s="616" t="s">
        <v>1568</v>
      </c>
      <c r="C187" s="218" t="s">
        <v>189</v>
      </c>
      <c r="D187" s="458" t="s">
        <v>453</v>
      </c>
      <c r="E187" s="3684">
        <v>145</v>
      </c>
      <c r="F187" s="3492" t="s">
        <v>1563</v>
      </c>
      <c r="G187" s="487" t="s">
        <v>1366</v>
      </c>
      <c r="H187" s="29" t="s">
        <v>1565</v>
      </c>
      <c r="I187" s="487" t="s">
        <v>1566</v>
      </c>
      <c r="J187" s="1564" t="s">
        <v>1567</v>
      </c>
      <c r="K187" s="2246">
        <v>132.15</v>
      </c>
    </row>
    <row r="188" spans="1:11">
      <c r="A188" s="148"/>
      <c r="B188" s="616" t="s">
        <v>1569</v>
      </c>
      <c r="C188" s="218" t="s">
        <v>189</v>
      </c>
      <c r="D188" s="458" t="s">
        <v>453</v>
      </c>
      <c r="E188" s="3684">
        <v>145</v>
      </c>
      <c r="F188" s="3492" t="s">
        <v>1563</v>
      </c>
      <c r="G188" s="487" t="s">
        <v>1366</v>
      </c>
      <c r="H188" s="29" t="s">
        <v>1565</v>
      </c>
      <c r="I188" s="487" t="s">
        <v>1566</v>
      </c>
      <c r="J188" s="1564" t="s">
        <v>1567</v>
      </c>
      <c r="K188" s="2246">
        <v>132.15</v>
      </c>
    </row>
    <row r="189" spans="1:11">
      <c r="A189" s="1195"/>
      <c r="B189" s="1340" t="s">
        <v>1570</v>
      </c>
      <c r="C189" s="218" t="s">
        <v>21</v>
      </c>
      <c r="D189" s="458" t="s">
        <v>1571</v>
      </c>
      <c r="E189" s="3416">
        <v>250</v>
      </c>
      <c r="F189" s="3757"/>
      <c r="G189" s="3757">
        <v>25278</v>
      </c>
      <c r="H189" s="203" t="s">
        <v>1572</v>
      </c>
      <c r="I189" s="536" t="s">
        <v>1573</v>
      </c>
      <c r="J189" s="1564" t="s">
        <v>1574</v>
      </c>
      <c r="K189" s="2246">
        <v>229.73</v>
      </c>
    </row>
    <row r="190" spans="1:11">
      <c r="A190" s="1195"/>
      <c r="B190" s="616" t="s">
        <v>1569</v>
      </c>
      <c r="C190" s="218" t="s">
        <v>189</v>
      </c>
      <c r="D190" s="458" t="s">
        <v>453</v>
      </c>
      <c r="E190" s="3684">
        <v>145</v>
      </c>
      <c r="F190" s="3492" t="s">
        <v>1575</v>
      </c>
      <c r="G190" s="487" t="s">
        <v>1366</v>
      </c>
      <c r="H190" s="29" t="s">
        <v>1565</v>
      </c>
      <c r="I190" s="487" t="s">
        <v>1566</v>
      </c>
      <c r="J190" s="1564" t="s">
        <v>1567</v>
      </c>
      <c r="K190" s="2246">
        <v>132.15</v>
      </c>
    </row>
    <row r="191" spans="1:11">
      <c r="A191" s="339"/>
      <c r="B191" s="651" t="s">
        <v>1576</v>
      </c>
      <c r="C191" s="82" t="s">
        <v>612</v>
      </c>
      <c r="D191" s="322" t="s">
        <v>172</v>
      </c>
      <c r="E191" s="963">
        <v>130</v>
      </c>
      <c r="F191" s="963">
        <v>-125</v>
      </c>
      <c r="G191" s="131" t="s">
        <v>1150</v>
      </c>
      <c r="H191" s="29">
        <v>1818.72</v>
      </c>
      <c r="I191" s="1383" t="s">
        <v>1023</v>
      </c>
      <c r="J191" s="3757" t="s">
        <v>1577</v>
      </c>
      <c r="K191" s="1777">
        <v>113.13</v>
      </c>
    </row>
    <row r="192" spans="1:11">
      <c r="A192" s="1195"/>
      <c r="B192" s="651" t="s">
        <v>1576</v>
      </c>
      <c r="C192" s="82" t="s">
        <v>1578</v>
      </c>
      <c r="D192" s="322" t="s">
        <v>172</v>
      </c>
      <c r="E192" s="963">
        <v>149</v>
      </c>
      <c r="F192" s="963"/>
      <c r="G192" s="131"/>
      <c r="H192" s="29"/>
      <c r="I192" s="1383"/>
      <c r="J192" s="441"/>
      <c r="K192" s="311"/>
    </row>
    <row r="193" spans="1:11">
      <c r="A193" s="1195"/>
      <c r="B193" s="32"/>
      <c r="C193" s="82"/>
      <c r="D193" s="324"/>
      <c r="E193" s="3335"/>
      <c r="F193" s="963"/>
      <c r="G193" s="131"/>
      <c r="H193" s="29"/>
      <c r="I193" s="3370"/>
      <c r="J193" s="441"/>
      <c r="K193" s="311"/>
    </row>
    <row r="194" spans="1:11">
      <c r="A194" s="69"/>
      <c r="B194" s="3405" t="s">
        <v>1579</v>
      </c>
      <c r="C194" s="3407"/>
      <c r="D194" s="3757"/>
      <c r="E194" s="1504"/>
      <c r="F194" s="3516"/>
      <c r="G194" s="886" t="s">
        <v>1580</v>
      </c>
      <c r="H194" s="487" t="s">
        <v>1581</v>
      </c>
      <c r="I194" s="487"/>
      <c r="J194" s="29"/>
      <c r="K194" s="133"/>
    </row>
    <row r="195" spans="1:11">
      <c r="A195" s="69"/>
      <c r="B195" s="29" t="s">
        <v>1582</v>
      </c>
      <c r="C195" s="82" t="s">
        <v>189</v>
      </c>
      <c r="D195" s="955" t="s">
        <v>554</v>
      </c>
      <c r="E195" s="54">
        <v>190</v>
      </c>
      <c r="F195" s="3386" t="s">
        <v>1583</v>
      </c>
      <c r="G195" s="487" t="s">
        <v>1559</v>
      </c>
      <c r="H195" s="487"/>
      <c r="I195" s="487" t="s">
        <v>293</v>
      </c>
      <c r="J195" s="487" t="s">
        <v>1584</v>
      </c>
      <c r="K195" s="487">
        <v>179.58</v>
      </c>
    </row>
    <row r="196" spans="1:11">
      <c r="A196" s="69"/>
      <c r="B196" s="3405" t="s">
        <v>1585</v>
      </c>
      <c r="C196" s="3406"/>
      <c r="D196" s="3756"/>
      <c r="E196" s="1504"/>
      <c r="F196" s="3516"/>
      <c r="G196" s="1115"/>
      <c r="H196" s="82"/>
      <c r="I196" s="454"/>
      <c r="J196" s="441"/>
      <c r="K196" s="133"/>
    </row>
    <row r="197" spans="1:11">
      <c r="A197" s="69"/>
      <c r="B197" s="29" t="s">
        <v>1586</v>
      </c>
      <c r="C197" s="459" t="s">
        <v>45</v>
      </c>
      <c r="D197" s="935" t="s">
        <v>172</v>
      </c>
      <c r="E197" s="2468" t="s">
        <v>1587</v>
      </c>
      <c r="F197" s="3426" t="s">
        <v>1588</v>
      </c>
      <c r="G197" s="487" t="s">
        <v>1589</v>
      </c>
      <c r="H197" s="82">
        <v>2520</v>
      </c>
      <c r="I197" s="417" t="s">
        <v>285</v>
      </c>
      <c r="J197" s="487" t="s">
        <v>1590</v>
      </c>
      <c r="K197" s="487">
        <v>212.92</v>
      </c>
    </row>
    <row r="198" spans="1:11">
      <c r="A198" s="69"/>
      <c r="B198" s="29" t="s">
        <v>1591</v>
      </c>
      <c r="C198" s="82" t="s">
        <v>189</v>
      </c>
      <c r="D198" s="955" t="s">
        <v>453</v>
      </c>
      <c r="E198" s="2468" t="s">
        <v>1592</v>
      </c>
      <c r="F198" s="2468" t="s">
        <v>1593</v>
      </c>
      <c r="G198" s="487" t="s">
        <v>1594</v>
      </c>
      <c r="H198" s="487">
        <v>2280</v>
      </c>
      <c r="I198" s="487" t="s">
        <v>285</v>
      </c>
      <c r="J198" s="487" t="s">
        <v>1595</v>
      </c>
      <c r="K198" s="487">
        <v>96.46</v>
      </c>
    </row>
    <row r="199" spans="1:11">
      <c r="A199" s="29"/>
      <c r="B199" s="162" t="s">
        <v>1596</v>
      </c>
      <c r="C199" s="82" t="s">
        <v>189</v>
      </c>
      <c r="D199" s="955" t="s">
        <v>453</v>
      </c>
      <c r="E199" s="2468" t="s">
        <v>1592</v>
      </c>
      <c r="F199" s="2468" t="s">
        <v>1593</v>
      </c>
      <c r="G199" s="487" t="s">
        <v>1594</v>
      </c>
      <c r="H199" s="487">
        <v>2280</v>
      </c>
      <c r="I199" s="487" t="s">
        <v>285</v>
      </c>
      <c r="J199" s="487" t="s">
        <v>1595</v>
      </c>
      <c r="K199" s="487">
        <v>96.46</v>
      </c>
    </row>
    <row r="200" spans="1:11" ht="35.25" thickBot="1">
      <c r="A200" s="69"/>
      <c r="B200" s="69"/>
      <c r="C200" s="82"/>
      <c r="D200" s="324"/>
      <c r="E200" s="487"/>
      <c r="F200" s="487"/>
      <c r="G200" s="466"/>
      <c r="H200" s="29"/>
      <c r="I200" s="3370"/>
      <c r="J200" s="1564"/>
      <c r="K200" s="1494"/>
    </row>
    <row r="201" spans="1:11">
      <c r="A201" s="4"/>
      <c r="B201" s="3"/>
      <c r="C201" s="77"/>
      <c r="D201" s="77"/>
      <c r="E201" s="232"/>
      <c r="F201" s="233"/>
      <c r="G201" s="270"/>
      <c r="H201" s="3"/>
      <c r="I201" s="430"/>
      <c r="J201" s="299"/>
      <c r="K201" s="517"/>
    </row>
    <row r="202" spans="1:11">
      <c r="A202" s="1" t="s">
        <v>1</v>
      </c>
      <c r="B202" s="1"/>
      <c r="C202" s="71"/>
      <c r="D202" s="77"/>
      <c r="E202" s="232"/>
      <c r="F202" s="233"/>
      <c r="G202" s="270"/>
      <c r="H202" s="1"/>
      <c r="I202" s="214"/>
      <c r="J202" s="299"/>
      <c r="K202" s="517"/>
    </row>
    <row r="203" spans="1:11">
      <c r="A203" s="3753" t="s">
        <v>1184</v>
      </c>
      <c r="B203" s="3753"/>
      <c r="C203" s="10"/>
      <c r="D203" s="78"/>
      <c r="E203" s="232"/>
      <c r="F203" s="233"/>
      <c r="G203" s="270"/>
      <c r="H203" s="1"/>
      <c r="I203" s="214"/>
      <c r="J203" s="299"/>
      <c r="K203" s="517"/>
    </row>
    <row r="204" spans="1:11" ht="35.25" thickBot="1">
      <c r="A204" s="4"/>
      <c r="B204" s="3"/>
      <c r="C204" s="77"/>
      <c r="D204" s="77"/>
      <c r="E204" s="232"/>
      <c r="F204" s="233"/>
      <c r="G204" s="270"/>
      <c r="H204" s="3"/>
      <c r="I204" s="430"/>
      <c r="J204" s="299"/>
      <c r="K204" s="517"/>
    </row>
    <row r="205" spans="1:11">
      <c r="A205" s="3759"/>
      <c r="B205" s="5" t="s">
        <v>3</v>
      </c>
      <c r="C205" s="6" t="s">
        <v>4</v>
      </c>
      <c r="D205" s="7" t="s">
        <v>5</v>
      </c>
      <c r="E205" s="234" t="s">
        <v>6</v>
      </c>
      <c r="F205" s="235" t="s">
        <v>6</v>
      </c>
      <c r="G205" s="201" t="s">
        <v>7</v>
      </c>
      <c r="H205" s="80" t="s">
        <v>8</v>
      </c>
      <c r="I205" s="400" t="s">
        <v>9</v>
      </c>
      <c r="J205" s="112" t="s">
        <v>10</v>
      </c>
      <c r="K205" s="3690" t="s">
        <v>10</v>
      </c>
    </row>
    <row r="206" spans="1:11" ht="35.25" thickBot="1">
      <c r="A206" s="118"/>
      <c r="B206" s="11"/>
      <c r="C206" s="12"/>
      <c r="D206" s="13" t="s">
        <v>11</v>
      </c>
      <c r="E206" s="236" t="s">
        <v>13</v>
      </c>
      <c r="F206" s="237" t="s">
        <v>12</v>
      </c>
      <c r="G206" s="202"/>
      <c r="H206" s="12" t="s">
        <v>14</v>
      </c>
      <c r="I206" s="401"/>
      <c r="J206" s="122" t="s">
        <v>15</v>
      </c>
      <c r="K206" s="3691" t="s">
        <v>16</v>
      </c>
    </row>
    <row r="207" spans="1:11" ht="39.75">
      <c r="A207" s="3757"/>
      <c r="B207" s="3757" t="s">
        <v>1597</v>
      </c>
      <c r="C207" s="747"/>
      <c r="D207" s="3757"/>
      <c r="E207" s="3757"/>
      <c r="F207" s="3757"/>
      <c r="G207" s="286"/>
      <c r="H207" s="720"/>
      <c r="I207" s="735"/>
      <c r="J207" s="3373"/>
      <c r="K207" s="736"/>
    </row>
    <row r="208" spans="1:11" ht="37.5">
      <c r="A208" s="3373"/>
      <c r="B208" s="894" t="s">
        <v>1598</v>
      </c>
      <c r="C208" s="324" t="s">
        <v>1599</v>
      </c>
      <c r="D208" s="459" t="s">
        <v>172</v>
      </c>
      <c r="E208" s="3521" t="s">
        <v>1600</v>
      </c>
      <c r="F208" s="3521" t="s">
        <v>758</v>
      </c>
      <c r="G208" s="487" t="s">
        <v>1601</v>
      </c>
      <c r="H208" s="29">
        <v>1560</v>
      </c>
      <c r="I208" s="416" t="s">
        <v>1602</v>
      </c>
      <c r="J208" s="203">
        <v>1450</v>
      </c>
      <c r="K208" s="203">
        <v>120.83</v>
      </c>
    </row>
    <row r="209" spans="1:11" ht="37.5">
      <c r="A209" s="3757"/>
      <c r="B209" s="894" t="s">
        <v>1598</v>
      </c>
      <c r="C209" s="324" t="s">
        <v>1603</v>
      </c>
      <c r="D209" s="459" t="s">
        <v>172</v>
      </c>
      <c r="E209" s="3521" t="s">
        <v>1600</v>
      </c>
      <c r="F209" s="3521" t="s">
        <v>758</v>
      </c>
      <c r="G209" s="487" t="s">
        <v>1601</v>
      </c>
      <c r="H209" s="29">
        <v>1560</v>
      </c>
      <c r="I209" s="416" t="s">
        <v>1602</v>
      </c>
      <c r="J209" s="203">
        <v>1450</v>
      </c>
      <c r="K209" s="203">
        <v>120.83</v>
      </c>
    </row>
    <row r="210" spans="1:11" ht="37.5">
      <c r="A210" s="487"/>
      <c r="B210" s="894" t="s">
        <v>1598</v>
      </c>
      <c r="C210" s="324" t="s">
        <v>1604</v>
      </c>
      <c r="D210" s="459" t="s">
        <v>172</v>
      </c>
      <c r="E210" s="3521" t="s">
        <v>1600</v>
      </c>
      <c r="F210" s="3521" t="s">
        <v>758</v>
      </c>
      <c r="G210" s="487" t="s">
        <v>1601</v>
      </c>
      <c r="H210" s="29">
        <v>1560</v>
      </c>
      <c r="I210" s="416" t="s">
        <v>1602</v>
      </c>
      <c r="J210" s="203">
        <v>1450</v>
      </c>
      <c r="K210" s="203">
        <v>120.83</v>
      </c>
    </row>
    <row r="211" spans="1:11">
      <c r="A211" s="487"/>
      <c r="B211" s="32" t="s">
        <v>1605</v>
      </c>
      <c r="C211" s="324"/>
      <c r="D211" s="459" t="s">
        <v>22</v>
      </c>
      <c r="E211" s="3521">
        <v>105</v>
      </c>
      <c r="F211" s="3521" t="s">
        <v>1606</v>
      </c>
      <c r="G211" s="487" t="s">
        <v>1601</v>
      </c>
      <c r="H211" s="29">
        <v>950</v>
      </c>
      <c r="I211" s="29" t="s">
        <v>1607</v>
      </c>
      <c r="J211" s="203">
        <v>928.46</v>
      </c>
      <c r="K211" s="2026">
        <v>92.84</v>
      </c>
    </row>
    <row r="212" spans="1:11">
      <c r="A212" s="487"/>
      <c r="B212" s="26" t="s">
        <v>1608</v>
      </c>
      <c r="C212" s="324"/>
      <c r="D212" s="459" t="s">
        <v>22</v>
      </c>
      <c r="E212" s="3521">
        <v>105</v>
      </c>
      <c r="F212" s="3521" t="s">
        <v>1606</v>
      </c>
      <c r="G212" s="487" t="s">
        <v>1601</v>
      </c>
      <c r="H212" s="29">
        <v>950</v>
      </c>
      <c r="I212" s="29" t="s">
        <v>1607</v>
      </c>
      <c r="J212" s="203">
        <v>928.46</v>
      </c>
      <c r="K212" s="2026">
        <v>92.84</v>
      </c>
    </row>
    <row r="213" spans="1:11">
      <c r="A213" s="487"/>
      <c r="B213" s="26" t="s">
        <v>1609</v>
      </c>
      <c r="C213" s="351"/>
      <c r="D213" s="459" t="s">
        <v>22</v>
      </c>
      <c r="E213" s="3521">
        <v>105</v>
      </c>
      <c r="F213" s="3521" t="s">
        <v>1606</v>
      </c>
      <c r="G213" s="487" t="s">
        <v>1601</v>
      </c>
      <c r="H213" s="29">
        <v>950</v>
      </c>
      <c r="I213" s="29" t="s">
        <v>1607</v>
      </c>
      <c r="J213" s="203">
        <v>928.46</v>
      </c>
      <c r="K213" s="2026">
        <v>92.84</v>
      </c>
    </row>
    <row r="214" spans="1:11">
      <c r="A214" s="487"/>
      <c r="B214" s="26" t="s">
        <v>1610</v>
      </c>
      <c r="C214" s="351"/>
      <c r="D214" s="459" t="s">
        <v>22</v>
      </c>
      <c r="E214" s="3521">
        <v>105</v>
      </c>
      <c r="F214" s="3521" t="s">
        <v>1606</v>
      </c>
      <c r="G214" s="487" t="s">
        <v>1601</v>
      </c>
      <c r="H214" s="29">
        <v>950</v>
      </c>
      <c r="I214" s="29" t="s">
        <v>1607</v>
      </c>
      <c r="J214" s="203">
        <v>928.46</v>
      </c>
      <c r="K214" s="2026">
        <v>92.84</v>
      </c>
    </row>
    <row r="215" spans="1:11">
      <c r="A215" s="487"/>
      <c r="B215" s="26" t="s">
        <v>1611</v>
      </c>
      <c r="C215" s="351"/>
      <c r="D215" s="459" t="s">
        <v>22</v>
      </c>
      <c r="E215" s="3521">
        <v>105</v>
      </c>
      <c r="F215" s="3521" t="s">
        <v>1606</v>
      </c>
      <c r="G215" s="487" t="s">
        <v>1601</v>
      </c>
      <c r="H215" s="29">
        <v>950</v>
      </c>
      <c r="I215" s="29" t="s">
        <v>1607</v>
      </c>
      <c r="J215" s="203">
        <v>928.46</v>
      </c>
      <c r="K215" s="2026">
        <v>92.84</v>
      </c>
    </row>
    <row r="216" spans="1:11">
      <c r="A216" s="3757"/>
      <c r="B216" s="26" t="s">
        <v>1612</v>
      </c>
      <c r="C216" s="351"/>
      <c r="D216" s="459" t="s">
        <v>22</v>
      </c>
      <c r="E216" s="3521">
        <v>105</v>
      </c>
      <c r="F216" s="3521" t="s">
        <v>1606</v>
      </c>
      <c r="G216" s="487" t="s">
        <v>1601</v>
      </c>
      <c r="H216" s="29">
        <v>950</v>
      </c>
      <c r="I216" s="29" t="s">
        <v>1607</v>
      </c>
      <c r="J216" s="203">
        <v>928.46</v>
      </c>
      <c r="K216" s="2026">
        <v>92.84</v>
      </c>
    </row>
    <row r="217" spans="1:11">
      <c r="A217" s="487"/>
      <c r="B217" s="26" t="s">
        <v>1612</v>
      </c>
      <c r="C217" s="351"/>
      <c r="D217" s="459" t="s">
        <v>22</v>
      </c>
      <c r="E217" s="3521">
        <v>105</v>
      </c>
      <c r="F217" s="3521" t="s">
        <v>1606</v>
      </c>
      <c r="G217" s="487" t="s">
        <v>1601</v>
      </c>
      <c r="H217" s="29">
        <v>950</v>
      </c>
      <c r="I217" s="29" t="s">
        <v>1607</v>
      </c>
      <c r="J217" s="203">
        <v>928.46</v>
      </c>
      <c r="K217" s="2026">
        <v>92.84</v>
      </c>
    </row>
    <row r="218" spans="1:11">
      <c r="A218" s="487"/>
      <c r="B218" s="26"/>
      <c r="C218" s="351"/>
      <c r="D218" s="459"/>
      <c r="E218" s="3521"/>
      <c r="F218" s="3521"/>
      <c r="G218" s="487"/>
      <c r="H218" s="29"/>
      <c r="I218" s="29"/>
      <c r="J218" s="203"/>
      <c r="K218" s="2026"/>
    </row>
    <row r="219" spans="1:11">
      <c r="A219" s="3757" t="s">
        <v>1613</v>
      </c>
      <c r="B219" s="3757"/>
      <c r="C219" s="351"/>
      <c r="D219" s="487"/>
      <c r="E219" s="3521"/>
      <c r="F219" s="3521"/>
      <c r="G219" s="29"/>
      <c r="H219" s="29"/>
      <c r="I219" s="203"/>
      <c r="J219" s="1773"/>
      <c r="K219" s="487"/>
    </row>
    <row r="220" spans="1:11">
      <c r="A220" s="26" t="s">
        <v>1609</v>
      </c>
      <c r="B220" s="747"/>
      <c r="C220" s="351" t="s">
        <v>22</v>
      </c>
      <c r="D220" s="487">
        <v>95</v>
      </c>
      <c r="E220" s="3521" t="s">
        <v>915</v>
      </c>
      <c r="F220" s="3521" t="s">
        <v>1614</v>
      </c>
      <c r="G220" s="29">
        <v>770</v>
      </c>
      <c r="H220" s="29" t="s">
        <v>1615</v>
      </c>
      <c r="I220" s="203">
        <v>790</v>
      </c>
      <c r="J220" s="1773">
        <v>79</v>
      </c>
      <c r="K220" s="487"/>
    </row>
    <row r="221" spans="1:11">
      <c r="A221" s="26" t="s">
        <v>1610</v>
      </c>
      <c r="B221" s="747"/>
      <c r="C221" s="351" t="s">
        <v>22</v>
      </c>
      <c r="D221" s="487">
        <v>95</v>
      </c>
      <c r="E221" s="3521" t="s">
        <v>915</v>
      </c>
      <c r="F221" s="3521" t="s">
        <v>1614</v>
      </c>
      <c r="G221" s="29">
        <v>770</v>
      </c>
      <c r="H221" s="29" t="s">
        <v>1615</v>
      </c>
      <c r="I221" s="203">
        <v>790</v>
      </c>
      <c r="J221" s="1773">
        <v>79</v>
      </c>
      <c r="K221" s="176"/>
    </row>
    <row r="222" spans="1:11">
      <c r="A222" s="26" t="s">
        <v>1611</v>
      </c>
      <c r="B222" s="747"/>
      <c r="C222" s="351" t="s">
        <v>22</v>
      </c>
      <c r="D222" s="487">
        <v>95</v>
      </c>
      <c r="E222" s="3521" t="s">
        <v>915</v>
      </c>
      <c r="F222" s="3521" t="s">
        <v>1614</v>
      </c>
      <c r="G222" s="29">
        <v>770</v>
      </c>
      <c r="H222" s="29" t="s">
        <v>1615</v>
      </c>
      <c r="I222" s="203">
        <v>790</v>
      </c>
      <c r="J222" s="1773">
        <v>79</v>
      </c>
      <c r="K222" s="176"/>
    </row>
    <row r="223" spans="1:11">
      <c r="A223" s="487"/>
      <c r="B223" s="2026"/>
      <c r="C223" s="3756"/>
      <c r="D223" s="459"/>
      <c r="E223" s="3521"/>
      <c r="F223" s="3521"/>
      <c r="G223" s="466"/>
      <c r="H223" s="29"/>
      <c r="I223" s="416"/>
      <c r="J223" s="353"/>
      <c r="K223" s="1494"/>
    </row>
    <row r="224" spans="1:11">
      <c r="A224" s="29"/>
      <c r="B224" s="3615" t="s">
        <v>86</v>
      </c>
      <c r="C224" s="458"/>
      <c r="D224" s="218"/>
      <c r="E224" s="3521"/>
      <c r="F224" s="3521"/>
      <c r="G224" s="1713"/>
      <c r="H224" s="908"/>
      <c r="I224" s="910"/>
      <c r="J224" s="2995"/>
      <c r="K224" s="305"/>
    </row>
    <row r="225" spans="1:11">
      <c r="A225" s="29"/>
      <c r="B225" s="69" t="s">
        <v>1616</v>
      </c>
      <c r="C225" s="458"/>
      <c r="D225" s="218"/>
      <c r="E225" s="3521"/>
      <c r="F225" s="3521"/>
      <c r="G225" s="1713" t="s">
        <v>1617</v>
      </c>
      <c r="H225" s="908">
        <v>780</v>
      </c>
      <c r="I225" s="29" t="s">
        <v>1618</v>
      </c>
      <c r="J225" s="1999" t="s">
        <v>1619</v>
      </c>
      <c r="K225" s="1999">
        <v>80</v>
      </c>
    </row>
    <row r="226" spans="1:11">
      <c r="A226" s="29"/>
      <c r="B226" s="69" t="s">
        <v>1620</v>
      </c>
      <c r="C226" s="458"/>
      <c r="D226" s="218"/>
      <c r="E226" s="3521"/>
      <c r="F226" s="3521"/>
      <c r="G226" s="1713" t="s">
        <v>1617</v>
      </c>
      <c r="H226" s="908">
        <v>760</v>
      </c>
      <c r="I226" s="910" t="s">
        <v>1621</v>
      </c>
      <c r="J226" s="2180" t="s">
        <v>1159</v>
      </c>
      <c r="K226" s="1490">
        <v>78</v>
      </c>
    </row>
    <row r="227" spans="1:11">
      <c r="A227" s="42"/>
      <c r="B227" s="69" t="s">
        <v>1622</v>
      </c>
      <c r="C227" s="458"/>
      <c r="D227" s="218"/>
      <c r="E227" s="3521"/>
      <c r="F227" s="3521"/>
      <c r="G227" s="1713"/>
      <c r="H227" s="908"/>
      <c r="I227" s="910"/>
      <c r="J227" s="2180"/>
      <c r="K227" s="1490"/>
    </row>
    <row r="228" spans="1:11">
      <c r="A228" s="42"/>
      <c r="B228" s="910" t="s">
        <v>731</v>
      </c>
      <c r="C228" s="390"/>
      <c r="D228" s="1345" t="s">
        <v>1623</v>
      </c>
      <c r="E228" s="3521" t="s">
        <v>1624</v>
      </c>
      <c r="F228" s="3521"/>
      <c r="G228" s="3757" t="s">
        <v>1625</v>
      </c>
      <c r="H228" s="2231" t="s">
        <v>1626</v>
      </c>
      <c r="I228" s="29" t="s">
        <v>1627</v>
      </c>
      <c r="J228" s="305" t="s">
        <v>1628</v>
      </c>
      <c r="K228" s="305">
        <v>37.29</v>
      </c>
    </row>
    <row r="229" spans="1:11">
      <c r="A229" s="29"/>
      <c r="B229" s="910" t="s">
        <v>731</v>
      </c>
      <c r="C229" s="458"/>
      <c r="D229" s="1063" t="s">
        <v>1629</v>
      </c>
      <c r="E229" s="3521" t="s">
        <v>1624</v>
      </c>
      <c r="F229" s="3521"/>
      <c r="G229" s="1713" t="s">
        <v>833</v>
      </c>
      <c r="H229" s="2231" t="s">
        <v>1630</v>
      </c>
      <c r="I229" s="29" t="s">
        <v>1627</v>
      </c>
      <c r="J229" s="305" t="s">
        <v>1631</v>
      </c>
      <c r="K229" s="305">
        <v>36.35</v>
      </c>
    </row>
    <row r="230" spans="1:11">
      <c r="A230" s="29"/>
      <c r="B230" s="910" t="s">
        <v>731</v>
      </c>
      <c r="C230" s="390"/>
      <c r="D230" s="1345" t="s">
        <v>732</v>
      </c>
      <c r="E230" s="3521" t="s">
        <v>1624</v>
      </c>
      <c r="F230" s="3521"/>
      <c r="G230" s="1713" t="s">
        <v>833</v>
      </c>
      <c r="H230" s="2231" t="s">
        <v>1630</v>
      </c>
      <c r="I230" s="29" t="s">
        <v>1627</v>
      </c>
      <c r="J230" s="305" t="s">
        <v>1631</v>
      </c>
      <c r="K230" s="305">
        <v>36.35</v>
      </c>
    </row>
    <row r="231" spans="1:11">
      <c r="A231" s="29"/>
      <c r="B231" s="910" t="s">
        <v>1632</v>
      </c>
      <c r="C231" s="458"/>
      <c r="D231" s="1063" t="s">
        <v>1633</v>
      </c>
      <c r="E231" s="3521" t="s">
        <v>1634</v>
      </c>
      <c r="F231" s="3521"/>
      <c r="G231" s="1713" t="s">
        <v>1635</v>
      </c>
      <c r="H231" s="908" t="s">
        <v>1636</v>
      </c>
      <c r="I231" s="910" t="s">
        <v>1637</v>
      </c>
      <c r="J231" s="2995" t="s">
        <v>1638</v>
      </c>
      <c r="K231" s="305">
        <v>26.24</v>
      </c>
    </row>
    <row r="232" spans="1:11">
      <c r="A232" s="48"/>
      <c r="B232" s="69" t="s">
        <v>1639</v>
      </c>
      <c r="C232" s="3756" t="s">
        <v>189</v>
      </c>
      <c r="D232" s="82" t="s">
        <v>1028</v>
      </c>
      <c r="E232" s="3521" t="s">
        <v>1640</v>
      </c>
      <c r="F232" s="3521" t="s">
        <v>1641</v>
      </c>
      <c r="G232" s="3058" t="s">
        <v>1642</v>
      </c>
      <c r="H232" s="203">
        <v>910</v>
      </c>
      <c r="I232" s="29" t="s">
        <v>35</v>
      </c>
      <c r="J232" s="305" t="s">
        <v>1335</v>
      </c>
      <c r="K232" s="305" t="s">
        <v>1643</v>
      </c>
    </row>
    <row r="233" spans="1:11">
      <c r="A233" s="174"/>
      <c r="B233" s="69" t="s">
        <v>1644</v>
      </c>
      <c r="C233" s="3756" t="s">
        <v>189</v>
      </c>
      <c r="D233" s="82" t="s">
        <v>1028</v>
      </c>
      <c r="E233" s="3521" t="s">
        <v>1645</v>
      </c>
      <c r="F233" s="3521" t="s">
        <v>1646</v>
      </c>
      <c r="G233" s="3058" t="s">
        <v>1642</v>
      </c>
      <c r="H233" s="203">
        <v>860</v>
      </c>
      <c r="I233" s="29" t="s">
        <v>35</v>
      </c>
      <c r="J233" s="305" t="s">
        <v>1647</v>
      </c>
      <c r="K233" s="305" t="s">
        <v>1648</v>
      </c>
    </row>
    <row r="234" spans="1:11">
      <c r="A234" s="29"/>
      <c r="B234" s="69" t="s">
        <v>1649</v>
      </c>
      <c r="C234" s="324" t="s">
        <v>1650</v>
      </c>
      <c r="D234" s="459" t="s">
        <v>1651</v>
      </c>
      <c r="E234" s="3521" t="s">
        <v>1652</v>
      </c>
      <c r="F234" s="3521" t="s">
        <v>1606</v>
      </c>
      <c r="G234" s="3053" t="s">
        <v>1653</v>
      </c>
      <c r="H234" s="1676" t="s">
        <v>1654</v>
      </c>
      <c r="I234" s="910" t="s">
        <v>1655</v>
      </c>
      <c r="J234" s="1963" t="s">
        <v>1656</v>
      </c>
      <c r="K234" s="305">
        <v>152.5</v>
      </c>
    </row>
    <row r="235" spans="1:11">
      <c r="A235" s="29"/>
      <c r="B235" s="69" t="s">
        <v>1657</v>
      </c>
      <c r="C235" s="324" t="s">
        <v>1650</v>
      </c>
      <c r="D235" s="459" t="s">
        <v>1651</v>
      </c>
      <c r="E235" s="3521" t="s">
        <v>1652</v>
      </c>
      <c r="F235" s="3521" t="s">
        <v>1606</v>
      </c>
      <c r="G235" s="3053" t="s">
        <v>1653</v>
      </c>
      <c r="H235" s="1676" t="s">
        <v>1658</v>
      </c>
      <c r="I235" s="910" t="s">
        <v>1659</v>
      </c>
      <c r="J235" s="1963" t="s">
        <v>646</v>
      </c>
      <c r="K235" s="305">
        <v>158.33000000000001</v>
      </c>
    </row>
    <row r="236" spans="1:11">
      <c r="A236" s="69"/>
      <c r="B236" s="69" t="s">
        <v>1660</v>
      </c>
      <c r="C236" s="324" t="s">
        <v>1661</v>
      </c>
      <c r="D236" s="459" t="s">
        <v>1662</v>
      </c>
      <c r="E236" s="3521" t="s">
        <v>1663</v>
      </c>
      <c r="F236" s="3521" t="s">
        <v>59</v>
      </c>
      <c r="G236" s="3053" t="s">
        <v>1664</v>
      </c>
      <c r="H236" s="1676" t="s">
        <v>1665</v>
      </c>
      <c r="I236" s="910" t="s">
        <v>1621</v>
      </c>
      <c r="J236" s="1963" t="s">
        <v>204</v>
      </c>
      <c r="K236" s="2995">
        <v>49.16</v>
      </c>
    </row>
    <row r="237" spans="1:11">
      <c r="A237" s="69"/>
      <c r="B237" s="53" t="s">
        <v>1666</v>
      </c>
      <c r="C237" s="366" t="s">
        <v>189</v>
      </c>
      <c r="D237" s="29" t="s">
        <v>22</v>
      </c>
      <c r="E237" s="3521" t="s">
        <v>1667</v>
      </c>
      <c r="F237" s="3521" t="s">
        <v>1619</v>
      </c>
      <c r="G237" s="487">
        <v>24794</v>
      </c>
      <c r="H237" s="2231" t="s">
        <v>1668</v>
      </c>
      <c r="I237" s="475" t="s">
        <v>931</v>
      </c>
      <c r="J237" s="441" t="s">
        <v>1669</v>
      </c>
      <c r="K237" s="1494" t="s">
        <v>1670</v>
      </c>
    </row>
    <row r="238" spans="1:11">
      <c r="A238" s="69"/>
      <c r="B238" s="69" t="s">
        <v>1671</v>
      </c>
      <c r="C238" s="324" t="s">
        <v>182</v>
      </c>
      <c r="D238" s="459"/>
      <c r="E238" s="3521"/>
      <c r="F238" s="3521"/>
      <c r="G238" s="3053" t="s">
        <v>1672</v>
      </c>
      <c r="H238" s="1676" t="s">
        <v>51</v>
      </c>
      <c r="I238" s="910" t="s">
        <v>1627</v>
      </c>
      <c r="J238" s="1963" t="s">
        <v>1673</v>
      </c>
      <c r="K238" s="2995"/>
    </row>
    <row r="239" spans="1:11">
      <c r="A239" s="69"/>
      <c r="B239" s="53"/>
      <c r="C239" s="366"/>
      <c r="D239" s="29"/>
      <c r="E239" s="3521"/>
      <c r="F239" s="3521"/>
      <c r="G239" s="487"/>
      <c r="H239" s="2231"/>
      <c r="I239" s="475"/>
      <c r="J239" s="441"/>
      <c r="K239" s="1494"/>
    </row>
    <row r="240" spans="1:11">
      <c r="A240" s="29"/>
      <c r="B240" s="69"/>
      <c r="C240" s="3756"/>
      <c r="D240" s="459"/>
      <c r="E240" s="3521"/>
      <c r="F240" s="3521"/>
      <c r="G240" s="3757"/>
      <c r="H240" s="203"/>
      <c r="I240" s="1346"/>
      <c r="J240" s="203"/>
      <c r="K240" s="3367"/>
    </row>
    <row r="241" spans="1:11">
      <c r="A241" s="69"/>
      <c r="B241" s="69" t="s">
        <v>736</v>
      </c>
      <c r="C241" s="3756" t="s">
        <v>1674</v>
      </c>
      <c r="D241" s="459" t="s">
        <v>1675</v>
      </c>
      <c r="E241" s="3521" t="s">
        <v>1676</v>
      </c>
      <c r="F241" s="3521" t="s">
        <v>1677</v>
      </c>
      <c r="G241" s="3757" t="s">
        <v>1678</v>
      </c>
      <c r="H241" s="203">
        <v>2000</v>
      </c>
      <c r="I241" s="1346" t="s">
        <v>1627</v>
      </c>
      <c r="J241" s="203" t="s">
        <v>1679</v>
      </c>
      <c r="K241" s="3367" t="s">
        <v>1680</v>
      </c>
    </row>
    <row r="242" spans="1:11">
      <c r="A242" s="29"/>
      <c r="B242" s="69" t="s">
        <v>1681</v>
      </c>
      <c r="C242" s="3756" t="s">
        <v>1674</v>
      </c>
      <c r="D242" s="459" t="s">
        <v>1675</v>
      </c>
      <c r="E242" s="3521"/>
      <c r="F242" s="3521"/>
      <c r="G242" s="487" t="s">
        <v>1682</v>
      </c>
      <c r="H242" s="203">
        <v>3600</v>
      </c>
      <c r="I242" s="416" t="s">
        <v>752</v>
      </c>
      <c r="J242" s="203">
        <v>3620</v>
      </c>
      <c r="K242" s="606" t="s">
        <v>1683</v>
      </c>
    </row>
    <row r="243" spans="1:11">
      <c r="A243" s="69"/>
      <c r="B243" s="69" t="s">
        <v>1144</v>
      </c>
      <c r="C243" s="3756"/>
      <c r="D243" s="459" t="s">
        <v>1684</v>
      </c>
      <c r="E243" s="3521"/>
      <c r="F243" s="3521"/>
      <c r="G243" s="2311" t="s">
        <v>1311</v>
      </c>
      <c r="H243" s="203">
        <v>3600</v>
      </c>
      <c r="I243" s="29" t="s">
        <v>1627</v>
      </c>
      <c r="J243" s="305" t="s">
        <v>1685</v>
      </c>
      <c r="K243" s="305" t="s">
        <v>1686</v>
      </c>
    </row>
    <row r="244" spans="1:11">
      <c r="A244" s="4"/>
      <c r="B244" s="3"/>
      <c r="C244" s="77"/>
      <c r="D244" s="77"/>
      <c r="E244" s="232"/>
      <c r="F244" s="233"/>
      <c r="G244" s="270"/>
      <c r="H244" s="3"/>
      <c r="I244" s="430"/>
      <c r="J244" s="299"/>
      <c r="K244" s="517"/>
    </row>
    <row r="245" spans="1:11">
      <c r="A245" s="1" t="s">
        <v>1</v>
      </c>
      <c r="B245" s="1"/>
      <c r="C245" s="71"/>
      <c r="D245" s="77"/>
      <c r="E245" s="232"/>
      <c r="F245" s="233"/>
      <c r="G245" s="270"/>
      <c r="H245" s="1"/>
      <c r="I245" s="214"/>
      <c r="J245" s="299"/>
      <c r="K245" s="517"/>
    </row>
    <row r="246" spans="1:11">
      <c r="A246" s="3753" t="s">
        <v>1184</v>
      </c>
      <c r="B246" s="3753"/>
      <c r="C246" s="10"/>
      <c r="D246" s="78"/>
      <c r="E246" s="232"/>
      <c r="F246" s="233"/>
      <c r="G246" s="270"/>
      <c r="H246" s="1"/>
      <c r="I246" s="214"/>
      <c r="J246" s="299"/>
      <c r="K246" s="517"/>
    </row>
    <row r="247" spans="1:11" ht="35.25" thickBot="1">
      <c r="A247" s="4"/>
      <c r="B247" s="3"/>
      <c r="C247" s="77"/>
      <c r="D247" s="77"/>
      <c r="E247" s="232"/>
      <c r="F247" s="233"/>
      <c r="G247" s="270"/>
      <c r="H247" s="3"/>
      <c r="I247" s="430"/>
      <c r="J247" s="299"/>
      <c r="K247" s="517"/>
    </row>
    <row r="248" spans="1:11">
      <c r="A248" s="3759"/>
      <c r="B248" s="3760" t="s">
        <v>3</v>
      </c>
      <c r="C248" s="6" t="s">
        <v>4</v>
      </c>
      <c r="D248" s="7" t="s">
        <v>5</v>
      </c>
      <c r="E248" s="234" t="s">
        <v>6</v>
      </c>
      <c r="F248" s="235" t="s">
        <v>6</v>
      </c>
      <c r="G248" s="201" t="s">
        <v>7</v>
      </c>
      <c r="H248" s="80" t="s">
        <v>8</v>
      </c>
      <c r="I248" s="400" t="s">
        <v>9</v>
      </c>
      <c r="J248" s="112" t="s">
        <v>10</v>
      </c>
      <c r="K248" s="518" t="s">
        <v>10</v>
      </c>
    </row>
    <row r="249" spans="1:11" ht="35.25" thickBot="1">
      <c r="A249" s="118"/>
      <c r="B249" s="16"/>
      <c r="C249" s="12"/>
      <c r="D249" s="13" t="s">
        <v>11</v>
      </c>
      <c r="E249" s="236" t="s">
        <v>13</v>
      </c>
      <c r="F249" s="237" t="s">
        <v>12</v>
      </c>
      <c r="G249" s="202"/>
      <c r="H249" s="12" t="s">
        <v>14</v>
      </c>
      <c r="I249" s="401"/>
      <c r="J249" s="122" t="s">
        <v>15</v>
      </c>
      <c r="K249" s="519" t="s">
        <v>16</v>
      </c>
    </row>
    <row r="250" spans="1:11">
      <c r="A250" s="3757"/>
      <c r="B250" s="3615" t="s">
        <v>1687</v>
      </c>
      <c r="C250" s="3757" t="s">
        <v>1688</v>
      </c>
      <c r="D250" s="3757"/>
      <c r="E250" s="2789"/>
      <c r="F250" s="2756"/>
      <c r="G250" s="1439"/>
      <c r="H250" s="204"/>
      <c r="I250" s="85"/>
      <c r="J250" s="2788"/>
      <c r="K250" s="1777"/>
    </row>
    <row r="251" spans="1:11">
      <c r="A251" s="190"/>
      <c r="B251" s="910" t="s">
        <v>1689</v>
      </c>
      <c r="C251" s="634" t="s">
        <v>1690</v>
      </c>
      <c r="D251" s="1063" t="s">
        <v>1691</v>
      </c>
      <c r="E251" s="2789">
        <v>130</v>
      </c>
      <c r="F251" s="2756" t="s">
        <v>1692</v>
      </c>
      <c r="G251" s="3258" t="s">
        <v>1693</v>
      </c>
      <c r="H251" s="204">
        <v>551.41</v>
      </c>
      <c r="I251" s="487" t="s">
        <v>1694</v>
      </c>
      <c r="J251" s="2788" t="s">
        <v>1695</v>
      </c>
      <c r="K251" s="1777">
        <v>120</v>
      </c>
    </row>
    <row r="252" spans="1:11">
      <c r="A252" s="69"/>
      <c r="B252" s="910" t="s">
        <v>1696</v>
      </c>
      <c r="C252" s="634" t="s">
        <v>1690</v>
      </c>
      <c r="D252" s="1063" t="s">
        <v>1691</v>
      </c>
      <c r="E252" s="2789">
        <v>110</v>
      </c>
      <c r="F252" s="2756" t="s">
        <v>1697</v>
      </c>
      <c r="G252" s="3258" t="s">
        <v>1693</v>
      </c>
      <c r="H252" s="204">
        <v>481.31</v>
      </c>
      <c r="I252" s="487" t="s">
        <v>1698</v>
      </c>
      <c r="J252" s="2788" t="s">
        <v>1699</v>
      </c>
      <c r="K252" s="1777">
        <v>105</v>
      </c>
    </row>
    <row r="253" spans="1:11">
      <c r="A253" s="1195"/>
      <c r="B253" s="1782" t="s">
        <v>1700</v>
      </c>
      <c r="C253" s="2787" t="s">
        <v>1690</v>
      </c>
      <c r="D253" s="2786" t="s">
        <v>1691</v>
      </c>
      <c r="E253" s="2789">
        <v>110</v>
      </c>
      <c r="F253" s="2756" t="s">
        <v>1697</v>
      </c>
      <c r="G253" s="3258" t="s">
        <v>1693</v>
      </c>
      <c r="H253" s="204">
        <v>481.31</v>
      </c>
      <c r="I253" s="487" t="s">
        <v>1698</v>
      </c>
      <c r="J253" s="2788" t="s">
        <v>1699</v>
      </c>
      <c r="K253" s="1777">
        <v>105</v>
      </c>
    </row>
    <row r="254" spans="1:11">
      <c r="A254" s="1195"/>
      <c r="B254" s="1782" t="s">
        <v>1701</v>
      </c>
      <c r="C254" s="2787" t="s">
        <v>1690</v>
      </c>
      <c r="D254" s="2786" t="s">
        <v>1691</v>
      </c>
      <c r="E254" s="2789">
        <v>110</v>
      </c>
      <c r="F254" s="2756" t="s">
        <v>1697</v>
      </c>
      <c r="G254" s="1439" t="s">
        <v>1702</v>
      </c>
      <c r="H254" s="204">
        <v>105</v>
      </c>
      <c r="I254" s="487" t="s">
        <v>1698</v>
      </c>
      <c r="J254" s="2788" t="s">
        <v>1699</v>
      </c>
      <c r="K254" s="1777">
        <v>105</v>
      </c>
    </row>
    <row r="255" spans="1:11">
      <c r="A255" s="1195"/>
      <c r="B255" s="1782" t="s">
        <v>1703</v>
      </c>
      <c r="C255" s="2787" t="s">
        <v>1690</v>
      </c>
      <c r="D255" s="2786" t="s">
        <v>1691</v>
      </c>
      <c r="E255" s="2789">
        <v>110</v>
      </c>
      <c r="F255" s="2756" t="s">
        <v>1697</v>
      </c>
      <c r="G255" s="1439" t="s">
        <v>1702</v>
      </c>
      <c r="H255" s="204">
        <v>105</v>
      </c>
      <c r="I255" s="487" t="s">
        <v>1698</v>
      </c>
      <c r="J255" s="2788" t="s">
        <v>1699</v>
      </c>
      <c r="K255" s="1777">
        <v>105</v>
      </c>
    </row>
    <row r="256" spans="1:11">
      <c r="A256" s="1195"/>
      <c r="B256" s="26" t="s">
        <v>1704</v>
      </c>
      <c r="C256" s="85" t="s">
        <v>45</v>
      </c>
      <c r="D256" s="86" t="s">
        <v>1705</v>
      </c>
      <c r="E256" s="2789">
        <v>110</v>
      </c>
      <c r="F256" s="2756" t="s">
        <v>1697</v>
      </c>
      <c r="G256" s="1439" t="s">
        <v>1702</v>
      </c>
      <c r="H256" s="204">
        <v>105</v>
      </c>
      <c r="I256" s="487" t="s">
        <v>1698</v>
      </c>
      <c r="J256" s="2788" t="s">
        <v>1699</v>
      </c>
      <c r="K256" s="1777">
        <v>105</v>
      </c>
    </row>
    <row r="257" spans="1:11" ht="35.25" thickBot="1">
      <c r="A257" s="1195"/>
      <c r="B257" s="3074" t="s">
        <v>1706</v>
      </c>
      <c r="C257" s="1737" t="s">
        <v>45</v>
      </c>
      <c r="D257" s="2715" t="s">
        <v>555</v>
      </c>
      <c r="E257" s="1957">
        <v>152</v>
      </c>
      <c r="F257" s="3069" t="s">
        <v>1707</v>
      </c>
      <c r="G257" s="3070" t="s">
        <v>1708</v>
      </c>
      <c r="H257" s="2024">
        <v>1514.02</v>
      </c>
      <c r="I257" s="3071" t="s">
        <v>126</v>
      </c>
      <c r="J257" s="3072" t="s">
        <v>1709</v>
      </c>
      <c r="K257" s="3072">
        <v>137.5</v>
      </c>
    </row>
    <row r="258" spans="1:11" ht="35.25" thickTop="1">
      <c r="A258" s="1195"/>
      <c r="B258" s="393" t="s">
        <v>1710</v>
      </c>
      <c r="C258" s="82" t="s">
        <v>755</v>
      </c>
      <c r="D258" s="83" t="s">
        <v>1028</v>
      </c>
      <c r="E258" s="33">
        <v>65</v>
      </c>
      <c r="F258" s="34" t="s">
        <v>1711</v>
      </c>
      <c r="G258" s="644" t="s">
        <v>1712</v>
      </c>
      <c r="H258" s="203">
        <v>708</v>
      </c>
      <c r="I258" s="29" t="s">
        <v>1133</v>
      </c>
      <c r="J258" s="441" t="s">
        <v>1713</v>
      </c>
      <c r="K258" s="311" t="s">
        <v>1714</v>
      </c>
    </row>
    <row r="259" spans="1:11">
      <c r="A259" s="1195"/>
      <c r="B259" s="393" t="s">
        <v>1715</v>
      </c>
      <c r="C259" s="82" t="s">
        <v>755</v>
      </c>
      <c r="D259" s="83" t="s">
        <v>1028</v>
      </c>
      <c r="E259" s="33">
        <v>65</v>
      </c>
      <c r="F259" s="34" t="s">
        <v>1711</v>
      </c>
      <c r="G259" s="644" t="s">
        <v>1712</v>
      </c>
      <c r="H259" s="203">
        <v>661.69</v>
      </c>
      <c r="I259" s="29" t="s">
        <v>1133</v>
      </c>
      <c r="J259" s="441" t="s">
        <v>1713</v>
      </c>
      <c r="K259" s="311" t="s">
        <v>1714</v>
      </c>
    </row>
    <row r="260" spans="1:11">
      <c r="A260" s="340"/>
      <c r="B260" s="393" t="s">
        <v>1716</v>
      </c>
      <c r="C260" s="82" t="s">
        <v>1717</v>
      </c>
      <c r="D260" s="83" t="s">
        <v>1028</v>
      </c>
      <c r="E260" s="33">
        <v>65</v>
      </c>
      <c r="F260" s="34" t="s">
        <v>1711</v>
      </c>
      <c r="G260" s="644" t="s">
        <v>1712</v>
      </c>
      <c r="H260" s="203">
        <v>661.69</v>
      </c>
      <c r="I260" s="29" t="s">
        <v>1133</v>
      </c>
      <c r="J260" s="441" t="s">
        <v>1713</v>
      </c>
      <c r="K260" s="311" t="s">
        <v>1714</v>
      </c>
    </row>
    <row r="261" spans="1:11">
      <c r="A261" s="127"/>
      <c r="B261" s="1375" t="s">
        <v>1718</v>
      </c>
      <c r="C261" s="82" t="s">
        <v>1719</v>
      </c>
      <c r="D261" s="83" t="s">
        <v>540</v>
      </c>
      <c r="E261" s="33" t="s">
        <v>1720</v>
      </c>
      <c r="F261" s="34" t="s">
        <v>59</v>
      </c>
      <c r="G261" s="644" t="s">
        <v>1702</v>
      </c>
      <c r="H261" s="203">
        <v>551.41</v>
      </c>
      <c r="I261" s="561" t="s">
        <v>1721</v>
      </c>
      <c r="J261" s="441" t="s">
        <v>1722</v>
      </c>
      <c r="K261" s="311" t="s">
        <v>1723</v>
      </c>
    </row>
    <row r="262" spans="1:11">
      <c r="A262" s="222"/>
      <c r="B262" s="1062" t="s">
        <v>1724</v>
      </c>
      <c r="C262" s="82" t="s">
        <v>1719</v>
      </c>
      <c r="D262" s="83" t="s">
        <v>540</v>
      </c>
      <c r="E262" s="33" t="s">
        <v>1725</v>
      </c>
      <c r="F262" s="34" t="s">
        <v>58</v>
      </c>
      <c r="G262" s="644" t="s">
        <v>1702</v>
      </c>
      <c r="H262" s="203">
        <v>551.41</v>
      </c>
      <c r="I262" s="561" t="s">
        <v>1721</v>
      </c>
      <c r="J262" s="441" t="s">
        <v>1722</v>
      </c>
      <c r="K262" s="311" t="s">
        <v>1723</v>
      </c>
    </row>
    <row r="263" spans="1:11">
      <c r="A263" s="127"/>
      <c r="B263" s="1062" t="s">
        <v>1726</v>
      </c>
      <c r="C263" s="82" t="s">
        <v>1719</v>
      </c>
      <c r="D263" s="83" t="s">
        <v>540</v>
      </c>
      <c r="E263" s="33" t="s">
        <v>1727</v>
      </c>
      <c r="F263" s="34" t="s">
        <v>1728</v>
      </c>
      <c r="G263" s="644" t="s">
        <v>1702</v>
      </c>
      <c r="H263" s="203">
        <v>500</v>
      </c>
      <c r="I263" s="561" t="s">
        <v>1729</v>
      </c>
      <c r="J263" s="441" t="s">
        <v>1730</v>
      </c>
      <c r="K263" s="311" t="s">
        <v>1731</v>
      </c>
    </row>
    <row r="264" spans="1:11">
      <c r="A264" s="222"/>
      <c r="B264" s="26" t="s">
        <v>1732</v>
      </c>
      <c r="C264" s="82"/>
      <c r="D264" s="83"/>
      <c r="E264" s="31" t="s">
        <v>1733</v>
      </c>
      <c r="F264" s="23" t="s">
        <v>1734</v>
      </c>
      <c r="G264" s="3757"/>
      <c r="H264" s="203" t="s">
        <v>1431</v>
      </c>
      <c r="I264" s="53" t="s">
        <v>752</v>
      </c>
      <c r="J264" s="441" t="s">
        <v>1735</v>
      </c>
      <c r="K264" s="310" t="s">
        <v>1736</v>
      </c>
    </row>
    <row r="265" spans="1:11">
      <c r="A265" s="127"/>
      <c r="B265" s="26" t="s">
        <v>1737</v>
      </c>
      <c r="C265" s="82" t="s">
        <v>1084</v>
      </c>
      <c r="D265" s="83" t="s">
        <v>554</v>
      </c>
      <c r="E265" s="31" t="s">
        <v>1738</v>
      </c>
      <c r="F265" s="23"/>
      <c r="G265" s="3757"/>
      <c r="H265" s="203">
        <v>3840</v>
      </c>
      <c r="I265" s="53" t="s">
        <v>293</v>
      </c>
      <c r="J265" s="441" t="s">
        <v>1739</v>
      </c>
      <c r="K265" s="310" t="s">
        <v>1740</v>
      </c>
    </row>
    <row r="266" spans="1:11">
      <c r="A266" s="127"/>
      <c r="B266" s="26" t="s">
        <v>1741</v>
      </c>
      <c r="C266" s="218"/>
      <c r="D266" s="968" t="s">
        <v>404</v>
      </c>
      <c r="E266" s="33" t="s">
        <v>1742</v>
      </c>
      <c r="F266" s="34" t="s">
        <v>1335</v>
      </c>
      <c r="G266" s="3265" t="s">
        <v>139</v>
      </c>
      <c r="H266" s="908">
        <v>794.4</v>
      </c>
      <c r="I266" s="910" t="s">
        <v>350</v>
      </c>
      <c r="J266" s="2180" t="s">
        <v>1743</v>
      </c>
      <c r="K266" s="1440" t="s">
        <v>1744</v>
      </c>
    </row>
    <row r="267" spans="1:11">
      <c r="A267" s="29"/>
      <c r="B267" s="29"/>
      <c r="C267" s="218"/>
      <c r="D267" s="218"/>
      <c r="E267" s="54"/>
      <c r="F267" s="54"/>
      <c r="G267" s="1713"/>
      <c r="H267" s="908"/>
      <c r="I267" s="910"/>
      <c r="J267" s="2180"/>
      <c r="K267" s="1490"/>
    </row>
    <row r="268" spans="1:11">
      <c r="A268" s="29"/>
      <c r="B268" s="3615" t="s">
        <v>1745</v>
      </c>
      <c r="C268" s="82"/>
      <c r="D268" s="82"/>
      <c r="E268" s="54"/>
      <c r="F268" s="54"/>
      <c r="G268" s="1116"/>
      <c r="H268" s="69"/>
      <c r="I268" s="162"/>
      <c r="J268" s="203"/>
      <c r="K268" s="3757"/>
    </row>
    <row r="269" spans="1:11">
      <c r="A269" s="29"/>
      <c r="B269" s="910" t="s">
        <v>1746</v>
      </c>
      <c r="C269" s="2787" t="s">
        <v>1747</v>
      </c>
      <c r="D269" s="2786"/>
      <c r="E269" s="2789">
        <v>135</v>
      </c>
      <c r="F269" s="2756" t="s">
        <v>1748</v>
      </c>
      <c r="G269" s="3258" t="s">
        <v>1749</v>
      </c>
      <c r="H269" s="204" t="s">
        <v>1750</v>
      </c>
      <c r="I269" s="3757" t="s">
        <v>1751</v>
      </c>
      <c r="J269" s="2788" t="s">
        <v>915</v>
      </c>
      <c r="K269" s="1775">
        <v>121.43</v>
      </c>
    </row>
    <row r="270" spans="1:11">
      <c r="A270" s="29"/>
      <c r="B270" s="910" t="s">
        <v>1752</v>
      </c>
      <c r="C270" s="2787" t="s">
        <v>1747</v>
      </c>
      <c r="D270" s="2786"/>
      <c r="E270" s="2789">
        <v>125</v>
      </c>
      <c r="F270" s="2756" t="s">
        <v>915</v>
      </c>
      <c r="G270" s="1439" t="s">
        <v>1753</v>
      </c>
      <c r="H270" s="204" t="s">
        <v>1619</v>
      </c>
      <c r="I270" s="598" t="s">
        <v>1754</v>
      </c>
      <c r="J270" s="2788" t="s">
        <v>1755</v>
      </c>
      <c r="K270" s="1777">
        <v>116.43</v>
      </c>
    </row>
    <row r="271" spans="1:11">
      <c r="A271" s="29"/>
      <c r="B271" s="1580" t="s">
        <v>1756</v>
      </c>
      <c r="C271" s="2787" t="s">
        <v>1747</v>
      </c>
      <c r="D271" s="2786"/>
      <c r="E271" s="2789">
        <v>125</v>
      </c>
      <c r="F271" s="2756" t="s">
        <v>55</v>
      </c>
      <c r="G271" s="1439" t="s">
        <v>1757</v>
      </c>
      <c r="H271" s="204" t="s">
        <v>1758</v>
      </c>
      <c r="I271" s="85" t="s">
        <v>1179</v>
      </c>
      <c r="J271" s="2788" t="s">
        <v>55</v>
      </c>
      <c r="K271" s="1777">
        <v>124.29</v>
      </c>
    </row>
    <row r="272" spans="1:11">
      <c r="A272" s="42"/>
      <c r="B272" s="69"/>
      <c r="C272" s="218"/>
      <c r="D272" s="3757"/>
      <c r="E272" s="3492"/>
      <c r="F272" s="3757"/>
      <c r="G272" s="3326"/>
      <c r="H272" s="2842"/>
      <c r="I272" s="3757" t="s">
        <v>1759</v>
      </c>
      <c r="J272" s="3757" t="s">
        <v>1760</v>
      </c>
      <c r="K272" s="2803"/>
    </row>
    <row r="273" spans="1:11" ht="39.75">
      <c r="A273" s="42"/>
      <c r="B273" s="3757" t="s">
        <v>1597</v>
      </c>
      <c r="C273" s="459"/>
      <c r="D273" s="324"/>
      <c r="E273" s="3757"/>
      <c r="F273" s="3757"/>
      <c r="G273" s="276"/>
      <c r="H273" s="715"/>
      <c r="I273" s="642"/>
      <c r="J273" s="3757"/>
      <c r="K273" s="712"/>
    </row>
    <row r="274" spans="1:11" ht="40.5">
      <c r="A274" s="29"/>
      <c r="B274" s="642" t="s">
        <v>1761</v>
      </c>
      <c r="C274" s="459" t="s">
        <v>45</v>
      </c>
      <c r="D274" s="351" t="s">
        <v>677</v>
      </c>
      <c r="E274" s="3757"/>
      <c r="F274" s="3757"/>
      <c r="G274" s="275" t="s">
        <v>1762</v>
      </c>
      <c r="H274" s="720"/>
      <c r="I274" s="735"/>
      <c r="J274" s="722">
        <v>1125</v>
      </c>
      <c r="K274" s="720">
        <v>37.5</v>
      </c>
    </row>
    <row r="275" spans="1:11" ht="37.5">
      <c r="A275" s="127"/>
      <c r="B275" s="894" t="s">
        <v>1598</v>
      </c>
      <c r="C275" s="459" t="s">
        <v>1599</v>
      </c>
      <c r="D275" s="351" t="s">
        <v>172</v>
      </c>
      <c r="E275" s="3492" t="s">
        <v>1763</v>
      </c>
      <c r="F275" s="3757" t="s">
        <v>758</v>
      </c>
      <c r="G275" s="904" t="s">
        <v>1601</v>
      </c>
      <c r="H275" s="29">
        <v>1560</v>
      </c>
      <c r="I275" s="416" t="s">
        <v>1602</v>
      </c>
      <c r="J275" s="203">
        <v>1450</v>
      </c>
      <c r="K275" s="203">
        <v>120.83</v>
      </c>
    </row>
    <row r="276" spans="1:11" ht="37.5">
      <c r="A276" s="127"/>
      <c r="B276" s="894" t="s">
        <v>1598</v>
      </c>
      <c r="C276" s="459" t="s">
        <v>1603</v>
      </c>
      <c r="D276" s="351" t="s">
        <v>172</v>
      </c>
      <c r="E276" s="3492" t="s">
        <v>1763</v>
      </c>
      <c r="F276" s="3757" t="s">
        <v>758</v>
      </c>
      <c r="G276" s="904" t="s">
        <v>1764</v>
      </c>
      <c r="H276" s="29">
        <v>1560</v>
      </c>
      <c r="I276" s="416" t="s">
        <v>1602</v>
      </c>
      <c r="J276" s="203">
        <v>1450</v>
      </c>
      <c r="K276" s="203">
        <v>120.83</v>
      </c>
    </row>
    <row r="277" spans="1:11" ht="37.5">
      <c r="A277" s="151"/>
      <c r="B277" s="894" t="s">
        <v>1598</v>
      </c>
      <c r="C277" s="459" t="s">
        <v>1604</v>
      </c>
      <c r="D277" s="351" t="s">
        <v>172</v>
      </c>
      <c r="E277" s="3492" t="s">
        <v>1763</v>
      </c>
      <c r="F277" s="3757" t="s">
        <v>758</v>
      </c>
      <c r="G277" s="904" t="s">
        <v>1764</v>
      </c>
      <c r="H277" s="29">
        <v>1560</v>
      </c>
      <c r="I277" s="416" t="s">
        <v>1602</v>
      </c>
      <c r="J277" s="203">
        <v>1450</v>
      </c>
      <c r="K277" s="203">
        <v>120.83</v>
      </c>
    </row>
    <row r="278" spans="1:11">
      <c r="A278" s="223"/>
      <c r="B278" s="32" t="s">
        <v>1605</v>
      </c>
      <c r="C278" s="459"/>
      <c r="D278" s="351" t="s">
        <v>22</v>
      </c>
      <c r="E278" s="3757">
        <v>105</v>
      </c>
      <c r="F278" s="3757" t="s">
        <v>1352</v>
      </c>
      <c r="G278" s="3535">
        <v>25264</v>
      </c>
      <c r="H278" s="29">
        <v>950</v>
      </c>
      <c r="I278" s="29" t="s">
        <v>1607</v>
      </c>
      <c r="J278" s="203">
        <v>928.46</v>
      </c>
      <c r="K278" s="487">
        <v>92.84</v>
      </c>
    </row>
    <row r="279" spans="1:11">
      <c r="A279" s="194"/>
      <c r="B279" s="26" t="s">
        <v>1608</v>
      </c>
      <c r="C279" s="459"/>
      <c r="D279" s="351" t="s">
        <v>22</v>
      </c>
      <c r="E279" s="3757">
        <v>105</v>
      </c>
      <c r="F279" s="3757" t="s">
        <v>1352</v>
      </c>
      <c r="G279" s="3535">
        <v>25264</v>
      </c>
      <c r="H279" s="29">
        <v>950</v>
      </c>
      <c r="I279" s="29" t="s">
        <v>1607</v>
      </c>
      <c r="J279" s="203">
        <v>928.46</v>
      </c>
      <c r="K279" s="487">
        <v>92.84</v>
      </c>
    </row>
    <row r="280" spans="1:11">
      <c r="A280" s="4"/>
      <c r="B280" s="26" t="s">
        <v>1609</v>
      </c>
      <c r="C280" s="747"/>
      <c r="D280" s="351" t="s">
        <v>22</v>
      </c>
      <c r="E280" s="3757">
        <v>105</v>
      </c>
      <c r="F280" s="3757" t="s">
        <v>1352</v>
      </c>
      <c r="G280" s="3535">
        <v>25264</v>
      </c>
      <c r="H280" s="29">
        <v>950</v>
      </c>
      <c r="I280" s="29" t="s">
        <v>1607</v>
      </c>
      <c r="J280" s="203">
        <v>928.46</v>
      </c>
      <c r="K280" s="487">
        <v>92.84</v>
      </c>
    </row>
    <row r="281" spans="1:11">
      <c r="A281" s="1195"/>
      <c r="B281" s="26" t="s">
        <v>1610</v>
      </c>
      <c r="C281" s="747"/>
      <c r="D281" s="351" t="s">
        <v>22</v>
      </c>
      <c r="E281" s="3757">
        <v>105</v>
      </c>
      <c r="F281" s="3757" t="s">
        <v>1352</v>
      </c>
      <c r="G281" s="3535">
        <v>25264</v>
      </c>
      <c r="H281" s="29">
        <v>950</v>
      </c>
      <c r="I281" s="29" t="s">
        <v>1607</v>
      </c>
      <c r="J281" s="203">
        <v>928.46</v>
      </c>
      <c r="K281" s="487">
        <v>92.84</v>
      </c>
    </row>
    <row r="282" spans="1:11">
      <c r="A282" s="1195"/>
      <c r="B282" s="26" t="s">
        <v>1611</v>
      </c>
      <c r="C282" s="747"/>
      <c r="D282" s="351" t="s">
        <v>22</v>
      </c>
      <c r="E282" s="3757">
        <v>105</v>
      </c>
      <c r="F282" s="3757" t="s">
        <v>1352</v>
      </c>
      <c r="G282" s="3535">
        <v>25264</v>
      </c>
      <c r="H282" s="29">
        <v>950</v>
      </c>
      <c r="I282" s="29" t="s">
        <v>1607</v>
      </c>
      <c r="J282" s="203">
        <v>928.46</v>
      </c>
      <c r="K282" s="487">
        <v>92.84</v>
      </c>
    </row>
    <row r="283" spans="1:11">
      <c r="A283" s="127"/>
      <c r="B283" s="26" t="s">
        <v>1612</v>
      </c>
      <c r="C283" s="747"/>
      <c r="D283" s="351" t="s">
        <v>22</v>
      </c>
      <c r="E283" s="3757">
        <v>105</v>
      </c>
      <c r="F283" s="3757" t="s">
        <v>1352</v>
      </c>
      <c r="G283" s="3535">
        <v>25264</v>
      </c>
      <c r="H283" s="29">
        <v>950</v>
      </c>
      <c r="I283" s="29" t="s">
        <v>1607</v>
      </c>
      <c r="J283" s="203">
        <v>928.46</v>
      </c>
      <c r="K283" s="487">
        <v>92.84</v>
      </c>
    </row>
    <row r="284" spans="1:11">
      <c r="A284" s="1195"/>
      <c r="B284" s="544"/>
      <c r="C284" s="82"/>
      <c r="D284" s="324"/>
      <c r="E284" s="3682"/>
      <c r="F284" s="3682"/>
      <c r="G284" s="3375"/>
      <c r="H284" s="203"/>
      <c r="I284" s="416"/>
      <c r="J284" s="203"/>
      <c r="K284" s="606"/>
    </row>
    <row r="285" spans="1:11">
      <c r="A285" s="1"/>
      <c r="B285" s="1"/>
      <c r="C285" s="71"/>
      <c r="D285" s="77"/>
      <c r="E285" s="232"/>
      <c r="F285" s="233"/>
      <c r="G285" s="270"/>
      <c r="H285" s="1"/>
      <c r="I285" s="214"/>
      <c r="J285" s="299"/>
      <c r="K285" s="517"/>
    </row>
    <row r="286" spans="1:11">
      <c r="A286" s="1" t="s">
        <v>1</v>
      </c>
      <c r="B286" s="1"/>
      <c r="C286" s="71"/>
      <c r="D286" s="77"/>
      <c r="E286" s="232"/>
      <c r="F286" s="233"/>
      <c r="G286" s="270"/>
      <c r="H286" s="1"/>
      <c r="I286" s="214"/>
      <c r="J286" s="299"/>
      <c r="K286" s="517"/>
    </row>
    <row r="287" spans="1:11">
      <c r="A287" s="3753" t="s">
        <v>1184</v>
      </c>
      <c r="B287" s="3753"/>
      <c r="C287" s="10"/>
      <c r="D287" s="78"/>
      <c r="E287" s="232"/>
      <c r="F287" s="233"/>
      <c r="G287" s="270"/>
      <c r="H287" s="1"/>
      <c r="I287" s="214"/>
      <c r="J287" s="299"/>
      <c r="K287" s="517"/>
    </row>
    <row r="288" spans="1:11" ht="35.25" thickBot="1">
      <c r="A288" s="4"/>
      <c r="B288" s="3"/>
      <c r="C288" s="77"/>
      <c r="D288" s="77"/>
      <c r="E288" s="232"/>
      <c r="F288" s="233"/>
      <c r="G288" s="270"/>
      <c r="H288" s="3"/>
      <c r="I288" s="430"/>
      <c r="J288" s="299"/>
      <c r="K288" s="517"/>
    </row>
    <row r="289" spans="1:11">
      <c r="A289" s="3759"/>
      <c r="B289" s="3760" t="s">
        <v>3</v>
      </c>
      <c r="C289" s="6" t="s">
        <v>4</v>
      </c>
      <c r="D289" s="7" t="s">
        <v>5</v>
      </c>
      <c r="E289" s="234" t="s">
        <v>6</v>
      </c>
      <c r="F289" s="235" t="s">
        <v>6</v>
      </c>
      <c r="G289" s="201" t="s">
        <v>7</v>
      </c>
      <c r="H289" s="80" t="s">
        <v>8</v>
      </c>
      <c r="I289" s="400" t="s">
        <v>9</v>
      </c>
      <c r="J289" s="112" t="s">
        <v>10</v>
      </c>
      <c r="K289" s="79" t="s">
        <v>10</v>
      </c>
    </row>
    <row r="290" spans="1:11" ht="35.25" thickBot="1">
      <c r="A290" s="118"/>
      <c r="B290" s="16"/>
      <c r="C290" s="12"/>
      <c r="D290" s="13" t="s">
        <v>11</v>
      </c>
      <c r="E290" s="236" t="s">
        <v>12</v>
      </c>
      <c r="F290" s="237" t="s">
        <v>13</v>
      </c>
      <c r="G290" s="202"/>
      <c r="H290" s="12" t="s">
        <v>14</v>
      </c>
      <c r="I290" s="401"/>
      <c r="J290" s="122" t="s">
        <v>15</v>
      </c>
      <c r="K290" s="81" t="s">
        <v>16</v>
      </c>
    </row>
    <row r="291" spans="1:11" ht="37.5">
      <c r="A291" s="127"/>
      <c r="B291" s="1162" t="s">
        <v>1613</v>
      </c>
      <c r="C291" s="747"/>
      <c r="D291" s="351"/>
      <c r="E291" s="3757"/>
      <c r="F291" s="1015"/>
      <c r="G291" s="276"/>
      <c r="H291" s="29"/>
      <c r="I291" s="29"/>
      <c r="J291" s="203"/>
      <c r="K291" s="1773"/>
    </row>
    <row r="292" spans="1:11" ht="37.5">
      <c r="A292" s="127"/>
      <c r="B292" s="26" t="s">
        <v>1609</v>
      </c>
      <c r="C292" s="747"/>
      <c r="D292" s="351" t="s">
        <v>22</v>
      </c>
      <c r="E292" s="3757">
        <v>95</v>
      </c>
      <c r="F292" s="1015" t="s">
        <v>915</v>
      </c>
      <c r="G292" s="2987" t="s">
        <v>1614</v>
      </c>
      <c r="H292" s="29">
        <v>770</v>
      </c>
      <c r="I292" s="29" t="s">
        <v>1615</v>
      </c>
      <c r="J292" s="203">
        <v>790</v>
      </c>
      <c r="K292" s="1773">
        <v>79</v>
      </c>
    </row>
    <row r="293" spans="1:11" ht="37.5">
      <c r="A293" s="127"/>
      <c r="B293" s="26" t="s">
        <v>1610</v>
      </c>
      <c r="C293" s="747"/>
      <c r="D293" s="351" t="s">
        <v>22</v>
      </c>
      <c r="E293" s="3757">
        <v>95</v>
      </c>
      <c r="F293" s="1015" t="s">
        <v>915</v>
      </c>
      <c r="G293" s="2987" t="s">
        <v>1614</v>
      </c>
      <c r="H293" s="29">
        <v>770</v>
      </c>
      <c r="I293" s="29" t="s">
        <v>1615</v>
      </c>
      <c r="J293" s="203">
        <v>790</v>
      </c>
      <c r="K293" s="1773">
        <v>79</v>
      </c>
    </row>
    <row r="294" spans="1:11" ht="37.5">
      <c r="A294" s="127"/>
      <c r="B294" s="26" t="s">
        <v>1611</v>
      </c>
      <c r="C294" s="747"/>
      <c r="D294" s="351" t="s">
        <v>22</v>
      </c>
      <c r="E294" s="3757">
        <v>95</v>
      </c>
      <c r="F294" s="1015" t="s">
        <v>915</v>
      </c>
      <c r="G294" s="2987" t="s">
        <v>1614</v>
      </c>
      <c r="H294" s="29">
        <v>770</v>
      </c>
      <c r="I294" s="29" t="s">
        <v>1615</v>
      </c>
      <c r="J294" s="203">
        <v>790</v>
      </c>
      <c r="K294" s="1773">
        <v>79</v>
      </c>
    </row>
    <row r="295" spans="1:11">
      <c r="A295" s="29"/>
      <c r="B295" s="487"/>
      <c r="C295" s="487"/>
      <c r="D295" s="490"/>
      <c r="E295" s="1974"/>
      <c r="F295" s="34"/>
      <c r="G295" s="3757"/>
      <c r="H295" s="162"/>
      <c r="I295" s="162"/>
      <c r="J295" s="203"/>
      <c r="K295" s="203"/>
    </row>
    <row r="296" spans="1:11">
      <c r="A296" s="69"/>
      <c r="B296" s="3757" t="s">
        <v>1585</v>
      </c>
      <c r="C296" s="3757"/>
      <c r="D296" s="3756"/>
      <c r="E296" s="1504"/>
      <c r="F296" s="3516"/>
      <c r="G296" s="1115"/>
      <c r="H296" s="82"/>
      <c r="I296" s="454"/>
      <c r="J296" s="441"/>
      <c r="K296" s="133"/>
    </row>
    <row r="297" spans="1:11">
      <c r="A297" s="69"/>
      <c r="B297" s="29" t="s">
        <v>1586</v>
      </c>
      <c r="C297" s="459" t="s">
        <v>45</v>
      </c>
      <c r="D297" s="935" t="s">
        <v>172</v>
      </c>
      <c r="E297" s="2468" t="s">
        <v>1587</v>
      </c>
      <c r="F297" s="3426" t="s">
        <v>1588</v>
      </c>
      <c r="G297" s="487" t="s">
        <v>1589</v>
      </c>
      <c r="H297" s="82">
        <v>2520</v>
      </c>
      <c r="I297" s="417" t="s">
        <v>285</v>
      </c>
      <c r="J297" s="487" t="s">
        <v>1590</v>
      </c>
      <c r="K297" s="487">
        <v>212.92</v>
      </c>
    </row>
    <row r="298" spans="1:11">
      <c r="A298" s="69"/>
      <c r="B298" s="29" t="s">
        <v>1591</v>
      </c>
      <c r="C298" s="82" t="s">
        <v>189</v>
      </c>
      <c r="D298" s="955" t="s">
        <v>453</v>
      </c>
      <c r="E298" s="2468" t="s">
        <v>1592</v>
      </c>
      <c r="F298" s="2468" t="s">
        <v>1593</v>
      </c>
      <c r="G298" s="487" t="s">
        <v>1594</v>
      </c>
      <c r="H298" s="487">
        <v>2280</v>
      </c>
      <c r="I298" s="487" t="s">
        <v>285</v>
      </c>
      <c r="J298" s="487" t="s">
        <v>1595</v>
      </c>
      <c r="K298" s="487">
        <v>96.46</v>
      </c>
    </row>
    <row r="299" spans="1:11">
      <c r="A299" s="29"/>
      <c r="B299" s="162" t="s">
        <v>1596</v>
      </c>
      <c r="C299" s="82" t="s">
        <v>189</v>
      </c>
      <c r="D299" s="955" t="s">
        <v>453</v>
      </c>
      <c r="E299" s="2468" t="s">
        <v>1592</v>
      </c>
      <c r="F299" s="2468" t="s">
        <v>1593</v>
      </c>
      <c r="G299" s="487" t="s">
        <v>1594</v>
      </c>
      <c r="H299" s="487">
        <v>2280</v>
      </c>
      <c r="I299" s="487" t="s">
        <v>285</v>
      </c>
      <c r="J299" s="487" t="s">
        <v>1595</v>
      </c>
      <c r="K299" s="487">
        <v>96.46</v>
      </c>
    </row>
    <row r="300" spans="1:11">
      <c r="A300" s="29"/>
      <c r="B300" s="162"/>
      <c r="C300" s="82"/>
      <c r="D300" s="955"/>
      <c r="E300" s="2468"/>
      <c r="F300" s="2468"/>
      <c r="G300" s="487"/>
      <c r="H300" s="487"/>
      <c r="I300" s="487"/>
      <c r="J300" s="487"/>
      <c r="K300" s="487"/>
    </row>
    <row r="301" spans="1:11">
      <c r="A301" s="3777" t="s">
        <v>1765</v>
      </c>
      <c r="B301" s="3777"/>
      <c r="C301" s="1393"/>
      <c r="D301" s="3757"/>
      <c r="E301" s="251"/>
      <c r="F301" s="1792"/>
      <c r="G301" s="2279"/>
      <c r="H301" s="20"/>
      <c r="I301" s="3373"/>
      <c r="J301" s="3373"/>
      <c r="K301" s="3757"/>
    </row>
    <row r="302" spans="1:11">
      <c r="A302" s="487"/>
      <c r="B302" s="29" t="s">
        <v>1766</v>
      </c>
      <c r="C302" s="82" t="s">
        <v>1767</v>
      </c>
      <c r="D302" s="324" t="s">
        <v>1662</v>
      </c>
      <c r="E302" s="23">
        <v>72</v>
      </c>
      <c r="F302" s="971" t="s">
        <v>1265</v>
      </c>
      <c r="G302" s="487" t="s">
        <v>1559</v>
      </c>
      <c r="H302" s="29"/>
      <c r="I302" s="416" t="s">
        <v>1768</v>
      </c>
      <c r="J302" s="353">
        <v>814.15</v>
      </c>
      <c r="K302" s="1494">
        <v>67.849999999999994</v>
      </c>
    </row>
    <row r="303" spans="1:11">
      <c r="A303" s="487"/>
      <c r="B303" s="2026"/>
      <c r="C303" s="2026"/>
      <c r="D303" s="2026"/>
      <c r="E303" s="487"/>
      <c r="F303" s="487"/>
      <c r="G303" s="487"/>
      <c r="H303" s="69"/>
      <c r="I303" s="487"/>
      <c r="J303" s="487"/>
      <c r="K303" s="487"/>
    </row>
    <row r="304" spans="1:11">
      <c r="A304" s="487"/>
      <c r="B304" s="3359"/>
      <c r="C304" s="487"/>
      <c r="D304" s="487"/>
      <c r="E304" s="487"/>
      <c r="F304" s="487"/>
      <c r="G304" s="487"/>
      <c r="H304" s="69"/>
      <c r="I304" s="487"/>
      <c r="J304" s="487"/>
      <c r="K304" s="487"/>
    </row>
    <row r="305" spans="1:11">
      <c r="A305" s="3757"/>
      <c r="B305" s="3610" t="s">
        <v>1769</v>
      </c>
      <c r="C305" s="3757"/>
      <c r="D305" s="487"/>
      <c r="E305" s="1504"/>
      <c r="F305" s="3757"/>
      <c r="G305" s="466"/>
      <c r="H305" s="29"/>
      <c r="I305" s="416" t="s">
        <v>1770</v>
      </c>
      <c r="J305" s="487"/>
      <c r="K305" s="487"/>
    </row>
    <row r="306" spans="1:11">
      <c r="A306" s="487"/>
      <c r="B306" s="2026" t="s">
        <v>1771</v>
      </c>
      <c r="C306" s="2026" t="s">
        <v>45</v>
      </c>
      <c r="D306" s="2026" t="s">
        <v>555</v>
      </c>
      <c r="E306" s="2026" t="s">
        <v>1772</v>
      </c>
      <c r="F306" s="971" t="s">
        <v>1773</v>
      </c>
      <c r="G306" s="487" t="s">
        <v>1774</v>
      </c>
      <c r="H306" s="29"/>
      <c r="I306" s="416" t="s">
        <v>1775</v>
      </c>
      <c r="J306" s="487" t="s">
        <v>1776</v>
      </c>
      <c r="K306" s="487">
        <v>71.17</v>
      </c>
    </row>
    <row r="307" spans="1:11">
      <c r="A307" s="487"/>
      <c r="B307" s="2026" t="s">
        <v>1777</v>
      </c>
      <c r="C307" s="2026" t="s">
        <v>45</v>
      </c>
      <c r="D307" s="2026" t="s">
        <v>555</v>
      </c>
      <c r="E307" s="2026" t="s">
        <v>1778</v>
      </c>
      <c r="F307" s="971" t="s">
        <v>1779</v>
      </c>
      <c r="G307" s="487" t="s">
        <v>1780</v>
      </c>
      <c r="H307" s="29"/>
      <c r="I307" s="416" t="s">
        <v>1781</v>
      </c>
      <c r="J307" s="487" t="s">
        <v>1782</v>
      </c>
      <c r="K307" s="487">
        <v>61.75</v>
      </c>
    </row>
    <row r="308" spans="1:11">
      <c r="A308" s="29"/>
      <c r="B308" s="2026"/>
      <c r="C308" s="3359"/>
      <c r="D308" s="487"/>
      <c r="E308" s="487"/>
      <c r="F308" s="971"/>
      <c r="G308" s="466"/>
      <c r="H308" s="29"/>
      <c r="I308" s="416" t="s">
        <v>1783</v>
      </c>
      <c r="J308" s="353"/>
      <c r="K308" s="1494"/>
    </row>
    <row r="309" spans="1:11">
      <c r="A309" s="29"/>
      <c r="B309" s="2026" t="s">
        <v>1784</v>
      </c>
      <c r="C309" s="3359" t="s">
        <v>45</v>
      </c>
      <c r="D309" s="487" t="s">
        <v>555</v>
      </c>
      <c r="E309" s="54" t="s">
        <v>1785</v>
      </c>
      <c r="F309" s="3757" t="s">
        <v>1223</v>
      </c>
      <c r="G309" s="466" t="s">
        <v>1780</v>
      </c>
      <c r="H309" s="29">
        <v>1176</v>
      </c>
      <c r="I309" s="3370" t="s">
        <v>1786</v>
      </c>
      <c r="J309" s="864" t="s">
        <v>1787</v>
      </c>
      <c r="K309" s="1638">
        <v>101.25</v>
      </c>
    </row>
    <row r="310" spans="1:11">
      <c r="A310" s="29"/>
      <c r="B310" s="2026" t="s">
        <v>1788</v>
      </c>
      <c r="C310" s="3359" t="s">
        <v>1084</v>
      </c>
      <c r="D310" s="487" t="s">
        <v>1789</v>
      </c>
      <c r="E310" s="487">
        <v>125</v>
      </c>
      <c r="F310" s="971" t="s">
        <v>1790</v>
      </c>
      <c r="G310" s="466"/>
      <c r="H310" s="29">
        <v>2832</v>
      </c>
      <c r="I310" s="416"/>
      <c r="J310" s="1564" t="s">
        <v>1791</v>
      </c>
      <c r="K310" s="487">
        <v>118</v>
      </c>
    </row>
    <row r="311" spans="1:11">
      <c r="A311" s="48"/>
      <c r="B311" s="2026" t="s">
        <v>1792</v>
      </c>
      <c r="C311" s="3359" t="s">
        <v>1084</v>
      </c>
      <c r="D311" s="487" t="s">
        <v>1789</v>
      </c>
      <c r="E311" s="487"/>
      <c r="F311" s="971"/>
      <c r="G311" s="487"/>
      <c r="H311" s="29"/>
      <c r="I311" s="416"/>
      <c r="J311" s="1564"/>
      <c r="K311" s="487"/>
    </row>
    <row r="312" spans="1:11">
      <c r="A312" s="48"/>
      <c r="B312" s="2026" t="s">
        <v>1793</v>
      </c>
      <c r="C312" s="82" t="s">
        <v>1084</v>
      </c>
      <c r="D312" s="459" t="s">
        <v>172</v>
      </c>
      <c r="E312" s="54">
        <v>125</v>
      </c>
      <c r="F312" s="3757" t="s">
        <v>1473</v>
      </c>
      <c r="G312" s="487" t="s">
        <v>1774</v>
      </c>
      <c r="H312" s="82">
        <v>1303.74</v>
      </c>
      <c r="I312" s="3370" t="s">
        <v>1794</v>
      </c>
      <c r="J312" s="487" t="s">
        <v>1795</v>
      </c>
      <c r="K312" s="176">
        <v>116.25</v>
      </c>
    </row>
    <row r="313" spans="1:11">
      <c r="A313" s="48"/>
      <c r="B313" s="2026" t="s">
        <v>1796</v>
      </c>
      <c r="C313" s="82" t="s">
        <v>189</v>
      </c>
      <c r="D313" s="459" t="s">
        <v>172</v>
      </c>
      <c r="E313" s="54">
        <v>190</v>
      </c>
      <c r="F313" s="3757" t="s">
        <v>1797</v>
      </c>
      <c r="G313" s="487" t="s">
        <v>1780</v>
      </c>
      <c r="H313" s="82"/>
      <c r="I313" s="416"/>
      <c r="J313" s="487" t="s">
        <v>1798</v>
      </c>
      <c r="K313" s="176">
        <v>176.25</v>
      </c>
    </row>
    <row r="314" spans="1:11">
      <c r="A314" s="487"/>
      <c r="B314" s="2026" t="s">
        <v>1796</v>
      </c>
      <c r="C314" s="82" t="s">
        <v>1799</v>
      </c>
      <c r="D314" s="459" t="s">
        <v>1800</v>
      </c>
      <c r="E314" s="487">
        <v>65</v>
      </c>
      <c r="F314" s="971" t="s">
        <v>1801</v>
      </c>
      <c r="G314" s="466" t="s">
        <v>1780</v>
      </c>
      <c r="H314" s="29"/>
      <c r="I314" s="416"/>
      <c r="J314" s="353" t="s">
        <v>1802</v>
      </c>
      <c r="K314" s="1494">
        <v>59.31</v>
      </c>
    </row>
    <row r="315" spans="1:11">
      <c r="A315" s="190"/>
      <c r="B315" s="487"/>
      <c r="C315" s="487"/>
      <c r="D315" s="490"/>
      <c r="E315" s="1974"/>
      <c r="F315" s="34"/>
      <c r="G315" s="3757"/>
      <c r="H315" s="29"/>
      <c r="I315" s="162"/>
      <c r="J315" s="305"/>
      <c r="K315" s="203"/>
    </row>
    <row r="316" spans="1:11">
      <c r="A316" s="69"/>
      <c r="B316" s="3757" t="s">
        <v>1803</v>
      </c>
      <c r="C316" s="487"/>
      <c r="D316" s="487"/>
      <c r="E316" s="1504"/>
      <c r="F316" s="3757"/>
      <c r="G316" s="487"/>
      <c r="H316" s="487"/>
      <c r="I316" s="487"/>
      <c r="J316" s="487"/>
      <c r="K316" s="487"/>
    </row>
    <row r="317" spans="1:11">
      <c r="A317" s="69"/>
      <c r="B317" s="2026" t="s">
        <v>1771</v>
      </c>
      <c r="C317" s="2026" t="s">
        <v>45</v>
      </c>
      <c r="D317" s="2026" t="s">
        <v>555</v>
      </c>
      <c r="E317" s="1504">
        <v>80</v>
      </c>
      <c r="F317" s="3757" t="s">
        <v>171</v>
      </c>
      <c r="G317" s="487" t="s">
        <v>1804</v>
      </c>
      <c r="H317" s="487">
        <v>845</v>
      </c>
      <c r="I317" s="487" t="s">
        <v>614</v>
      </c>
      <c r="J317" s="487" t="s">
        <v>1805</v>
      </c>
      <c r="K317" s="487" t="s">
        <v>1806</v>
      </c>
    </row>
    <row r="318" spans="1:11">
      <c r="A318" s="675"/>
      <c r="B318" s="2026" t="s">
        <v>1807</v>
      </c>
      <c r="C318" s="2026" t="s">
        <v>45</v>
      </c>
      <c r="D318" s="2026" t="s">
        <v>555</v>
      </c>
      <c r="E318" s="1504">
        <v>120</v>
      </c>
      <c r="F318" s="3757" t="s">
        <v>1808</v>
      </c>
      <c r="G318" s="487" t="s">
        <v>1809</v>
      </c>
      <c r="H318" s="487">
        <v>1265</v>
      </c>
      <c r="I318" s="487" t="s">
        <v>614</v>
      </c>
      <c r="J318" s="487" t="s">
        <v>1810</v>
      </c>
      <c r="K318" s="487" t="s">
        <v>1811</v>
      </c>
    </row>
    <row r="319" spans="1:11">
      <c r="A319" s="69"/>
      <c r="B319" s="2026" t="s">
        <v>1788</v>
      </c>
      <c r="C319" s="2026"/>
      <c r="D319" s="2026" t="s">
        <v>1789</v>
      </c>
      <c r="E319" s="487">
        <v>130</v>
      </c>
      <c r="F319" s="487"/>
      <c r="G319" s="487" t="s">
        <v>833</v>
      </c>
      <c r="H319" s="69">
        <v>2980</v>
      </c>
      <c r="I319" s="487" t="s">
        <v>285</v>
      </c>
      <c r="J319" s="487" t="s">
        <v>1812</v>
      </c>
      <c r="K319" s="487" t="s">
        <v>1813</v>
      </c>
    </row>
    <row r="320" spans="1:11">
      <c r="A320" s="69"/>
      <c r="B320" s="2026" t="s">
        <v>1788</v>
      </c>
      <c r="C320" s="2026"/>
      <c r="D320" s="2026" t="s">
        <v>1789</v>
      </c>
      <c r="E320" s="487">
        <v>130</v>
      </c>
      <c r="F320" s="487"/>
      <c r="G320" s="487" t="s">
        <v>833</v>
      </c>
      <c r="H320" s="69">
        <v>2980</v>
      </c>
      <c r="I320" s="487" t="s">
        <v>285</v>
      </c>
      <c r="J320" s="487" t="s">
        <v>1812</v>
      </c>
      <c r="K320" s="487" t="s">
        <v>1813</v>
      </c>
    </row>
    <row r="321" spans="1:11">
      <c r="A321" s="69"/>
      <c r="B321" s="3359" t="s">
        <v>1814</v>
      </c>
      <c r="C321" s="487"/>
      <c r="D321" s="487"/>
      <c r="E321" s="487"/>
      <c r="F321" s="487"/>
      <c r="G321" s="487"/>
      <c r="H321" s="69"/>
      <c r="I321" s="487"/>
      <c r="J321" s="487"/>
      <c r="K321" s="487"/>
    </row>
    <row r="322" spans="1:11">
      <c r="A322" s="69"/>
      <c r="B322" s="910"/>
      <c r="C322" s="218"/>
      <c r="D322" s="458"/>
      <c r="E322" s="247"/>
      <c r="F322" s="241"/>
      <c r="G322" s="644"/>
      <c r="H322" s="203"/>
      <c r="I322" s="29"/>
      <c r="J322" s="441"/>
      <c r="K322" s="1494"/>
    </row>
    <row r="323" spans="1:11">
      <c r="A323" s="69"/>
      <c r="B323" s="69"/>
      <c r="C323" s="218"/>
      <c r="D323" s="458"/>
      <c r="E323" s="247"/>
      <c r="F323" s="241"/>
      <c r="G323" s="644"/>
      <c r="H323" s="203"/>
      <c r="I323" s="29"/>
      <c r="J323" s="441"/>
      <c r="K323" s="1494"/>
    </row>
    <row r="324" spans="1:11">
      <c r="A324" s="69"/>
      <c r="B324" s="69"/>
      <c r="C324" s="218"/>
      <c r="D324" s="458"/>
      <c r="E324" s="247"/>
      <c r="F324" s="241"/>
      <c r="G324" s="644"/>
      <c r="H324" s="203"/>
      <c r="I324" s="29"/>
      <c r="J324" s="441"/>
      <c r="K324" s="1494"/>
    </row>
    <row r="325" spans="1:11">
      <c r="A325" s="69"/>
      <c r="B325" s="69"/>
      <c r="C325" s="218"/>
      <c r="D325" s="458"/>
      <c r="E325" s="247"/>
      <c r="F325" s="241"/>
      <c r="G325" s="644"/>
      <c r="H325" s="203"/>
      <c r="I325" s="29"/>
      <c r="J325" s="441"/>
      <c r="K325" s="1494"/>
    </row>
    <row r="326" spans="1:11">
      <c r="A326" s="29"/>
      <c r="B326" s="69"/>
      <c r="C326" s="218"/>
      <c r="D326" s="458"/>
      <c r="E326" s="247"/>
      <c r="F326" s="241"/>
      <c r="G326" s="644"/>
      <c r="H326" s="203"/>
      <c r="I326" s="29"/>
      <c r="J326" s="441"/>
      <c r="K326" s="1494"/>
    </row>
    <row r="327" spans="1:11">
      <c r="A327" s="69"/>
      <c r="B327" s="69"/>
      <c r="C327" s="218"/>
      <c r="D327" s="458"/>
      <c r="E327" s="247"/>
      <c r="F327" s="241"/>
      <c r="G327" s="644"/>
      <c r="H327" s="203"/>
      <c r="I327" s="29"/>
      <c r="J327" s="441"/>
      <c r="K327" s="1494"/>
    </row>
    <row r="328" spans="1:11" ht="35.25" thickBot="1">
      <c r="A328" s="53"/>
      <c r="B328" s="82"/>
      <c r="C328" s="53"/>
      <c r="D328" s="212"/>
      <c r="E328" s="3757"/>
      <c r="F328" s="3757"/>
      <c r="G328" s="225"/>
      <c r="H328" s="455"/>
      <c r="I328" s="166"/>
      <c r="J328" s="305"/>
      <c r="K328" s="3757"/>
    </row>
  </sheetData>
  <mergeCells count="7">
    <mergeCell ref="A301:B301"/>
    <mergeCell ref="A118:B118"/>
    <mergeCell ref="A7:B7"/>
    <mergeCell ref="A3:B3"/>
    <mergeCell ref="A76:B76"/>
    <mergeCell ref="A40:B40"/>
    <mergeCell ref="A44:B44"/>
  </mergeCells>
  <phoneticPr fontId="4" type="noConversion"/>
  <hyperlinks>
    <hyperlink ref="I11" r:id="rId1" display="50+7@855 (100+15)" xr:uid="{8D1FD5D0-CCDB-4176-88B1-552E444F87AA}"/>
    <hyperlink ref="I12" r:id="rId2" display="50+7@920+25 " xr:uid="{3FAF2B35-95BF-4196-A4DB-632776DA6AAC}"/>
    <hyperlink ref="I84" r:id="rId3" xr:uid="{49394C39-02D6-4FF3-A4EC-FA4B37A0E4CE}"/>
    <hyperlink ref="I85" r:id="rId4" xr:uid="{B34C6A3E-3D68-4EC3-BDF3-EBA0E2C94D0A}"/>
    <hyperlink ref="I14" r:id="rId5" display="ใหม่1260+30ลัง1290@81ขาย88ลัง1355)" xr:uid="{1586B173-8003-4FF3-81D6-AE95BEA4DA6C}"/>
    <hyperlink ref="I66" r:id="rId6" display="ด.12/55@ 620" xr:uid="{8640FA5F-02E6-4320-991A-24001AAD814C}"/>
    <hyperlink ref="I65" r:id="rId7" display="ด.12/55@ 620" xr:uid="{7DB27552-6C16-484C-B2F1-74008D82F9C4}"/>
    <hyperlink ref="I91" r:id="rId8" xr:uid="{1C65AA75-36D4-4929-B9EE-F51B5A6B01CA}"/>
    <hyperlink ref="I93" r:id="rId9" xr:uid="{32CAE0FC-D355-4483-9E69-001051AA4097}"/>
    <hyperlink ref="I92" r:id="rId10" xr:uid="{040B432D-42A4-40E3-8280-12844651722C}"/>
    <hyperlink ref="I94" r:id="rId11" xr:uid="{EFB55776-543D-4673-B2F0-7444120F33DF}"/>
    <hyperlink ref="I96" r:id="rId12" xr:uid="{30C7EF14-8770-4582-8C9D-71243764E141}"/>
    <hyperlink ref="I95" r:id="rId13" xr:uid="{F6D1E71B-1EAC-4C28-BDD6-48F578E8E26A}"/>
    <hyperlink ref="I183" r:id="rId14" display="10ลังลด300.4/ลัง@186.70" xr:uid="{E9EF28DD-0217-4657-B3AB-67593F0FDC56}"/>
    <hyperlink ref="I70" r:id="rId15" display="เก่า10ลังลด210@199.73" xr:uid="{9275C417-34EF-4EB8-9CDB-747F714B322E}"/>
  </hyperlinks>
  <pageMargins left="0.56000000000000005" right="0.16" top="0.14000000000000001" bottom="0.15" header="0.14000000000000001" footer="0.13"/>
  <pageSetup paperSize="9" scale="57" orientation="portrait" r:id="rId16"/>
  <headerFooter alignWithMargins="0"/>
  <rowBreaks count="5" manualBreakCount="5">
    <brk id="37" max="15" man="1"/>
    <brk id="73" max="16383" man="1"/>
    <brk id="116" max="15" man="1"/>
    <brk id="157" max="15" man="1"/>
    <brk id="200" max="15" man="1"/>
  </rowBreaks>
  <colBreaks count="1" manualBreakCount="1">
    <brk id="12" max="361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E33D-648A-4BF6-A0AF-D06B95585082}">
  <dimension ref="A1:Q286"/>
  <sheetViews>
    <sheetView topLeftCell="A7" workbookViewId="0">
      <selection activeCell="B14" sqref="B14"/>
    </sheetView>
  </sheetViews>
  <sheetFormatPr defaultColWidth="12.140625" defaultRowHeight="34.5"/>
  <cols>
    <col min="1" max="1" width="2.7109375" style="98" customWidth="1"/>
    <col min="2" max="2" width="32.7109375" style="77" customWidth="1"/>
    <col min="3" max="3" width="11.140625" style="98" customWidth="1"/>
    <col min="4" max="4" width="11.140625" style="1" customWidth="1"/>
    <col min="5" max="5" width="12.7109375" style="178" customWidth="1"/>
    <col min="6" max="6" width="12.85546875" style="99" customWidth="1"/>
    <col min="7" max="7" width="12.7109375" style="98" customWidth="1"/>
    <col min="8" max="8" width="12.7109375" style="100" customWidth="1"/>
    <col min="9" max="9" width="21" style="436" customWidth="1"/>
    <col min="10" max="10" width="12.7109375" style="295" customWidth="1"/>
    <col min="11" max="11" width="12.85546875" style="523" customWidth="1"/>
    <col min="12" max="12" width="13.85546875" style="104" customWidth="1"/>
    <col min="13" max="13" width="8.85546875" style="105" customWidth="1"/>
    <col min="14" max="14" width="18.140625" style="101" customWidth="1"/>
    <col min="15" max="16384" width="12.140625" style="3"/>
  </cols>
  <sheetData>
    <row r="1" spans="1:14" ht="24" customHeight="1">
      <c r="A1" s="4"/>
      <c r="B1" s="3"/>
      <c r="C1" s="77"/>
      <c r="D1" s="77"/>
      <c r="E1" s="232"/>
      <c r="F1" s="233"/>
      <c r="G1" s="270"/>
      <c r="H1" s="3"/>
      <c r="I1" s="430"/>
      <c r="J1" s="299"/>
      <c r="K1" s="517"/>
      <c r="L1" s="3"/>
      <c r="M1" s="3"/>
      <c r="N1" s="3"/>
    </row>
    <row r="2" spans="1:14" s="1" customFormat="1">
      <c r="A2" s="1" t="s">
        <v>1</v>
      </c>
      <c r="C2" s="71"/>
      <c r="D2" s="77"/>
      <c r="E2" s="232"/>
      <c r="F2" s="233"/>
      <c r="G2" s="270"/>
      <c r="I2" s="214"/>
      <c r="J2" s="299"/>
      <c r="K2" s="517"/>
    </row>
    <row r="3" spans="1:14" s="1" customFormat="1">
      <c r="A3" s="3761" t="s">
        <v>1184</v>
      </c>
      <c r="B3" s="3761"/>
      <c r="C3" s="10"/>
      <c r="D3" s="78"/>
      <c r="E3" s="232"/>
      <c r="F3" s="233"/>
      <c r="G3" s="270"/>
      <c r="I3" s="214"/>
      <c r="J3" s="299"/>
      <c r="K3" s="517"/>
    </row>
    <row r="4" spans="1:14" ht="17.25" customHeight="1" thickBot="1">
      <c r="A4" s="4"/>
      <c r="B4" s="3"/>
      <c r="C4" s="77"/>
      <c r="D4" s="77"/>
      <c r="E4" s="232"/>
      <c r="F4" s="233"/>
      <c r="G4" s="270"/>
      <c r="H4" s="3"/>
      <c r="I4" s="430"/>
      <c r="J4" s="299"/>
      <c r="K4" s="517"/>
      <c r="L4" s="3"/>
      <c r="M4" s="3"/>
      <c r="N4" s="3"/>
    </row>
    <row r="5" spans="1:14" s="10" customFormat="1">
      <c r="A5" s="3759"/>
      <c r="B5" s="3760" t="s">
        <v>3</v>
      </c>
      <c r="C5" s="6" t="s">
        <v>4</v>
      </c>
      <c r="D5" s="7" t="s">
        <v>5</v>
      </c>
      <c r="E5" s="2750" t="s">
        <v>6</v>
      </c>
      <c r="F5" s="2751" t="s">
        <v>6</v>
      </c>
      <c r="G5" s="201" t="s">
        <v>7</v>
      </c>
      <c r="H5" s="80" t="s">
        <v>8</v>
      </c>
      <c r="I5" s="400" t="s">
        <v>9</v>
      </c>
      <c r="J5" s="112" t="s">
        <v>10</v>
      </c>
      <c r="K5" s="518" t="s">
        <v>10</v>
      </c>
    </row>
    <row r="6" spans="1:14" s="10" customFormat="1" ht="35.25" thickBot="1">
      <c r="A6" s="613"/>
      <c r="B6" s="614"/>
      <c r="C6" s="12"/>
      <c r="D6" s="13" t="s">
        <v>11</v>
      </c>
      <c r="E6" s="2752" t="s">
        <v>13</v>
      </c>
      <c r="F6" s="2753" t="s">
        <v>12</v>
      </c>
      <c r="G6" s="202"/>
      <c r="H6" s="12" t="s">
        <v>14</v>
      </c>
      <c r="I6" s="401"/>
      <c r="J6" s="122" t="s">
        <v>15</v>
      </c>
      <c r="K6" s="519" t="s">
        <v>16</v>
      </c>
    </row>
    <row r="7" spans="1:14" s="10" customFormat="1">
      <c r="A7" s="3757"/>
      <c r="B7" s="3807" t="s">
        <v>1815</v>
      </c>
      <c r="C7" s="3757"/>
      <c r="D7" s="324"/>
      <c r="E7" s="962"/>
      <c r="F7" s="963"/>
      <c r="G7" s="276"/>
      <c r="H7" s="459"/>
      <c r="I7" s="886"/>
      <c r="J7" s="964"/>
      <c r="K7" s="592"/>
    </row>
    <row r="8" spans="1:14">
      <c r="A8" s="222"/>
      <c r="B8" s="26" t="s">
        <v>1816</v>
      </c>
      <c r="C8" s="459" t="s">
        <v>1817</v>
      </c>
      <c r="D8" s="324" t="s">
        <v>172</v>
      </c>
      <c r="E8" s="962">
        <v>48</v>
      </c>
      <c r="F8" s="963" t="s">
        <v>1234</v>
      </c>
      <c r="G8" s="904" t="s">
        <v>1818</v>
      </c>
      <c r="H8" s="459">
        <v>580</v>
      </c>
      <c r="I8" s="277" t="s">
        <v>1819</v>
      </c>
      <c r="J8" s="965">
        <v>526.21</v>
      </c>
      <c r="K8" s="592">
        <v>43.85</v>
      </c>
      <c r="L8" s="3"/>
      <c r="M8" s="3"/>
      <c r="N8" s="3"/>
    </row>
    <row r="9" spans="1:14">
      <c r="A9" s="127"/>
      <c r="B9" s="26" t="s">
        <v>1820</v>
      </c>
      <c r="C9" s="459" t="s">
        <v>1817</v>
      </c>
      <c r="D9" s="324" t="s">
        <v>172</v>
      </c>
      <c r="E9" s="962">
        <v>83</v>
      </c>
      <c r="F9" s="963" t="s">
        <v>1290</v>
      </c>
      <c r="G9" s="904" t="s">
        <v>1821</v>
      </c>
      <c r="H9" s="459">
        <v>858</v>
      </c>
      <c r="I9" s="594" t="s">
        <v>1822</v>
      </c>
      <c r="J9" s="964">
        <v>879.54</v>
      </c>
      <c r="K9" s="592">
        <v>73.290000000000006</v>
      </c>
      <c r="L9" s="3"/>
      <c r="M9" s="3"/>
      <c r="N9" s="3"/>
    </row>
    <row r="10" spans="1:14">
      <c r="A10" s="127"/>
      <c r="B10" s="26" t="s">
        <v>1823</v>
      </c>
      <c r="C10" s="459" t="s">
        <v>1817</v>
      </c>
      <c r="D10" s="324" t="s">
        <v>172</v>
      </c>
      <c r="E10" s="962">
        <v>83</v>
      </c>
      <c r="F10" s="963" t="s">
        <v>1824</v>
      </c>
      <c r="G10" s="2987" t="s">
        <v>1818</v>
      </c>
      <c r="H10" s="459">
        <v>882</v>
      </c>
      <c r="I10" s="594" t="s">
        <v>1825</v>
      </c>
      <c r="J10" s="964">
        <v>905.22</v>
      </c>
      <c r="K10" s="592">
        <v>75.44</v>
      </c>
      <c r="L10" s="3"/>
      <c r="M10" s="3"/>
      <c r="N10" s="3"/>
    </row>
    <row r="11" spans="1:14">
      <c r="A11" s="127"/>
      <c r="B11" s="26" t="s">
        <v>1826</v>
      </c>
      <c r="C11" s="459" t="s">
        <v>1827</v>
      </c>
      <c r="D11" s="324" t="s">
        <v>172</v>
      </c>
      <c r="E11" s="962">
        <v>60</v>
      </c>
      <c r="F11" s="963" t="s">
        <v>1828</v>
      </c>
      <c r="G11" s="3757" t="s">
        <v>1818</v>
      </c>
      <c r="H11" s="459">
        <v>606</v>
      </c>
      <c r="I11" s="594"/>
      <c r="J11" s="964">
        <v>651.62</v>
      </c>
      <c r="K11" s="592">
        <v>54.3</v>
      </c>
      <c r="L11" s="3"/>
      <c r="M11" s="3"/>
      <c r="N11" s="3"/>
    </row>
    <row r="12" spans="1:14">
      <c r="A12" s="127"/>
      <c r="B12" s="26"/>
      <c r="C12" s="459"/>
      <c r="D12" s="324"/>
      <c r="E12" s="962"/>
      <c r="F12" s="963"/>
      <c r="G12" s="904"/>
      <c r="H12" s="459"/>
      <c r="I12" s="594"/>
      <c r="J12" s="964"/>
      <c r="K12" s="592"/>
      <c r="L12" s="3"/>
      <c r="M12" s="3"/>
      <c r="N12" s="3"/>
    </row>
    <row r="13" spans="1:14">
      <c r="A13" s="127"/>
      <c r="B13" s="32" t="s">
        <v>1829</v>
      </c>
      <c r="C13" s="459" t="s">
        <v>45</v>
      </c>
      <c r="D13" s="324" t="s">
        <v>960</v>
      </c>
      <c r="E13" s="962">
        <v>38</v>
      </c>
      <c r="F13" s="971" t="s">
        <v>426</v>
      </c>
      <c r="G13" s="2987" t="s">
        <v>1818</v>
      </c>
      <c r="H13" s="459">
        <v>520</v>
      </c>
      <c r="I13" s="886" t="s">
        <v>1830</v>
      </c>
      <c r="J13" s="1776" t="s">
        <v>1831</v>
      </c>
      <c r="K13" s="1776">
        <v>34.17</v>
      </c>
      <c r="L13" s="3"/>
      <c r="M13" s="3"/>
      <c r="N13" s="3"/>
    </row>
    <row r="14" spans="1:14">
      <c r="A14" s="127"/>
      <c r="B14" s="3720"/>
      <c r="C14" s="2817"/>
      <c r="D14" s="3721"/>
      <c r="E14" s="962"/>
      <c r="F14" s="963"/>
      <c r="G14" s="3722"/>
      <c r="H14" s="2817"/>
      <c r="I14" s="3723"/>
      <c r="J14" s="3724"/>
      <c r="K14" s="3757"/>
      <c r="L14" s="3"/>
      <c r="M14" s="3"/>
      <c r="N14" s="3"/>
    </row>
    <row r="15" spans="1:14">
      <c r="A15" s="127"/>
      <c r="B15" s="32" t="s">
        <v>1832</v>
      </c>
      <c r="C15" s="459" t="s">
        <v>189</v>
      </c>
      <c r="D15" s="549" t="s">
        <v>168</v>
      </c>
      <c r="E15" s="962">
        <v>26</v>
      </c>
      <c r="F15" s="971" t="s">
        <v>358</v>
      </c>
      <c r="G15" s="276" t="s">
        <v>1833</v>
      </c>
      <c r="H15" s="459">
        <v>828</v>
      </c>
      <c r="I15" s="594" t="s">
        <v>1834</v>
      </c>
      <c r="J15" s="965">
        <v>748.83</v>
      </c>
      <c r="K15" s="592">
        <v>20.8</v>
      </c>
      <c r="L15" s="3"/>
      <c r="M15" s="3"/>
      <c r="N15" s="3"/>
    </row>
    <row r="16" spans="1:14">
      <c r="A16" s="127"/>
      <c r="B16" s="26" t="s">
        <v>1835</v>
      </c>
      <c r="C16" s="82" t="s">
        <v>1084</v>
      </c>
      <c r="D16" s="83" t="s">
        <v>172</v>
      </c>
      <c r="E16" s="252">
        <v>260</v>
      </c>
      <c r="F16" s="241"/>
      <c r="G16" s="276" t="s">
        <v>1833</v>
      </c>
      <c r="H16" s="29">
        <v>2650</v>
      </c>
      <c r="I16" s="162" t="s">
        <v>1836</v>
      </c>
      <c r="J16" s="203">
        <v>2774.51</v>
      </c>
      <c r="K16" s="522">
        <v>231.2</v>
      </c>
      <c r="L16" s="3"/>
      <c r="M16" s="3"/>
      <c r="N16" s="3"/>
    </row>
    <row r="17" spans="1:14">
      <c r="A17" s="340"/>
      <c r="B17" s="32"/>
      <c r="C17" s="459"/>
      <c r="D17" s="324"/>
      <c r="E17" s="962"/>
      <c r="F17" s="971"/>
      <c r="G17" s="2987"/>
      <c r="H17" s="459"/>
      <c r="I17" s="886"/>
      <c r="J17" s="1776"/>
      <c r="K17" s="1776"/>
      <c r="L17" s="3"/>
      <c r="M17" s="3"/>
      <c r="N17" s="3"/>
    </row>
    <row r="18" spans="1:14">
      <c r="A18" s="340"/>
      <c r="B18" s="3757"/>
      <c r="C18" s="140"/>
      <c r="D18" s="549"/>
      <c r="E18" s="962"/>
      <c r="F18" s="971"/>
      <c r="G18" s="276"/>
      <c r="H18" s="459"/>
      <c r="I18" s="594"/>
      <c r="J18" s="965"/>
      <c r="K18" s="592"/>
      <c r="L18" s="3"/>
      <c r="M18" s="3"/>
      <c r="N18" s="3"/>
    </row>
    <row r="19" spans="1:14">
      <c r="A19" s="127"/>
      <c r="B19" s="24"/>
      <c r="C19" s="82"/>
      <c r="D19" s="83"/>
      <c r="E19" s="33"/>
      <c r="F19" s="34"/>
      <c r="G19" s="276"/>
      <c r="H19" s="29"/>
      <c r="I19" s="162"/>
      <c r="J19" s="203"/>
      <c r="K19" s="1810"/>
      <c r="L19" s="3"/>
      <c r="M19" s="3"/>
      <c r="N19" s="3"/>
    </row>
    <row r="20" spans="1:14">
      <c r="A20" s="3757"/>
      <c r="B20" s="685" t="s">
        <v>1837</v>
      </c>
      <c r="C20" s="634" t="s">
        <v>1838</v>
      </c>
      <c r="D20" s="549"/>
      <c r="E20" s="962"/>
      <c r="F20" s="971"/>
      <c r="G20" s="276"/>
      <c r="H20" s="459"/>
      <c r="I20" s="594"/>
      <c r="J20" s="965"/>
      <c r="K20" s="592"/>
      <c r="L20" s="3"/>
      <c r="M20" s="3"/>
      <c r="N20" s="3"/>
    </row>
    <row r="21" spans="1:14">
      <c r="A21" s="127"/>
      <c r="B21" s="24" t="s">
        <v>1839</v>
      </c>
      <c r="C21" s="82" t="s">
        <v>1840</v>
      </c>
      <c r="D21" s="83" t="s">
        <v>172</v>
      </c>
      <c r="E21" s="33">
        <v>45</v>
      </c>
      <c r="F21" s="34">
        <v>450</v>
      </c>
      <c r="G21" s="276" t="s">
        <v>1841</v>
      </c>
      <c r="H21" s="29">
        <v>437.38</v>
      </c>
      <c r="I21" s="162" t="s">
        <v>1842</v>
      </c>
      <c r="J21" s="203">
        <v>405</v>
      </c>
      <c r="K21" s="1810">
        <v>33.75</v>
      </c>
      <c r="L21" s="3"/>
      <c r="M21" s="3"/>
      <c r="N21" s="3"/>
    </row>
    <row r="22" spans="1:14">
      <c r="A22" s="222"/>
      <c r="B22" s="24" t="s">
        <v>1843</v>
      </c>
      <c r="C22" s="459" t="s">
        <v>1840</v>
      </c>
      <c r="D22" s="324" t="s">
        <v>22</v>
      </c>
      <c r="E22" s="2415">
        <v>50</v>
      </c>
      <c r="F22" s="2416" t="s">
        <v>1844</v>
      </c>
      <c r="G22" s="2987" t="s">
        <v>1845</v>
      </c>
      <c r="H22" s="459">
        <v>420.56</v>
      </c>
      <c r="I22" s="594" t="s">
        <v>262</v>
      </c>
      <c r="J22" s="1777" t="s">
        <v>62</v>
      </c>
      <c r="K22" s="1776">
        <v>45</v>
      </c>
      <c r="L22" s="3"/>
      <c r="M22" s="3"/>
      <c r="N22" s="3"/>
    </row>
    <row r="23" spans="1:14">
      <c r="A23" s="127"/>
      <c r="B23" s="3367" t="s">
        <v>1846</v>
      </c>
      <c r="C23" s="459" t="s">
        <v>1847</v>
      </c>
      <c r="D23" s="324" t="s">
        <v>22</v>
      </c>
      <c r="E23" s="2415">
        <v>30</v>
      </c>
      <c r="F23" s="2416" t="s">
        <v>1848</v>
      </c>
      <c r="G23" s="2987" t="s">
        <v>1366</v>
      </c>
      <c r="H23" s="459">
        <v>29.72</v>
      </c>
      <c r="I23" s="594" t="s">
        <v>1849</v>
      </c>
      <c r="J23" s="1777" t="s">
        <v>1850</v>
      </c>
      <c r="K23" s="1776">
        <v>26.5</v>
      </c>
      <c r="L23" s="3"/>
      <c r="M23" s="3"/>
      <c r="N23" s="3"/>
    </row>
    <row r="24" spans="1:14">
      <c r="A24" s="222"/>
      <c r="B24" s="2414" t="s">
        <v>1851</v>
      </c>
      <c r="C24" s="82" t="s">
        <v>1719</v>
      </c>
      <c r="D24" s="83" t="s">
        <v>172</v>
      </c>
      <c r="E24" s="33">
        <v>90</v>
      </c>
      <c r="F24" s="34" t="s">
        <v>1852</v>
      </c>
      <c r="G24" s="276" t="s">
        <v>1841</v>
      </c>
      <c r="H24" s="29">
        <v>897.12</v>
      </c>
      <c r="I24" s="162"/>
      <c r="J24" s="203">
        <v>975</v>
      </c>
      <c r="K24" s="1810">
        <v>81.25</v>
      </c>
      <c r="L24" s="3"/>
      <c r="M24" s="3"/>
      <c r="N24" s="3"/>
    </row>
    <row r="25" spans="1:14">
      <c r="A25" s="127"/>
      <c r="B25" s="3554" t="s">
        <v>1853</v>
      </c>
      <c r="C25" s="3808" t="s">
        <v>1840</v>
      </c>
      <c r="D25" s="3756" t="s">
        <v>22</v>
      </c>
      <c r="E25" s="2415">
        <v>70</v>
      </c>
      <c r="F25" s="3352" t="s">
        <v>1854</v>
      </c>
      <c r="G25" s="2987" t="s">
        <v>1845</v>
      </c>
      <c r="H25" s="459">
        <v>700.94</v>
      </c>
      <c r="I25" s="886" t="s">
        <v>1855</v>
      </c>
      <c r="J25" s="2239">
        <v>666.67</v>
      </c>
      <c r="K25" s="1777">
        <v>66.67</v>
      </c>
      <c r="L25" s="3"/>
      <c r="M25" s="3"/>
      <c r="N25" s="3"/>
    </row>
    <row r="26" spans="1:14">
      <c r="A26" s="127"/>
      <c r="B26" s="3155" t="s">
        <v>1856</v>
      </c>
      <c r="C26" s="3808" t="s">
        <v>1840</v>
      </c>
      <c r="D26" s="3756" t="s">
        <v>22</v>
      </c>
      <c r="E26" s="2415">
        <v>65</v>
      </c>
      <c r="F26" s="3352" t="s">
        <v>1857</v>
      </c>
      <c r="G26" s="2987" t="s">
        <v>1858</v>
      </c>
      <c r="H26" s="459">
        <v>700.94</v>
      </c>
      <c r="I26" s="886" t="s">
        <v>1859</v>
      </c>
      <c r="J26" s="2239">
        <v>625</v>
      </c>
      <c r="K26" s="1777">
        <v>62.5</v>
      </c>
      <c r="L26" s="3"/>
      <c r="M26" s="3"/>
      <c r="N26" s="3"/>
    </row>
    <row r="27" spans="1:14">
      <c r="A27" s="127"/>
      <c r="B27" s="3155" t="s">
        <v>1856</v>
      </c>
      <c r="C27" s="3808" t="s">
        <v>1860</v>
      </c>
      <c r="D27" s="3756" t="s">
        <v>183</v>
      </c>
      <c r="E27" s="2415">
        <v>35</v>
      </c>
      <c r="F27" s="2416" t="s">
        <v>58</v>
      </c>
      <c r="G27" s="3033" t="s">
        <v>1861</v>
      </c>
      <c r="H27" s="459"/>
      <c r="I27" s="886"/>
      <c r="J27" s="2239">
        <v>580</v>
      </c>
      <c r="K27" s="1777">
        <v>29</v>
      </c>
      <c r="L27" s="3"/>
      <c r="M27" s="3"/>
      <c r="N27" s="3"/>
    </row>
    <row r="28" spans="1:14" ht="35.25" thickBot="1">
      <c r="A28" s="2452"/>
      <c r="B28" s="3155" t="s">
        <v>1862</v>
      </c>
      <c r="C28" s="3808" t="s">
        <v>1860</v>
      </c>
      <c r="D28" s="3756" t="s">
        <v>183</v>
      </c>
      <c r="E28" s="33">
        <v>26</v>
      </c>
      <c r="F28" s="34" t="s">
        <v>1863</v>
      </c>
      <c r="G28" s="2987" t="s">
        <v>80</v>
      </c>
      <c r="H28" s="29">
        <v>436.14</v>
      </c>
      <c r="I28" s="561" t="s">
        <v>1864</v>
      </c>
      <c r="J28" s="305" t="s">
        <v>1865</v>
      </c>
      <c r="K28" s="1810">
        <v>23.33</v>
      </c>
      <c r="L28" s="3"/>
      <c r="M28" s="3"/>
      <c r="N28" s="3"/>
    </row>
    <row r="29" spans="1:14">
      <c r="A29" s="194"/>
      <c r="B29" s="616" t="s">
        <v>1866</v>
      </c>
      <c r="C29" s="82" t="s">
        <v>45</v>
      </c>
      <c r="D29" s="83" t="s">
        <v>22</v>
      </c>
      <c r="E29" s="33">
        <v>68</v>
      </c>
      <c r="F29" s="3345" t="s">
        <v>1867</v>
      </c>
      <c r="G29" s="3757">
        <v>25261</v>
      </c>
      <c r="H29" s="29">
        <v>607.48</v>
      </c>
      <c r="I29" s="416"/>
      <c r="J29" s="203" t="s">
        <v>1868</v>
      </c>
      <c r="K29" s="203">
        <v>65</v>
      </c>
      <c r="L29" s="3"/>
      <c r="M29" s="3"/>
      <c r="N29" s="3"/>
    </row>
    <row r="30" spans="1:14">
      <c r="A30" s="127"/>
      <c r="B30" s="616" t="s">
        <v>1869</v>
      </c>
      <c r="C30" s="82" t="s">
        <v>1541</v>
      </c>
      <c r="D30" s="83" t="s">
        <v>22</v>
      </c>
      <c r="E30" s="33">
        <v>80</v>
      </c>
      <c r="F30" s="3345" t="s">
        <v>1779</v>
      </c>
      <c r="G30" s="487" t="s">
        <v>1870</v>
      </c>
      <c r="H30" s="29">
        <v>672.89</v>
      </c>
      <c r="I30" s="416"/>
      <c r="J30" s="203" t="s">
        <v>1871</v>
      </c>
      <c r="K30" s="203">
        <v>72</v>
      </c>
      <c r="L30" s="3"/>
      <c r="M30" s="3"/>
      <c r="N30" s="3"/>
    </row>
    <row r="31" spans="1:14">
      <c r="A31" s="127"/>
      <c r="B31" s="616" t="s">
        <v>1872</v>
      </c>
      <c r="C31" s="82" t="s">
        <v>370</v>
      </c>
      <c r="D31" s="3756" t="s">
        <v>22</v>
      </c>
      <c r="E31" s="54">
        <v>60</v>
      </c>
      <c r="F31" s="3757" t="s">
        <v>1234</v>
      </c>
      <c r="G31" s="487">
        <v>25216</v>
      </c>
      <c r="H31" s="29">
        <v>551.4</v>
      </c>
      <c r="I31" s="416" t="s">
        <v>1873</v>
      </c>
      <c r="J31" s="884" t="s">
        <v>1874</v>
      </c>
      <c r="K31" s="203">
        <v>54.46</v>
      </c>
      <c r="L31" s="3"/>
      <c r="M31" s="3"/>
      <c r="N31" s="3"/>
    </row>
    <row r="32" spans="1:14">
      <c r="A32" s="136"/>
      <c r="B32" s="616" t="s">
        <v>1875</v>
      </c>
      <c r="C32" s="82" t="s">
        <v>1876</v>
      </c>
      <c r="D32" s="83" t="s">
        <v>183</v>
      </c>
      <c r="E32" s="40">
        <v>60</v>
      </c>
      <c r="F32" s="3345" t="s">
        <v>1877</v>
      </c>
      <c r="G32" s="487">
        <v>25216</v>
      </c>
      <c r="H32" s="29">
        <v>1214.95</v>
      </c>
      <c r="I32" s="162" t="s">
        <v>1878</v>
      </c>
      <c r="J32" s="2246" t="s">
        <v>1879</v>
      </c>
      <c r="K32" s="203">
        <v>54.16</v>
      </c>
      <c r="L32" s="3"/>
      <c r="M32" s="3"/>
      <c r="N32" s="3"/>
    </row>
    <row r="33" spans="1:17">
      <c r="A33" s="136"/>
      <c r="B33" s="393" t="s">
        <v>1880</v>
      </c>
      <c r="C33" s="82" t="s">
        <v>1881</v>
      </c>
      <c r="D33" s="83" t="s">
        <v>22</v>
      </c>
      <c r="E33" s="40">
        <v>98</v>
      </c>
      <c r="F33" s="3345" t="s">
        <v>171</v>
      </c>
      <c r="G33" s="3757">
        <v>25261</v>
      </c>
      <c r="H33" s="29">
        <v>831.77</v>
      </c>
      <c r="I33" s="162"/>
      <c r="J33" s="305" t="s">
        <v>1338</v>
      </c>
      <c r="K33" s="203">
        <v>89</v>
      </c>
      <c r="L33" s="3"/>
      <c r="M33" s="3"/>
      <c r="N33" s="3"/>
    </row>
    <row r="34" spans="1:17">
      <c r="A34" s="127"/>
      <c r="B34" s="393" t="s">
        <v>1882</v>
      </c>
      <c r="C34" s="82" t="s">
        <v>189</v>
      </c>
      <c r="D34" s="83" t="s">
        <v>172</v>
      </c>
      <c r="E34" s="33">
        <v>102</v>
      </c>
      <c r="F34" s="3345" t="s">
        <v>1883</v>
      </c>
      <c r="G34" s="277" t="s">
        <v>1870</v>
      </c>
      <c r="H34" s="29">
        <v>1028.03</v>
      </c>
      <c r="I34" s="561"/>
      <c r="J34" s="305" t="s">
        <v>1884</v>
      </c>
      <c r="K34" s="203">
        <v>92</v>
      </c>
      <c r="L34" s="3"/>
      <c r="M34" s="3"/>
      <c r="N34" s="3"/>
    </row>
    <row r="35" spans="1:17">
      <c r="A35" s="127"/>
      <c r="B35" s="393"/>
      <c r="C35" s="82"/>
      <c r="D35" s="83"/>
      <c r="E35" s="33"/>
      <c r="F35" s="34"/>
      <c r="G35" s="276"/>
      <c r="H35" s="29"/>
      <c r="I35" s="561"/>
      <c r="J35" s="305"/>
      <c r="K35" s="1810"/>
      <c r="L35" s="3"/>
      <c r="M35" s="3"/>
      <c r="N35" s="3"/>
    </row>
    <row r="36" spans="1:17">
      <c r="A36" s="151"/>
      <c r="B36" s="1062"/>
      <c r="C36" s="82"/>
      <c r="D36" s="83"/>
      <c r="E36" s="33"/>
      <c r="F36" s="34"/>
      <c r="G36" s="276"/>
      <c r="H36" s="29"/>
      <c r="I36" s="561"/>
      <c r="J36" s="305"/>
      <c r="K36" s="1810"/>
    </row>
    <row r="37" spans="1:17" ht="29.25" customHeight="1">
      <c r="A37" s="29"/>
      <c r="B37" s="29"/>
      <c r="C37" s="82"/>
      <c r="D37" s="82"/>
      <c r="E37" s="33"/>
      <c r="F37" s="34"/>
      <c r="G37" s="487"/>
      <c r="H37" s="29"/>
      <c r="I37" s="2833"/>
      <c r="J37" s="203"/>
      <c r="K37" s="3757"/>
    </row>
    <row r="38" spans="1:17" ht="25.5" customHeight="1">
      <c r="A38" s="4"/>
      <c r="B38" s="4"/>
      <c r="C38" s="78"/>
      <c r="D38" s="78"/>
      <c r="E38" s="3757"/>
      <c r="F38" s="3757"/>
      <c r="G38" s="3757"/>
      <c r="H38" s="78"/>
      <c r="I38" s="184"/>
      <c r="J38" s="306"/>
      <c r="K38" s="517"/>
    </row>
    <row r="39" spans="1:17" ht="35.25" customHeight="1">
      <c r="A39" s="1" t="s">
        <v>1</v>
      </c>
      <c r="B39" s="1"/>
      <c r="C39" s="71"/>
      <c r="D39" s="77"/>
      <c r="E39" s="232"/>
      <c r="F39" s="233"/>
      <c r="G39" s="270"/>
      <c r="H39" s="1"/>
      <c r="I39" s="214"/>
      <c r="J39" s="299"/>
      <c r="K39" s="517"/>
    </row>
    <row r="40" spans="1:17">
      <c r="A40" s="3761" t="s">
        <v>1184</v>
      </c>
      <c r="B40" s="3761"/>
      <c r="C40" s="10"/>
      <c r="D40" s="78"/>
      <c r="E40" s="232"/>
      <c r="F40" s="233"/>
      <c r="G40" s="270"/>
      <c r="H40" s="1"/>
      <c r="I40" s="214"/>
      <c r="J40" s="299"/>
      <c r="K40" s="517"/>
      <c r="Q40" s="3" t="s">
        <v>1288</v>
      </c>
    </row>
    <row r="41" spans="1:17" ht="21.75" customHeight="1" thickBot="1">
      <c r="A41" s="4"/>
      <c r="B41" s="3"/>
      <c r="C41" s="77"/>
      <c r="D41" s="77"/>
      <c r="E41" s="232"/>
      <c r="F41" s="233"/>
      <c r="G41" s="270"/>
      <c r="H41" s="3"/>
      <c r="I41" s="430"/>
      <c r="J41" s="299"/>
      <c r="K41" s="517"/>
    </row>
    <row r="42" spans="1:17">
      <c r="A42" s="3759"/>
      <c r="B42" s="3760" t="s">
        <v>3</v>
      </c>
      <c r="C42" s="6" t="s">
        <v>4</v>
      </c>
      <c r="D42" s="7" t="s">
        <v>5</v>
      </c>
      <c r="E42" s="234" t="s">
        <v>6</v>
      </c>
      <c r="F42" s="235" t="s">
        <v>6</v>
      </c>
      <c r="G42" s="201" t="s">
        <v>7</v>
      </c>
      <c r="H42" s="80" t="s">
        <v>8</v>
      </c>
      <c r="I42" s="400" t="s">
        <v>9</v>
      </c>
      <c r="J42" s="112" t="s">
        <v>10</v>
      </c>
      <c r="K42" s="518" t="s">
        <v>10</v>
      </c>
    </row>
    <row r="43" spans="1:17" ht="35.25" thickBot="1">
      <c r="A43" s="118"/>
      <c r="B43" s="16"/>
      <c r="C43" s="12"/>
      <c r="D43" s="13" t="s">
        <v>11</v>
      </c>
      <c r="E43" s="1939" t="s">
        <v>12</v>
      </c>
      <c r="F43" s="1398" t="s">
        <v>13</v>
      </c>
      <c r="G43" s="3757"/>
      <c r="H43" s="1369" t="s">
        <v>14</v>
      </c>
      <c r="I43" s="1941"/>
      <c r="J43" s="1393" t="s">
        <v>15</v>
      </c>
      <c r="K43" s="3757" t="s">
        <v>16</v>
      </c>
    </row>
    <row r="44" spans="1:17">
      <c r="A44" s="3581"/>
      <c r="B44" s="416" t="s">
        <v>1885</v>
      </c>
      <c r="C44" s="82" t="s">
        <v>370</v>
      </c>
      <c r="D44" s="3756" t="s">
        <v>540</v>
      </c>
      <c r="E44" s="54">
        <v>100</v>
      </c>
      <c r="F44" s="54" t="s">
        <v>646</v>
      </c>
      <c r="G44" s="487" t="s">
        <v>269</v>
      </c>
      <c r="H44" s="29">
        <v>934.58</v>
      </c>
      <c r="I44" s="2323" t="s">
        <v>1886</v>
      </c>
      <c r="J44" s="203" t="s">
        <v>1887</v>
      </c>
      <c r="K44" s="2026">
        <v>90.91</v>
      </c>
    </row>
    <row r="45" spans="1:17">
      <c r="A45" s="3582"/>
      <c r="B45" s="1062" t="s">
        <v>1888</v>
      </c>
      <c r="C45" s="82" t="s">
        <v>370</v>
      </c>
      <c r="D45" s="3756" t="s">
        <v>540</v>
      </c>
      <c r="E45" s="54">
        <v>100</v>
      </c>
      <c r="F45" s="54" t="s">
        <v>646</v>
      </c>
      <c r="G45" s="3555">
        <v>25261</v>
      </c>
      <c r="H45" s="29">
        <v>934.58</v>
      </c>
      <c r="I45" s="2323" t="s">
        <v>1886</v>
      </c>
      <c r="J45" s="203" t="s">
        <v>1887</v>
      </c>
      <c r="K45" s="2026">
        <v>90.91</v>
      </c>
    </row>
    <row r="46" spans="1:17">
      <c r="A46" s="3582"/>
      <c r="B46" s="1375" t="s">
        <v>1889</v>
      </c>
      <c r="C46" s="82" t="s">
        <v>370</v>
      </c>
      <c r="D46" s="3756" t="s">
        <v>540</v>
      </c>
      <c r="E46" s="54">
        <v>100</v>
      </c>
      <c r="F46" s="54" t="s">
        <v>646</v>
      </c>
      <c r="G46" s="487" t="s">
        <v>269</v>
      </c>
      <c r="H46" s="29">
        <v>934.58</v>
      </c>
      <c r="I46" s="2323" t="s">
        <v>1886</v>
      </c>
      <c r="J46" s="203" t="s">
        <v>1887</v>
      </c>
      <c r="K46" s="2026">
        <v>90.91</v>
      </c>
    </row>
    <row r="47" spans="1:17">
      <c r="A47" s="3582"/>
      <c r="B47" s="1062" t="s">
        <v>1890</v>
      </c>
      <c r="C47" s="82" t="s">
        <v>370</v>
      </c>
      <c r="D47" s="3756" t="s">
        <v>540</v>
      </c>
      <c r="E47" s="54">
        <v>110</v>
      </c>
      <c r="F47" s="54" t="s">
        <v>627</v>
      </c>
      <c r="G47" s="3555">
        <v>25261</v>
      </c>
      <c r="H47" s="29">
        <v>1028.04</v>
      </c>
      <c r="I47" s="2323" t="s">
        <v>1891</v>
      </c>
      <c r="J47" s="305" t="s">
        <v>1892</v>
      </c>
      <c r="K47" s="2026">
        <v>100.1</v>
      </c>
    </row>
    <row r="48" spans="1:17">
      <c r="A48" s="42"/>
      <c r="B48" s="1062" t="s">
        <v>1893</v>
      </c>
      <c r="C48" s="82" t="s">
        <v>370</v>
      </c>
      <c r="D48" s="3756" t="s">
        <v>540</v>
      </c>
      <c r="E48" s="54">
        <v>100</v>
      </c>
      <c r="F48" s="54" t="s">
        <v>646</v>
      </c>
      <c r="G48" s="277" t="s">
        <v>1845</v>
      </c>
      <c r="H48" s="29">
        <v>934.58</v>
      </c>
      <c r="I48" s="2323" t="s">
        <v>1886</v>
      </c>
      <c r="J48" s="203" t="s">
        <v>1887</v>
      </c>
      <c r="K48" s="2026">
        <v>90.91</v>
      </c>
    </row>
    <row r="49" spans="1:11">
      <c r="A49" s="487"/>
      <c r="B49" s="1062" t="s">
        <v>1894</v>
      </c>
      <c r="C49" s="82" t="s">
        <v>370</v>
      </c>
      <c r="D49" s="3756" t="s">
        <v>540</v>
      </c>
      <c r="E49" s="54">
        <v>100</v>
      </c>
      <c r="F49" s="54" t="s">
        <v>646</v>
      </c>
      <c r="G49" s="277" t="s">
        <v>1895</v>
      </c>
      <c r="H49" s="29">
        <v>934.58</v>
      </c>
      <c r="I49" s="2323" t="s">
        <v>1886</v>
      </c>
      <c r="J49" s="203" t="s">
        <v>1887</v>
      </c>
      <c r="K49" s="2026">
        <v>90.91</v>
      </c>
    </row>
    <row r="50" spans="1:11">
      <c r="A50" s="487"/>
      <c r="B50" s="1062"/>
      <c r="C50" s="82"/>
      <c r="D50" s="3756"/>
      <c r="E50" s="54"/>
      <c r="F50" s="54"/>
      <c r="G50" s="277"/>
      <c r="H50" s="29"/>
      <c r="I50" s="2323"/>
      <c r="J50" s="203"/>
      <c r="K50" s="2026"/>
    </row>
    <row r="51" spans="1:11">
      <c r="A51" s="487"/>
      <c r="B51" s="487"/>
      <c r="C51" s="82"/>
      <c r="D51" s="324"/>
      <c r="E51" s="2468"/>
      <c r="F51" s="2468"/>
      <c r="G51" s="487"/>
      <c r="H51" s="29"/>
      <c r="I51" s="536"/>
      <c r="J51" s="203"/>
      <c r="K51" s="3415"/>
    </row>
    <row r="52" spans="1:11">
      <c r="A52" s="487"/>
      <c r="B52" s="2026" t="s">
        <v>1896</v>
      </c>
      <c r="C52" s="82" t="s">
        <v>1827</v>
      </c>
      <c r="D52" s="324" t="s">
        <v>1897</v>
      </c>
      <c r="E52" s="54" t="s">
        <v>1898</v>
      </c>
      <c r="F52" s="2468" t="s">
        <v>59</v>
      </c>
      <c r="G52" s="3555">
        <v>25176</v>
      </c>
      <c r="H52" s="29">
        <v>693</v>
      </c>
      <c r="I52" s="3597" t="s">
        <v>1899</v>
      </c>
      <c r="J52" s="203" t="s">
        <v>1900</v>
      </c>
      <c r="K52" s="3757" t="s">
        <v>1901</v>
      </c>
    </row>
    <row r="53" spans="1:11">
      <c r="A53" s="487"/>
      <c r="B53" s="487"/>
      <c r="C53" s="82"/>
      <c r="D53" s="3756"/>
      <c r="E53" s="54"/>
      <c r="F53" s="54"/>
      <c r="G53" s="487"/>
      <c r="H53" s="29"/>
      <c r="I53" s="536"/>
      <c r="J53" s="203"/>
      <c r="K53" s="3415"/>
    </row>
    <row r="54" spans="1:11">
      <c r="A54" s="487"/>
      <c r="B54" s="487"/>
      <c r="C54" s="82"/>
      <c r="D54" s="3756"/>
      <c r="E54" s="1641"/>
      <c r="F54" s="1641"/>
      <c r="G54" s="487"/>
      <c r="H54" s="29"/>
      <c r="I54" s="29"/>
      <c r="J54" s="305"/>
      <c r="K54" s="203"/>
    </row>
    <row r="55" spans="1:11">
      <c r="A55" s="487"/>
      <c r="B55" s="487"/>
      <c r="C55" s="82"/>
      <c r="D55" s="3756"/>
      <c r="E55" s="1641"/>
      <c r="F55" s="1641"/>
      <c r="G55" s="487"/>
      <c r="H55" s="29"/>
      <c r="I55" s="162"/>
      <c r="J55" s="203"/>
      <c r="K55" s="3415"/>
    </row>
    <row r="56" spans="1:11">
      <c r="A56" s="487"/>
      <c r="B56" s="487"/>
      <c r="C56" s="82"/>
      <c r="D56" s="3756"/>
      <c r="E56" s="922"/>
      <c r="F56" s="34"/>
      <c r="G56" s="3375"/>
      <c r="H56" s="29"/>
      <c r="I56" s="162"/>
      <c r="J56" s="606"/>
      <c r="K56" s="3757"/>
    </row>
    <row r="57" spans="1:11">
      <c r="A57" s="487"/>
      <c r="B57" s="487"/>
      <c r="C57" s="82"/>
      <c r="D57" s="3756"/>
      <c r="E57" s="256"/>
      <c r="F57" s="241"/>
      <c r="G57" s="3375"/>
      <c r="H57" s="29"/>
      <c r="I57" s="162"/>
      <c r="J57" s="203"/>
      <c r="K57" s="522"/>
    </row>
    <row r="58" spans="1:11">
      <c r="A58" s="487"/>
      <c r="B58" s="487"/>
      <c r="C58" s="82"/>
      <c r="D58" s="3756"/>
      <c r="E58" s="256"/>
      <c r="F58" s="241"/>
      <c r="G58" s="3375"/>
      <c r="H58" s="29"/>
      <c r="I58" s="162"/>
      <c r="J58" s="203"/>
      <c r="K58" s="522"/>
    </row>
    <row r="59" spans="1:11">
      <c r="A59" s="487"/>
      <c r="B59" s="487"/>
      <c r="C59" s="82"/>
      <c r="D59" s="3756"/>
      <c r="E59" s="1976"/>
      <c r="F59" s="34"/>
      <c r="G59" s="3375"/>
      <c r="H59" s="29"/>
      <c r="I59" s="1346"/>
      <c r="J59" s="305"/>
      <c r="K59" s="1810"/>
    </row>
    <row r="60" spans="1:11">
      <c r="A60" s="487"/>
      <c r="B60" s="487"/>
      <c r="C60" s="82"/>
      <c r="D60" s="3756"/>
      <c r="E60" s="1976"/>
      <c r="F60" s="34"/>
      <c r="G60" s="3375"/>
      <c r="H60" s="29"/>
      <c r="I60" s="29"/>
      <c r="J60" s="305"/>
      <c r="K60" s="522"/>
    </row>
    <row r="61" spans="1:11">
      <c r="A61" s="487"/>
      <c r="B61" s="487"/>
      <c r="C61" s="82"/>
      <c r="D61" s="3756"/>
      <c r="E61" s="1976"/>
      <c r="F61" s="34"/>
      <c r="G61" s="3375"/>
      <c r="H61" s="29"/>
      <c r="I61" s="1346"/>
      <c r="J61" s="305"/>
      <c r="K61" s="1810"/>
    </row>
    <row r="62" spans="1:11">
      <c r="A62" s="29"/>
      <c r="B62" s="53"/>
      <c r="C62" s="82"/>
      <c r="D62" s="3756"/>
      <c r="E62" s="1976"/>
      <c r="F62" s="34"/>
      <c r="G62" s="3375"/>
      <c r="H62" s="29"/>
      <c r="I62" s="29"/>
      <c r="J62" s="203"/>
      <c r="K62" s="522"/>
    </row>
    <row r="63" spans="1:11">
      <c r="A63" s="675"/>
      <c r="B63" s="29"/>
      <c r="C63" s="82"/>
      <c r="D63" s="324"/>
      <c r="E63" s="1976"/>
      <c r="F63" s="2775"/>
      <c r="G63" s="3375"/>
      <c r="H63" s="29"/>
      <c r="I63" s="2323"/>
      <c r="J63" s="203"/>
      <c r="K63" s="522"/>
    </row>
    <row r="64" spans="1:11">
      <c r="A64" s="69"/>
      <c r="B64" s="29"/>
      <c r="C64" s="82"/>
      <c r="D64" s="324"/>
      <c r="E64" s="922"/>
      <c r="F64" s="2775"/>
      <c r="G64" s="3375"/>
      <c r="H64" s="29"/>
      <c r="I64" s="2323"/>
      <c r="J64" s="203"/>
      <c r="K64" s="522"/>
    </row>
    <row r="65" spans="1:11">
      <c r="A65" s="69"/>
      <c r="B65" s="29"/>
      <c r="C65" s="82"/>
      <c r="D65" s="3756"/>
      <c r="E65" s="1976"/>
      <c r="F65" s="34"/>
      <c r="G65" s="3375"/>
      <c r="H65" s="29"/>
      <c r="I65" s="2323"/>
      <c r="J65" s="203"/>
      <c r="K65" s="522"/>
    </row>
    <row r="66" spans="1:11">
      <c r="A66" s="69"/>
      <c r="B66" s="53"/>
      <c r="C66" s="82"/>
      <c r="D66" s="3756"/>
      <c r="E66" s="1976"/>
      <c r="F66" s="2775"/>
      <c r="G66" s="3375"/>
      <c r="H66" s="29"/>
      <c r="I66" s="2323"/>
      <c r="J66" s="203"/>
      <c r="K66" s="522"/>
    </row>
    <row r="67" spans="1:11">
      <c r="A67" s="69"/>
      <c r="B67" s="487"/>
      <c r="C67" s="487"/>
      <c r="D67" s="3756"/>
      <c r="E67" s="256"/>
      <c r="F67" s="241"/>
      <c r="G67" s="3375"/>
      <c r="H67" s="29"/>
      <c r="I67" s="162"/>
      <c r="J67" s="203"/>
      <c r="K67" s="522"/>
    </row>
    <row r="68" spans="1:11">
      <c r="A68" s="29"/>
      <c r="B68" s="487"/>
      <c r="C68" s="487"/>
      <c r="D68" s="3756"/>
      <c r="E68" s="1976"/>
      <c r="F68" s="45"/>
      <c r="G68" s="276"/>
      <c r="H68" s="162"/>
      <c r="I68" s="561"/>
      <c r="J68" s="203"/>
      <c r="K68" s="1810"/>
    </row>
    <row r="69" spans="1:11">
      <c r="A69" s="29"/>
      <c r="B69" s="3363"/>
      <c r="C69" s="2026"/>
      <c r="D69" s="3756"/>
      <c r="E69" s="1976"/>
      <c r="F69" s="1111"/>
      <c r="G69" s="276"/>
      <c r="H69" s="29"/>
      <c r="I69" s="162"/>
      <c r="J69" s="203"/>
      <c r="K69" s="522"/>
    </row>
    <row r="70" spans="1:11">
      <c r="A70" s="29"/>
      <c r="B70" s="3363"/>
      <c r="C70" s="2026"/>
      <c r="D70" s="3756"/>
      <c r="E70" s="1976"/>
      <c r="F70" s="241"/>
      <c r="G70" s="276"/>
      <c r="H70" s="29"/>
      <c r="I70" s="162"/>
      <c r="J70" s="203"/>
      <c r="K70" s="522"/>
    </row>
    <row r="71" spans="1:11">
      <c r="A71" s="29"/>
      <c r="B71" s="3363"/>
      <c r="C71" s="93"/>
      <c r="D71" s="3756"/>
      <c r="E71" s="1976"/>
      <c r="F71" s="241"/>
      <c r="G71" s="276"/>
      <c r="H71" s="29"/>
      <c r="I71" s="162"/>
      <c r="J71" s="203"/>
      <c r="K71" s="522"/>
    </row>
    <row r="72" spans="1:11">
      <c r="A72" s="29"/>
      <c r="B72" s="3363"/>
      <c r="C72" s="82"/>
      <c r="D72" s="3756"/>
      <c r="E72" s="256"/>
      <c r="F72" s="241"/>
      <c r="G72" s="276"/>
      <c r="H72" s="29"/>
      <c r="I72" s="162"/>
      <c r="J72" s="203"/>
      <c r="K72" s="522"/>
    </row>
    <row r="73" spans="1:11" ht="35.25" thickBot="1">
      <c r="A73" s="29"/>
      <c r="B73" s="29"/>
      <c r="C73" s="82"/>
      <c r="D73" s="3756"/>
      <c r="E73" s="1594"/>
      <c r="F73" s="1513"/>
      <c r="G73" s="276"/>
      <c r="H73" s="29"/>
      <c r="I73" s="162"/>
      <c r="J73" s="305"/>
      <c r="K73" s="522"/>
    </row>
    <row r="74" spans="1:11">
      <c r="A74" s="4"/>
      <c r="B74" s="98"/>
      <c r="C74" s="77"/>
      <c r="D74" s="98"/>
      <c r="E74" s="1"/>
      <c r="F74" s="71"/>
      <c r="G74" s="292"/>
      <c r="H74" s="3"/>
      <c r="I74" s="99"/>
      <c r="J74" s="301"/>
    </row>
    <row r="75" spans="1:11" ht="35.25" customHeight="1">
      <c r="A75" s="1" t="s">
        <v>1</v>
      </c>
      <c r="B75" s="1"/>
      <c r="C75" s="71"/>
      <c r="D75" s="77"/>
      <c r="E75" s="232"/>
      <c r="F75" s="233"/>
      <c r="G75" s="270"/>
      <c r="H75" s="1"/>
      <c r="I75" s="214"/>
      <c r="J75" s="299"/>
      <c r="K75" s="517"/>
    </row>
    <row r="76" spans="1:11">
      <c r="A76" s="3761" t="s">
        <v>1184</v>
      </c>
      <c r="B76" s="3761"/>
      <c r="C76" s="10"/>
      <c r="D76" s="78"/>
      <c r="E76" s="232"/>
      <c r="F76" s="233"/>
      <c r="G76" s="270"/>
      <c r="H76" s="1"/>
      <c r="I76" s="214"/>
      <c r="J76" s="299"/>
      <c r="K76" s="517"/>
    </row>
    <row r="77" spans="1:11" ht="21.75" customHeight="1" thickBot="1">
      <c r="A77" s="4"/>
      <c r="B77" s="3"/>
      <c r="C77" s="77"/>
      <c r="D77" s="77"/>
      <c r="E77" s="232"/>
      <c r="F77" s="233"/>
      <c r="G77" s="270"/>
      <c r="H77" s="3"/>
      <c r="I77" s="430"/>
      <c r="J77" s="299"/>
      <c r="K77" s="517"/>
    </row>
    <row r="78" spans="1:11">
      <c r="A78" s="3759"/>
      <c r="B78" s="3760" t="s">
        <v>3</v>
      </c>
      <c r="C78" s="6" t="s">
        <v>4</v>
      </c>
      <c r="D78" s="7" t="s">
        <v>5</v>
      </c>
      <c r="E78" s="3315" t="s">
        <v>6</v>
      </c>
      <c r="F78" s="3316" t="s">
        <v>6</v>
      </c>
      <c r="G78" s="297" t="s">
        <v>7</v>
      </c>
      <c r="H78" s="80" t="s">
        <v>8</v>
      </c>
      <c r="I78" s="400" t="s">
        <v>9</v>
      </c>
      <c r="J78" s="302" t="s">
        <v>10</v>
      </c>
      <c r="K78" s="524" t="s">
        <v>10</v>
      </c>
    </row>
    <row r="79" spans="1:11" ht="42" customHeight="1" thickBot="1">
      <c r="A79" s="118"/>
      <c r="B79" s="614"/>
      <c r="C79" s="12"/>
      <c r="D79" s="13" t="s">
        <v>11</v>
      </c>
      <c r="E79" s="3317" t="s">
        <v>13</v>
      </c>
      <c r="F79" s="3318" t="s">
        <v>12</v>
      </c>
      <c r="G79" s="298"/>
      <c r="H79" s="12" t="s">
        <v>14</v>
      </c>
      <c r="I79" s="401"/>
      <c r="J79" s="303" t="s">
        <v>15</v>
      </c>
      <c r="K79" s="525" t="s">
        <v>16</v>
      </c>
    </row>
    <row r="80" spans="1:11">
      <c r="A80" s="1495"/>
      <c r="B80" s="1496"/>
      <c r="C80" s="82"/>
      <c r="D80" s="83"/>
      <c r="E80" s="3166"/>
      <c r="F80" s="2805"/>
      <c r="G80" s="276"/>
      <c r="H80" s="29"/>
      <c r="I80" s="162"/>
      <c r="J80" s="203"/>
      <c r="K80" s="522"/>
    </row>
    <row r="81" spans="1:11">
      <c r="A81" s="127"/>
      <c r="B81" s="225"/>
      <c r="C81" s="82"/>
      <c r="D81" s="83"/>
      <c r="E81" s="3166"/>
      <c r="F81" s="2805"/>
      <c r="G81" s="276"/>
      <c r="H81" s="29"/>
      <c r="I81" s="162"/>
      <c r="J81" s="305"/>
      <c r="K81" s="522"/>
    </row>
    <row r="82" spans="1:11">
      <c r="A82" s="127"/>
      <c r="B82" s="225"/>
      <c r="C82" s="82"/>
      <c r="D82" s="83"/>
      <c r="E82" s="3166"/>
      <c r="F82" s="2805"/>
      <c r="G82" s="2987"/>
      <c r="H82" s="29"/>
      <c r="I82" s="561"/>
      <c r="J82" s="305"/>
      <c r="K82" s="522"/>
    </row>
    <row r="83" spans="1:11">
      <c r="A83" s="127"/>
      <c r="B83" s="225"/>
      <c r="C83" s="82"/>
      <c r="D83" s="83"/>
      <c r="E83" s="3166"/>
      <c r="F83" s="2805"/>
      <c r="G83" s="2987"/>
      <c r="H83" s="29"/>
      <c r="I83" s="561"/>
      <c r="J83" s="305"/>
      <c r="K83" s="522"/>
    </row>
    <row r="84" spans="1:11">
      <c r="A84" s="136"/>
      <c r="B84" s="225"/>
      <c r="C84" s="82"/>
      <c r="D84" s="83"/>
      <c r="E84" s="3166"/>
      <c r="F84" s="2805"/>
      <c r="G84" s="2987"/>
      <c r="H84" s="29"/>
      <c r="I84" s="536"/>
      <c r="J84" s="305"/>
      <c r="K84" s="522"/>
    </row>
    <row r="85" spans="1:11">
      <c r="A85" s="136"/>
      <c r="B85" s="225"/>
      <c r="C85" s="82"/>
      <c r="D85" s="83"/>
      <c r="E85" s="3166"/>
      <c r="F85" s="2805"/>
      <c r="G85" s="2987"/>
      <c r="H85" s="29"/>
      <c r="I85" s="536"/>
      <c r="J85" s="305"/>
      <c r="K85" s="522"/>
    </row>
    <row r="86" spans="1:11" ht="37.5">
      <c r="A86" s="127"/>
      <c r="B86" s="32"/>
      <c r="C86" s="82"/>
      <c r="D86" s="83"/>
      <c r="E86" s="3166"/>
      <c r="F86" s="2805"/>
      <c r="G86" s="276"/>
      <c r="H86" s="29"/>
      <c r="I86" s="561"/>
      <c r="J86" s="658"/>
      <c r="K86" s="658"/>
    </row>
    <row r="87" spans="1:11">
      <c r="A87" s="127"/>
      <c r="B87" s="32"/>
      <c r="C87" s="82"/>
      <c r="D87" s="83"/>
      <c r="E87" s="3167"/>
      <c r="F87" s="2805"/>
      <c r="G87" s="276"/>
      <c r="H87" s="29"/>
      <c r="I87" s="162"/>
      <c r="J87" s="305"/>
      <c r="K87" s="522"/>
    </row>
    <row r="88" spans="1:11" ht="38.25">
      <c r="A88" s="339"/>
      <c r="B88" s="1793"/>
      <c r="C88" s="1672"/>
      <c r="D88" s="1794"/>
      <c r="E88" s="962"/>
      <c r="F88" s="971"/>
      <c r="G88" s="276"/>
      <c r="H88" s="459"/>
      <c r="I88" s="886"/>
      <c r="J88" s="966"/>
      <c r="K88" s="592"/>
    </row>
    <row r="89" spans="1:11">
      <c r="A89" s="1195"/>
      <c r="B89" s="225"/>
      <c r="C89" s="82"/>
      <c r="D89" s="83"/>
      <c r="E89" s="3166"/>
      <c r="F89" s="2805"/>
      <c r="G89" s="2438"/>
      <c r="H89" s="29"/>
      <c r="I89" s="162"/>
      <c r="J89" s="884"/>
      <c r="K89" s="522"/>
    </row>
    <row r="90" spans="1:11">
      <c r="A90" s="1195"/>
      <c r="B90" s="225"/>
      <c r="C90" s="82"/>
      <c r="D90" s="83"/>
      <c r="E90" s="3166"/>
      <c r="F90" s="2805"/>
      <c r="G90" s="2438"/>
      <c r="H90" s="29"/>
      <c r="I90" s="162"/>
      <c r="J90" s="884"/>
      <c r="K90" s="522"/>
    </row>
    <row r="91" spans="1:11">
      <c r="A91" s="1195"/>
      <c r="B91" s="225"/>
      <c r="C91" s="82"/>
      <c r="D91" s="83"/>
      <c r="E91" s="3166"/>
      <c r="F91" s="2805"/>
      <c r="G91" s="2438"/>
      <c r="H91" s="29"/>
      <c r="I91" s="162"/>
      <c r="J91" s="884"/>
      <c r="K91" s="522"/>
    </row>
    <row r="92" spans="1:11">
      <c r="A92" s="69"/>
      <c r="B92" s="225"/>
      <c r="C92" s="82"/>
      <c r="D92" s="83"/>
      <c r="E92" s="3166"/>
      <c r="F92" s="2805"/>
      <c r="G92" s="2438"/>
      <c r="H92" s="29"/>
      <c r="I92" s="162"/>
      <c r="J92" s="884"/>
      <c r="K92" s="522"/>
    </row>
    <row r="93" spans="1:11">
      <c r="A93" s="127"/>
      <c r="B93" s="225"/>
      <c r="C93" s="82"/>
      <c r="D93" s="83"/>
      <c r="E93" s="3166"/>
      <c r="F93" s="2805"/>
      <c r="G93" s="2438"/>
      <c r="H93" s="29"/>
      <c r="I93" s="162"/>
      <c r="J93" s="884"/>
      <c r="K93" s="522"/>
    </row>
    <row r="94" spans="1:11">
      <c r="A94" s="127"/>
      <c r="B94" s="225"/>
      <c r="C94" s="82"/>
      <c r="D94" s="83"/>
      <c r="E94" s="3166"/>
      <c r="F94" s="2805"/>
      <c r="G94" s="2438"/>
      <c r="H94" s="29"/>
      <c r="I94" s="162"/>
      <c r="J94" s="884"/>
      <c r="K94" s="522"/>
    </row>
    <row r="95" spans="1:11">
      <c r="A95" s="127"/>
      <c r="B95" s="225"/>
      <c r="C95" s="82"/>
      <c r="D95" s="83"/>
      <c r="E95" s="3166"/>
      <c r="F95" s="2805"/>
      <c r="G95" s="2438"/>
      <c r="H95" s="29"/>
      <c r="I95" s="162"/>
      <c r="J95" s="884"/>
      <c r="K95" s="522"/>
    </row>
    <row r="96" spans="1:11">
      <c r="A96" s="127"/>
      <c r="B96" s="225"/>
      <c r="C96" s="82"/>
      <c r="D96" s="83"/>
      <c r="E96" s="3166"/>
      <c r="F96" s="2805"/>
      <c r="G96" s="2438"/>
      <c r="H96" s="29"/>
      <c r="I96" s="162"/>
      <c r="J96" s="884"/>
      <c r="K96" s="522"/>
    </row>
    <row r="97" spans="1:11">
      <c r="A97" s="127"/>
      <c r="B97" s="1447"/>
      <c r="C97" s="1448"/>
      <c r="D97" s="1449"/>
      <c r="E97" s="2796"/>
      <c r="F97" s="2784"/>
      <c r="G97" s="174"/>
      <c r="H97" s="83"/>
      <c r="I97" s="162"/>
      <c r="J97" s="203"/>
      <c r="K97" s="522"/>
    </row>
    <row r="98" spans="1:11">
      <c r="A98" s="127"/>
      <c r="B98" s="225"/>
      <c r="C98" s="82"/>
      <c r="D98" s="83"/>
      <c r="E98" s="3166"/>
      <c r="F98" s="2805"/>
      <c r="G98" s="276"/>
      <c r="H98" s="29"/>
      <c r="I98" s="162"/>
      <c r="J98" s="203"/>
      <c r="K98" s="522"/>
    </row>
    <row r="99" spans="1:11">
      <c r="A99" s="127"/>
      <c r="B99" s="225"/>
      <c r="C99" s="82"/>
      <c r="D99" s="83"/>
      <c r="E99" s="3166"/>
      <c r="F99" s="2805"/>
      <c r="G99" s="276"/>
      <c r="H99" s="29"/>
      <c r="I99" s="1346"/>
      <c r="J99" s="203"/>
      <c r="K99" s="522"/>
    </row>
    <row r="100" spans="1:11" ht="35.25" thickBot="1">
      <c r="A100" s="127"/>
      <c r="B100" s="2448"/>
      <c r="C100" s="1662"/>
      <c r="D100" s="2449"/>
      <c r="E100" s="3319"/>
      <c r="F100" s="3320"/>
      <c r="G100" s="2023"/>
      <c r="H100" s="1660"/>
      <c r="I100" s="1654"/>
      <c r="J100" s="2024"/>
      <c r="K100" s="2450"/>
    </row>
    <row r="101" spans="1:11" ht="35.25" thickTop="1">
      <c r="A101" s="136"/>
      <c r="B101" s="1450"/>
      <c r="C101" s="53"/>
      <c r="D101" s="83"/>
      <c r="E101" s="3166"/>
      <c r="F101" s="2805"/>
      <c r="G101" s="2987"/>
      <c r="H101" s="29"/>
      <c r="I101" s="1791"/>
      <c r="J101" s="203"/>
      <c r="K101" s="522"/>
    </row>
    <row r="102" spans="1:11">
      <c r="A102" s="136"/>
      <c r="B102" s="2773"/>
      <c r="C102" s="53"/>
      <c r="D102" s="83"/>
      <c r="E102" s="3166"/>
      <c r="F102" s="2805"/>
      <c r="G102" s="2987"/>
      <c r="H102" s="29"/>
      <c r="I102" s="162"/>
      <c r="J102" s="203"/>
      <c r="K102" s="522"/>
    </row>
    <row r="103" spans="1:11">
      <c r="A103" s="127"/>
      <c r="B103" s="2774"/>
      <c r="C103" s="53"/>
      <c r="D103" s="83"/>
      <c r="E103" s="3166"/>
      <c r="F103" s="3063"/>
      <c r="G103" s="2987"/>
      <c r="H103" s="29"/>
      <c r="I103" s="2243"/>
      <c r="J103" s="884"/>
      <c r="K103" s="522"/>
    </row>
    <row r="104" spans="1:11">
      <c r="A104" s="151"/>
      <c r="B104" s="2169"/>
      <c r="C104" s="53"/>
      <c r="D104" s="83"/>
      <c r="E104" s="3166"/>
      <c r="F104" s="2805"/>
      <c r="G104" s="3033"/>
      <c r="H104" s="29"/>
      <c r="I104" s="162"/>
      <c r="J104" s="884"/>
      <c r="K104" s="522"/>
    </row>
    <row r="105" spans="1:11">
      <c r="A105" s="223"/>
      <c r="B105" s="2447"/>
      <c r="C105" s="1707"/>
      <c r="D105" s="86"/>
      <c r="E105" s="3221"/>
      <c r="F105" s="3259"/>
      <c r="G105" s="1615"/>
      <c r="H105" s="20"/>
      <c r="I105" s="432"/>
      <c r="J105" s="2838"/>
      <c r="K105" s="521"/>
    </row>
    <row r="106" spans="1:11">
      <c r="A106" s="194"/>
      <c r="B106" s="2837"/>
      <c r="C106" s="1707"/>
      <c r="D106" s="86"/>
      <c r="E106" s="3221"/>
      <c r="F106" s="3259"/>
      <c r="G106" s="2439"/>
      <c r="H106" s="20"/>
      <c r="I106" s="432"/>
      <c r="J106" s="2838"/>
      <c r="K106" s="521"/>
    </row>
    <row r="107" spans="1:11">
      <c r="A107" s="127"/>
      <c r="B107" s="2169"/>
      <c r="C107" s="53"/>
      <c r="D107" s="83"/>
      <c r="E107" s="3166"/>
      <c r="F107" s="2805"/>
      <c r="G107" s="3033"/>
      <c r="H107" s="29"/>
      <c r="I107" s="162"/>
      <c r="J107" s="203"/>
      <c r="K107" s="522"/>
    </row>
    <row r="108" spans="1:11" ht="34.5" customHeight="1">
      <c r="A108" s="127"/>
      <c r="B108" s="1450"/>
      <c r="C108" s="53"/>
      <c r="D108" s="83"/>
      <c r="E108" s="3166"/>
      <c r="F108" s="2805"/>
      <c r="G108" s="2438"/>
      <c r="H108" s="29"/>
      <c r="I108" s="162"/>
      <c r="J108" s="203"/>
      <c r="K108" s="522"/>
    </row>
    <row r="109" spans="1:11">
      <c r="A109" s="4"/>
      <c r="B109" s="608"/>
      <c r="C109" s="93"/>
      <c r="D109" s="83"/>
      <c r="E109" s="3166"/>
      <c r="F109" s="2805"/>
      <c r="G109" s="2987"/>
      <c r="H109" s="29"/>
      <c r="I109" s="162"/>
      <c r="J109" s="884"/>
      <c r="K109" s="2258"/>
    </row>
    <row r="110" spans="1:11">
      <c r="A110" s="127"/>
      <c r="B110" s="608"/>
      <c r="C110" s="93"/>
      <c r="D110" s="83"/>
      <c r="E110" s="3166"/>
      <c r="F110" s="2805"/>
      <c r="G110" s="904"/>
      <c r="H110" s="29"/>
      <c r="I110" s="162"/>
      <c r="J110" s="884"/>
      <c r="K110" s="2258"/>
    </row>
    <row r="111" spans="1:11" ht="33.75" customHeight="1">
      <c r="A111" s="151"/>
      <c r="B111" s="2773"/>
      <c r="C111" s="53"/>
      <c r="D111" s="83"/>
      <c r="E111" s="3166"/>
      <c r="F111" s="2805"/>
      <c r="G111" s="2987"/>
      <c r="H111" s="29"/>
      <c r="I111" s="2243"/>
      <c r="J111" s="606"/>
      <c r="K111" s="522"/>
    </row>
    <row r="112" spans="1:11" ht="30.75" customHeight="1">
      <c r="A112" s="223"/>
      <c r="B112" s="2773"/>
      <c r="C112" s="53"/>
      <c r="D112" s="83"/>
      <c r="E112" s="3166"/>
      <c r="F112" s="2805"/>
      <c r="G112" s="904"/>
      <c r="H112" s="29"/>
      <c r="I112" s="162"/>
      <c r="J112" s="884"/>
      <c r="K112" s="1443"/>
    </row>
    <row r="113" spans="1:11" ht="33" customHeight="1">
      <c r="A113" s="194"/>
      <c r="B113" s="225"/>
      <c r="C113" s="82"/>
      <c r="D113" s="83"/>
      <c r="E113" s="3166"/>
      <c r="F113" s="2805"/>
      <c r="G113" s="276"/>
      <c r="H113" s="29"/>
      <c r="I113" s="162"/>
      <c r="J113" s="203"/>
      <c r="K113" s="522"/>
    </row>
    <row r="114" spans="1:11" ht="34.5" customHeight="1">
      <c r="A114" s="127"/>
      <c r="B114" s="225"/>
      <c r="C114" s="82"/>
      <c r="D114" s="83"/>
      <c r="E114" s="3166"/>
      <c r="F114" s="2805"/>
      <c r="G114" s="276"/>
      <c r="H114" s="29"/>
      <c r="I114" s="561"/>
      <c r="J114" s="203"/>
      <c r="K114" s="522"/>
    </row>
    <row r="115" spans="1:11" ht="33" customHeight="1">
      <c r="A115" s="4"/>
      <c r="B115" s="607"/>
      <c r="C115" s="82"/>
      <c r="D115" s="83"/>
      <c r="E115" s="3166"/>
      <c r="F115" s="2805"/>
      <c r="G115" s="2987"/>
      <c r="H115" s="29"/>
      <c r="I115" s="162"/>
      <c r="J115" s="203"/>
      <c r="K115" s="522"/>
    </row>
    <row r="116" spans="1:11">
      <c r="A116" s="4"/>
      <c r="B116" s="607"/>
      <c r="C116" s="82"/>
      <c r="D116" s="83"/>
      <c r="E116" s="3166"/>
      <c r="F116" s="2805"/>
      <c r="G116" s="276"/>
      <c r="H116" s="29"/>
      <c r="I116" s="162"/>
      <c r="J116" s="203"/>
      <c r="K116" s="522"/>
    </row>
    <row r="117" spans="1:11">
      <c r="A117" s="1" t="s">
        <v>1</v>
      </c>
      <c r="B117" s="1"/>
      <c r="C117" s="71"/>
      <c r="D117" s="77"/>
      <c r="E117" s="438"/>
      <c r="F117" s="3321"/>
      <c r="G117" s="270"/>
      <c r="H117" s="1"/>
      <c r="I117" s="214"/>
      <c r="J117" s="299"/>
      <c r="K117" s="517"/>
    </row>
    <row r="118" spans="1:11">
      <c r="A118" s="3761" t="s">
        <v>1184</v>
      </c>
      <c r="B118" s="3761"/>
      <c r="C118" s="10"/>
      <c r="D118" s="78"/>
      <c r="E118" s="438"/>
      <c r="F118" s="3321"/>
      <c r="G118" s="270"/>
      <c r="H118" s="1"/>
      <c r="I118" s="214"/>
      <c r="J118" s="299"/>
      <c r="K118" s="517"/>
    </row>
    <row r="119" spans="1:11" ht="35.25" thickBot="1">
      <c r="A119" s="4"/>
      <c r="B119" s="3"/>
      <c r="C119" s="77"/>
      <c r="D119" s="77"/>
      <c r="E119" s="232"/>
      <c r="F119" s="233"/>
      <c r="G119" s="270"/>
      <c r="H119" s="3"/>
      <c r="I119" s="430"/>
      <c r="J119" s="299"/>
      <c r="K119" s="517"/>
    </row>
    <row r="120" spans="1:11">
      <c r="A120" s="3759"/>
      <c r="B120" s="3760" t="s">
        <v>3</v>
      </c>
      <c r="C120" s="6" t="s">
        <v>4</v>
      </c>
      <c r="D120" s="7" t="s">
        <v>5</v>
      </c>
      <c r="E120" s="2750" t="s">
        <v>6</v>
      </c>
      <c r="F120" s="2751" t="s">
        <v>6</v>
      </c>
      <c r="G120" s="297" t="s">
        <v>7</v>
      </c>
      <c r="H120" s="80" t="s">
        <v>8</v>
      </c>
      <c r="I120" s="400" t="s">
        <v>9</v>
      </c>
      <c r="J120" s="302" t="s">
        <v>10</v>
      </c>
      <c r="K120" s="3322" t="s">
        <v>10</v>
      </c>
    </row>
    <row r="121" spans="1:11" ht="35.25" thickBot="1">
      <c r="A121" s="118"/>
      <c r="B121" s="16"/>
      <c r="C121" s="12"/>
      <c r="D121" s="13" t="s">
        <v>11</v>
      </c>
      <c r="E121" s="2752" t="s">
        <v>12</v>
      </c>
      <c r="F121" s="2753" t="s">
        <v>13</v>
      </c>
      <c r="G121" s="298"/>
      <c r="H121" s="12" t="s">
        <v>14</v>
      </c>
      <c r="I121" s="401"/>
      <c r="J121" s="303" t="s">
        <v>15</v>
      </c>
      <c r="K121" s="3323" t="s">
        <v>16</v>
      </c>
    </row>
    <row r="122" spans="1:11" ht="38.25">
      <c r="A122" s="1761"/>
      <c r="B122" s="1793"/>
      <c r="C122" s="82"/>
      <c r="D122" s="83"/>
      <c r="E122" s="2998"/>
      <c r="F122" s="963"/>
      <c r="G122" s="276"/>
      <c r="H122" s="82"/>
      <c r="I122" s="162"/>
      <c r="J122" s="203"/>
      <c r="K122" s="1810"/>
    </row>
    <row r="123" spans="1:11">
      <c r="A123" s="222"/>
      <c r="B123" s="3229"/>
      <c r="C123" s="85"/>
      <c r="D123" s="86"/>
      <c r="E123" s="2789"/>
      <c r="F123" s="2756"/>
      <c r="G123" s="3276"/>
      <c r="H123" s="85"/>
      <c r="I123" s="429"/>
      <c r="J123" s="204"/>
      <c r="K123" s="1811"/>
    </row>
    <row r="124" spans="1:11">
      <c r="A124" s="127"/>
      <c r="B124" s="560"/>
      <c r="C124" s="85"/>
      <c r="D124" s="86"/>
      <c r="E124" s="31"/>
      <c r="F124" s="23"/>
      <c r="G124" s="275"/>
      <c r="H124" s="20"/>
      <c r="I124" s="432"/>
      <c r="J124" s="204"/>
      <c r="K124" s="1811"/>
    </row>
    <row r="125" spans="1:11">
      <c r="A125" s="127"/>
      <c r="B125" s="560"/>
      <c r="C125" s="85"/>
      <c r="D125" s="86"/>
      <c r="E125" s="33"/>
      <c r="F125" s="34"/>
      <c r="G125" s="276"/>
      <c r="H125" s="29"/>
      <c r="I125" s="162"/>
      <c r="J125" s="203"/>
      <c r="K125" s="1810"/>
    </row>
    <row r="126" spans="1:11">
      <c r="A126" s="127"/>
      <c r="B126" s="560"/>
      <c r="C126" s="85"/>
      <c r="D126" s="86"/>
      <c r="E126" s="33"/>
      <c r="F126" s="34"/>
      <c r="G126" s="276"/>
      <c r="H126" s="29"/>
      <c r="I126" s="162"/>
      <c r="J126" s="203"/>
      <c r="K126" s="1810"/>
    </row>
    <row r="127" spans="1:11">
      <c r="A127" s="127"/>
      <c r="B127" s="3757"/>
      <c r="C127" s="3757"/>
      <c r="D127" s="83"/>
      <c r="E127" s="2998"/>
      <c r="F127" s="963"/>
      <c r="G127" s="276"/>
      <c r="H127" s="82"/>
      <c r="I127" s="162"/>
      <c r="J127" s="203"/>
      <c r="K127" s="1810"/>
    </row>
    <row r="128" spans="1:11">
      <c r="A128" s="127"/>
      <c r="B128" s="616"/>
      <c r="C128" s="218"/>
      <c r="D128" s="968"/>
      <c r="E128" s="40"/>
      <c r="F128" s="34"/>
      <c r="G128" s="644"/>
      <c r="H128" s="203"/>
      <c r="I128" s="29"/>
      <c r="J128" s="441"/>
      <c r="K128" s="2096"/>
    </row>
    <row r="129" spans="1:11">
      <c r="A129" s="127"/>
      <c r="B129" s="616"/>
      <c r="C129" s="218"/>
      <c r="D129" s="968"/>
      <c r="E129" s="40"/>
      <c r="F129" s="34"/>
      <c r="G129" s="644"/>
      <c r="H129" s="203"/>
      <c r="I129" s="29"/>
      <c r="J129" s="441"/>
      <c r="K129" s="2096"/>
    </row>
    <row r="130" spans="1:11">
      <c r="A130" s="127"/>
      <c r="B130" s="616"/>
      <c r="C130" s="218"/>
      <c r="D130" s="968"/>
      <c r="E130" s="40"/>
      <c r="F130" s="34"/>
      <c r="G130" s="644"/>
      <c r="H130" s="203"/>
      <c r="I130" s="29"/>
      <c r="J130" s="441"/>
      <c r="K130" s="2096"/>
    </row>
    <row r="131" spans="1:11">
      <c r="A131" s="127"/>
      <c r="B131" s="616"/>
      <c r="C131" s="218"/>
      <c r="D131" s="968"/>
      <c r="E131" s="40"/>
      <c r="F131" s="34"/>
      <c r="G131" s="644"/>
      <c r="H131" s="203"/>
      <c r="I131" s="29"/>
      <c r="J131" s="441"/>
      <c r="K131" s="2096"/>
    </row>
    <row r="132" spans="1:11">
      <c r="A132" s="1195"/>
      <c r="B132" s="616"/>
      <c r="C132" s="218"/>
      <c r="D132" s="968"/>
      <c r="E132" s="40"/>
      <c r="F132" s="34"/>
      <c r="G132" s="644"/>
      <c r="H132" s="203"/>
      <c r="I132" s="29"/>
      <c r="J132" s="441"/>
      <c r="K132" s="2096"/>
    </row>
    <row r="133" spans="1:11">
      <c r="A133" s="2413"/>
      <c r="B133" s="616"/>
      <c r="C133" s="218"/>
      <c r="D133" s="968"/>
      <c r="E133" s="40"/>
      <c r="F133" s="34"/>
      <c r="G133" s="644"/>
      <c r="H133" s="203"/>
      <c r="I133" s="29"/>
      <c r="J133" s="441"/>
      <c r="K133" s="2096"/>
    </row>
    <row r="134" spans="1:11">
      <c r="A134" s="127"/>
      <c r="B134" s="2422"/>
      <c r="C134" s="2421"/>
      <c r="D134" s="83"/>
      <c r="E134" s="252"/>
      <c r="F134" s="241"/>
      <c r="G134" s="276"/>
      <c r="H134" s="29"/>
      <c r="I134" s="162"/>
      <c r="J134" s="203"/>
      <c r="K134" s="522"/>
    </row>
    <row r="135" spans="1:11">
      <c r="A135" s="4"/>
      <c r="B135" s="26"/>
      <c r="C135" s="82"/>
      <c r="D135" s="83"/>
      <c r="E135" s="33"/>
      <c r="F135" s="45"/>
      <c r="G135" s="276"/>
      <c r="H135" s="162"/>
      <c r="I135" s="561"/>
      <c r="J135" s="203"/>
      <c r="K135" s="1810"/>
    </row>
    <row r="136" spans="1:11">
      <c r="A136" s="127"/>
      <c r="B136" s="645"/>
      <c r="C136" s="82"/>
      <c r="D136" s="83"/>
      <c r="E136" s="2776"/>
      <c r="F136" s="34"/>
      <c r="G136" s="276"/>
      <c r="H136" s="29"/>
      <c r="I136" s="162"/>
      <c r="J136" s="203"/>
      <c r="K136" s="1810"/>
    </row>
    <row r="137" spans="1:11" ht="38.25">
      <c r="A137" s="151"/>
      <c r="B137" s="1793"/>
      <c r="C137" s="1672"/>
      <c r="D137" s="1794"/>
      <c r="E137" s="962"/>
      <c r="F137" s="971"/>
      <c r="G137" s="276"/>
      <c r="H137" s="459"/>
      <c r="I137" s="886"/>
      <c r="J137" s="966"/>
      <c r="K137" s="3324"/>
    </row>
    <row r="138" spans="1:11">
      <c r="A138" s="223"/>
      <c r="B138" s="645"/>
      <c r="C138" s="82"/>
      <c r="D138" s="83"/>
      <c r="E138" s="33"/>
      <c r="F138" s="34"/>
      <c r="G138" s="2987"/>
      <c r="H138" s="29"/>
      <c r="I138" s="162"/>
      <c r="J138" s="884"/>
      <c r="K138" s="1810"/>
    </row>
    <row r="139" spans="1:11">
      <c r="A139" s="194"/>
      <c r="B139" s="645"/>
      <c r="C139" s="82"/>
      <c r="D139" s="83"/>
      <c r="E139" s="2776"/>
      <c r="F139" s="34"/>
      <c r="G139" s="276"/>
      <c r="H139" s="29"/>
      <c r="I139" s="162"/>
      <c r="J139" s="203"/>
      <c r="K139" s="1810"/>
    </row>
    <row r="140" spans="1:11">
      <c r="A140" s="127"/>
      <c r="B140" s="32"/>
      <c r="C140" s="82"/>
      <c r="D140" s="83"/>
      <c r="E140" s="33"/>
      <c r="F140" s="1111"/>
      <c r="G140" s="2987"/>
      <c r="H140" s="29"/>
      <c r="I140" s="416"/>
      <c r="J140" s="203"/>
      <c r="K140" s="1810"/>
    </row>
    <row r="141" spans="1:11">
      <c r="A141" s="4"/>
      <c r="B141" s="607"/>
      <c r="D141" s="3"/>
      <c r="E141" s="33"/>
      <c r="F141" s="34"/>
      <c r="G141" s="2987"/>
      <c r="H141" s="162"/>
      <c r="I141" s="162"/>
      <c r="J141" s="203"/>
      <c r="K141" s="1810"/>
    </row>
    <row r="142" spans="1:11">
      <c r="A142" s="4"/>
      <c r="B142" s="3757"/>
      <c r="C142" s="82"/>
      <c r="D142" s="83"/>
      <c r="E142" s="33"/>
      <c r="F142" s="34"/>
      <c r="G142" s="2987"/>
      <c r="H142" s="29"/>
      <c r="I142" s="162"/>
      <c r="J142" s="606"/>
      <c r="K142" s="1810"/>
    </row>
    <row r="143" spans="1:11" ht="37.5">
      <c r="A143" s="127"/>
      <c r="B143" s="894"/>
      <c r="C143" s="82"/>
      <c r="D143" s="83"/>
      <c r="E143" s="33"/>
      <c r="F143" s="34"/>
      <c r="G143" s="2987"/>
      <c r="H143" s="29"/>
      <c r="I143" s="162"/>
      <c r="J143" s="203"/>
      <c r="K143" s="1810"/>
    </row>
    <row r="144" spans="1:11">
      <c r="A144" s="136"/>
      <c r="B144" s="32"/>
      <c r="C144" s="82"/>
      <c r="D144" s="83"/>
      <c r="E144" s="33"/>
      <c r="F144" s="34"/>
      <c r="G144" s="2438"/>
      <c r="H144" s="29"/>
      <c r="I144" s="162"/>
      <c r="J144" s="884"/>
      <c r="K144" s="1810"/>
    </row>
    <row r="145" spans="1:11">
      <c r="A145" s="136"/>
      <c r="B145" s="2887"/>
      <c r="C145" s="2888"/>
      <c r="D145" s="2889"/>
      <c r="E145" s="33"/>
      <c r="F145" s="34"/>
      <c r="G145" s="2438"/>
      <c r="H145" s="2888"/>
      <c r="I145" s="2890"/>
      <c r="J145" s="2891"/>
      <c r="K145" s="2892"/>
    </row>
    <row r="146" spans="1:11">
      <c r="A146" s="127"/>
      <c r="B146" s="32"/>
      <c r="C146" s="459"/>
      <c r="D146" s="549"/>
      <c r="E146" s="970"/>
      <c r="F146" s="963"/>
      <c r="G146" s="2438"/>
      <c r="H146" s="459"/>
      <c r="I146" s="594"/>
      <c r="J146" s="1777"/>
      <c r="K146" s="2096"/>
    </row>
    <row r="147" spans="1:11">
      <c r="A147" s="151"/>
      <c r="B147" s="32"/>
      <c r="C147" s="82"/>
      <c r="D147" s="83"/>
      <c r="E147" s="33"/>
      <c r="F147" s="34"/>
      <c r="G147" s="276"/>
      <c r="H147" s="162"/>
      <c r="I147" s="162"/>
      <c r="J147" s="203"/>
      <c r="K147" s="1810"/>
    </row>
    <row r="148" spans="1:11" ht="37.5">
      <c r="A148" s="223"/>
      <c r="B148" s="894"/>
      <c r="C148" s="82"/>
      <c r="D148" s="83"/>
      <c r="E148" s="33"/>
      <c r="F148" s="34"/>
      <c r="G148" s="276"/>
      <c r="H148" s="29"/>
      <c r="I148" s="162"/>
      <c r="J148" s="203"/>
      <c r="K148" s="1810"/>
    </row>
    <row r="149" spans="1:11">
      <c r="A149" s="194"/>
      <c r="B149" s="32"/>
      <c r="C149" s="82"/>
      <c r="D149" s="83"/>
      <c r="E149" s="33"/>
      <c r="F149" s="34"/>
      <c r="G149" s="276"/>
      <c r="H149" s="29"/>
      <c r="I149" s="162"/>
      <c r="J149" s="203"/>
      <c r="K149" s="522"/>
    </row>
    <row r="150" spans="1:11" ht="39.75">
      <c r="A150" s="127"/>
      <c r="B150" s="643"/>
      <c r="C150" s="82"/>
      <c r="D150" s="83"/>
      <c r="E150" s="33"/>
      <c r="F150" s="34"/>
      <c r="G150" s="276"/>
      <c r="H150" s="1804"/>
      <c r="I150" s="162"/>
      <c r="J150" s="203"/>
      <c r="K150" s="522"/>
    </row>
    <row r="151" spans="1:11">
      <c r="A151" s="127"/>
      <c r="B151" s="3757"/>
      <c r="C151" s="82"/>
      <c r="D151" s="83"/>
      <c r="E151" s="252"/>
      <c r="F151" s="241"/>
      <c r="G151" s="276"/>
      <c r="H151" s="29"/>
      <c r="I151" s="162"/>
      <c r="J151" s="203"/>
      <c r="K151" s="522"/>
    </row>
    <row r="152" spans="1:11">
      <c r="A152" s="151"/>
      <c r="B152" s="1782"/>
      <c r="C152" s="1871"/>
      <c r="D152" s="1056"/>
      <c r="E152" s="1783"/>
      <c r="F152" s="1784"/>
      <c r="G152" s="3757"/>
      <c r="H152" s="29"/>
      <c r="I152" s="3228"/>
      <c r="J152" s="1778"/>
      <c r="K152" s="1776"/>
    </row>
    <row r="153" spans="1:11">
      <c r="A153" s="223"/>
      <c r="B153" s="1782"/>
      <c r="C153" s="1871"/>
      <c r="D153" s="1056"/>
      <c r="E153" s="1783"/>
      <c r="F153" s="1784"/>
      <c r="G153" s="3757"/>
      <c r="H153" s="29"/>
      <c r="I153" s="3228"/>
      <c r="J153" s="1778"/>
      <c r="K153" s="1776"/>
    </row>
    <row r="154" spans="1:11">
      <c r="A154" s="194"/>
      <c r="B154" s="1782"/>
      <c r="C154" s="1871"/>
      <c r="D154" s="1056"/>
      <c r="E154" s="1783"/>
      <c r="F154" s="1784"/>
      <c r="G154" s="3757"/>
      <c r="H154" s="29"/>
      <c r="I154" s="3228"/>
      <c r="J154" s="1778"/>
      <c r="K154" s="1777"/>
    </row>
    <row r="155" spans="1:11">
      <c r="A155" s="127"/>
      <c r="B155" s="69"/>
      <c r="C155" s="1987"/>
      <c r="D155" s="1063"/>
      <c r="E155" s="1478"/>
      <c r="F155" s="1479"/>
      <c r="G155" s="3757"/>
      <c r="H155" s="20"/>
      <c r="I155" s="2143"/>
      <c r="J155" s="3803"/>
      <c r="K155" s="3809"/>
    </row>
    <row r="156" spans="1:11">
      <c r="A156" s="4"/>
      <c r="B156" s="32"/>
      <c r="C156" s="82"/>
      <c r="D156" s="83"/>
      <c r="E156" s="240"/>
      <c r="F156" s="241"/>
      <c r="G156" s="276"/>
      <c r="H156" s="29"/>
      <c r="I156" s="1346"/>
      <c r="J156" s="203"/>
      <c r="K156" s="522"/>
    </row>
    <row r="157" spans="1:11">
      <c r="A157" s="4"/>
      <c r="B157" s="32"/>
      <c r="C157" s="82"/>
      <c r="D157" s="83"/>
      <c r="E157" s="240"/>
      <c r="F157" s="241"/>
      <c r="G157" s="276"/>
      <c r="H157" s="29"/>
      <c r="I157" s="1346"/>
      <c r="J157" s="203"/>
      <c r="K157" s="522"/>
    </row>
    <row r="158" spans="1:11">
      <c r="A158" s="1"/>
      <c r="B158" s="1"/>
      <c r="C158" s="71"/>
      <c r="D158" s="77"/>
      <c r="E158" s="232"/>
      <c r="F158" s="233"/>
      <c r="G158" s="270"/>
      <c r="H158" s="1"/>
      <c r="I158" s="214"/>
      <c r="J158" s="299"/>
      <c r="K158" s="517"/>
    </row>
    <row r="159" spans="1:11">
      <c r="A159" s="1" t="s">
        <v>1</v>
      </c>
      <c r="B159" s="1"/>
      <c r="C159" s="71"/>
      <c r="D159" s="77"/>
      <c r="E159" s="232"/>
      <c r="F159" s="233"/>
      <c r="G159" s="270"/>
      <c r="H159" s="1"/>
      <c r="I159" s="214"/>
      <c r="J159" s="299"/>
      <c r="K159" s="517"/>
    </row>
    <row r="160" spans="1:11">
      <c r="A160" s="3753" t="s">
        <v>1184</v>
      </c>
      <c r="B160" s="3753"/>
      <c r="C160" s="10"/>
      <c r="D160" s="78"/>
      <c r="E160" s="232"/>
      <c r="F160" s="233"/>
      <c r="G160" s="270"/>
      <c r="H160" s="1"/>
      <c r="I160" s="214"/>
      <c r="J160" s="299"/>
      <c r="K160" s="517"/>
    </row>
    <row r="161" spans="1:11" ht="35.25" thickBot="1">
      <c r="A161" s="4"/>
      <c r="B161" s="3"/>
      <c r="C161" s="77"/>
      <c r="D161" s="77"/>
      <c r="E161" s="232"/>
      <c r="F161" s="233"/>
      <c r="G161" s="270"/>
      <c r="H161" s="3"/>
      <c r="I161" s="430"/>
      <c r="J161" s="299"/>
      <c r="K161" s="517"/>
    </row>
    <row r="162" spans="1:11">
      <c r="A162" s="3759"/>
      <c r="B162" s="3760" t="s">
        <v>3</v>
      </c>
      <c r="C162" s="6" t="s">
        <v>4</v>
      </c>
      <c r="D162" s="7" t="s">
        <v>5</v>
      </c>
      <c r="E162" s="234" t="s">
        <v>6</v>
      </c>
      <c r="F162" s="235" t="s">
        <v>6</v>
      </c>
      <c r="G162" s="201" t="s">
        <v>7</v>
      </c>
      <c r="H162" s="80" t="s">
        <v>8</v>
      </c>
      <c r="I162" s="400" t="s">
        <v>9</v>
      </c>
      <c r="J162" s="112" t="s">
        <v>10</v>
      </c>
      <c r="K162" s="79" t="s">
        <v>10</v>
      </c>
    </row>
    <row r="163" spans="1:11" ht="35.25" thickBot="1">
      <c r="A163" s="118"/>
      <c r="B163" s="16"/>
      <c r="C163" s="12"/>
      <c r="D163" s="13" t="s">
        <v>11</v>
      </c>
      <c r="E163" s="236" t="s">
        <v>12</v>
      </c>
      <c r="F163" s="237" t="s">
        <v>13</v>
      </c>
      <c r="G163" s="202"/>
      <c r="H163" s="12" t="s">
        <v>14</v>
      </c>
      <c r="I163" s="401"/>
      <c r="J163" s="122" t="s">
        <v>15</v>
      </c>
      <c r="K163" s="81" t="s">
        <v>16</v>
      </c>
    </row>
    <row r="164" spans="1:11">
      <c r="A164" s="127"/>
      <c r="B164" s="685"/>
      <c r="C164" s="218"/>
      <c r="D164" s="968"/>
      <c r="E164" s="252"/>
      <c r="F164" s="241"/>
      <c r="G164" s="644"/>
      <c r="H164" s="203"/>
      <c r="I164" s="29"/>
      <c r="J164" s="441"/>
      <c r="K164" s="311"/>
    </row>
    <row r="165" spans="1:11">
      <c r="A165" s="127"/>
      <c r="B165" s="393"/>
      <c r="C165" s="218"/>
      <c r="D165" s="968"/>
      <c r="E165" s="252"/>
      <c r="F165" s="241"/>
      <c r="G165" s="644"/>
      <c r="H165" s="203"/>
      <c r="I165" s="29"/>
      <c r="J165" s="441"/>
      <c r="K165" s="311"/>
    </row>
    <row r="166" spans="1:11">
      <c r="A166" s="127"/>
      <c r="B166" s="616"/>
      <c r="C166" s="218"/>
      <c r="D166" s="968"/>
      <c r="E166" s="240"/>
      <c r="F166" s="241"/>
      <c r="G166" s="644"/>
      <c r="H166" s="203"/>
      <c r="I166" s="29"/>
      <c r="J166" s="441"/>
      <c r="K166" s="311"/>
    </row>
    <row r="167" spans="1:11">
      <c r="A167" s="127"/>
      <c r="B167" s="616"/>
      <c r="C167" s="218"/>
      <c r="D167" s="968"/>
      <c r="E167" s="240"/>
      <c r="F167" s="241"/>
      <c r="G167" s="644"/>
      <c r="H167" s="203"/>
      <c r="I167" s="29"/>
      <c r="J167" s="441"/>
      <c r="K167" s="311"/>
    </row>
    <row r="168" spans="1:11">
      <c r="A168" s="127"/>
      <c r="B168" s="616"/>
      <c r="C168" s="218"/>
      <c r="D168" s="968"/>
      <c r="E168" s="240"/>
      <c r="F168" s="241"/>
      <c r="G168" s="644"/>
      <c r="H168" s="203"/>
      <c r="I168" s="29"/>
      <c r="J168" s="441"/>
      <c r="K168" s="311"/>
    </row>
    <row r="169" spans="1:11">
      <c r="A169" s="136"/>
      <c r="B169" s="616"/>
      <c r="C169" s="218"/>
      <c r="D169" s="968"/>
      <c r="E169" s="240"/>
      <c r="F169" s="241"/>
      <c r="G169" s="644"/>
      <c r="H169" s="203"/>
      <c r="I169" s="29"/>
      <c r="J169" s="441"/>
      <c r="K169" s="311"/>
    </row>
    <row r="170" spans="1:11">
      <c r="A170" s="136"/>
      <c r="B170" s="616"/>
      <c r="C170" s="218"/>
      <c r="D170" s="968"/>
      <c r="E170" s="240"/>
      <c r="F170" s="241"/>
      <c r="G170" s="644"/>
      <c r="H170" s="203"/>
      <c r="I170" s="29"/>
      <c r="J170" s="441"/>
      <c r="K170" s="311"/>
    </row>
    <row r="171" spans="1:11">
      <c r="A171" s="127"/>
      <c r="B171" s="2404"/>
      <c r="C171" s="2405"/>
      <c r="D171" s="2406"/>
      <c r="E171" s="2407"/>
      <c r="F171" s="2408"/>
      <c r="G171" s="2409"/>
      <c r="H171" s="2405"/>
      <c r="I171" s="2410"/>
      <c r="J171" s="2411"/>
      <c r="K171" s="2412"/>
    </row>
    <row r="172" spans="1:11">
      <c r="A172" s="151"/>
      <c r="B172" s="3757"/>
      <c r="C172" s="3757"/>
      <c r="D172" s="83"/>
      <c r="E172" s="2998"/>
      <c r="F172" s="963"/>
      <c r="G172" s="276"/>
      <c r="H172" s="82"/>
      <c r="I172" s="162"/>
      <c r="J172" s="203"/>
      <c r="K172" s="1810"/>
    </row>
    <row r="173" spans="1:11">
      <c r="A173" s="223"/>
      <c r="B173" s="616"/>
      <c r="C173" s="218"/>
      <c r="D173" s="968"/>
      <c r="E173" s="40"/>
      <c r="F173" s="34"/>
      <c r="G173" s="644"/>
      <c r="H173" s="203"/>
      <c r="I173" s="29"/>
      <c r="J173" s="441"/>
      <c r="K173" s="2096"/>
    </row>
    <row r="174" spans="1:11">
      <c r="A174" s="194"/>
      <c r="B174" s="616"/>
      <c r="C174" s="218"/>
      <c r="D174" s="968"/>
      <c r="E174" s="40"/>
      <c r="F174" s="34"/>
      <c r="G174" s="644"/>
      <c r="H174" s="203"/>
      <c r="I174" s="29"/>
      <c r="J174" s="441"/>
      <c r="K174" s="2096"/>
    </row>
    <row r="175" spans="1:11">
      <c r="A175" s="127"/>
      <c r="B175" s="616"/>
      <c r="C175" s="218"/>
      <c r="D175" s="968"/>
      <c r="E175" s="40"/>
      <c r="F175" s="34"/>
      <c r="G175" s="644"/>
      <c r="H175" s="203"/>
      <c r="I175" s="29"/>
      <c r="J175" s="441"/>
      <c r="K175" s="2096"/>
    </row>
    <row r="176" spans="1:11">
      <c r="A176" s="127"/>
      <c r="B176" s="616"/>
      <c r="C176" s="218"/>
      <c r="D176" s="968"/>
      <c r="E176" s="40"/>
      <c r="F176" s="34"/>
      <c r="G176" s="644"/>
      <c r="H176" s="203"/>
      <c r="I176" s="29"/>
      <c r="J176" s="441"/>
      <c r="K176" s="2096"/>
    </row>
    <row r="177" spans="1:11">
      <c r="A177" s="151"/>
      <c r="B177" s="616"/>
      <c r="C177" s="218"/>
      <c r="D177" s="968"/>
      <c r="E177" s="40"/>
      <c r="F177" s="34"/>
      <c r="G177" s="644"/>
      <c r="H177" s="203"/>
      <c r="I177" s="29"/>
      <c r="J177" s="441"/>
      <c r="K177" s="2096"/>
    </row>
    <row r="178" spans="1:11">
      <c r="A178" s="223"/>
      <c r="B178" s="616"/>
      <c r="C178" s="218"/>
      <c r="D178" s="968"/>
      <c r="E178" s="40"/>
      <c r="F178" s="34"/>
      <c r="G178" s="644"/>
      <c r="H178" s="203"/>
      <c r="I178" s="29"/>
      <c r="J178" s="441"/>
      <c r="K178" s="2096"/>
    </row>
    <row r="179" spans="1:11">
      <c r="A179" s="194"/>
      <c r="B179" s="69"/>
      <c r="C179" s="1987"/>
      <c r="D179" s="1063"/>
      <c r="E179" s="1478"/>
      <c r="F179" s="1479"/>
      <c r="G179" s="2985"/>
      <c r="H179" s="20"/>
      <c r="I179" s="2143"/>
      <c r="J179" s="3803"/>
      <c r="K179" s="3809"/>
    </row>
    <row r="180" spans="1:11">
      <c r="A180" s="148"/>
      <c r="B180" s="2027"/>
      <c r="C180" s="459"/>
      <c r="D180" s="324"/>
      <c r="E180" s="2415"/>
      <c r="F180" s="2416"/>
      <c r="G180" s="2987"/>
      <c r="H180" s="459"/>
      <c r="I180" s="594"/>
      <c r="J180" s="1777"/>
      <c r="K180" s="1776"/>
    </row>
    <row r="181" spans="1:11">
      <c r="A181" s="1195"/>
      <c r="B181" s="2414"/>
      <c r="C181" s="82"/>
      <c r="D181" s="83"/>
      <c r="E181" s="33"/>
      <c r="F181" s="34"/>
      <c r="G181" s="276"/>
      <c r="H181" s="29"/>
      <c r="I181" s="162"/>
      <c r="J181" s="203"/>
      <c r="K181" s="1810"/>
    </row>
    <row r="182" spans="1:11">
      <c r="A182" s="1195"/>
      <c r="B182" s="3155"/>
      <c r="C182" s="3808"/>
      <c r="D182" s="3756"/>
      <c r="E182" s="2415"/>
      <c r="F182" s="3352"/>
      <c r="G182" s="2987"/>
      <c r="H182" s="459"/>
      <c r="I182" s="886"/>
      <c r="J182" s="2239"/>
      <c r="K182" s="1777"/>
    </row>
    <row r="183" spans="1:11">
      <c r="A183" s="339"/>
      <c r="B183" s="3155"/>
      <c r="C183" s="3808"/>
      <c r="D183" s="3756"/>
      <c r="E183" s="2415"/>
      <c r="F183" s="2416"/>
      <c r="G183" s="3033"/>
      <c r="H183" s="459"/>
      <c r="I183" s="886"/>
      <c r="J183" s="2239"/>
      <c r="K183" s="1777"/>
    </row>
    <row r="184" spans="1:11">
      <c r="A184" s="1195"/>
      <c r="B184" s="393"/>
      <c r="C184" s="82"/>
      <c r="D184" s="83"/>
      <c r="E184" s="33"/>
      <c r="F184" s="34"/>
      <c r="G184" s="2987"/>
      <c r="H184" s="29"/>
      <c r="I184" s="561"/>
      <c r="J184" s="305"/>
      <c r="K184" s="1810"/>
    </row>
    <row r="185" spans="1:11">
      <c r="A185" s="1195"/>
      <c r="B185" s="616"/>
      <c r="C185" s="82"/>
      <c r="D185" s="83"/>
      <c r="E185" s="33"/>
      <c r="F185" s="34"/>
      <c r="G185" s="3344"/>
      <c r="H185" s="29"/>
      <c r="I185" s="416"/>
      <c r="J185" s="203"/>
      <c r="K185" s="1810"/>
    </row>
    <row r="186" spans="1:11">
      <c r="A186" s="1195"/>
      <c r="B186" s="616"/>
      <c r="C186" s="82"/>
      <c r="D186" s="83"/>
      <c r="E186" s="33"/>
      <c r="F186" s="34"/>
      <c r="G186" s="556"/>
      <c r="H186" s="29"/>
      <c r="I186" s="416"/>
      <c r="J186" s="203"/>
      <c r="K186" s="1810"/>
    </row>
    <row r="187" spans="1:11">
      <c r="A187" s="148"/>
      <c r="B187" s="616"/>
      <c r="C187" s="82"/>
      <c r="D187" s="83"/>
      <c r="E187" s="33"/>
      <c r="F187" s="3236"/>
      <c r="G187" s="3358"/>
      <c r="H187" s="29"/>
      <c r="I187" s="416"/>
      <c r="J187" s="884"/>
      <c r="K187" s="203"/>
    </row>
    <row r="188" spans="1:11">
      <c r="A188" s="148"/>
      <c r="B188" s="616"/>
      <c r="C188" s="82"/>
      <c r="D188" s="83"/>
      <c r="E188" s="40"/>
      <c r="F188" s="3345"/>
      <c r="G188" s="3346"/>
      <c r="H188" s="29"/>
      <c r="I188" s="162"/>
      <c r="J188" s="305"/>
      <c r="K188" s="203"/>
    </row>
    <row r="189" spans="1:11">
      <c r="A189" s="1195"/>
      <c r="B189" s="393"/>
      <c r="C189" s="82"/>
      <c r="D189" s="83"/>
      <c r="E189" s="40"/>
      <c r="F189" s="3345"/>
      <c r="G189" s="3346"/>
      <c r="H189" s="29"/>
      <c r="I189" s="162"/>
      <c r="J189" s="305"/>
      <c r="K189" s="203"/>
    </row>
    <row r="190" spans="1:11">
      <c r="A190" s="1195"/>
      <c r="B190" s="393"/>
      <c r="C190" s="82"/>
      <c r="D190" s="83"/>
      <c r="E190" s="33"/>
      <c r="F190" s="34"/>
      <c r="G190" s="276"/>
      <c r="H190" s="29"/>
      <c r="I190" s="561"/>
      <c r="J190" s="305"/>
      <c r="K190" s="1810"/>
    </row>
    <row r="191" spans="1:11">
      <c r="A191" s="339"/>
      <c r="B191" s="393"/>
      <c r="C191" s="82"/>
      <c r="D191" s="83"/>
      <c r="E191" s="33"/>
      <c r="F191" s="34"/>
      <c r="G191" s="276"/>
      <c r="H191" s="29"/>
      <c r="I191" s="561"/>
      <c r="J191" s="305"/>
      <c r="K191" s="1810"/>
    </row>
    <row r="192" spans="1:11">
      <c r="A192" s="1195"/>
      <c r="B192" s="1062"/>
      <c r="C192" s="82"/>
      <c r="D192" s="83"/>
      <c r="E192" s="33"/>
      <c r="F192" s="34"/>
      <c r="G192" s="276"/>
      <c r="H192" s="29"/>
      <c r="I192" s="561"/>
      <c r="J192" s="305"/>
      <c r="K192" s="1810"/>
    </row>
    <row r="193" spans="1:11">
      <c r="A193" s="1195"/>
      <c r="B193" s="544"/>
      <c r="C193" s="218"/>
      <c r="D193" s="218"/>
      <c r="E193" s="1114"/>
      <c r="F193" s="627"/>
      <c r="G193" s="2209"/>
      <c r="H193" s="908"/>
      <c r="I193" s="910"/>
      <c r="J193" s="2180"/>
      <c r="K193" s="1440"/>
    </row>
    <row r="194" spans="1:11">
      <c r="A194" s="1195"/>
      <c r="B194" s="685"/>
      <c r="C194" s="218"/>
      <c r="D194" s="968"/>
      <c r="E194" s="252"/>
      <c r="F194" s="241"/>
      <c r="G194" s="644"/>
      <c r="H194" s="203"/>
      <c r="I194" s="29"/>
      <c r="J194" s="441"/>
      <c r="K194" s="311"/>
    </row>
    <row r="195" spans="1:11">
      <c r="A195" s="1195"/>
      <c r="B195" s="393"/>
      <c r="C195" s="218"/>
      <c r="D195" s="968"/>
      <c r="E195" s="252"/>
      <c r="F195" s="241"/>
      <c r="G195" s="644"/>
      <c r="H195" s="203"/>
      <c r="I195" s="29"/>
      <c r="J195" s="441"/>
      <c r="K195" s="311"/>
    </row>
    <row r="196" spans="1:11">
      <c r="A196" s="1195"/>
      <c r="B196" s="616"/>
      <c r="C196" s="218"/>
      <c r="D196" s="968"/>
      <c r="E196" s="240"/>
      <c r="F196" s="241"/>
      <c r="G196" s="644"/>
      <c r="H196" s="203"/>
      <c r="I196" s="29"/>
      <c r="J196" s="441"/>
      <c r="K196" s="311"/>
    </row>
    <row r="197" spans="1:11">
      <c r="A197" s="1195"/>
      <c r="B197" s="616"/>
      <c r="C197" s="218"/>
      <c r="D197" s="968"/>
      <c r="E197" s="240"/>
      <c r="F197" s="241"/>
      <c r="G197" s="644"/>
      <c r="H197" s="203"/>
      <c r="I197" s="29"/>
      <c r="J197" s="441"/>
      <c r="K197" s="311"/>
    </row>
    <row r="198" spans="1:11">
      <c r="A198" s="1195"/>
      <c r="B198" s="616"/>
      <c r="C198" s="218"/>
      <c r="D198" s="968"/>
      <c r="E198" s="240"/>
      <c r="F198" s="241"/>
      <c r="G198" s="644"/>
      <c r="H198" s="203"/>
      <c r="I198" s="29"/>
      <c r="J198" s="441"/>
      <c r="K198" s="311"/>
    </row>
    <row r="199" spans="1:11">
      <c r="A199" s="127"/>
      <c r="B199" s="616"/>
      <c r="C199" s="218"/>
      <c r="D199" s="968"/>
      <c r="E199" s="240"/>
      <c r="F199" s="241"/>
      <c r="G199" s="644"/>
      <c r="H199" s="203"/>
      <c r="I199" s="29"/>
      <c r="J199" s="441"/>
      <c r="K199" s="311"/>
    </row>
    <row r="200" spans="1:11">
      <c r="A200" s="1195"/>
      <c r="B200" s="616"/>
      <c r="C200" s="218"/>
      <c r="D200" s="968"/>
      <c r="E200" s="240"/>
      <c r="F200" s="241"/>
      <c r="G200" s="644"/>
      <c r="H200" s="203"/>
      <c r="I200" s="29"/>
      <c r="J200" s="441"/>
      <c r="K200" s="311"/>
    </row>
    <row r="201" spans="1:11">
      <c r="A201" s="4"/>
      <c r="B201" s="3"/>
      <c r="C201" s="77"/>
      <c r="D201" s="77"/>
      <c r="E201" s="232"/>
      <c r="F201" s="233"/>
      <c r="G201" s="270"/>
      <c r="H201" s="3"/>
      <c r="I201" s="430"/>
      <c r="J201" s="299"/>
      <c r="K201" s="517"/>
    </row>
    <row r="202" spans="1:11">
      <c r="A202" s="1" t="s">
        <v>1</v>
      </c>
      <c r="B202" s="1"/>
      <c r="C202" s="71"/>
      <c r="D202" s="77"/>
      <c r="E202" s="232"/>
      <c r="F202" s="233"/>
      <c r="G202" s="270"/>
      <c r="H202" s="1"/>
      <c r="I202" s="214"/>
      <c r="J202" s="299"/>
      <c r="K202" s="517"/>
    </row>
    <row r="203" spans="1:11">
      <c r="A203" s="3753" t="s">
        <v>1184</v>
      </c>
      <c r="B203" s="3753"/>
      <c r="C203" s="10"/>
      <c r="D203" s="78"/>
      <c r="E203" s="232"/>
      <c r="F203" s="233"/>
      <c r="G203" s="270"/>
      <c r="H203" s="1"/>
      <c r="I203" s="214"/>
      <c r="J203" s="299"/>
      <c r="K203" s="517"/>
    </row>
    <row r="204" spans="1:11" ht="35.25" thickBot="1">
      <c r="A204" s="4"/>
      <c r="B204" s="3"/>
      <c r="C204" s="77"/>
      <c r="D204" s="77"/>
      <c r="E204" s="232"/>
      <c r="F204" s="233"/>
      <c r="G204" s="270"/>
      <c r="H204" s="3"/>
      <c r="I204" s="430"/>
      <c r="J204" s="299"/>
      <c r="K204" s="517"/>
    </row>
    <row r="205" spans="1:11">
      <c r="A205" s="3759"/>
      <c r="B205" s="3760" t="s">
        <v>3</v>
      </c>
      <c r="C205" s="6" t="s">
        <v>4</v>
      </c>
      <c r="D205" s="7" t="s">
        <v>5</v>
      </c>
      <c r="E205" s="234" t="s">
        <v>6</v>
      </c>
      <c r="F205" s="235" t="s">
        <v>6</v>
      </c>
      <c r="G205" s="201" t="s">
        <v>7</v>
      </c>
      <c r="H205" s="80" t="s">
        <v>8</v>
      </c>
      <c r="I205" s="400" t="s">
        <v>9</v>
      </c>
      <c r="J205" s="112" t="s">
        <v>10</v>
      </c>
      <c r="K205" s="518" t="s">
        <v>10</v>
      </c>
    </row>
    <row r="206" spans="1:11" ht="35.25" thickBot="1">
      <c r="A206" s="118"/>
      <c r="B206" s="16"/>
      <c r="C206" s="12"/>
      <c r="D206" s="13" t="s">
        <v>11</v>
      </c>
      <c r="E206" s="236" t="s">
        <v>13</v>
      </c>
      <c r="F206" s="237" t="s">
        <v>12</v>
      </c>
      <c r="G206" s="202"/>
      <c r="H206" s="12" t="s">
        <v>14</v>
      </c>
      <c r="I206" s="401"/>
      <c r="J206" s="122" t="s">
        <v>15</v>
      </c>
      <c r="K206" s="519" t="s">
        <v>16</v>
      </c>
    </row>
    <row r="207" spans="1:11">
      <c r="A207" s="338"/>
      <c r="B207" s="3807" t="s">
        <v>1815</v>
      </c>
      <c r="C207" s="3810"/>
      <c r="D207" s="324"/>
      <c r="E207" s="962"/>
      <c r="F207" s="963"/>
      <c r="G207" s="276"/>
      <c r="H207" s="459"/>
      <c r="I207" s="886"/>
      <c r="J207" s="964"/>
      <c r="K207" s="592"/>
    </row>
    <row r="208" spans="1:11">
      <c r="A208" s="569"/>
      <c r="B208" s="26" t="s">
        <v>1816</v>
      </c>
      <c r="C208" s="459" t="s">
        <v>1817</v>
      </c>
      <c r="D208" s="324" t="s">
        <v>172</v>
      </c>
      <c r="E208" s="962">
        <v>48</v>
      </c>
      <c r="F208" s="963" t="s">
        <v>1234</v>
      </c>
      <c r="G208" s="2987" t="s">
        <v>1902</v>
      </c>
      <c r="H208" s="459">
        <v>580</v>
      </c>
      <c r="I208" s="277" t="s">
        <v>1903</v>
      </c>
      <c r="J208" s="965">
        <v>529.34</v>
      </c>
      <c r="K208" s="592">
        <v>44.11</v>
      </c>
    </row>
    <row r="209" spans="1:11">
      <c r="A209" s="1195"/>
      <c r="B209" s="26"/>
      <c r="C209" s="459"/>
      <c r="D209" s="324"/>
      <c r="E209" s="962"/>
      <c r="F209" s="963"/>
      <c r="G209" s="276" t="s">
        <v>1904</v>
      </c>
      <c r="H209" s="459">
        <v>580</v>
      </c>
      <c r="I209" s="594" t="s">
        <v>1905</v>
      </c>
      <c r="J209" s="964">
        <v>467.5</v>
      </c>
      <c r="K209" s="592">
        <v>39</v>
      </c>
    </row>
    <row r="210" spans="1:11">
      <c r="A210" s="1195"/>
      <c r="B210" s="26" t="s">
        <v>1820</v>
      </c>
      <c r="C210" s="459" t="s">
        <v>1817</v>
      </c>
      <c r="D210" s="324" t="s">
        <v>172</v>
      </c>
      <c r="E210" s="962">
        <v>83</v>
      </c>
      <c r="F210" s="963" t="s">
        <v>1906</v>
      </c>
      <c r="G210" s="2987" t="s">
        <v>1907</v>
      </c>
      <c r="H210" s="459">
        <v>858</v>
      </c>
      <c r="I210" s="594" t="s">
        <v>1822</v>
      </c>
      <c r="J210" s="964">
        <v>879.54</v>
      </c>
      <c r="K210" s="592">
        <v>73.290000000000006</v>
      </c>
    </row>
    <row r="211" spans="1:11">
      <c r="A211" s="340"/>
      <c r="B211" s="26" t="s">
        <v>1823</v>
      </c>
      <c r="C211" s="459" t="s">
        <v>1817</v>
      </c>
      <c r="D211" s="324" t="s">
        <v>172</v>
      </c>
      <c r="E211" s="962">
        <v>83</v>
      </c>
      <c r="F211" s="963" t="s">
        <v>1824</v>
      </c>
      <c r="G211" s="2987" t="s">
        <v>1907</v>
      </c>
      <c r="H211" s="459">
        <v>882</v>
      </c>
      <c r="I211" s="594" t="s">
        <v>1825</v>
      </c>
      <c r="J211" s="964">
        <v>905.22</v>
      </c>
      <c r="K211" s="592">
        <v>75.44</v>
      </c>
    </row>
    <row r="212" spans="1:11">
      <c r="A212" s="1195"/>
      <c r="B212" s="26" t="s">
        <v>1908</v>
      </c>
      <c r="C212" s="459" t="s">
        <v>1909</v>
      </c>
      <c r="D212" s="324" t="s">
        <v>172</v>
      </c>
      <c r="E212" s="962">
        <v>75</v>
      </c>
      <c r="F212" s="963" t="s">
        <v>1910</v>
      </c>
      <c r="G212" s="276" t="s">
        <v>1911</v>
      </c>
      <c r="H212" s="459">
        <v>768</v>
      </c>
      <c r="I212" s="594"/>
      <c r="J212" s="964">
        <v>757.56</v>
      </c>
      <c r="K212" s="592">
        <v>63.13</v>
      </c>
    </row>
    <row r="213" spans="1:11">
      <c r="A213" s="340"/>
      <c r="B213" s="26" t="s">
        <v>1912</v>
      </c>
      <c r="C213" s="459" t="s">
        <v>370</v>
      </c>
      <c r="D213" s="324"/>
      <c r="E213" s="962">
        <v>80</v>
      </c>
      <c r="F213" s="963"/>
      <c r="G213" s="649" t="s">
        <v>1913</v>
      </c>
      <c r="H213" s="459">
        <v>818</v>
      </c>
      <c r="I213" s="886"/>
      <c r="J213" s="966">
        <v>830.32</v>
      </c>
      <c r="K213" s="592">
        <v>69.19</v>
      </c>
    </row>
    <row r="214" spans="1:11">
      <c r="A214" s="1195"/>
      <c r="B214" s="2404" t="s">
        <v>1823</v>
      </c>
      <c r="C214" s="2405" t="s">
        <v>1817</v>
      </c>
      <c r="D214" s="2406" t="s">
        <v>172</v>
      </c>
      <c r="E214" s="2407">
        <v>75</v>
      </c>
      <c r="F214" s="2408" t="s">
        <v>1914</v>
      </c>
      <c r="G214" s="2409" t="s">
        <v>1833</v>
      </c>
      <c r="H214" s="2405">
        <v>816</v>
      </c>
      <c r="I214" s="2410" t="s">
        <v>1915</v>
      </c>
      <c r="J214" s="2411">
        <v>808.52</v>
      </c>
      <c r="K214" s="2412">
        <v>67.38</v>
      </c>
    </row>
    <row r="215" spans="1:11">
      <c r="A215" s="1195"/>
      <c r="B215" s="32" t="s">
        <v>1832</v>
      </c>
      <c r="C215" s="459" t="s">
        <v>189</v>
      </c>
      <c r="D215" s="549" t="s">
        <v>168</v>
      </c>
      <c r="E215" s="962">
        <v>26</v>
      </c>
      <c r="F215" s="971" t="s">
        <v>358</v>
      </c>
      <c r="G215" s="276" t="s">
        <v>1833</v>
      </c>
      <c r="H215" s="459">
        <v>828</v>
      </c>
      <c r="I215" s="594" t="s">
        <v>1834</v>
      </c>
      <c r="J215" s="965">
        <v>748.83</v>
      </c>
      <c r="K215" s="592">
        <v>20.8</v>
      </c>
    </row>
    <row r="216" spans="1:11">
      <c r="A216" s="1195"/>
      <c r="B216" s="26" t="s">
        <v>1835</v>
      </c>
      <c r="C216" s="82" t="s">
        <v>1084</v>
      </c>
      <c r="D216" s="83" t="s">
        <v>172</v>
      </c>
      <c r="E216" s="252">
        <v>260</v>
      </c>
      <c r="F216" s="241"/>
      <c r="G216" s="276" t="s">
        <v>1833</v>
      </c>
      <c r="H216" s="29">
        <v>2650</v>
      </c>
      <c r="I216" s="162" t="s">
        <v>1836</v>
      </c>
      <c r="J216" s="203">
        <v>2774.51</v>
      </c>
      <c r="K216" s="522">
        <v>231.2</v>
      </c>
    </row>
    <row r="217" spans="1:11">
      <c r="A217" s="340"/>
      <c r="B217" s="32" t="s">
        <v>1829</v>
      </c>
      <c r="C217" s="459" t="s">
        <v>45</v>
      </c>
      <c r="D217" s="324" t="s">
        <v>960</v>
      </c>
      <c r="E217" s="962"/>
      <c r="F217" s="971"/>
      <c r="G217" s="2987" t="s">
        <v>1902</v>
      </c>
      <c r="H217" s="459">
        <v>447</v>
      </c>
      <c r="I217" s="886" t="s">
        <v>1830</v>
      </c>
      <c r="J217" s="1776" t="s">
        <v>1916</v>
      </c>
      <c r="K217" s="1776">
        <v>29.23</v>
      </c>
    </row>
    <row r="218" spans="1:11">
      <c r="A218" s="1195"/>
      <c r="B218" s="3757"/>
      <c r="C218" s="140"/>
      <c r="D218" s="549"/>
      <c r="E218" s="962"/>
      <c r="F218" s="971"/>
      <c r="G218" s="276"/>
      <c r="H218" s="459"/>
      <c r="I218" s="594"/>
      <c r="J218" s="965"/>
      <c r="K218" s="592"/>
    </row>
    <row r="219" spans="1:11">
      <c r="A219" s="340"/>
      <c r="B219" s="24"/>
      <c r="C219" s="82"/>
      <c r="D219" s="83"/>
      <c r="E219" s="33"/>
      <c r="F219" s="34"/>
      <c r="G219" s="276"/>
      <c r="H219" s="29"/>
      <c r="I219" s="162"/>
      <c r="J219" s="203"/>
      <c r="K219" s="1810"/>
    </row>
    <row r="220" spans="1:11">
      <c r="A220" s="1195"/>
      <c r="B220" s="685" t="s">
        <v>1837</v>
      </c>
      <c r="C220" s="140"/>
      <c r="D220" s="549"/>
      <c r="E220" s="962"/>
      <c r="F220" s="971"/>
      <c r="G220" s="276"/>
      <c r="H220" s="459"/>
      <c r="I220" s="594"/>
      <c r="J220" s="965"/>
      <c r="K220" s="592"/>
    </row>
    <row r="221" spans="1:11">
      <c r="A221" s="127"/>
      <c r="B221" s="24" t="s">
        <v>1917</v>
      </c>
      <c r="C221" s="82" t="s">
        <v>1840</v>
      </c>
      <c r="D221" s="83" t="s">
        <v>172</v>
      </c>
      <c r="E221" s="33">
        <v>45</v>
      </c>
      <c r="F221" s="34">
        <v>450</v>
      </c>
      <c r="G221" s="276" t="s">
        <v>1841</v>
      </c>
      <c r="H221" s="29">
        <v>437.38</v>
      </c>
      <c r="I221" s="162" t="s">
        <v>1842</v>
      </c>
      <c r="J221" s="203">
        <v>405</v>
      </c>
      <c r="K221" s="1810">
        <v>33.75</v>
      </c>
    </row>
    <row r="222" spans="1:11">
      <c r="A222" s="136"/>
      <c r="B222" s="24" t="s">
        <v>1843</v>
      </c>
      <c r="C222" s="459" t="s">
        <v>1840</v>
      </c>
      <c r="D222" s="324" t="s">
        <v>22</v>
      </c>
      <c r="E222" s="2415">
        <v>50</v>
      </c>
      <c r="F222" s="2416" t="s">
        <v>1844</v>
      </c>
      <c r="G222" s="2987" t="s">
        <v>1907</v>
      </c>
      <c r="H222" s="459">
        <v>420.56</v>
      </c>
      <c r="I222" s="594"/>
      <c r="J222" s="1777" t="s">
        <v>62</v>
      </c>
      <c r="K222" s="1776">
        <v>45</v>
      </c>
    </row>
    <row r="223" spans="1:11">
      <c r="A223" s="136"/>
      <c r="B223" s="2027" t="s">
        <v>1918</v>
      </c>
      <c r="C223" s="459" t="s">
        <v>1847</v>
      </c>
      <c r="D223" s="324" t="s">
        <v>22</v>
      </c>
      <c r="E223" s="2415">
        <v>30</v>
      </c>
      <c r="F223" s="2416" t="s">
        <v>1848</v>
      </c>
      <c r="G223" s="2987" t="s">
        <v>1919</v>
      </c>
      <c r="H223" s="459">
        <v>29.72</v>
      </c>
      <c r="I223" s="594" t="s">
        <v>1849</v>
      </c>
      <c r="J223" s="1777" t="s">
        <v>1850</v>
      </c>
      <c r="K223" s="1776">
        <v>26.5</v>
      </c>
    </row>
    <row r="224" spans="1:11">
      <c r="A224" s="127"/>
      <c r="B224" s="2414" t="s">
        <v>1851</v>
      </c>
      <c r="C224" s="82" t="s">
        <v>1719</v>
      </c>
      <c r="D224" s="83" t="s">
        <v>172</v>
      </c>
      <c r="E224" s="33">
        <v>90</v>
      </c>
      <c r="F224" s="34" t="s">
        <v>1852</v>
      </c>
      <c r="G224" s="276" t="s">
        <v>1841</v>
      </c>
      <c r="H224" s="29">
        <v>897.12</v>
      </c>
      <c r="I224" s="162"/>
      <c r="J224" s="203">
        <v>975</v>
      </c>
      <c r="K224" s="1810">
        <v>81.25</v>
      </c>
    </row>
    <row r="225" spans="1:11" ht="35.25" thickBot="1">
      <c r="A225" s="2452"/>
      <c r="B225" s="3155" t="s">
        <v>1856</v>
      </c>
      <c r="C225" s="3808" t="s">
        <v>1840</v>
      </c>
      <c r="D225" s="3756" t="s">
        <v>22</v>
      </c>
      <c r="E225" s="2415">
        <v>70</v>
      </c>
      <c r="F225" s="3352" t="s">
        <v>1920</v>
      </c>
      <c r="G225" s="2987" t="s">
        <v>1907</v>
      </c>
      <c r="H225" s="459">
        <v>700.94</v>
      </c>
      <c r="I225" s="886" t="s">
        <v>1859</v>
      </c>
      <c r="J225" s="2239">
        <v>625</v>
      </c>
      <c r="K225" s="1777">
        <v>62.5</v>
      </c>
    </row>
    <row r="226" spans="1:11">
      <c r="A226" s="194"/>
      <c r="B226" s="3155" t="s">
        <v>1856</v>
      </c>
      <c r="C226" s="3808" t="s">
        <v>1860</v>
      </c>
      <c r="D226" s="3756" t="s">
        <v>183</v>
      </c>
      <c r="E226" s="2415">
        <v>35</v>
      </c>
      <c r="F226" s="2416" t="s">
        <v>58</v>
      </c>
      <c r="G226" s="3033" t="s">
        <v>1861</v>
      </c>
      <c r="H226" s="459"/>
      <c r="I226" s="886"/>
      <c r="J226" s="2239">
        <v>580</v>
      </c>
      <c r="K226" s="1777">
        <v>29</v>
      </c>
    </row>
    <row r="227" spans="1:11">
      <c r="A227" s="127"/>
      <c r="B227" s="393" t="s">
        <v>1866</v>
      </c>
      <c r="C227" s="82" t="s">
        <v>45</v>
      </c>
      <c r="D227" s="83" t="s">
        <v>22</v>
      </c>
      <c r="E227" s="33">
        <v>70</v>
      </c>
      <c r="F227" s="34" t="s">
        <v>1921</v>
      </c>
      <c r="G227" s="2987" t="s">
        <v>1907</v>
      </c>
      <c r="H227" s="29">
        <v>607.48</v>
      </c>
      <c r="I227" s="561"/>
      <c r="J227" s="305" t="s">
        <v>1868</v>
      </c>
      <c r="K227" s="1810">
        <v>65</v>
      </c>
    </row>
    <row r="228" spans="1:11">
      <c r="A228" s="127"/>
      <c r="B228" s="616" t="s">
        <v>1869</v>
      </c>
      <c r="C228" s="82" t="s">
        <v>1541</v>
      </c>
      <c r="D228" s="83" t="s">
        <v>22</v>
      </c>
      <c r="E228" s="33">
        <v>80</v>
      </c>
      <c r="F228" s="34" t="s">
        <v>1779</v>
      </c>
      <c r="G228" s="3344" t="s">
        <v>1870</v>
      </c>
      <c r="H228" s="29">
        <v>672.89</v>
      </c>
      <c r="I228" s="416"/>
      <c r="J228" s="203" t="s">
        <v>1871</v>
      </c>
      <c r="K228" s="1810">
        <v>72</v>
      </c>
    </row>
    <row r="229" spans="1:11">
      <c r="A229" s="136"/>
      <c r="B229" s="616" t="s">
        <v>1922</v>
      </c>
      <c r="C229" s="82" t="s">
        <v>370</v>
      </c>
      <c r="D229" s="83" t="s">
        <v>22</v>
      </c>
      <c r="E229" s="33">
        <v>60</v>
      </c>
      <c r="F229" s="34" t="s">
        <v>1923</v>
      </c>
      <c r="G229" s="556" t="s">
        <v>1907</v>
      </c>
      <c r="H229" s="29">
        <v>551.4</v>
      </c>
      <c r="I229" s="416" t="s">
        <v>1873</v>
      </c>
      <c r="J229" s="203" t="s">
        <v>1874</v>
      </c>
      <c r="K229" s="1810">
        <v>54.46</v>
      </c>
    </row>
    <row r="230" spans="1:11">
      <c r="A230" s="136"/>
      <c r="B230" s="616" t="s">
        <v>1924</v>
      </c>
      <c r="C230" s="82" t="s">
        <v>1876</v>
      </c>
      <c r="D230" s="83" t="s">
        <v>183</v>
      </c>
      <c r="E230" s="33">
        <v>65</v>
      </c>
      <c r="F230" s="3236" t="s">
        <v>1877</v>
      </c>
      <c r="G230" s="3358">
        <v>25191</v>
      </c>
      <c r="H230" s="29">
        <v>1214.95</v>
      </c>
      <c r="I230" s="416" t="s">
        <v>1878</v>
      </c>
      <c r="J230" s="884" t="s">
        <v>1879</v>
      </c>
      <c r="K230" s="203">
        <v>54.16</v>
      </c>
    </row>
    <row r="231" spans="1:11">
      <c r="A231" s="127"/>
      <c r="B231" s="616" t="s">
        <v>1880</v>
      </c>
      <c r="C231" s="82" t="s">
        <v>1881</v>
      </c>
      <c r="D231" s="83" t="s">
        <v>22</v>
      </c>
      <c r="E231" s="40">
        <v>98</v>
      </c>
      <c r="F231" s="3345" t="s">
        <v>1273</v>
      </c>
      <c r="G231" s="3346" t="s">
        <v>1870</v>
      </c>
      <c r="H231" s="29">
        <v>831.77</v>
      </c>
      <c r="I231" s="162"/>
      <c r="J231" s="305" t="s">
        <v>1338</v>
      </c>
      <c r="K231" s="203">
        <v>89</v>
      </c>
    </row>
    <row r="232" spans="1:11">
      <c r="A232" s="127"/>
      <c r="B232" s="393" t="s">
        <v>1882</v>
      </c>
      <c r="C232" s="82" t="s">
        <v>189</v>
      </c>
      <c r="D232" s="83" t="s">
        <v>172</v>
      </c>
      <c r="E232" s="40">
        <v>102</v>
      </c>
      <c r="F232" s="3345" t="s">
        <v>1883</v>
      </c>
      <c r="G232" s="3346" t="s">
        <v>1870</v>
      </c>
      <c r="H232" s="29">
        <v>1028.03</v>
      </c>
      <c r="I232" s="162"/>
      <c r="J232" s="305" t="s">
        <v>1884</v>
      </c>
      <c r="K232" s="203">
        <v>92</v>
      </c>
    </row>
    <row r="233" spans="1:11">
      <c r="A233" s="127"/>
      <c r="B233" s="393" t="s">
        <v>1889</v>
      </c>
      <c r="C233" s="82" t="s">
        <v>370</v>
      </c>
      <c r="D233" s="83" t="s">
        <v>540</v>
      </c>
      <c r="E233" s="33">
        <v>110</v>
      </c>
      <c r="F233" s="34" t="s">
        <v>627</v>
      </c>
      <c r="G233" s="276" t="s">
        <v>1664</v>
      </c>
      <c r="H233" s="29">
        <v>934.58</v>
      </c>
      <c r="I233" s="561"/>
      <c r="J233" s="305" t="s">
        <v>778</v>
      </c>
      <c r="K233" s="1810">
        <v>100</v>
      </c>
    </row>
    <row r="234" spans="1:11">
      <c r="A234" s="151"/>
      <c r="B234" s="393" t="s">
        <v>1894</v>
      </c>
      <c r="C234" s="82" t="s">
        <v>370</v>
      </c>
      <c r="D234" s="83" t="s">
        <v>540</v>
      </c>
      <c r="E234" s="33">
        <v>110</v>
      </c>
      <c r="F234" s="34" t="s">
        <v>627</v>
      </c>
      <c r="G234" s="276" t="s">
        <v>1664</v>
      </c>
      <c r="H234" s="29">
        <v>934.58</v>
      </c>
      <c r="I234" s="561"/>
      <c r="J234" s="305" t="s">
        <v>778</v>
      </c>
      <c r="K234" s="1810">
        <v>100</v>
      </c>
    </row>
    <row r="235" spans="1:11">
      <c r="A235" s="223"/>
      <c r="B235" s="1062" t="s">
        <v>1885</v>
      </c>
      <c r="C235" s="82" t="s">
        <v>370</v>
      </c>
      <c r="D235" s="83" t="s">
        <v>540</v>
      </c>
      <c r="E235" s="33">
        <v>110</v>
      </c>
      <c r="F235" s="34" t="s">
        <v>627</v>
      </c>
      <c r="G235" s="276" t="s">
        <v>1664</v>
      </c>
      <c r="H235" s="29">
        <v>934.58</v>
      </c>
      <c r="I235" s="561"/>
      <c r="J235" s="305" t="s">
        <v>778</v>
      </c>
      <c r="K235" s="1810">
        <v>100</v>
      </c>
    </row>
    <row r="236" spans="1:11">
      <c r="A236" s="194"/>
      <c r="B236" s="259"/>
      <c r="C236" s="82"/>
      <c r="D236" s="83"/>
      <c r="E236" s="244"/>
      <c r="F236" s="245"/>
      <c r="G236" s="630"/>
      <c r="H236" s="625"/>
      <c r="I236" s="162"/>
      <c r="J236" s="204"/>
      <c r="K236" s="521"/>
    </row>
    <row r="237" spans="1:11">
      <c r="A237" s="4"/>
      <c r="B237" s="259"/>
      <c r="C237" s="85"/>
      <c r="D237" s="86"/>
      <c r="E237" s="250"/>
      <c r="F237" s="251"/>
      <c r="G237" s="630"/>
      <c r="H237" s="628"/>
      <c r="I237" s="432"/>
      <c r="J237" s="204"/>
      <c r="K237" s="521"/>
    </row>
    <row r="238" spans="1:11">
      <c r="A238" s="1195"/>
      <c r="B238" s="393"/>
      <c r="C238" s="82"/>
      <c r="D238" s="83"/>
      <c r="E238" s="252"/>
      <c r="F238" s="241"/>
      <c r="G238" s="276"/>
      <c r="H238" s="29"/>
      <c r="I238" s="162"/>
      <c r="J238" s="203"/>
      <c r="K238" s="522"/>
    </row>
    <row r="239" spans="1:11">
      <c r="A239" s="1195"/>
      <c r="B239" s="393"/>
      <c r="C239" s="82"/>
      <c r="D239" s="83"/>
      <c r="E239" s="252"/>
      <c r="F239" s="241"/>
      <c r="G239" s="276"/>
      <c r="H239" s="29"/>
      <c r="I239" s="162"/>
      <c r="J239" s="203"/>
      <c r="K239" s="522"/>
    </row>
    <row r="240" spans="1:11">
      <c r="A240" s="127"/>
      <c r="B240" s="225"/>
      <c r="C240" s="82"/>
      <c r="D240" s="83"/>
      <c r="E240" s="252"/>
      <c r="F240" s="241"/>
      <c r="G240" s="276"/>
      <c r="H240" s="29"/>
      <c r="I240" s="162"/>
      <c r="J240" s="203"/>
      <c r="K240" s="522"/>
    </row>
    <row r="241" spans="1:11">
      <c r="A241" s="1195"/>
      <c r="B241" s="393"/>
      <c r="C241" s="82"/>
      <c r="D241" s="83"/>
      <c r="E241" s="252"/>
      <c r="F241" s="241"/>
      <c r="G241" s="276"/>
      <c r="H241" s="29"/>
      <c r="I241" s="162"/>
      <c r="J241" s="203"/>
      <c r="K241" s="522"/>
    </row>
    <row r="242" spans="1:11">
      <c r="A242" s="127"/>
      <c r="B242" s="225"/>
      <c r="C242" s="82"/>
      <c r="D242" s="83"/>
      <c r="E242" s="252"/>
      <c r="F242" s="241"/>
      <c r="G242" s="276"/>
      <c r="H242" s="29"/>
      <c r="I242" s="162"/>
      <c r="J242" s="203"/>
      <c r="K242" s="522"/>
    </row>
    <row r="243" spans="1:11">
      <c r="A243" s="1195"/>
      <c r="B243" s="393"/>
      <c r="C243" s="82"/>
      <c r="D243" s="83"/>
      <c r="E243" s="252"/>
      <c r="F243" s="241"/>
      <c r="G243" s="276"/>
      <c r="H243" s="29"/>
      <c r="I243" s="162"/>
      <c r="J243" s="203"/>
      <c r="K243" s="522"/>
    </row>
    <row r="244" spans="1:11">
      <c r="A244" s="4"/>
      <c r="B244" s="3"/>
      <c r="C244" s="77"/>
      <c r="D244" s="77"/>
      <c r="E244" s="232"/>
      <c r="F244" s="233"/>
      <c r="G244" s="270"/>
      <c r="H244" s="3"/>
      <c r="I244" s="430"/>
      <c r="J244" s="299"/>
      <c r="K244" s="517"/>
    </row>
    <row r="245" spans="1:11">
      <c r="A245" s="1" t="s">
        <v>1</v>
      </c>
      <c r="B245" s="1"/>
      <c r="C245" s="71"/>
      <c r="D245" s="77"/>
      <c r="E245" s="232"/>
      <c r="F245" s="233"/>
      <c r="G245" s="270"/>
      <c r="H245" s="1"/>
      <c r="I245" s="214"/>
      <c r="J245" s="299"/>
      <c r="K245" s="517"/>
    </row>
    <row r="246" spans="1:11">
      <c r="A246" s="3753" t="s">
        <v>1184</v>
      </c>
      <c r="B246" s="3753"/>
      <c r="C246" s="10"/>
      <c r="D246" s="78"/>
      <c r="E246" s="232"/>
      <c r="F246" s="233"/>
      <c r="G246" s="270"/>
      <c r="H246" s="1"/>
      <c r="I246" s="214"/>
      <c r="J246" s="299"/>
      <c r="K246" s="517"/>
    </row>
    <row r="247" spans="1:11" ht="35.25" thickBot="1">
      <c r="A247" s="4"/>
      <c r="B247" s="3"/>
      <c r="C247" s="77"/>
      <c r="D247" s="77"/>
      <c r="E247" s="232"/>
      <c r="F247" s="233"/>
      <c r="G247" s="270"/>
      <c r="H247" s="3"/>
      <c r="I247" s="430"/>
      <c r="J247" s="299"/>
      <c r="K247" s="517"/>
    </row>
    <row r="248" spans="1:11">
      <c r="A248" s="3759"/>
      <c r="B248" s="3760" t="s">
        <v>3</v>
      </c>
      <c r="C248" s="6" t="s">
        <v>4</v>
      </c>
      <c r="D248" s="7" t="s">
        <v>5</v>
      </c>
      <c r="E248" s="234" t="s">
        <v>6</v>
      </c>
      <c r="F248" s="235" t="s">
        <v>6</v>
      </c>
      <c r="G248" s="201" t="s">
        <v>7</v>
      </c>
      <c r="H248" s="80" t="s">
        <v>8</v>
      </c>
      <c r="I248" s="400" t="s">
        <v>9</v>
      </c>
      <c r="J248" s="112" t="s">
        <v>10</v>
      </c>
      <c r="K248" s="518" t="s">
        <v>10</v>
      </c>
    </row>
    <row r="249" spans="1:11" ht="35.25" thickBot="1">
      <c r="A249" s="118"/>
      <c r="B249" s="16"/>
      <c r="C249" s="12"/>
      <c r="D249" s="13" t="s">
        <v>11</v>
      </c>
      <c r="E249" s="236" t="s">
        <v>13</v>
      </c>
      <c r="F249" s="237" t="s">
        <v>12</v>
      </c>
      <c r="G249" s="202"/>
      <c r="H249" s="12" t="s">
        <v>14</v>
      </c>
      <c r="I249" s="401"/>
      <c r="J249" s="122" t="s">
        <v>15</v>
      </c>
      <c r="K249" s="519" t="s">
        <v>16</v>
      </c>
    </row>
    <row r="250" spans="1:11">
      <c r="A250" s="2166"/>
      <c r="B250" s="2772" t="s">
        <v>86</v>
      </c>
      <c r="C250" s="205"/>
      <c r="D250" s="262"/>
      <c r="E250" s="290"/>
      <c r="F250" s="291"/>
      <c r="G250" s="597"/>
      <c r="H250" s="623"/>
      <c r="I250" s="624"/>
      <c r="J250" s="300"/>
      <c r="K250" s="520"/>
    </row>
    <row r="251" spans="1:11">
      <c r="A251" s="569"/>
      <c r="B251" s="544" t="s">
        <v>736</v>
      </c>
      <c r="C251" s="85" t="s">
        <v>1674</v>
      </c>
      <c r="D251" s="322" t="s">
        <v>1675</v>
      </c>
      <c r="E251" s="1641"/>
      <c r="F251" s="1693"/>
      <c r="G251" s="275" t="s">
        <v>1925</v>
      </c>
      <c r="H251" s="204">
        <v>1850</v>
      </c>
      <c r="I251" s="1347" t="s">
        <v>350</v>
      </c>
      <c r="J251" s="204" t="s">
        <v>1926</v>
      </c>
      <c r="K251" s="521">
        <v>78.33</v>
      </c>
    </row>
    <row r="252" spans="1:11">
      <c r="A252" s="1195"/>
      <c r="B252" s="544" t="s">
        <v>1681</v>
      </c>
      <c r="C252" s="82" t="s">
        <v>1674</v>
      </c>
      <c r="D252" s="322" t="s">
        <v>1675</v>
      </c>
      <c r="E252" s="250"/>
      <c r="F252" s="251"/>
      <c r="G252" s="2797" t="s">
        <v>1682</v>
      </c>
      <c r="H252" s="203">
        <v>3600</v>
      </c>
      <c r="I252" s="416" t="s">
        <v>752</v>
      </c>
      <c r="J252" s="203">
        <v>3620</v>
      </c>
      <c r="K252" s="2806" t="s">
        <v>1683</v>
      </c>
    </row>
    <row r="253" spans="1:11">
      <c r="A253" s="1195"/>
      <c r="B253" s="544"/>
      <c r="C253" s="85"/>
      <c r="D253" s="83"/>
      <c r="E253" s="252"/>
      <c r="F253" s="241"/>
      <c r="G253" s="276"/>
      <c r="H253" s="203"/>
      <c r="I253" s="536"/>
      <c r="J253" s="203"/>
      <c r="K253" s="522"/>
    </row>
    <row r="254" spans="1:11">
      <c r="A254" s="1195"/>
      <c r="B254" s="685" t="s">
        <v>1927</v>
      </c>
      <c r="C254" s="218"/>
      <c r="D254" s="968"/>
      <c r="E254" s="252"/>
      <c r="F254" s="241"/>
      <c r="G254" s="644"/>
      <c r="H254" s="203"/>
      <c r="I254" s="29"/>
      <c r="J254" s="441"/>
      <c r="K254" s="311"/>
    </row>
    <row r="255" spans="1:11">
      <c r="A255" s="1195"/>
      <c r="B255" s="393" t="s">
        <v>1552</v>
      </c>
      <c r="C255" s="218" t="s">
        <v>1553</v>
      </c>
      <c r="D255" s="968" t="s">
        <v>453</v>
      </c>
      <c r="E255" s="252">
        <v>195</v>
      </c>
      <c r="F255" s="241"/>
      <c r="G255" s="644" t="s">
        <v>1712</v>
      </c>
      <c r="H255" s="203">
        <v>3768</v>
      </c>
      <c r="I255" s="29" t="s">
        <v>1928</v>
      </c>
      <c r="J255" s="441">
        <v>3830.17</v>
      </c>
      <c r="K255" s="311">
        <v>159.59</v>
      </c>
    </row>
    <row r="256" spans="1:11">
      <c r="A256" s="1195"/>
      <c r="B256" s="616" t="s">
        <v>1557</v>
      </c>
      <c r="C256" s="218" t="s">
        <v>45</v>
      </c>
      <c r="D256" s="968" t="s">
        <v>172</v>
      </c>
      <c r="E256" s="240">
        <v>190</v>
      </c>
      <c r="F256" s="241" t="s">
        <v>1929</v>
      </c>
      <c r="G256" s="644" t="s">
        <v>1712</v>
      </c>
      <c r="H256" s="203">
        <v>2148</v>
      </c>
      <c r="I256" s="29" t="s">
        <v>1930</v>
      </c>
      <c r="J256" s="441">
        <v>2097.04</v>
      </c>
      <c r="K256" s="311">
        <v>174.75</v>
      </c>
    </row>
    <row r="257" spans="1:11">
      <c r="A257" s="1195"/>
      <c r="B257" s="616" t="s">
        <v>1561</v>
      </c>
      <c r="C257" s="218" t="s">
        <v>45</v>
      </c>
      <c r="D257" s="968" t="s">
        <v>172</v>
      </c>
      <c r="E257" s="240">
        <v>190</v>
      </c>
      <c r="F257" s="241" t="s">
        <v>1929</v>
      </c>
      <c r="G257" s="644" t="s">
        <v>1712</v>
      </c>
      <c r="H257" s="203">
        <v>2148</v>
      </c>
      <c r="I257" s="29" t="s">
        <v>1930</v>
      </c>
      <c r="J257" s="441">
        <v>2097.04</v>
      </c>
      <c r="K257" s="311">
        <v>174.75</v>
      </c>
    </row>
    <row r="258" spans="1:11">
      <c r="A258" s="1195"/>
      <c r="B258" s="616" t="s">
        <v>1562</v>
      </c>
      <c r="C258" s="218" t="s">
        <v>189</v>
      </c>
      <c r="D258" s="968" t="s">
        <v>453</v>
      </c>
      <c r="E258" s="240">
        <v>130</v>
      </c>
      <c r="F258" s="241" t="s">
        <v>1801</v>
      </c>
      <c r="G258" s="644" t="s">
        <v>1712</v>
      </c>
      <c r="H258" s="203">
        <v>2832</v>
      </c>
      <c r="I258" s="29" t="s">
        <v>1023</v>
      </c>
      <c r="J258" s="441">
        <v>2878.73</v>
      </c>
      <c r="K258" s="311">
        <v>119.95</v>
      </c>
    </row>
    <row r="259" spans="1:11">
      <c r="A259" s="1195"/>
      <c r="B259" s="616" t="s">
        <v>1568</v>
      </c>
      <c r="C259" s="218" t="s">
        <v>189</v>
      </c>
      <c r="D259" s="968" t="s">
        <v>453</v>
      </c>
      <c r="E259" s="240">
        <v>130</v>
      </c>
      <c r="F259" s="241" t="s">
        <v>1801</v>
      </c>
      <c r="G259" s="644" t="s">
        <v>1712</v>
      </c>
      <c r="H259" s="203">
        <v>2832</v>
      </c>
      <c r="I259" s="29" t="s">
        <v>1023</v>
      </c>
      <c r="J259" s="441">
        <v>2878.73</v>
      </c>
      <c r="K259" s="311">
        <v>119.95</v>
      </c>
    </row>
    <row r="260" spans="1:11">
      <c r="A260" s="340"/>
      <c r="B260" s="616" t="s">
        <v>1569</v>
      </c>
      <c r="C260" s="218" t="s">
        <v>189</v>
      </c>
      <c r="D260" s="968" t="s">
        <v>453</v>
      </c>
      <c r="E260" s="240">
        <v>130</v>
      </c>
      <c r="F260" s="241" t="s">
        <v>1801</v>
      </c>
      <c r="G260" s="644" t="s">
        <v>1712</v>
      </c>
      <c r="H260" s="203">
        <v>2832</v>
      </c>
      <c r="I260" s="29" t="s">
        <v>1023</v>
      </c>
      <c r="J260" s="441">
        <v>2878.73</v>
      </c>
      <c r="K260" s="311">
        <v>119.95</v>
      </c>
    </row>
    <row r="261" spans="1:11">
      <c r="A261" s="127"/>
      <c r="B261" s="32"/>
      <c r="C261" s="82"/>
      <c r="D261" s="3756"/>
      <c r="E261" s="256"/>
      <c r="F261" s="241"/>
      <c r="G261" s="1116"/>
      <c r="H261" s="69"/>
      <c r="I261" s="162"/>
      <c r="J261" s="203"/>
      <c r="K261" s="1443"/>
    </row>
    <row r="262" spans="1:11">
      <c r="A262" s="222"/>
      <c r="B262" s="26"/>
      <c r="C262" s="85"/>
      <c r="D262" s="86"/>
      <c r="E262" s="252"/>
      <c r="F262" s="241"/>
      <c r="G262" s="630"/>
      <c r="H262" s="628"/>
      <c r="I262" s="432"/>
      <c r="J262" s="204"/>
      <c r="K262" s="521"/>
    </row>
    <row r="263" spans="1:11">
      <c r="A263" s="127"/>
      <c r="B263" s="651"/>
      <c r="C263" s="82"/>
      <c r="D263" s="3756"/>
      <c r="E263" s="256"/>
      <c r="F263" s="241"/>
      <c r="G263" s="1116"/>
      <c r="H263" s="69"/>
      <c r="I263" s="162"/>
      <c r="J263" s="203"/>
      <c r="K263" s="1443"/>
    </row>
    <row r="264" spans="1:11">
      <c r="A264" s="222"/>
      <c r="B264" s="26"/>
      <c r="C264" s="85"/>
      <c r="D264" s="86"/>
      <c r="E264" s="252"/>
      <c r="F264" s="241"/>
      <c r="G264" s="630"/>
      <c r="H264" s="628"/>
      <c r="I264" s="432"/>
      <c r="J264" s="204"/>
      <c r="K264" s="521"/>
    </row>
    <row r="265" spans="1:11">
      <c r="A265" s="127"/>
      <c r="B265" s="259"/>
      <c r="C265" s="82"/>
      <c r="D265" s="83"/>
      <c r="E265" s="244"/>
      <c r="F265" s="245"/>
      <c r="G265" s="630"/>
      <c r="H265" s="625"/>
      <c r="I265" s="162"/>
      <c r="J265" s="204"/>
      <c r="K265" s="521"/>
    </row>
    <row r="266" spans="1:11">
      <c r="A266" s="127"/>
      <c r="B266" s="259"/>
      <c r="C266" s="85"/>
      <c r="D266" s="86"/>
      <c r="E266" s="250"/>
      <c r="F266" s="251"/>
      <c r="G266" s="630"/>
      <c r="H266" s="628"/>
      <c r="I266" s="432"/>
      <c r="J266" s="204"/>
      <c r="K266" s="521"/>
    </row>
    <row r="267" spans="1:11">
      <c r="A267" s="127"/>
      <c r="B267" s="32"/>
      <c r="C267" s="82"/>
      <c r="D267" s="83"/>
      <c r="E267" s="252"/>
      <c r="F267" s="241"/>
      <c r="G267" s="2209"/>
      <c r="H267" s="69"/>
      <c r="I267" s="454"/>
      <c r="J267" s="203"/>
      <c r="K267" s="522"/>
    </row>
    <row r="268" spans="1:11" ht="35.25" thickBot="1">
      <c r="A268" s="2452"/>
      <c r="B268" s="1591"/>
      <c r="C268" s="1592"/>
      <c r="D268" s="2453"/>
      <c r="E268" s="2454"/>
      <c r="F268" s="1513"/>
      <c r="G268" s="1551"/>
      <c r="H268" s="1486"/>
      <c r="I268" s="1595"/>
      <c r="J268" s="2455"/>
      <c r="K268" s="2456"/>
    </row>
    <row r="269" spans="1:11">
      <c r="A269" s="194"/>
      <c r="B269" s="26"/>
      <c r="C269" s="85"/>
      <c r="D269" s="86"/>
      <c r="E269" s="2451"/>
      <c r="F269" s="251"/>
      <c r="G269" s="630"/>
      <c r="H269" s="628"/>
      <c r="I269" s="415"/>
      <c r="J269" s="204"/>
      <c r="K269" s="521"/>
    </row>
    <row r="270" spans="1:11">
      <c r="A270" s="127"/>
      <c r="B270" s="26"/>
      <c r="C270" s="82"/>
      <c r="D270" s="83"/>
      <c r="E270" s="240"/>
      <c r="F270" s="241"/>
      <c r="G270" s="904"/>
      <c r="H270" s="69"/>
      <c r="I270" s="561"/>
      <c r="J270" s="203"/>
      <c r="K270" s="522"/>
    </row>
    <row r="271" spans="1:11">
      <c r="A271" s="127"/>
      <c r="B271" s="225"/>
      <c r="C271" s="82"/>
      <c r="D271" s="83"/>
      <c r="E271" s="252"/>
      <c r="F271" s="241"/>
      <c r="G271" s="904"/>
      <c r="H271" s="69"/>
      <c r="I271" s="162"/>
      <c r="J271" s="203"/>
      <c r="K271" s="522"/>
    </row>
    <row r="272" spans="1:11">
      <c r="A272" s="136"/>
      <c r="B272" s="26"/>
      <c r="C272" s="82"/>
      <c r="D272" s="83"/>
      <c r="E272" s="252"/>
      <c r="F272" s="241"/>
      <c r="G272" s="904"/>
      <c r="H272" s="69"/>
      <c r="I272" s="162"/>
      <c r="J272" s="203"/>
      <c r="K272" s="522"/>
    </row>
    <row r="273" spans="1:11">
      <c r="A273" s="136"/>
      <c r="B273" s="225"/>
      <c r="C273" s="82"/>
      <c r="D273" s="83"/>
      <c r="E273" s="252"/>
      <c r="F273" s="241"/>
      <c r="G273" s="904"/>
      <c r="H273" s="69"/>
      <c r="I273" s="162"/>
      <c r="J273" s="203"/>
      <c r="K273" s="522"/>
    </row>
    <row r="274" spans="1:11">
      <c r="A274" s="127"/>
      <c r="B274" s="26"/>
      <c r="C274" s="82"/>
      <c r="D274" s="83"/>
      <c r="E274" s="252"/>
      <c r="F274" s="241"/>
      <c r="G274" s="904"/>
      <c r="H274" s="69"/>
      <c r="I274" s="162"/>
      <c r="J274" s="203"/>
      <c r="K274" s="522"/>
    </row>
    <row r="275" spans="1:11">
      <c r="A275" s="127"/>
      <c r="B275" s="32"/>
      <c r="C275" s="82"/>
      <c r="D275" s="83"/>
      <c r="E275" s="240"/>
      <c r="F275" s="241"/>
      <c r="G275" s="904"/>
      <c r="H275" s="69"/>
      <c r="I275" s="162"/>
      <c r="J275" s="203"/>
      <c r="K275" s="522"/>
    </row>
    <row r="276" spans="1:11">
      <c r="A276" s="127"/>
      <c r="B276" s="32"/>
      <c r="C276" s="82"/>
      <c r="D276" s="83"/>
      <c r="E276" s="240"/>
      <c r="F276" s="241"/>
      <c r="G276" s="904"/>
      <c r="H276" s="69"/>
      <c r="I276" s="536"/>
      <c r="J276" s="203"/>
      <c r="K276" s="522"/>
    </row>
    <row r="277" spans="1:11">
      <c r="A277" s="151"/>
      <c r="B277" s="32"/>
      <c r="C277" s="82"/>
      <c r="D277" s="83"/>
      <c r="E277" s="242"/>
      <c r="F277" s="243"/>
      <c r="G277" s="904"/>
      <c r="H277" s="218"/>
      <c r="I277" s="162"/>
      <c r="J277" s="203"/>
      <c r="K277" s="522"/>
    </row>
    <row r="278" spans="1:11">
      <c r="A278" s="223"/>
      <c r="B278" s="32"/>
      <c r="C278" s="82"/>
      <c r="D278" s="83"/>
      <c r="E278" s="242"/>
      <c r="F278" s="243"/>
      <c r="G278" s="904"/>
      <c r="H278" s="218"/>
      <c r="I278" s="162"/>
      <c r="J278" s="203"/>
      <c r="K278" s="522"/>
    </row>
    <row r="279" spans="1:11">
      <c r="A279" s="194"/>
      <c r="B279" s="259"/>
      <c r="C279" s="82"/>
      <c r="D279" s="83"/>
      <c r="E279" s="244"/>
      <c r="F279" s="245"/>
      <c r="G279" s="630"/>
      <c r="H279" s="625"/>
      <c r="I279" s="162"/>
      <c r="J279" s="204"/>
      <c r="K279" s="521"/>
    </row>
    <row r="280" spans="1:11">
      <c r="A280" s="4"/>
      <c r="B280" s="259"/>
      <c r="C280" s="85"/>
      <c r="D280" s="86"/>
      <c r="E280" s="250"/>
      <c r="F280" s="251"/>
      <c r="G280" s="630"/>
      <c r="H280" s="628"/>
      <c r="I280" s="432"/>
      <c r="J280" s="204"/>
      <c r="K280" s="521"/>
    </row>
    <row r="281" spans="1:11">
      <c r="A281" s="1195"/>
      <c r="B281" s="393"/>
      <c r="C281" s="82"/>
      <c r="D281" s="83"/>
      <c r="E281" s="252"/>
      <c r="F281" s="241"/>
      <c r="G281" s="276"/>
      <c r="H281" s="29"/>
      <c r="I281" s="162"/>
      <c r="J281" s="203"/>
      <c r="K281" s="522"/>
    </row>
    <row r="282" spans="1:11">
      <c r="A282" s="1195"/>
      <c r="B282" s="393"/>
      <c r="C282" s="82"/>
      <c r="D282" s="83"/>
      <c r="E282" s="252"/>
      <c r="F282" s="241"/>
      <c r="G282" s="276"/>
      <c r="H282" s="29"/>
      <c r="I282" s="162"/>
      <c r="J282" s="203"/>
      <c r="K282" s="522"/>
    </row>
    <row r="283" spans="1:11">
      <c r="A283" s="127"/>
      <c r="B283" s="225"/>
      <c r="C283" s="82"/>
      <c r="D283" s="83"/>
      <c r="E283" s="252"/>
      <c r="F283" s="241"/>
      <c r="G283" s="276"/>
      <c r="H283" s="29"/>
      <c r="I283" s="162"/>
      <c r="J283" s="203"/>
      <c r="K283" s="522"/>
    </row>
    <row r="284" spans="1:11">
      <c r="A284" s="1195"/>
      <c r="B284" s="393"/>
      <c r="C284" s="82"/>
      <c r="D284" s="83"/>
      <c r="E284" s="252"/>
      <c r="F284" s="241"/>
      <c r="G284" s="276"/>
      <c r="H284" s="29"/>
      <c r="I284" s="162"/>
      <c r="J284" s="203"/>
      <c r="K284" s="522"/>
    </row>
    <row r="285" spans="1:11">
      <c r="A285" s="127"/>
      <c r="B285" s="225"/>
      <c r="C285" s="82"/>
      <c r="D285" s="83"/>
      <c r="E285" s="252"/>
      <c r="F285" s="241"/>
      <c r="G285" s="276"/>
      <c r="H285" s="29"/>
      <c r="I285" s="162"/>
      <c r="J285" s="203"/>
      <c r="K285" s="522"/>
    </row>
    <row r="286" spans="1:11">
      <c r="A286" s="1195"/>
      <c r="B286" s="393"/>
      <c r="C286" s="82"/>
      <c r="D286" s="83"/>
      <c r="E286" s="252"/>
      <c r="F286" s="241"/>
      <c r="G286" s="276"/>
      <c r="H286" s="29"/>
      <c r="I286" s="162"/>
      <c r="J286" s="203"/>
      <c r="K286" s="522"/>
    </row>
  </sheetData>
  <mergeCells count="4">
    <mergeCell ref="A3:B3"/>
    <mergeCell ref="A40:B40"/>
    <mergeCell ref="A76:B76"/>
    <mergeCell ref="A118:B1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DDDE-E956-4DEC-B45B-DF07F98E073D}">
  <sheetPr>
    <tabColor indexed="51"/>
  </sheetPr>
  <dimension ref="A1:W403"/>
  <sheetViews>
    <sheetView view="pageBreakPreview" topLeftCell="A52" zoomScale="60" zoomScaleNormal="100" workbookViewId="0">
      <selection activeCell="G183" sqref="G183"/>
    </sheetView>
  </sheetViews>
  <sheetFormatPr defaultColWidth="12.140625" defaultRowHeight="34.5"/>
  <cols>
    <col min="1" max="1" width="6.28515625" style="98" customWidth="1"/>
    <col min="2" max="2" width="31.5703125" style="77" customWidth="1"/>
    <col min="3" max="3" width="11.140625" style="98" customWidth="1"/>
    <col min="4" max="4" width="11.28515625" style="1" customWidth="1"/>
    <col min="5" max="5" width="11.85546875" style="178" customWidth="1"/>
    <col min="6" max="6" width="11.85546875" style="100" customWidth="1"/>
    <col min="7" max="7" width="12.140625" style="98" customWidth="1"/>
    <col min="8" max="8" width="11.85546875" style="2176" customWidth="1"/>
    <col min="9" max="9" width="21.42578125" style="101" customWidth="1"/>
    <col min="10" max="10" width="13" style="347" customWidth="1"/>
    <col min="11" max="11" width="13.140625" style="309" customWidth="1"/>
    <col min="12" max="12" width="10.85546875" style="309" customWidth="1"/>
    <col min="13" max="13" width="15.42578125" style="309" customWidth="1"/>
    <col min="14" max="14" width="10.85546875" style="309" customWidth="1"/>
    <col min="15" max="15" width="14.85546875" style="309" customWidth="1"/>
    <col min="16" max="16" width="17.5703125" style="309" customWidth="1"/>
    <col min="17" max="17" width="15.5703125" style="309" customWidth="1"/>
    <col min="18" max="20" width="10.85546875" style="309" customWidth="1"/>
    <col min="21" max="21" width="13.85546875" style="104" customWidth="1"/>
    <col min="22" max="22" width="8.85546875" style="105" customWidth="1"/>
    <col min="23" max="23" width="18.140625" style="101" customWidth="1"/>
    <col min="24" max="16384" width="12.140625" style="3"/>
  </cols>
  <sheetData>
    <row r="1" spans="1:23">
      <c r="E1" s="71"/>
    </row>
    <row r="2" spans="1:23" s="1" customFormat="1">
      <c r="A2" s="1" t="s">
        <v>1</v>
      </c>
      <c r="C2" s="71"/>
      <c r="D2" s="77"/>
      <c r="E2" s="232"/>
      <c r="F2" s="233"/>
      <c r="G2" s="354"/>
      <c r="H2" s="299"/>
      <c r="J2" s="347"/>
      <c r="K2" s="309"/>
      <c r="L2" s="309"/>
      <c r="M2" s="309"/>
      <c r="N2" s="309"/>
      <c r="O2" s="309"/>
      <c r="P2" s="309"/>
      <c r="Q2" s="309"/>
      <c r="R2" s="309"/>
      <c r="S2" s="309"/>
      <c r="T2" s="309"/>
    </row>
    <row r="3" spans="1:23" s="1" customFormat="1" ht="26.25" customHeight="1" thickBot="1">
      <c r="A3" s="3761" t="s">
        <v>1931</v>
      </c>
      <c r="B3" s="3761"/>
      <c r="C3" s="10"/>
      <c r="D3" s="78"/>
      <c r="E3" s="232"/>
      <c r="F3" s="233"/>
      <c r="G3" s="354"/>
      <c r="H3" s="299"/>
      <c r="J3" s="347"/>
      <c r="K3" s="309"/>
      <c r="L3" s="309"/>
      <c r="M3" s="309"/>
      <c r="N3" s="309"/>
      <c r="O3" s="309"/>
      <c r="P3" s="309"/>
      <c r="Q3" s="309"/>
      <c r="R3" s="309"/>
      <c r="S3" s="309"/>
      <c r="T3" s="309"/>
    </row>
    <row r="4" spans="1:23" s="10" customFormat="1">
      <c r="A4" s="3759"/>
      <c r="B4" s="3760" t="s">
        <v>3</v>
      </c>
      <c r="C4" s="6" t="s">
        <v>4</v>
      </c>
      <c r="D4" s="7" t="s">
        <v>5</v>
      </c>
      <c r="E4" s="234" t="s">
        <v>6</v>
      </c>
      <c r="F4" s="235" t="s">
        <v>6</v>
      </c>
      <c r="G4" s="1537" t="s">
        <v>7</v>
      </c>
      <c r="H4" s="6" t="s">
        <v>8</v>
      </c>
      <c r="I4" s="6" t="s">
        <v>9</v>
      </c>
      <c r="J4" s="2177" t="s">
        <v>10</v>
      </c>
      <c r="K4" s="219" t="s">
        <v>10</v>
      </c>
      <c r="L4" s="1832"/>
      <c r="M4" s="1832"/>
      <c r="N4" s="1832"/>
      <c r="O4" s="1832"/>
      <c r="P4" s="1832"/>
      <c r="Q4" s="1832"/>
      <c r="R4" s="1832"/>
      <c r="S4" s="1832"/>
      <c r="T4" s="1832"/>
    </row>
    <row r="5" spans="1:23" s="10" customFormat="1" ht="26.25" customHeight="1" thickBot="1">
      <c r="A5" s="118"/>
      <c r="B5" s="16"/>
      <c r="C5" s="12"/>
      <c r="D5" s="13" t="s">
        <v>11</v>
      </c>
      <c r="E5" s="237" t="s">
        <v>13</v>
      </c>
      <c r="F5" s="236" t="s">
        <v>12</v>
      </c>
      <c r="G5" s="1538"/>
      <c r="H5" s="12" t="s">
        <v>14</v>
      </c>
      <c r="I5" s="12"/>
      <c r="J5" s="2178" t="s">
        <v>15</v>
      </c>
      <c r="K5" s="307" t="s">
        <v>16</v>
      </c>
      <c r="L5" s="1832"/>
      <c r="M5" s="1832"/>
      <c r="N5" s="1832"/>
      <c r="O5" s="1832"/>
      <c r="P5" s="1832"/>
      <c r="Q5" s="1832"/>
      <c r="R5" s="1832"/>
      <c r="S5" s="1832"/>
      <c r="T5" s="1832"/>
    </row>
    <row r="6" spans="1:23" s="10" customFormat="1" ht="34.9" customHeight="1">
      <c r="A6" s="937"/>
      <c r="B6" s="2179" t="s">
        <v>547</v>
      </c>
      <c r="C6" s="82" t="s">
        <v>548</v>
      </c>
      <c r="D6" s="86"/>
      <c r="E6" s="252"/>
      <c r="F6" s="241"/>
      <c r="G6" s="644"/>
      <c r="H6" s="203"/>
      <c r="I6" s="53"/>
      <c r="J6" s="441"/>
      <c r="K6" s="310"/>
      <c r="L6" s="309"/>
      <c r="M6" s="309"/>
      <c r="N6" s="309"/>
      <c r="O6" s="309"/>
      <c r="P6" s="309"/>
      <c r="Q6" s="309"/>
      <c r="R6" s="309"/>
      <c r="S6" s="309"/>
      <c r="T6" s="309"/>
    </row>
    <row r="7" spans="1:23" ht="34.9" customHeight="1">
      <c r="A7" s="127"/>
      <c r="B7" s="26" t="s">
        <v>1932</v>
      </c>
      <c r="C7" s="85" t="s">
        <v>1933</v>
      </c>
      <c r="D7" s="86" t="s">
        <v>172</v>
      </c>
      <c r="E7" s="33">
        <v>35</v>
      </c>
      <c r="F7" s="34"/>
      <c r="G7" s="644" t="s">
        <v>1079</v>
      </c>
      <c r="H7" s="203">
        <v>357</v>
      </c>
      <c r="I7" s="53" t="s">
        <v>1934</v>
      </c>
      <c r="J7" s="441">
        <v>352.46</v>
      </c>
      <c r="K7" s="310">
        <v>39.159999999999997</v>
      </c>
      <c r="U7" s="3"/>
      <c r="V7" s="3"/>
      <c r="W7" s="3"/>
    </row>
    <row r="8" spans="1:23" ht="34.9" customHeight="1">
      <c r="A8" s="222"/>
      <c r="B8" s="26" t="s">
        <v>1935</v>
      </c>
      <c r="C8" s="85" t="s">
        <v>1933</v>
      </c>
      <c r="D8" s="86" t="s">
        <v>172</v>
      </c>
      <c r="E8" s="33">
        <v>35</v>
      </c>
      <c r="F8" s="34"/>
      <c r="G8" s="644" t="s">
        <v>1936</v>
      </c>
      <c r="H8" s="203">
        <v>349</v>
      </c>
      <c r="I8" s="53" t="s">
        <v>1937</v>
      </c>
      <c r="J8" s="441">
        <v>365.88</v>
      </c>
      <c r="K8" s="310">
        <v>30.49</v>
      </c>
      <c r="U8" s="3"/>
      <c r="V8" s="3"/>
      <c r="W8" s="3"/>
    </row>
    <row r="9" spans="1:23" ht="34.9" customHeight="1">
      <c r="A9" s="127"/>
      <c r="B9" s="26" t="s">
        <v>1938</v>
      </c>
      <c r="C9" s="85" t="s">
        <v>1933</v>
      </c>
      <c r="D9" s="86" t="s">
        <v>172</v>
      </c>
      <c r="E9" s="33">
        <v>35</v>
      </c>
      <c r="F9" s="34"/>
      <c r="G9" s="644" t="s">
        <v>1936</v>
      </c>
      <c r="H9" s="203">
        <v>349</v>
      </c>
      <c r="I9" s="53" t="s">
        <v>1937</v>
      </c>
      <c r="J9" s="441">
        <v>365.88</v>
      </c>
      <c r="K9" s="310">
        <v>30.49</v>
      </c>
      <c r="U9" s="3"/>
      <c r="V9" s="3"/>
      <c r="W9" s="3"/>
    </row>
    <row r="10" spans="1:23">
      <c r="A10" s="127"/>
      <c r="B10" s="26" t="s">
        <v>1932</v>
      </c>
      <c r="C10" s="82" t="s">
        <v>1719</v>
      </c>
      <c r="D10" s="83" t="s">
        <v>1939</v>
      </c>
      <c r="E10" s="33">
        <v>43</v>
      </c>
      <c r="F10" s="34">
        <v>369</v>
      </c>
      <c r="G10" s="3059" t="s">
        <v>1940</v>
      </c>
      <c r="H10" s="203">
        <v>357</v>
      </c>
      <c r="I10" s="53"/>
      <c r="J10" s="441">
        <v>352.46</v>
      </c>
      <c r="K10" s="310">
        <v>39.159999999999997</v>
      </c>
      <c r="U10" s="3"/>
      <c r="V10" s="3"/>
      <c r="W10" s="3"/>
    </row>
    <row r="11" spans="1:23">
      <c r="A11" s="127"/>
      <c r="B11" s="26" t="s">
        <v>1941</v>
      </c>
      <c r="C11" s="82" t="s">
        <v>1719</v>
      </c>
      <c r="D11" s="83" t="s">
        <v>1939</v>
      </c>
      <c r="E11" s="33">
        <v>42</v>
      </c>
      <c r="F11" s="34">
        <v>360</v>
      </c>
      <c r="G11" s="3059" t="s">
        <v>1079</v>
      </c>
      <c r="H11" s="203">
        <v>386</v>
      </c>
      <c r="I11" s="53" t="s">
        <v>1942</v>
      </c>
      <c r="J11" s="441">
        <v>342.23</v>
      </c>
      <c r="K11" s="310">
        <v>38.020000000000003</v>
      </c>
      <c r="U11" s="3"/>
      <c r="V11" s="3"/>
      <c r="W11" s="3"/>
    </row>
    <row r="12" spans="1:23">
      <c r="A12" s="127"/>
      <c r="B12" s="26" t="s">
        <v>1943</v>
      </c>
      <c r="C12" s="82" t="s">
        <v>1719</v>
      </c>
      <c r="D12" s="83" t="s">
        <v>1939</v>
      </c>
      <c r="E12" s="33">
        <v>42</v>
      </c>
      <c r="F12" s="34">
        <v>360</v>
      </c>
      <c r="G12" s="3059" t="s">
        <v>1940</v>
      </c>
      <c r="H12" s="203">
        <v>386</v>
      </c>
      <c r="I12" s="53" t="s">
        <v>1942</v>
      </c>
      <c r="J12" s="441">
        <v>342.23</v>
      </c>
      <c r="K12" s="310">
        <v>38.020000000000003</v>
      </c>
      <c r="U12" s="3"/>
      <c r="V12" s="3"/>
      <c r="W12" s="3"/>
    </row>
    <row r="13" spans="1:23">
      <c r="A13" s="127"/>
      <c r="B13" s="26" t="s">
        <v>1944</v>
      </c>
      <c r="C13" s="82" t="s">
        <v>1719</v>
      </c>
      <c r="D13" s="83" t="s">
        <v>1939</v>
      </c>
      <c r="E13" s="33">
        <v>42</v>
      </c>
      <c r="F13" s="34">
        <v>360</v>
      </c>
      <c r="G13" s="3059" t="s">
        <v>1940</v>
      </c>
      <c r="H13" s="203">
        <v>386</v>
      </c>
      <c r="I13" s="53" t="s">
        <v>1942</v>
      </c>
      <c r="J13" s="441">
        <v>342.23</v>
      </c>
      <c r="K13" s="310">
        <v>38.020000000000003</v>
      </c>
      <c r="U13" s="3"/>
      <c r="V13" s="3"/>
      <c r="W13" s="3"/>
    </row>
    <row r="14" spans="1:23">
      <c r="A14" s="127"/>
      <c r="B14" s="26" t="s">
        <v>1935</v>
      </c>
      <c r="C14" s="82" t="s">
        <v>1719</v>
      </c>
      <c r="D14" s="83" t="s">
        <v>1939</v>
      </c>
      <c r="E14" s="33">
        <v>42</v>
      </c>
      <c r="F14" s="34">
        <v>360</v>
      </c>
      <c r="G14" s="3059" t="s">
        <v>1940</v>
      </c>
      <c r="H14" s="203">
        <v>386</v>
      </c>
      <c r="I14" s="53" t="s">
        <v>1942</v>
      </c>
      <c r="J14" s="441">
        <v>342.23</v>
      </c>
      <c r="K14" s="310">
        <v>38.020000000000003</v>
      </c>
      <c r="U14" s="3"/>
      <c r="V14" s="3"/>
      <c r="W14" s="3"/>
    </row>
    <row r="15" spans="1:23">
      <c r="A15" s="127"/>
      <c r="B15" s="26" t="s">
        <v>1935</v>
      </c>
      <c r="C15" s="82" t="s">
        <v>1719</v>
      </c>
      <c r="D15" s="83" t="s">
        <v>1939</v>
      </c>
      <c r="E15" s="33">
        <v>42</v>
      </c>
      <c r="F15" s="34">
        <v>360</v>
      </c>
      <c r="G15" s="3059" t="s">
        <v>1940</v>
      </c>
      <c r="H15" s="203">
        <v>386</v>
      </c>
      <c r="I15" s="53" t="s">
        <v>1942</v>
      </c>
      <c r="J15" s="441">
        <v>342.23</v>
      </c>
      <c r="K15" s="310">
        <v>38.020000000000003</v>
      </c>
      <c r="U15" s="3"/>
      <c r="V15" s="3"/>
      <c r="W15" s="3"/>
    </row>
    <row r="16" spans="1:23">
      <c r="A16" s="1195"/>
      <c r="B16" s="26" t="s">
        <v>1945</v>
      </c>
      <c r="C16" s="82" t="s">
        <v>1719</v>
      </c>
      <c r="D16" s="83" t="s">
        <v>1939</v>
      </c>
      <c r="E16" s="33">
        <v>50</v>
      </c>
      <c r="F16" s="34" t="s">
        <v>62</v>
      </c>
      <c r="G16" s="3059" t="s">
        <v>1946</v>
      </c>
      <c r="H16" s="203">
        <v>434</v>
      </c>
      <c r="I16" s="53"/>
      <c r="J16" s="305">
        <v>427.89</v>
      </c>
      <c r="K16" s="310">
        <v>47.54</v>
      </c>
      <c r="U16" s="3"/>
      <c r="V16" s="3"/>
      <c r="W16" s="3"/>
    </row>
    <row r="17" spans="1:23">
      <c r="A17" s="127"/>
      <c r="B17" s="26" t="s">
        <v>1947</v>
      </c>
      <c r="C17" s="82" t="s">
        <v>1948</v>
      </c>
      <c r="D17" s="86" t="s">
        <v>1949</v>
      </c>
      <c r="E17" s="33"/>
      <c r="F17" s="34"/>
      <c r="G17" s="652" t="s">
        <v>1950</v>
      </c>
      <c r="H17" s="203"/>
      <c r="I17" s="53"/>
      <c r="J17" s="441"/>
      <c r="K17" s="310"/>
      <c r="U17" s="3"/>
      <c r="V17" s="3"/>
      <c r="W17" s="3"/>
    </row>
    <row r="18" spans="1:23">
      <c r="A18" s="222"/>
      <c r="B18" s="26" t="s">
        <v>1951</v>
      </c>
      <c r="C18" s="85" t="s">
        <v>1933</v>
      </c>
      <c r="D18" s="86" t="s">
        <v>1952</v>
      </c>
      <c r="E18" s="33"/>
      <c r="F18" s="34"/>
      <c r="G18" s="644" t="s">
        <v>1950</v>
      </c>
      <c r="H18" s="203">
        <v>396</v>
      </c>
      <c r="I18" s="53"/>
      <c r="J18" s="441" t="s">
        <v>1953</v>
      </c>
      <c r="K18" s="310">
        <v>29.71</v>
      </c>
      <c r="U18" s="3"/>
      <c r="V18" s="3"/>
      <c r="W18" s="3"/>
    </row>
    <row r="19" spans="1:23">
      <c r="A19" s="127"/>
      <c r="B19" s="26" t="s">
        <v>1954</v>
      </c>
      <c r="C19" s="85" t="s">
        <v>66</v>
      </c>
      <c r="D19" s="86" t="s">
        <v>714</v>
      </c>
      <c r="E19" s="33">
        <v>85</v>
      </c>
      <c r="F19" s="34" t="s">
        <v>1955</v>
      </c>
      <c r="G19" s="3265" t="s">
        <v>1956</v>
      </c>
      <c r="H19" s="203">
        <v>459</v>
      </c>
      <c r="I19" s="454" t="s">
        <v>1957</v>
      </c>
      <c r="J19" s="441">
        <v>461.13</v>
      </c>
      <c r="K19" s="310">
        <v>76.849999999999994</v>
      </c>
      <c r="U19" s="3"/>
      <c r="V19" s="3"/>
      <c r="W19" s="3"/>
    </row>
    <row r="20" spans="1:23">
      <c r="A20" s="127"/>
      <c r="B20" s="26" t="s">
        <v>1958</v>
      </c>
      <c r="C20" s="85" t="s">
        <v>1959</v>
      </c>
      <c r="D20" s="86" t="s">
        <v>172</v>
      </c>
      <c r="E20" s="33">
        <v>55</v>
      </c>
      <c r="F20" s="2775" t="s">
        <v>1960</v>
      </c>
      <c r="G20" s="3060" t="s">
        <v>1940</v>
      </c>
      <c r="H20" s="203">
        <v>693</v>
      </c>
      <c r="I20" s="454" t="s">
        <v>1961</v>
      </c>
      <c r="J20" s="441">
        <v>611.92999999999995</v>
      </c>
      <c r="K20" s="310">
        <v>50.99</v>
      </c>
      <c r="U20" s="3"/>
      <c r="V20" s="3"/>
      <c r="W20" s="3"/>
    </row>
    <row r="21" spans="1:23">
      <c r="A21" s="194"/>
      <c r="B21" s="26" t="s">
        <v>1962</v>
      </c>
      <c r="C21" s="85" t="s">
        <v>1959</v>
      </c>
      <c r="D21" s="86" t="s">
        <v>172</v>
      </c>
      <c r="E21" s="33">
        <v>110</v>
      </c>
      <c r="F21" s="34" t="s">
        <v>1223</v>
      </c>
      <c r="G21" s="3060" t="s">
        <v>1963</v>
      </c>
      <c r="H21" s="203">
        <v>1151</v>
      </c>
      <c r="I21" s="53" t="s">
        <v>1964</v>
      </c>
      <c r="J21" s="441">
        <v>1192</v>
      </c>
      <c r="K21" s="310">
        <v>99.34</v>
      </c>
      <c r="U21" s="3"/>
      <c r="V21" s="3"/>
      <c r="W21" s="3"/>
    </row>
    <row r="22" spans="1:23">
      <c r="A22" s="127"/>
      <c r="B22" s="2181" t="s">
        <v>549</v>
      </c>
      <c r="C22" s="2182" t="s">
        <v>66</v>
      </c>
      <c r="D22" s="83" t="s">
        <v>550</v>
      </c>
      <c r="E22" s="33" t="s">
        <v>1965</v>
      </c>
      <c r="F22" s="34" t="s">
        <v>1966</v>
      </c>
      <c r="G22" s="3059" t="s">
        <v>1963</v>
      </c>
      <c r="H22" s="203">
        <v>2029</v>
      </c>
      <c r="I22" s="2469" t="s">
        <v>1967</v>
      </c>
      <c r="J22" s="2180" t="s">
        <v>1968</v>
      </c>
      <c r="K22" s="1440">
        <v>116</v>
      </c>
      <c r="U22" s="3"/>
      <c r="V22" s="3"/>
      <c r="W22" s="3"/>
    </row>
    <row r="23" spans="1:23">
      <c r="A23" s="228"/>
      <c r="B23" s="910" t="s">
        <v>1969</v>
      </c>
      <c r="C23" s="910" t="s">
        <v>45</v>
      </c>
      <c r="D23" s="465" t="s">
        <v>1970</v>
      </c>
      <c r="E23" s="31">
        <v>105</v>
      </c>
      <c r="F23" s="23" t="s">
        <v>1971</v>
      </c>
      <c r="G23" s="3060" t="s">
        <v>1946</v>
      </c>
      <c r="H23" s="204">
        <v>570</v>
      </c>
      <c r="I23" s="2183" t="s">
        <v>1972</v>
      </c>
      <c r="J23" s="1581" t="s">
        <v>1973</v>
      </c>
      <c r="K23" s="310">
        <v>94.7</v>
      </c>
      <c r="U23" s="3"/>
      <c r="V23" s="3"/>
      <c r="W23" s="3"/>
    </row>
    <row r="24" spans="1:23" ht="29.25" customHeight="1">
      <c r="A24" s="1633"/>
      <c r="B24" s="29" t="s">
        <v>1974</v>
      </c>
      <c r="C24" s="82" t="s">
        <v>1084</v>
      </c>
      <c r="D24" s="82" t="s">
        <v>960</v>
      </c>
      <c r="E24" s="54">
        <v>90</v>
      </c>
      <c r="F24" s="54" t="s">
        <v>1975</v>
      </c>
      <c r="G24" s="3058" t="s">
        <v>1976</v>
      </c>
      <c r="H24" s="203">
        <v>1059.9100000000001</v>
      </c>
      <c r="I24" s="53" t="s">
        <v>1977</v>
      </c>
      <c r="J24" s="441">
        <v>1134.1099999999999</v>
      </c>
      <c r="K24" s="1494">
        <v>75.61</v>
      </c>
      <c r="U24" s="3"/>
      <c r="V24" s="3"/>
      <c r="W24" s="3"/>
    </row>
    <row r="25" spans="1:23" ht="29.25" customHeight="1">
      <c r="A25" s="29"/>
      <c r="B25" s="29" t="s">
        <v>1974</v>
      </c>
      <c r="C25" s="82" t="s">
        <v>1089</v>
      </c>
      <c r="D25" s="82" t="s">
        <v>1978</v>
      </c>
      <c r="E25" s="54"/>
      <c r="F25" s="54"/>
      <c r="G25" s="2429"/>
      <c r="H25" s="203"/>
      <c r="I25" s="53"/>
      <c r="J25" s="441">
        <v>867.77</v>
      </c>
      <c r="K25" s="3598" t="s">
        <v>1979</v>
      </c>
      <c r="U25" s="3"/>
      <c r="V25" s="3"/>
      <c r="W25" s="3"/>
    </row>
    <row r="26" spans="1:23">
      <c r="A26" s="1448"/>
      <c r="B26" s="29"/>
      <c r="C26" s="82"/>
      <c r="D26" s="82"/>
      <c r="E26" s="54"/>
      <c r="F26" s="54"/>
      <c r="G26" s="2429"/>
      <c r="H26" s="203"/>
      <c r="I26" s="53"/>
      <c r="J26" s="441"/>
      <c r="K26" s="3598"/>
      <c r="U26" s="3"/>
      <c r="V26" s="3"/>
      <c r="W26" s="3"/>
    </row>
    <row r="27" spans="1:23">
      <c r="A27" s="2184" t="s">
        <v>1980</v>
      </c>
      <c r="B27" s="1249"/>
      <c r="C27" s="174" t="s">
        <v>1981</v>
      </c>
      <c r="D27" s="159"/>
      <c r="E27" s="2417"/>
      <c r="F27" s="23"/>
      <c r="G27" s="652"/>
      <c r="H27" s="204"/>
      <c r="I27" s="2183"/>
      <c r="J27" s="1581"/>
      <c r="K27" s="310"/>
      <c r="U27" s="3"/>
      <c r="V27" s="3"/>
      <c r="W27" s="3"/>
    </row>
    <row r="28" spans="1:23">
      <c r="A28" s="194"/>
      <c r="B28" s="26" t="s">
        <v>1982</v>
      </c>
      <c r="C28" s="85" t="s">
        <v>45</v>
      </c>
      <c r="D28" s="86" t="s">
        <v>22</v>
      </c>
      <c r="E28" s="31">
        <v>34</v>
      </c>
      <c r="F28" s="23" t="s">
        <v>1983</v>
      </c>
      <c r="G28" s="652" t="s">
        <v>1984</v>
      </c>
      <c r="H28" s="203">
        <v>400</v>
      </c>
      <c r="I28" s="53" t="s">
        <v>1985</v>
      </c>
      <c r="J28" s="441">
        <v>390.34</v>
      </c>
      <c r="K28" s="310">
        <f t="shared" ref="K28:K34" si="0">J28/10</f>
        <v>39.033999999999999</v>
      </c>
      <c r="U28" s="3"/>
      <c r="V28" s="3"/>
      <c r="W28" s="3"/>
    </row>
    <row r="29" spans="1:23">
      <c r="A29" s="194"/>
      <c r="B29" s="26" t="s">
        <v>1986</v>
      </c>
      <c r="C29" s="82" t="s">
        <v>45</v>
      </c>
      <c r="D29" s="83" t="s">
        <v>22</v>
      </c>
      <c r="E29" s="31">
        <v>34</v>
      </c>
      <c r="F29" s="23" t="s">
        <v>1983</v>
      </c>
      <c r="G29" s="652" t="s">
        <v>1984</v>
      </c>
      <c r="H29" s="203">
        <v>425</v>
      </c>
      <c r="I29" s="53" t="s">
        <v>1985</v>
      </c>
      <c r="J29" s="441">
        <v>365.94</v>
      </c>
      <c r="K29" s="310">
        <f t="shared" si="0"/>
        <v>36.594000000000001</v>
      </c>
      <c r="U29" s="3"/>
      <c r="V29" s="3"/>
      <c r="W29" s="3"/>
    </row>
    <row r="30" spans="1:23">
      <c r="A30" s="194"/>
      <c r="B30" s="26" t="s">
        <v>1987</v>
      </c>
      <c r="C30" s="85" t="s">
        <v>45</v>
      </c>
      <c r="D30" s="86" t="s">
        <v>22</v>
      </c>
      <c r="E30" s="31">
        <v>34</v>
      </c>
      <c r="F30" s="23" t="s">
        <v>1983</v>
      </c>
      <c r="G30" s="652" t="s">
        <v>67</v>
      </c>
      <c r="H30" s="203">
        <v>400</v>
      </c>
      <c r="I30" s="53" t="s">
        <v>1988</v>
      </c>
      <c r="J30" s="441">
        <v>365.94</v>
      </c>
      <c r="K30" s="310">
        <f t="shared" si="0"/>
        <v>36.594000000000001</v>
      </c>
      <c r="U30" s="3"/>
      <c r="V30" s="3"/>
      <c r="W30" s="3"/>
    </row>
    <row r="31" spans="1:23">
      <c r="A31" s="194"/>
      <c r="B31" s="26" t="s">
        <v>1989</v>
      </c>
      <c r="C31" s="82" t="s">
        <v>45</v>
      </c>
      <c r="D31" s="83" t="s">
        <v>22</v>
      </c>
      <c r="E31" s="31">
        <v>34</v>
      </c>
      <c r="F31" s="23" t="s">
        <v>1983</v>
      </c>
      <c r="G31" s="652" t="s">
        <v>67</v>
      </c>
      <c r="H31" s="203">
        <v>400</v>
      </c>
      <c r="I31" s="53" t="s">
        <v>1988</v>
      </c>
      <c r="J31" s="441">
        <v>365.94</v>
      </c>
      <c r="K31" s="310">
        <f t="shared" si="0"/>
        <v>36.594000000000001</v>
      </c>
      <c r="U31" s="3"/>
      <c r="V31" s="3"/>
      <c r="W31" s="3"/>
    </row>
    <row r="32" spans="1:23">
      <c r="A32" s="194"/>
      <c r="B32" s="26" t="s">
        <v>1990</v>
      </c>
      <c r="C32" s="85" t="s">
        <v>45</v>
      </c>
      <c r="D32" s="86" t="s">
        <v>22</v>
      </c>
      <c r="E32" s="31">
        <v>34</v>
      </c>
      <c r="F32" s="23" t="s">
        <v>1983</v>
      </c>
      <c r="G32" s="652" t="s">
        <v>1991</v>
      </c>
      <c r="H32" s="203">
        <v>375</v>
      </c>
      <c r="I32" s="53" t="s">
        <v>1988</v>
      </c>
      <c r="J32" s="441">
        <v>365.94</v>
      </c>
      <c r="K32" s="310">
        <f t="shared" si="0"/>
        <v>36.594000000000001</v>
      </c>
      <c r="U32" s="3"/>
      <c r="V32" s="3"/>
      <c r="W32" s="3"/>
    </row>
    <row r="33" spans="1:23">
      <c r="A33" s="194"/>
      <c r="B33" s="26" t="s">
        <v>1992</v>
      </c>
      <c r="C33" s="85" t="s">
        <v>45</v>
      </c>
      <c r="D33" s="86" t="s">
        <v>22</v>
      </c>
      <c r="E33" s="31">
        <v>34</v>
      </c>
      <c r="F33" s="23" t="s">
        <v>1983</v>
      </c>
      <c r="G33" s="652" t="s">
        <v>67</v>
      </c>
      <c r="H33" s="203">
        <v>400</v>
      </c>
      <c r="I33" s="53" t="s">
        <v>1988</v>
      </c>
      <c r="J33" s="441">
        <v>365.94</v>
      </c>
      <c r="K33" s="310">
        <f t="shared" si="0"/>
        <v>36.594000000000001</v>
      </c>
      <c r="U33" s="3"/>
      <c r="V33" s="3"/>
      <c r="W33" s="3"/>
    </row>
    <row r="34" spans="1:23">
      <c r="A34" s="194"/>
      <c r="B34" s="26" t="s">
        <v>1993</v>
      </c>
      <c r="C34" s="82" t="s">
        <v>45</v>
      </c>
      <c r="D34" s="86" t="s">
        <v>22</v>
      </c>
      <c r="E34" s="31">
        <v>34</v>
      </c>
      <c r="F34" s="23" t="s">
        <v>1983</v>
      </c>
      <c r="G34" s="652" t="s">
        <v>1994</v>
      </c>
      <c r="H34" s="203">
        <v>375</v>
      </c>
      <c r="I34" s="53" t="s">
        <v>1988</v>
      </c>
      <c r="J34" s="441">
        <v>365.94</v>
      </c>
      <c r="K34" s="310">
        <f t="shared" si="0"/>
        <v>36.594000000000001</v>
      </c>
      <c r="U34" s="3"/>
      <c r="V34" s="3"/>
      <c r="W34" s="3"/>
    </row>
    <row r="35" spans="1:23">
      <c r="A35" s="194"/>
      <c r="B35" s="26" t="s">
        <v>1995</v>
      </c>
      <c r="C35" s="82" t="s">
        <v>45</v>
      </c>
      <c r="D35" s="83" t="s">
        <v>22</v>
      </c>
      <c r="E35" s="31">
        <v>34</v>
      </c>
      <c r="F35" s="23" t="s">
        <v>1983</v>
      </c>
      <c r="G35" s="652" t="s">
        <v>67</v>
      </c>
      <c r="H35" s="203">
        <v>430</v>
      </c>
      <c r="I35" s="53" t="s">
        <v>1988</v>
      </c>
      <c r="J35" s="441">
        <v>419.61</v>
      </c>
      <c r="K35" s="310">
        <f>J35/10</f>
        <v>41.960999999999999</v>
      </c>
      <c r="U35" s="3"/>
      <c r="V35" s="3"/>
      <c r="W35" s="3"/>
    </row>
    <row r="36" spans="1:23">
      <c r="A36" s="194"/>
      <c r="B36" s="26" t="s">
        <v>1996</v>
      </c>
      <c r="C36" s="85" t="s">
        <v>45</v>
      </c>
      <c r="D36" s="86" t="s">
        <v>22</v>
      </c>
      <c r="E36" s="33">
        <v>46</v>
      </c>
      <c r="F36" s="34" t="s">
        <v>62</v>
      </c>
      <c r="G36" s="3757" t="s">
        <v>139</v>
      </c>
      <c r="H36" s="203">
        <v>485</v>
      </c>
      <c r="I36" s="53" t="s">
        <v>1997</v>
      </c>
      <c r="J36" s="441">
        <v>427.02</v>
      </c>
      <c r="K36" s="310">
        <f>J36/10</f>
        <v>42.701999999999998</v>
      </c>
      <c r="U36" s="3"/>
      <c r="V36" s="3"/>
      <c r="W36" s="3"/>
    </row>
    <row r="37" spans="1:23">
      <c r="A37" s="194"/>
      <c r="B37" s="2185" t="s">
        <v>1998</v>
      </c>
      <c r="C37" s="1239" t="s">
        <v>1719</v>
      </c>
      <c r="D37" s="2186" t="s">
        <v>22</v>
      </c>
      <c r="E37" s="1771">
        <v>44</v>
      </c>
      <c r="F37" s="2418" t="s">
        <v>111</v>
      </c>
      <c r="G37" s="2187" t="s">
        <v>67</v>
      </c>
      <c r="H37" s="2188">
        <v>350</v>
      </c>
      <c r="I37" s="2189" t="s">
        <v>1999</v>
      </c>
      <c r="J37" s="2190">
        <v>348.74</v>
      </c>
      <c r="K37" s="2191">
        <v>34.869999999999997</v>
      </c>
      <c r="U37" s="3"/>
      <c r="V37" s="3"/>
      <c r="W37" s="3"/>
    </row>
    <row r="38" spans="1:23">
      <c r="A38" s="194"/>
      <c r="B38" s="2185" t="s">
        <v>2000</v>
      </c>
      <c r="C38" s="1239" t="s">
        <v>45</v>
      </c>
      <c r="D38" s="2186" t="s">
        <v>22</v>
      </c>
      <c r="E38" s="1771">
        <v>44</v>
      </c>
      <c r="F38" s="2418" t="s">
        <v>111</v>
      </c>
      <c r="G38" s="2187" t="s">
        <v>1994</v>
      </c>
      <c r="H38" s="2188">
        <v>350</v>
      </c>
      <c r="I38" s="2189" t="s">
        <v>1999</v>
      </c>
      <c r="J38" s="2190">
        <v>348.74</v>
      </c>
      <c r="K38" s="2191">
        <v>34.869999999999997</v>
      </c>
      <c r="U38" s="3"/>
      <c r="V38" s="3"/>
      <c r="W38" s="3"/>
    </row>
    <row r="39" spans="1:23">
      <c r="A39" s="194"/>
      <c r="B39" s="2185" t="s">
        <v>2001</v>
      </c>
      <c r="C39" s="1239" t="s">
        <v>45</v>
      </c>
      <c r="D39" s="2186" t="s">
        <v>22</v>
      </c>
      <c r="E39" s="1771">
        <v>44</v>
      </c>
      <c r="F39" s="2418" t="s">
        <v>111</v>
      </c>
      <c r="G39" s="2187" t="s">
        <v>1994</v>
      </c>
      <c r="H39" s="2188">
        <v>350</v>
      </c>
      <c r="I39" s="2189" t="s">
        <v>1999</v>
      </c>
      <c r="J39" s="2190">
        <v>348.74</v>
      </c>
      <c r="K39" s="2191">
        <v>34.869999999999997</v>
      </c>
      <c r="U39" s="3"/>
      <c r="V39" s="3"/>
      <c r="W39" s="3"/>
    </row>
    <row r="40" spans="1:23">
      <c r="A40" s="194"/>
      <c r="B40" s="2192" t="s">
        <v>2002</v>
      </c>
      <c r="C40" s="1239" t="s">
        <v>2003</v>
      </c>
      <c r="D40" s="2193" t="s">
        <v>977</v>
      </c>
      <c r="E40" s="1771">
        <v>1020</v>
      </c>
      <c r="F40" s="2418"/>
      <c r="G40" s="2194" t="s">
        <v>2004</v>
      </c>
      <c r="H40" s="2188">
        <v>900</v>
      </c>
      <c r="I40" s="2189" t="s">
        <v>2005</v>
      </c>
      <c r="J40" s="2190"/>
      <c r="K40" s="2191">
        <v>924.48</v>
      </c>
      <c r="U40" s="3"/>
      <c r="V40" s="3"/>
      <c r="W40" s="3"/>
    </row>
    <row r="41" spans="1:23">
      <c r="A41" s="194"/>
      <c r="B41" s="26" t="s">
        <v>2006</v>
      </c>
      <c r="C41" s="82" t="s">
        <v>1719</v>
      </c>
      <c r="D41" s="83" t="s">
        <v>22</v>
      </c>
      <c r="E41" s="31"/>
      <c r="F41" s="23"/>
      <c r="G41" s="644" t="s">
        <v>67</v>
      </c>
      <c r="H41" s="203">
        <v>610</v>
      </c>
      <c r="I41" s="53" t="s">
        <v>1985</v>
      </c>
      <c r="J41" s="441"/>
      <c r="K41" s="310"/>
      <c r="U41" s="3"/>
      <c r="V41" s="3"/>
      <c r="W41" s="3"/>
    </row>
    <row r="42" spans="1:23">
      <c r="A42" s="194"/>
      <c r="B42" s="26" t="s">
        <v>2007</v>
      </c>
      <c r="C42" s="82"/>
      <c r="D42" s="83"/>
      <c r="E42" s="1195"/>
      <c r="F42" s="1646"/>
      <c r="G42" s="1713"/>
      <c r="H42" s="908"/>
      <c r="I42" s="910"/>
      <c r="J42" s="2180"/>
      <c r="K42" s="1440"/>
      <c r="U42" s="3"/>
      <c r="V42" s="3"/>
      <c r="W42" s="3"/>
    </row>
    <row r="43" spans="1:23">
      <c r="A43" s="4"/>
      <c r="B43" s="4"/>
      <c r="C43" s="78"/>
      <c r="D43" s="78"/>
      <c r="E43" s="78"/>
      <c r="F43" s="78"/>
      <c r="G43" s="78"/>
      <c r="H43" s="78"/>
      <c r="I43" s="91"/>
      <c r="J43" s="2207"/>
      <c r="U43" s="3"/>
      <c r="V43" s="3"/>
      <c r="W43" s="3"/>
    </row>
    <row r="44" spans="1:23">
      <c r="A44" s="2" t="s">
        <v>1</v>
      </c>
      <c r="B44" s="2"/>
      <c r="C44" s="71"/>
      <c r="D44" s="78"/>
      <c r="E44" s="233"/>
      <c r="F44" s="233"/>
      <c r="G44" s="169"/>
      <c r="H44" s="306"/>
      <c r="I44" s="2"/>
      <c r="J44" s="2207"/>
    </row>
    <row r="45" spans="1:23">
      <c r="A45" s="3753" t="s">
        <v>1004</v>
      </c>
      <c r="B45" s="3753"/>
      <c r="C45" s="10"/>
      <c r="D45" s="78"/>
      <c r="E45" s="232"/>
      <c r="F45" s="233"/>
      <c r="G45" s="354"/>
      <c r="H45" s="299"/>
      <c r="I45" s="1"/>
    </row>
    <row r="46" spans="1:23" ht="35.25" thickBot="1">
      <c r="A46" s="4"/>
      <c r="B46" s="3"/>
      <c r="C46" s="77"/>
      <c r="D46" s="77"/>
      <c r="E46" s="232"/>
      <c r="F46" s="233"/>
      <c r="G46" s="354"/>
      <c r="H46" s="299"/>
      <c r="I46" s="3"/>
    </row>
    <row r="47" spans="1:23" ht="36.75" customHeight="1">
      <c r="A47" s="3759"/>
      <c r="B47" s="3760" t="s">
        <v>3</v>
      </c>
      <c r="C47" s="6" t="s">
        <v>4</v>
      </c>
      <c r="D47" s="7" t="s">
        <v>5</v>
      </c>
      <c r="E47" s="8" t="s">
        <v>6</v>
      </c>
      <c r="F47" s="9" t="s">
        <v>6</v>
      </c>
      <c r="G47" s="1537" t="s">
        <v>7</v>
      </c>
      <c r="H47" s="6" t="s">
        <v>8</v>
      </c>
      <c r="I47" s="6" t="s">
        <v>9</v>
      </c>
      <c r="J47" s="2177" t="s">
        <v>10</v>
      </c>
      <c r="K47" s="219" t="s">
        <v>10</v>
      </c>
    </row>
    <row r="48" spans="1:23" ht="36.75" customHeight="1" thickBot="1">
      <c r="A48" s="118"/>
      <c r="B48" s="16"/>
      <c r="C48" s="12"/>
      <c r="D48" s="13" t="s">
        <v>11</v>
      </c>
      <c r="E48" s="14" t="s">
        <v>12</v>
      </c>
      <c r="F48" s="15" t="s">
        <v>13</v>
      </c>
      <c r="G48" s="1538"/>
      <c r="H48" s="12" t="s">
        <v>14</v>
      </c>
      <c r="I48" s="12"/>
      <c r="J48" s="2178" t="s">
        <v>15</v>
      </c>
      <c r="K48" s="307" t="s">
        <v>16</v>
      </c>
    </row>
    <row r="49" spans="1:20" ht="35.450000000000003" customHeight="1">
      <c r="A49" s="127"/>
      <c r="B49" s="544" t="s">
        <v>2008</v>
      </c>
      <c r="C49" s="218" t="s">
        <v>189</v>
      </c>
      <c r="D49" s="968" t="s">
        <v>22</v>
      </c>
      <c r="E49" s="746">
        <v>60</v>
      </c>
      <c r="F49" s="3271"/>
      <c r="G49" s="2209" t="s">
        <v>2009</v>
      </c>
      <c r="H49" s="908">
        <v>1100</v>
      </c>
      <c r="I49" s="910" t="s">
        <v>2010</v>
      </c>
      <c r="J49" s="2180">
        <v>1050.82</v>
      </c>
      <c r="K49" s="1440">
        <v>52.54</v>
      </c>
    </row>
    <row r="50" spans="1:20" ht="34.9" customHeight="1">
      <c r="A50" s="127"/>
      <c r="B50" s="544" t="s">
        <v>2011</v>
      </c>
      <c r="C50" s="218" t="s">
        <v>189</v>
      </c>
      <c r="D50" s="968" t="s">
        <v>22</v>
      </c>
      <c r="E50" s="3272">
        <v>65</v>
      </c>
      <c r="F50" s="3271"/>
      <c r="G50" s="2209" t="s">
        <v>2012</v>
      </c>
      <c r="H50" s="908">
        <v>650</v>
      </c>
      <c r="I50" s="910" t="s">
        <v>2013</v>
      </c>
      <c r="J50" s="2180">
        <v>667.68</v>
      </c>
      <c r="K50" s="1440">
        <v>66.77</v>
      </c>
    </row>
    <row r="51" spans="1:20" ht="35.25" customHeight="1">
      <c r="A51" s="127"/>
      <c r="B51" s="544" t="s">
        <v>2014</v>
      </c>
      <c r="C51" s="218" t="s">
        <v>189</v>
      </c>
      <c r="D51" s="968" t="s">
        <v>22</v>
      </c>
      <c r="E51" s="3272">
        <v>65</v>
      </c>
      <c r="F51" s="3271"/>
      <c r="G51" s="2209" t="s">
        <v>2012</v>
      </c>
      <c r="H51" s="908">
        <v>650</v>
      </c>
      <c r="I51" s="910" t="s">
        <v>2013</v>
      </c>
      <c r="J51" s="2180">
        <v>667.68</v>
      </c>
      <c r="K51" s="1440">
        <v>66.77</v>
      </c>
    </row>
    <row r="52" spans="1:20">
      <c r="A52" s="127"/>
      <c r="B52" s="544" t="s">
        <v>2015</v>
      </c>
      <c r="C52" s="218" t="s">
        <v>189</v>
      </c>
      <c r="D52" s="968" t="s">
        <v>22</v>
      </c>
      <c r="E52" s="746">
        <v>65</v>
      </c>
      <c r="F52" s="3271"/>
      <c r="G52" s="2209" t="s">
        <v>2012</v>
      </c>
      <c r="H52" s="908">
        <v>650</v>
      </c>
      <c r="I52" s="910" t="s">
        <v>2013</v>
      </c>
      <c r="J52" s="2180">
        <v>667.68</v>
      </c>
      <c r="K52" s="1440">
        <v>66.77</v>
      </c>
    </row>
    <row r="53" spans="1:20" ht="33.6" customHeight="1">
      <c r="A53" s="127"/>
      <c r="B53" s="544" t="s">
        <v>2016</v>
      </c>
      <c r="C53" s="218" t="s">
        <v>189</v>
      </c>
      <c r="D53" s="968" t="s">
        <v>183</v>
      </c>
      <c r="E53" s="746">
        <v>72</v>
      </c>
      <c r="F53" s="3271" t="s">
        <v>1064</v>
      </c>
      <c r="G53" s="3757" t="s">
        <v>139</v>
      </c>
      <c r="H53" s="908">
        <v>1300</v>
      </c>
      <c r="I53" s="910" t="s">
        <v>2013</v>
      </c>
      <c r="J53" s="2180">
        <v>1335.36</v>
      </c>
      <c r="K53" s="1440">
        <f t="shared" ref="K53:K58" si="1">J53/20</f>
        <v>66.768000000000001</v>
      </c>
    </row>
    <row r="54" spans="1:20">
      <c r="A54" s="127"/>
      <c r="B54" s="544" t="s">
        <v>2017</v>
      </c>
      <c r="C54" s="218" t="s">
        <v>189</v>
      </c>
      <c r="D54" s="968" t="s">
        <v>183</v>
      </c>
      <c r="E54" s="746">
        <v>72</v>
      </c>
      <c r="F54" s="3271" t="s">
        <v>1064</v>
      </c>
      <c r="G54" s="3757" t="s">
        <v>139</v>
      </c>
      <c r="H54" s="908">
        <v>1300</v>
      </c>
      <c r="I54" s="910" t="s">
        <v>2013</v>
      </c>
      <c r="J54" s="2180">
        <v>1335.36</v>
      </c>
      <c r="K54" s="1440">
        <f t="shared" si="1"/>
        <v>66.768000000000001</v>
      </c>
      <c r="L54" s="1832"/>
      <c r="M54" s="1832"/>
      <c r="N54" s="1832"/>
      <c r="O54" s="1832"/>
      <c r="P54" s="1832"/>
      <c r="Q54" s="1832"/>
      <c r="R54" s="1832"/>
      <c r="S54" s="1832"/>
      <c r="T54" s="1832"/>
    </row>
    <row r="55" spans="1:20">
      <c r="A55" s="127"/>
      <c r="B55" s="544" t="s">
        <v>2018</v>
      </c>
      <c r="C55" s="218" t="s">
        <v>189</v>
      </c>
      <c r="D55" s="968" t="s">
        <v>183</v>
      </c>
      <c r="E55" s="3272">
        <v>62</v>
      </c>
      <c r="F55" s="3271"/>
      <c r="G55" s="2209" t="s">
        <v>2019</v>
      </c>
      <c r="H55" s="908">
        <v>1100</v>
      </c>
      <c r="I55" s="910" t="s">
        <v>2013</v>
      </c>
      <c r="J55" s="2180">
        <v>1129.92</v>
      </c>
      <c r="K55" s="1440">
        <f t="shared" si="1"/>
        <v>56.496000000000002</v>
      </c>
      <c r="L55" s="1832"/>
      <c r="M55" s="1832"/>
      <c r="N55" s="1832"/>
      <c r="O55" s="1832"/>
      <c r="P55" s="1832"/>
      <c r="Q55" s="1832"/>
      <c r="R55" s="1832"/>
      <c r="S55" s="1832"/>
      <c r="T55" s="1832"/>
    </row>
    <row r="56" spans="1:20">
      <c r="A56" s="127"/>
      <c r="B56" s="544" t="s">
        <v>2020</v>
      </c>
      <c r="C56" s="218" t="s">
        <v>189</v>
      </c>
      <c r="D56" s="968" t="s">
        <v>183</v>
      </c>
      <c r="E56" s="746">
        <v>72</v>
      </c>
      <c r="F56" s="3271" t="s">
        <v>1064</v>
      </c>
      <c r="G56" s="3757" t="s">
        <v>139</v>
      </c>
      <c r="H56" s="908">
        <v>1300</v>
      </c>
      <c r="I56" s="910" t="s">
        <v>2013</v>
      </c>
      <c r="J56" s="2180">
        <v>1335.36</v>
      </c>
      <c r="K56" s="1440">
        <f t="shared" si="1"/>
        <v>66.768000000000001</v>
      </c>
    </row>
    <row r="57" spans="1:20">
      <c r="A57" s="127"/>
      <c r="B57" s="544" t="s">
        <v>2021</v>
      </c>
      <c r="C57" s="218" t="s">
        <v>189</v>
      </c>
      <c r="D57" s="968" t="s">
        <v>183</v>
      </c>
      <c r="E57" s="746">
        <v>72</v>
      </c>
      <c r="F57" s="3271" t="s">
        <v>1064</v>
      </c>
      <c r="G57" s="3757" t="s">
        <v>139</v>
      </c>
      <c r="H57" s="908">
        <v>1300</v>
      </c>
      <c r="I57" s="910" t="s">
        <v>2013</v>
      </c>
      <c r="J57" s="2180">
        <v>1335.36</v>
      </c>
      <c r="K57" s="1440">
        <f t="shared" si="1"/>
        <v>66.768000000000001</v>
      </c>
    </row>
    <row r="58" spans="1:20">
      <c r="A58" s="127"/>
      <c r="B58" s="544" t="s">
        <v>2017</v>
      </c>
      <c r="C58" s="218" t="s">
        <v>189</v>
      </c>
      <c r="D58" s="968" t="s">
        <v>183</v>
      </c>
      <c r="E58" s="746">
        <v>70</v>
      </c>
      <c r="F58" s="3271"/>
      <c r="G58" s="2209" t="s">
        <v>67</v>
      </c>
      <c r="H58" s="908">
        <v>1250</v>
      </c>
      <c r="I58" s="910" t="s">
        <v>2013</v>
      </c>
      <c r="J58" s="2180">
        <v>1284</v>
      </c>
      <c r="K58" s="1440">
        <f t="shared" si="1"/>
        <v>64.2</v>
      </c>
    </row>
    <row r="59" spans="1:20">
      <c r="A59" s="127"/>
      <c r="B59" s="544" t="s">
        <v>2022</v>
      </c>
      <c r="C59" s="218" t="s">
        <v>189</v>
      </c>
      <c r="D59" s="968" t="s">
        <v>183</v>
      </c>
      <c r="E59" s="746">
        <v>62</v>
      </c>
      <c r="F59" s="3271"/>
      <c r="G59" s="2209" t="s">
        <v>2023</v>
      </c>
      <c r="H59" s="908">
        <v>1200</v>
      </c>
      <c r="I59" s="910" t="s">
        <v>2013</v>
      </c>
      <c r="J59" s="2180">
        <v>1129.92</v>
      </c>
      <c r="K59" s="1440">
        <v>61.93</v>
      </c>
    </row>
    <row r="60" spans="1:20">
      <c r="A60" s="127"/>
      <c r="B60" s="544" t="s">
        <v>2024</v>
      </c>
      <c r="C60" s="218" t="s">
        <v>189</v>
      </c>
      <c r="D60" s="968" t="s">
        <v>183</v>
      </c>
      <c r="E60" s="746">
        <v>70</v>
      </c>
      <c r="F60" s="3271"/>
      <c r="G60" s="2209" t="s">
        <v>67</v>
      </c>
      <c r="H60" s="908">
        <v>1250</v>
      </c>
      <c r="I60" s="910" t="s">
        <v>2013</v>
      </c>
      <c r="J60" s="2180">
        <v>1284</v>
      </c>
      <c r="K60" s="1440">
        <f t="shared" ref="K60:K66" si="2">J60/20</f>
        <v>64.2</v>
      </c>
    </row>
    <row r="61" spans="1:20">
      <c r="A61" s="127"/>
      <c r="B61" s="544" t="s">
        <v>2025</v>
      </c>
      <c r="C61" s="218" t="s">
        <v>189</v>
      </c>
      <c r="D61" s="968" t="s">
        <v>183</v>
      </c>
      <c r="E61" s="746">
        <v>62</v>
      </c>
      <c r="F61" s="3271"/>
      <c r="G61" s="2209" t="s">
        <v>2023</v>
      </c>
      <c r="H61" s="908">
        <v>1100</v>
      </c>
      <c r="I61" s="910" t="s">
        <v>2013</v>
      </c>
      <c r="J61" s="2180">
        <v>1129.92</v>
      </c>
      <c r="K61" s="1440">
        <f t="shared" si="2"/>
        <v>56.496000000000002</v>
      </c>
    </row>
    <row r="62" spans="1:20">
      <c r="A62" s="127"/>
      <c r="B62" s="544" t="s">
        <v>2026</v>
      </c>
      <c r="C62" s="218" t="s">
        <v>189</v>
      </c>
      <c r="D62" s="968" t="s">
        <v>183</v>
      </c>
      <c r="E62" s="746">
        <v>72</v>
      </c>
      <c r="F62" s="3271" t="s">
        <v>1064</v>
      </c>
      <c r="G62" s="3757" t="s">
        <v>139</v>
      </c>
      <c r="H62" s="908">
        <v>1300</v>
      </c>
      <c r="I62" s="910" t="s">
        <v>2013</v>
      </c>
      <c r="J62" s="2180">
        <v>1335.36</v>
      </c>
      <c r="K62" s="1440">
        <f>J62/20</f>
        <v>66.768000000000001</v>
      </c>
    </row>
    <row r="63" spans="1:20">
      <c r="A63" s="127"/>
      <c r="B63" s="544" t="s">
        <v>2027</v>
      </c>
      <c r="C63" s="218" t="s">
        <v>189</v>
      </c>
      <c r="D63" s="968" t="s">
        <v>183</v>
      </c>
      <c r="E63" s="746">
        <v>72</v>
      </c>
      <c r="F63" s="3271" t="s">
        <v>1064</v>
      </c>
      <c r="G63" s="3757" t="s">
        <v>139</v>
      </c>
      <c r="H63" s="908">
        <v>1300</v>
      </c>
      <c r="I63" s="910" t="s">
        <v>2013</v>
      </c>
      <c r="J63" s="2180">
        <v>1335.36</v>
      </c>
      <c r="K63" s="1440">
        <f>J63/20</f>
        <v>66.768000000000001</v>
      </c>
    </row>
    <row r="64" spans="1:20">
      <c r="A64" s="127"/>
      <c r="B64" s="544" t="s">
        <v>2028</v>
      </c>
      <c r="C64" s="218" t="s">
        <v>189</v>
      </c>
      <c r="D64" s="968" t="s">
        <v>183</v>
      </c>
      <c r="E64" s="746">
        <v>70</v>
      </c>
      <c r="F64" s="3271"/>
      <c r="G64" s="2209" t="s">
        <v>67</v>
      </c>
      <c r="H64" s="908">
        <v>1250</v>
      </c>
      <c r="I64" s="910" t="s">
        <v>2013</v>
      </c>
      <c r="J64" s="2180">
        <v>1284</v>
      </c>
      <c r="K64" s="1440">
        <f t="shared" si="2"/>
        <v>64.2</v>
      </c>
    </row>
    <row r="65" spans="1:11">
      <c r="A65" s="127"/>
      <c r="B65" s="544" t="s">
        <v>2029</v>
      </c>
      <c r="C65" s="218" t="s">
        <v>189</v>
      </c>
      <c r="D65" s="968" t="s">
        <v>183</v>
      </c>
      <c r="E65" s="746">
        <v>70</v>
      </c>
      <c r="F65" s="3271"/>
      <c r="G65" s="2209" t="s">
        <v>67</v>
      </c>
      <c r="H65" s="908">
        <v>1250</v>
      </c>
      <c r="I65" s="910" t="s">
        <v>2013</v>
      </c>
      <c r="J65" s="2180">
        <v>1284</v>
      </c>
      <c r="K65" s="1440">
        <f t="shared" si="2"/>
        <v>64.2</v>
      </c>
    </row>
    <row r="66" spans="1:11">
      <c r="A66" s="127"/>
      <c r="B66" s="544" t="s">
        <v>2030</v>
      </c>
      <c r="C66" s="218" t="s">
        <v>189</v>
      </c>
      <c r="D66" s="968" t="s">
        <v>183</v>
      </c>
      <c r="E66" s="746">
        <v>72</v>
      </c>
      <c r="F66" s="3271" t="s">
        <v>1064</v>
      </c>
      <c r="G66" s="3757" t="s">
        <v>139</v>
      </c>
      <c r="H66" s="908">
        <v>1300</v>
      </c>
      <c r="I66" s="910" t="s">
        <v>2013</v>
      </c>
      <c r="J66" s="2180">
        <v>1335.36</v>
      </c>
      <c r="K66" s="1440">
        <f t="shared" si="2"/>
        <v>66.768000000000001</v>
      </c>
    </row>
    <row r="67" spans="1:11">
      <c r="A67" s="127"/>
      <c r="B67" s="544" t="s">
        <v>2031</v>
      </c>
      <c r="C67" s="218" t="s">
        <v>189</v>
      </c>
      <c r="D67" s="968" t="s">
        <v>183</v>
      </c>
      <c r="E67" s="746">
        <v>72</v>
      </c>
      <c r="F67" s="3271" t="s">
        <v>1064</v>
      </c>
      <c r="G67" s="3757" t="s">
        <v>139</v>
      </c>
      <c r="H67" s="908">
        <v>1300</v>
      </c>
      <c r="I67" s="910" t="s">
        <v>2013</v>
      </c>
      <c r="J67" s="2180">
        <v>1335.36</v>
      </c>
      <c r="K67" s="1440">
        <f>J67/20</f>
        <v>66.768000000000001</v>
      </c>
    </row>
    <row r="68" spans="1:11">
      <c r="A68" s="223"/>
      <c r="B68" s="26" t="s">
        <v>2032</v>
      </c>
      <c r="C68" s="82" t="s">
        <v>2033</v>
      </c>
      <c r="D68" s="83" t="s">
        <v>172</v>
      </c>
      <c r="E68" s="158">
        <v>37</v>
      </c>
      <c r="F68" s="45" t="s">
        <v>2034</v>
      </c>
      <c r="G68" s="3757" t="s">
        <v>2035</v>
      </c>
      <c r="H68" s="203">
        <v>374</v>
      </c>
      <c r="I68" s="3068" t="s">
        <v>2036</v>
      </c>
      <c r="J68" s="441">
        <v>377.39</v>
      </c>
      <c r="K68" s="310">
        <f>J68/12</f>
        <v>31.449166666666667</v>
      </c>
    </row>
    <row r="69" spans="1:11">
      <c r="A69" s="127"/>
      <c r="B69" s="225" t="s">
        <v>2037</v>
      </c>
      <c r="C69" s="82" t="s">
        <v>2038</v>
      </c>
      <c r="D69" s="83" t="s">
        <v>172</v>
      </c>
      <c r="E69" s="158">
        <v>35</v>
      </c>
      <c r="F69" s="45" t="s">
        <v>2039</v>
      </c>
      <c r="G69" s="3059" t="s">
        <v>2040</v>
      </c>
      <c r="H69" s="203"/>
      <c r="I69" s="3067"/>
      <c r="J69" s="441">
        <v>378</v>
      </c>
      <c r="K69" s="310">
        <v>31.5</v>
      </c>
    </row>
    <row r="70" spans="1:11">
      <c r="A70" s="194"/>
      <c r="B70" s="225" t="s">
        <v>2041</v>
      </c>
      <c r="C70" s="82"/>
      <c r="D70" s="83" t="s">
        <v>172</v>
      </c>
      <c r="E70" s="158" t="s">
        <v>2042</v>
      </c>
      <c r="F70" s="45" t="s">
        <v>1014</v>
      </c>
      <c r="G70" s="3059"/>
      <c r="H70" s="203"/>
      <c r="I70" s="3067"/>
      <c r="J70" s="1564" t="s">
        <v>2043</v>
      </c>
      <c r="K70" s="310">
        <v>49.65</v>
      </c>
    </row>
    <row r="71" spans="1:11">
      <c r="A71" s="194"/>
      <c r="B71" s="1631" t="s">
        <v>2044</v>
      </c>
      <c r="C71" s="2195" t="s">
        <v>2045</v>
      </c>
      <c r="D71" s="2196" t="s">
        <v>714</v>
      </c>
      <c r="E71" s="3273">
        <v>130</v>
      </c>
      <c r="F71" s="3274"/>
      <c r="G71" s="2197" t="s">
        <v>2046</v>
      </c>
      <c r="H71" s="2198">
        <v>700</v>
      </c>
      <c r="I71" s="2199" t="s">
        <v>2047</v>
      </c>
      <c r="J71" s="2200">
        <v>719.04</v>
      </c>
      <c r="K71" s="2201">
        <f>J71/6</f>
        <v>119.83999999999999</v>
      </c>
    </row>
    <row r="72" spans="1:11">
      <c r="A72" s="151"/>
      <c r="B72" s="1631" t="s">
        <v>2048</v>
      </c>
      <c r="C72" s="2202" t="s">
        <v>2045</v>
      </c>
      <c r="D72" s="2196" t="s">
        <v>714</v>
      </c>
      <c r="E72" s="3273">
        <v>130</v>
      </c>
      <c r="F72" s="3274"/>
      <c r="G72" s="2197" t="s">
        <v>2049</v>
      </c>
      <c r="H72" s="2198">
        <v>700</v>
      </c>
      <c r="I72" s="2199" t="s">
        <v>2047</v>
      </c>
      <c r="J72" s="2200">
        <v>719.04</v>
      </c>
      <c r="K72" s="2201">
        <f>J72/6</f>
        <v>119.83999999999999</v>
      </c>
    </row>
    <row r="73" spans="1:11">
      <c r="A73" s="223"/>
      <c r="B73" s="1631" t="s">
        <v>2050</v>
      </c>
      <c r="C73" s="2195" t="s">
        <v>2045</v>
      </c>
      <c r="D73" s="2196" t="s">
        <v>714</v>
      </c>
      <c r="E73" s="3273">
        <v>120</v>
      </c>
      <c r="F73" s="3274"/>
      <c r="G73" s="2203" t="s">
        <v>2046</v>
      </c>
      <c r="H73" s="2198">
        <v>600</v>
      </c>
      <c r="I73" s="2199" t="s">
        <v>2051</v>
      </c>
      <c r="J73" s="2200">
        <v>616.32000000000005</v>
      </c>
      <c r="K73" s="2201">
        <f>J73/6</f>
        <v>102.72000000000001</v>
      </c>
    </row>
    <row r="74" spans="1:11">
      <c r="A74" s="194"/>
      <c r="B74" s="26" t="s">
        <v>2052</v>
      </c>
      <c r="C74" s="82" t="s">
        <v>45</v>
      </c>
      <c r="D74" s="83" t="s">
        <v>22</v>
      </c>
      <c r="E74" s="130">
        <v>65</v>
      </c>
      <c r="F74" s="1042"/>
      <c r="G74" s="652" t="s">
        <v>2053</v>
      </c>
      <c r="H74" s="204">
        <v>580</v>
      </c>
      <c r="I74" s="910" t="s">
        <v>1999</v>
      </c>
      <c r="J74" s="1581">
        <v>565.98</v>
      </c>
      <c r="K74" s="310">
        <v>56.59</v>
      </c>
    </row>
    <row r="75" spans="1:11">
      <c r="A75" s="127"/>
      <c r="B75" s="26" t="s">
        <v>2054</v>
      </c>
      <c r="C75" s="82" t="s">
        <v>45</v>
      </c>
      <c r="D75" s="83" t="s">
        <v>1162</v>
      </c>
      <c r="E75" s="137"/>
      <c r="F75" s="45"/>
      <c r="G75" s="644" t="s">
        <v>2055</v>
      </c>
      <c r="H75" s="203">
        <v>650</v>
      </c>
      <c r="I75" s="53"/>
      <c r="J75" s="441">
        <v>695.5</v>
      </c>
      <c r="K75" s="310">
        <v>69.55</v>
      </c>
    </row>
    <row r="76" spans="1:11">
      <c r="A76" s="127"/>
      <c r="B76" s="26" t="s">
        <v>2056</v>
      </c>
      <c r="C76" s="82" t="s">
        <v>2057</v>
      </c>
      <c r="D76" s="83" t="s">
        <v>172</v>
      </c>
      <c r="E76" s="130">
        <v>70</v>
      </c>
      <c r="F76" s="1042" t="s">
        <v>2058</v>
      </c>
      <c r="G76" s="652" t="s">
        <v>2009</v>
      </c>
      <c r="H76" s="204">
        <v>720</v>
      </c>
      <c r="I76" s="1707"/>
      <c r="J76" s="1581">
        <v>740.54</v>
      </c>
      <c r="K76" s="310">
        <v>61.71</v>
      </c>
    </row>
    <row r="77" spans="1:11">
      <c r="A77" s="127"/>
      <c r="B77" s="60" t="s">
        <v>2056</v>
      </c>
      <c r="C77" s="209" t="s">
        <v>2059</v>
      </c>
      <c r="D77" s="208" t="s">
        <v>172</v>
      </c>
      <c r="E77" s="494">
        <v>95</v>
      </c>
      <c r="F77" s="3275" t="s">
        <v>2060</v>
      </c>
      <c r="G77" s="2204" t="s">
        <v>2061</v>
      </c>
      <c r="H77" s="453">
        <v>1020</v>
      </c>
      <c r="I77" s="2205"/>
      <c r="J77" s="2206">
        <v>1047.74</v>
      </c>
      <c r="K77" s="478">
        <v>87.31</v>
      </c>
    </row>
    <row r="78" spans="1:11">
      <c r="A78" s="127"/>
      <c r="B78" s="1631" t="s">
        <v>2048</v>
      </c>
      <c r="C78" s="2202" t="s">
        <v>2045</v>
      </c>
      <c r="D78" s="2196" t="s">
        <v>714</v>
      </c>
      <c r="E78" s="3273">
        <v>130</v>
      </c>
      <c r="F78" s="3274"/>
      <c r="G78" s="2197" t="s">
        <v>2049</v>
      </c>
      <c r="H78" s="2198">
        <v>700</v>
      </c>
      <c r="I78" s="2199" t="s">
        <v>2047</v>
      </c>
      <c r="J78" s="2200">
        <v>719.04</v>
      </c>
      <c r="K78" s="2201">
        <f>J78/6</f>
        <v>119.83999999999999</v>
      </c>
    </row>
    <row r="79" spans="1:11">
      <c r="A79" s="127"/>
      <c r="B79" s="1631" t="s">
        <v>2050</v>
      </c>
      <c r="C79" s="2195" t="s">
        <v>2045</v>
      </c>
      <c r="D79" s="2196" t="s">
        <v>714</v>
      </c>
      <c r="E79" s="3273">
        <v>120</v>
      </c>
      <c r="F79" s="3274"/>
      <c r="G79" s="2203" t="s">
        <v>2046</v>
      </c>
      <c r="H79" s="2198">
        <v>600</v>
      </c>
      <c r="I79" s="2199" t="s">
        <v>2051</v>
      </c>
      <c r="J79" s="2200">
        <v>616.32000000000005</v>
      </c>
      <c r="K79" s="2201">
        <f>J79/6</f>
        <v>102.72000000000001</v>
      </c>
    </row>
    <row r="80" spans="1:11">
      <c r="A80" s="127"/>
      <c r="B80" s="26" t="s">
        <v>2052</v>
      </c>
      <c r="C80" s="82" t="s">
        <v>45</v>
      </c>
      <c r="D80" s="83" t="s">
        <v>22</v>
      </c>
      <c r="E80" s="130">
        <v>65</v>
      </c>
      <c r="F80" s="1042"/>
      <c r="G80" s="652" t="s">
        <v>1991</v>
      </c>
      <c r="H80" s="204">
        <v>580</v>
      </c>
      <c r="I80" s="910" t="s">
        <v>1999</v>
      </c>
      <c r="J80" s="1581">
        <v>565.98</v>
      </c>
      <c r="K80" s="310">
        <v>56.59</v>
      </c>
    </row>
    <row r="81" spans="1:11">
      <c r="A81" s="127"/>
      <c r="B81" s="26" t="s">
        <v>2054</v>
      </c>
      <c r="C81" s="82" t="s">
        <v>45</v>
      </c>
      <c r="D81" s="83" t="s">
        <v>1162</v>
      </c>
      <c r="E81" s="137"/>
      <c r="F81" s="45"/>
      <c r="G81" s="644" t="s">
        <v>2055</v>
      </c>
      <c r="H81" s="203">
        <v>650</v>
      </c>
      <c r="I81" s="53"/>
      <c r="J81" s="441">
        <v>695.5</v>
      </c>
      <c r="K81" s="310">
        <v>69.55</v>
      </c>
    </row>
    <row r="82" spans="1:11">
      <c r="A82" s="127"/>
      <c r="B82" s="26" t="s">
        <v>2056</v>
      </c>
      <c r="C82" s="82" t="s">
        <v>2057</v>
      </c>
      <c r="D82" s="83" t="s">
        <v>172</v>
      </c>
      <c r="E82" s="130">
        <v>70</v>
      </c>
      <c r="F82" s="1042" t="s">
        <v>2058</v>
      </c>
      <c r="G82" s="652" t="s">
        <v>2062</v>
      </c>
      <c r="H82" s="204">
        <v>720</v>
      </c>
      <c r="I82" s="1707"/>
      <c r="J82" s="1581">
        <v>739.6</v>
      </c>
      <c r="K82" s="310">
        <v>61.63</v>
      </c>
    </row>
    <row r="83" spans="1:11">
      <c r="A83" s="127"/>
      <c r="B83" s="60" t="s">
        <v>2056</v>
      </c>
      <c r="C83" s="209" t="s">
        <v>2059</v>
      </c>
      <c r="D83" s="208" t="s">
        <v>172</v>
      </c>
      <c r="E83" s="494">
        <v>95</v>
      </c>
      <c r="F83" s="3275" t="s">
        <v>2060</v>
      </c>
      <c r="G83" s="2204" t="s">
        <v>2061</v>
      </c>
      <c r="H83" s="453">
        <v>1020</v>
      </c>
      <c r="I83" s="2205"/>
      <c r="J83" s="2206">
        <v>1047.74</v>
      </c>
      <c r="K83" s="478">
        <v>87.31</v>
      </c>
    </row>
    <row r="84" spans="1:11">
      <c r="A84" s="4"/>
      <c r="B84" s="4"/>
      <c r="C84" s="78"/>
      <c r="D84" s="78"/>
      <c r="E84" s="78"/>
      <c r="F84" s="78"/>
      <c r="G84" s="78"/>
      <c r="H84" s="306"/>
      <c r="I84" s="4"/>
      <c r="J84" s="2207"/>
    </row>
    <row r="85" spans="1:11">
      <c r="A85" s="1" t="s">
        <v>1</v>
      </c>
      <c r="B85" s="1"/>
      <c r="C85" s="71"/>
      <c r="D85" s="77"/>
      <c r="E85" s="232"/>
      <c r="F85" s="233"/>
      <c r="G85" s="354"/>
      <c r="H85" s="299"/>
      <c r="I85" s="1"/>
    </row>
    <row r="86" spans="1:11">
      <c r="A86" s="3753" t="s">
        <v>2063</v>
      </c>
      <c r="B86" s="3753"/>
      <c r="C86" s="10"/>
      <c r="D86" s="78"/>
      <c r="E86" s="232"/>
      <c r="F86" s="233"/>
      <c r="G86" s="354"/>
      <c r="H86" s="299"/>
      <c r="I86" s="1"/>
    </row>
    <row r="87" spans="1:11" ht="35.25" thickBot="1">
      <c r="A87" s="4"/>
      <c r="B87" s="3"/>
      <c r="C87" s="77"/>
      <c r="D87" s="77"/>
      <c r="E87" s="232"/>
      <c r="F87" s="233"/>
      <c r="G87" s="354"/>
      <c r="H87" s="299"/>
      <c r="I87" s="3"/>
    </row>
    <row r="88" spans="1:11">
      <c r="A88" s="3759"/>
      <c r="B88" s="3760" t="s">
        <v>3</v>
      </c>
      <c r="C88" s="6" t="s">
        <v>4</v>
      </c>
      <c r="D88" s="7" t="s">
        <v>5</v>
      </c>
      <c r="E88" s="234" t="s">
        <v>6</v>
      </c>
      <c r="F88" s="235" t="s">
        <v>6</v>
      </c>
      <c r="G88" s="2215" t="s">
        <v>7</v>
      </c>
      <c r="H88" s="112" t="s">
        <v>8</v>
      </c>
      <c r="I88" s="6" t="s">
        <v>9</v>
      </c>
      <c r="J88" s="2216" t="s">
        <v>10</v>
      </c>
      <c r="K88" s="219" t="s">
        <v>10</v>
      </c>
    </row>
    <row r="89" spans="1:11" ht="35.25" thickBot="1">
      <c r="A89" s="613"/>
      <c r="B89" s="614"/>
      <c r="C89" s="12"/>
      <c r="D89" s="13" t="s">
        <v>11</v>
      </c>
      <c r="E89" s="237" t="s">
        <v>13</v>
      </c>
      <c r="F89" s="237" t="s">
        <v>12</v>
      </c>
      <c r="G89" s="2217"/>
      <c r="H89" s="122" t="s">
        <v>14</v>
      </c>
      <c r="I89" s="12"/>
      <c r="J89" s="2218" t="s">
        <v>15</v>
      </c>
      <c r="K89" s="307" t="s">
        <v>16</v>
      </c>
    </row>
    <row r="90" spans="1:11">
      <c r="A90" s="2184" t="s">
        <v>2064</v>
      </c>
      <c r="B90" s="1249"/>
      <c r="C90" s="1707" t="s">
        <v>2065</v>
      </c>
      <c r="D90" s="86"/>
      <c r="E90" s="252"/>
      <c r="F90" s="241"/>
      <c r="G90" s="652"/>
      <c r="H90" s="204"/>
      <c r="I90" s="20"/>
      <c r="J90" s="1581"/>
      <c r="K90" s="310"/>
    </row>
    <row r="91" spans="1:11">
      <c r="A91" s="127"/>
      <c r="B91" s="225" t="s">
        <v>2066</v>
      </c>
      <c r="C91" s="82" t="s">
        <v>21</v>
      </c>
      <c r="D91" s="83" t="s">
        <v>22</v>
      </c>
      <c r="E91" s="252"/>
      <c r="F91" s="241"/>
      <c r="G91" s="644" t="s">
        <v>2067</v>
      </c>
      <c r="H91" s="2219" t="s">
        <v>2068</v>
      </c>
      <c r="I91" s="29" t="s">
        <v>2069</v>
      </c>
      <c r="J91" s="441">
        <v>259</v>
      </c>
      <c r="K91" s="311">
        <v>25.9</v>
      </c>
    </row>
    <row r="92" spans="1:11">
      <c r="A92" s="127"/>
      <c r="B92" s="225" t="s">
        <v>2070</v>
      </c>
      <c r="C92" s="82" t="s">
        <v>21</v>
      </c>
      <c r="D92" s="83" t="s">
        <v>22</v>
      </c>
      <c r="E92" s="252"/>
      <c r="F92" s="241"/>
      <c r="G92" s="644" t="s">
        <v>2071</v>
      </c>
      <c r="H92" s="2219" t="s">
        <v>2072</v>
      </c>
      <c r="I92" s="29" t="s">
        <v>2073</v>
      </c>
      <c r="J92" s="441">
        <v>272.64</v>
      </c>
      <c r="K92" s="311">
        <f>J92/10</f>
        <v>27.263999999999999</v>
      </c>
    </row>
    <row r="93" spans="1:11">
      <c r="A93" s="127"/>
      <c r="B93" s="225" t="s">
        <v>2074</v>
      </c>
      <c r="C93" s="82" t="s">
        <v>21</v>
      </c>
      <c r="D93" s="83" t="s">
        <v>22</v>
      </c>
      <c r="E93" s="252"/>
      <c r="F93" s="241"/>
      <c r="G93" s="644" t="s">
        <v>1406</v>
      </c>
      <c r="H93" s="2219" t="s">
        <v>2075</v>
      </c>
      <c r="I93" s="29" t="s">
        <v>2073</v>
      </c>
      <c r="J93" s="441">
        <v>290.47000000000003</v>
      </c>
      <c r="K93" s="311">
        <f>J93/10</f>
        <v>29.047000000000004</v>
      </c>
    </row>
    <row r="94" spans="1:11">
      <c r="A94" s="127"/>
      <c r="B94" s="225" t="s">
        <v>2076</v>
      </c>
      <c r="C94" s="82" t="s">
        <v>21</v>
      </c>
      <c r="D94" s="83" t="s">
        <v>22</v>
      </c>
      <c r="E94" s="252"/>
      <c r="F94" s="241"/>
      <c r="G94" s="644" t="s">
        <v>2071</v>
      </c>
      <c r="H94" s="2219" t="s">
        <v>2077</v>
      </c>
      <c r="I94" s="29" t="s">
        <v>2073</v>
      </c>
      <c r="J94" s="441">
        <v>290.55</v>
      </c>
      <c r="K94" s="311">
        <f>J94/10</f>
        <v>29.055</v>
      </c>
    </row>
    <row r="95" spans="1:11">
      <c r="A95" s="127"/>
      <c r="B95" s="225" t="s">
        <v>2078</v>
      </c>
      <c r="C95" s="82" t="s">
        <v>2079</v>
      </c>
      <c r="D95" s="83" t="s">
        <v>172</v>
      </c>
      <c r="E95" s="252"/>
      <c r="F95" s="241"/>
      <c r="G95" s="644" t="s">
        <v>2071</v>
      </c>
      <c r="H95" s="2219" t="s">
        <v>2080</v>
      </c>
      <c r="I95" s="29" t="s">
        <v>1407</v>
      </c>
      <c r="J95" s="441">
        <v>276.23</v>
      </c>
      <c r="K95" s="311">
        <f>J95/10</f>
        <v>27.623000000000001</v>
      </c>
    </row>
    <row r="96" spans="1:11">
      <c r="A96" s="223"/>
      <c r="B96" s="26"/>
      <c r="C96" s="82"/>
      <c r="D96" s="83"/>
      <c r="E96" s="244"/>
      <c r="F96" s="245"/>
      <c r="G96" s="652"/>
      <c r="H96" s="204"/>
      <c r="I96" s="215"/>
      <c r="J96" s="1581"/>
      <c r="K96" s="310"/>
    </row>
    <row r="97" spans="1:20">
      <c r="A97" s="194"/>
      <c r="B97" s="26" t="s">
        <v>2081</v>
      </c>
      <c r="C97" s="82" t="s">
        <v>45</v>
      </c>
      <c r="D97" s="83" t="s">
        <v>1162</v>
      </c>
      <c r="E97" s="250">
        <v>140</v>
      </c>
      <c r="F97" s="251"/>
      <c r="G97" s="652" t="s">
        <v>2067</v>
      </c>
      <c r="H97" s="204">
        <v>1070</v>
      </c>
      <c r="I97" s="2210"/>
      <c r="J97" s="1581">
        <v>1145</v>
      </c>
      <c r="K97" s="310">
        <v>114.5</v>
      </c>
    </row>
    <row r="98" spans="1:20">
      <c r="A98" s="127"/>
      <c r="B98" s="29" t="s">
        <v>2026</v>
      </c>
      <c r="C98" s="82" t="s">
        <v>182</v>
      </c>
      <c r="D98" s="82" t="s">
        <v>334</v>
      </c>
      <c r="E98" s="1641">
        <v>60</v>
      </c>
      <c r="F98" s="1641"/>
      <c r="G98" s="653" t="s">
        <v>2082</v>
      </c>
      <c r="H98" s="203">
        <v>1028</v>
      </c>
      <c r="I98" s="29" t="s">
        <v>2083</v>
      </c>
      <c r="J98" s="441">
        <v>1045.73</v>
      </c>
      <c r="K98" s="1494">
        <v>52.28</v>
      </c>
    </row>
    <row r="99" spans="1:20">
      <c r="A99" s="127"/>
      <c r="B99" s="26" t="s">
        <v>2084</v>
      </c>
      <c r="C99" s="85" t="s">
        <v>66</v>
      </c>
      <c r="D99" s="86" t="s">
        <v>2085</v>
      </c>
      <c r="E99" s="250">
        <v>185</v>
      </c>
      <c r="F99" s="251" t="s">
        <v>627</v>
      </c>
      <c r="G99" s="652" t="s">
        <v>2086</v>
      </c>
      <c r="H99" s="204">
        <v>893.88</v>
      </c>
      <c r="I99" s="20" t="s">
        <v>2087</v>
      </c>
      <c r="J99" s="1581">
        <v>956.45</v>
      </c>
      <c r="K99" s="311" t="s">
        <v>2088</v>
      </c>
    </row>
    <row r="100" spans="1:20" ht="35.25" customHeight="1">
      <c r="A100" s="127"/>
      <c r="B100" s="26"/>
      <c r="C100" s="85"/>
      <c r="D100" s="83"/>
      <c r="E100" s="250"/>
      <c r="F100" s="251"/>
      <c r="G100" s="652"/>
      <c r="H100" s="203"/>
      <c r="I100" s="20"/>
      <c r="J100" s="441"/>
      <c r="K100" s="311"/>
    </row>
    <row r="101" spans="1:20" ht="35.25" thickBot="1">
      <c r="A101" s="127"/>
      <c r="B101" s="26"/>
      <c r="C101" s="85"/>
      <c r="D101" s="86"/>
      <c r="E101" s="250"/>
      <c r="F101" s="251"/>
      <c r="G101" s="652"/>
      <c r="H101" s="204"/>
      <c r="I101" s="20"/>
      <c r="J101" s="1581"/>
      <c r="K101" s="311"/>
    </row>
    <row r="102" spans="1:20" ht="34.9" customHeight="1">
      <c r="A102" s="2220" t="s">
        <v>2089</v>
      </c>
      <c r="B102" s="2221"/>
      <c r="C102" s="205"/>
      <c r="D102" s="206"/>
      <c r="E102" s="238"/>
      <c r="F102" s="239"/>
      <c r="G102" s="1545"/>
      <c r="H102" s="300"/>
      <c r="I102" s="220"/>
      <c r="J102" s="2222"/>
      <c r="K102" s="315"/>
    </row>
    <row r="103" spans="1:20">
      <c r="A103" s="222"/>
      <c r="B103" s="69" t="s">
        <v>2090</v>
      </c>
      <c r="C103" s="218" t="s">
        <v>2091</v>
      </c>
      <c r="D103" s="218" t="s">
        <v>453</v>
      </c>
      <c r="E103" s="3221">
        <v>35</v>
      </c>
      <c r="F103" s="3259">
        <v>820</v>
      </c>
      <c r="G103" s="1713" t="s">
        <v>2092</v>
      </c>
      <c r="H103" s="908">
        <v>724.31</v>
      </c>
      <c r="I103" s="69" t="s">
        <v>2093</v>
      </c>
      <c r="J103" s="2180">
        <v>775.01</v>
      </c>
      <c r="K103" s="1490">
        <v>32.29</v>
      </c>
      <c r="L103" s="1832"/>
      <c r="M103" s="1832"/>
      <c r="N103" s="1832"/>
      <c r="O103" s="1832"/>
      <c r="P103" s="1832"/>
      <c r="Q103" s="1832"/>
      <c r="R103" s="1832"/>
      <c r="S103" s="1832"/>
      <c r="T103" s="1832"/>
    </row>
    <row r="104" spans="1:20">
      <c r="A104" s="127"/>
      <c r="B104" s="69" t="s">
        <v>2094</v>
      </c>
      <c r="C104" s="218" t="s">
        <v>2091</v>
      </c>
      <c r="D104" s="218" t="s">
        <v>453</v>
      </c>
      <c r="E104" s="3221">
        <v>35</v>
      </c>
      <c r="F104" s="3259">
        <v>820</v>
      </c>
      <c r="G104" s="1713" t="s">
        <v>2092</v>
      </c>
      <c r="H104" s="908">
        <v>724.31</v>
      </c>
      <c r="I104" s="69"/>
      <c r="J104" s="2180">
        <v>775.01</v>
      </c>
      <c r="K104" s="1490">
        <v>32.29</v>
      </c>
      <c r="L104" s="1832"/>
      <c r="M104" s="1832"/>
      <c r="N104" s="1832"/>
      <c r="O104" s="1832"/>
      <c r="P104" s="1832"/>
      <c r="Q104" s="1832"/>
      <c r="R104" s="1832"/>
      <c r="S104" s="1832"/>
      <c r="T104" s="1832"/>
    </row>
    <row r="105" spans="1:20">
      <c r="A105" s="127"/>
      <c r="B105" s="69" t="s">
        <v>2095</v>
      </c>
      <c r="C105" s="218" t="s">
        <v>2091</v>
      </c>
      <c r="D105" s="218" t="s">
        <v>453</v>
      </c>
      <c r="E105" s="3221">
        <v>35</v>
      </c>
      <c r="F105" s="3259">
        <v>820</v>
      </c>
      <c r="G105" s="1713" t="s">
        <v>2092</v>
      </c>
      <c r="H105" s="908">
        <v>724.31</v>
      </c>
      <c r="I105" s="69"/>
      <c r="J105" s="2180">
        <v>775.01</v>
      </c>
      <c r="K105" s="1490">
        <v>32.29</v>
      </c>
    </row>
    <row r="106" spans="1:20">
      <c r="A106" s="127"/>
      <c r="B106" s="69" t="s">
        <v>2096</v>
      </c>
      <c r="C106" s="218" t="s">
        <v>2091</v>
      </c>
      <c r="D106" s="218" t="s">
        <v>453</v>
      </c>
      <c r="E106" s="3221">
        <v>35</v>
      </c>
      <c r="F106" s="3259">
        <v>820</v>
      </c>
      <c r="G106" s="1713" t="s">
        <v>2092</v>
      </c>
      <c r="H106" s="908">
        <v>724.31</v>
      </c>
      <c r="I106" s="69"/>
      <c r="J106" s="2180">
        <v>775.01</v>
      </c>
      <c r="K106" s="1490">
        <v>32.29</v>
      </c>
    </row>
    <row r="107" spans="1:20">
      <c r="A107" s="127"/>
      <c r="B107" s="1066" t="s">
        <v>2097</v>
      </c>
      <c r="C107" s="218" t="s">
        <v>2091</v>
      </c>
      <c r="D107" s="218" t="s">
        <v>453</v>
      </c>
      <c r="E107" s="3221">
        <v>35</v>
      </c>
      <c r="F107" s="3259">
        <v>820</v>
      </c>
      <c r="G107" s="1713" t="s">
        <v>2092</v>
      </c>
      <c r="H107" s="908">
        <v>724.31</v>
      </c>
      <c r="I107" s="69"/>
      <c r="J107" s="2180">
        <v>775.01</v>
      </c>
      <c r="K107" s="1490">
        <v>32.29</v>
      </c>
    </row>
    <row r="108" spans="1:20">
      <c r="A108" s="127"/>
      <c r="B108" s="69" t="s">
        <v>2098</v>
      </c>
      <c r="C108" s="218" t="s">
        <v>2091</v>
      </c>
      <c r="D108" s="218" t="s">
        <v>453</v>
      </c>
      <c r="E108" s="3221">
        <v>35</v>
      </c>
      <c r="F108" s="3259">
        <v>820</v>
      </c>
      <c r="G108" s="1713" t="s">
        <v>2092</v>
      </c>
      <c r="H108" s="908">
        <v>724.31</v>
      </c>
      <c r="I108" s="69"/>
      <c r="J108" s="2180">
        <v>775.01</v>
      </c>
      <c r="K108" s="1490">
        <v>32.29</v>
      </c>
    </row>
    <row r="109" spans="1:20">
      <c r="A109" s="127"/>
      <c r="B109" s="69" t="s">
        <v>2099</v>
      </c>
      <c r="C109" s="218" t="s">
        <v>2091</v>
      </c>
      <c r="D109" s="218" t="s">
        <v>453</v>
      </c>
      <c r="E109" s="3221">
        <v>35</v>
      </c>
      <c r="F109" s="3259">
        <v>820</v>
      </c>
      <c r="G109" s="1713" t="s">
        <v>2092</v>
      </c>
      <c r="H109" s="908">
        <v>724.31</v>
      </c>
      <c r="I109" s="69"/>
      <c r="J109" s="2180">
        <v>775.01</v>
      </c>
      <c r="K109" s="1490">
        <v>32.29</v>
      </c>
    </row>
    <row r="110" spans="1:20">
      <c r="A110" s="127"/>
      <c r="B110" s="69" t="s">
        <v>2100</v>
      </c>
      <c r="C110" s="218" t="s">
        <v>2091</v>
      </c>
      <c r="D110" s="218" t="s">
        <v>453</v>
      </c>
      <c r="E110" s="3221">
        <v>35</v>
      </c>
      <c r="F110" s="3259">
        <v>820</v>
      </c>
      <c r="G110" s="1713" t="s">
        <v>2092</v>
      </c>
      <c r="H110" s="908">
        <v>724.31</v>
      </c>
      <c r="I110" s="69"/>
      <c r="J110" s="2180">
        <v>775.01</v>
      </c>
      <c r="K110" s="1490">
        <v>32.29</v>
      </c>
    </row>
    <row r="111" spans="1:20">
      <c r="A111" s="127"/>
      <c r="B111" s="69" t="s">
        <v>2101</v>
      </c>
      <c r="C111" s="218" t="s">
        <v>2091</v>
      </c>
      <c r="D111" s="218" t="s">
        <v>453</v>
      </c>
      <c r="E111" s="3221">
        <v>35</v>
      </c>
      <c r="F111" s="3259">
        <v>820</v>
      </c>
      <c r="G111" s="1713" t="s">
        <v>2092</v>
      </c>
      <c r="H111" s="908">
        <v>724.31</v>
      </c>
      <c r="I111" s="69"/>
      <c r="J111" s="2180">
        <v>775.01</v>
      </c>
      <c r="K111" s="1490">
        <v>32.29</v>
      </c>
    </row>
    <row r="112" spans="1:20">
      <c r="A112" s="127"/>
      <c r="B112" s="69" t="s">
        <v>2102</v>
      </c>
      <c r="C112" s="218" t="s">
        <v>2091</v>
      </c>
      <c r="D112" s="218" t="s">
        <v>453</v>
      </c>
      <c r="E112" s="3221">
        <v>35</v>
      </c>
      <c r="F112" s="3259">
        <v>820</v>
      </c>
      <c r="G112" s="1713" t="s">
        <v>2092</v>
      </c>
      <c r="H112" s="908">
        <v>724.31</v>
      </c>
      <c r="I112" s="69"/>
      <c r="J112" s="2180">
        <v>775.01</v>
      </c>
      <c r="K112" s="1490">
        <v>32.29</v>
      </c>
    </row>
    <row r="113" spans="1:16" ht="35.25" thickBot="1">
      <c r="A113" s="127"/>
      <c r="B113" s="69" t="s">
        <v>2099</v>
      </c>
      <c r="C113" s="218" t="s">
        <v>2091</v>
      </c>
      <c r="D113" s="218" t="s">
        <v>453</v>
      </c>
      <c r="E113" s="3221">
        <v>35</v>
      </c>
      <c r="F113" s="3259">
        <v>820</v>
      </c>
      <c r="G113" s="1713" t="s">
        <v>2092</v>
      </c>
      <c r="H113" s="908">
        <v>724.31</v>
      </c>
      <c r="I113" s="69"/>
      <c r="J113" s="2180">
        <v>775.01</v>
      </c>
      <c r="K113" s="1490">
        <v>32.29</v>
      </c>
    </row>
    <row r="114" spans="1:16" ht="35.25" thickBot="1">
      <c r="A114" s="127"/>
      <c r="B114" s="544" t="s">
        <v>2103</v>
      </c>
      <c r="C114" s="2211" t="s">
        <v>612</v>
      </c>
      <c r="D114" s="2212" t="s">
        <v>453</v>
      </c>
      <c r="E114" s="1114">
        <v>27</v>
      </c>
      <c r="F114" s="627"/>
      <c r="G114" s="1713" t="s">
        <v>284</v>
      </c>
      <c r="H114" s="908">
        <v>504.67</v>
      </c>
      <c r="I114" s="69"/>
      <c r="J114" s="2180">
        <v>540</v>
      </c>
      <c r="K114" s="1490">
        <v>22.5</v>
      </c>
    </row>
    <row r="115" spans="1:16" ht="35.25" thickBot="1">
      <c r="A115" s="26"/>
      <c r="B115" s="544" t="s">
        <v>2104</v>
      </c>
      <c r="C115" s="2211" t="s">
        <v>612</v>
      </c>
      <c r="D115" s="2212" t="s">
        <v>453</v>
      </c>
      <c r="E115" s="1114">
        <v>27</v>
      </c>
      <c r="F115" s="627"/>
      <c r="G115" s="1713" t="s">
        <v>284</v>
      </c>
      <c r="H115" s="908">
        <v>504.67</v>
      </c>
      <c r="I115" s="69"/>
      <c r="J115" s="2180">
        <v>540</v>
      </c>
      <c r="K115" s="1490">
        <v>22.5</v>
      </c>
    </row>
    <row r="116" spans="1:16">
      <c r="A116" s="223"/>
      <c r="B116" s="3061" t="s">
        <v>2105</v>
      </c>
      <c r="C116" s="2211" t="s">
        <v>612</v>
      </c>
      <c r="D116" s="2212" t="s">
        <v>453</v>
      </c>
      <c r="E116" s="1114">
        <v>27</v>
      </c>
      <c r="F116" s="627"/>
      <c r="G116" s="1713" t="s">
        <v>284</v>
      </c>
      <c r="H116" s="908">
        <v>504.67</v>
      </c>
      <c r="I116" s="69"/>
      <c r="J116" s="2180">
        <v>540</v>
      </c>
      <c r="K116" s="1490">
        <v>22.5</v>
      </c>
    </row>
    <row r="117" spans="1:16">
      <c r="A117" s="127"/>
      <c r="B117" s="2179" t="s">
        <v>86</v>
      </c>
      <c r="C117" s="218"/>
      <c r="D117" s="968"/>
      <c r="E117" s="1114"/>
      <c r="F117" s="627"/>
      <c r="G117" s="2209"/>
      <c r="H117" s="908"/>
      <c r="I117" s="910"/>
      <c r="J117" s="2180"/>
      <c r="K117" s="1440"/>
    </row>
    <row r="118" spans="1:16">
      <c r="A118" s="26"/>
      <c r="B118" s="69" t="s">
        <v>2106</v>
      </c>
      <c r="C118" s="218" t="s">
        <v>2107</v>
      </c>
      <c r="D118" s="968" t="s">
        <v>789</v>
      </c>
      <c r="E118" s="3811">
        <v>38</v>
      </c>
      <c r="F118" s="3812" t="s">
        <v>1064</v>
      </c>
      <c r="G118" s="2209" t="s">
        <v>2108</v>
      </c>
      <c r="H118" s="908">
        <v>1000</v>
      </c>
      <c r="I118" s="2469" t="s">
        <v>2109</v>
      </c>
      <c r="J118" s="2180">
        <v>1030</v>
      </c>
      <c r="K118" s="1440">
        <v>25.73</v>
      </c>
    </row>
    <row r="119" spans="1:16">
      <c r="A119" s="223"/>
      <c r="B119" s="69" t="s">
        <v>2110</v>
      </c>
      <c r="C119" s="218" t="s">
        <v>2107</v>
      </c>
      <c r="D119" s="968" t="s">
        <v>789</v>
      </c>
      <c r="E119" s="3811">
        <v>38</v>
      </c>
      <c r="F119" s="3812" t="s">
        <v>1064</v>
      </c>
      <c r="G119" s="2209" t="s">
        <v>2108</v>
      </c>
      <c r="H119" s="908">
        <v>1000</v>
      </c>
      <c r="I119" s="2469" t="s">
        <v>2109</v>
      </c>
      <c r="J119" s="2180">
        <v>1030</v>
      </c>
      <c r="K119" s="1440">
        <v>25.73</v>
      </c>
      <c r="N119" s="309">
        <v>7.0000000000000007E-2</v>
      </c>
      <c r="O119" s="309">
        <f>(M119*N119)+M119</f>
        <v>0</v>
      </c>
      <c r="P119" s="309">
        <f>O119</f>
        <v>0</v>
      </c>
    </row>
    <row r="120" spans="1:16">
      <c r="A120" s="127"/>
      <c r="B120" s="69" t="s">
        <v>2111</v>
      </c>
      <c r="C120" s="218" t="s">
        <v>2107</v>
      </c>
      <c r="D120" s="968" t="s">
        <v>789</v>
      </c>
      <c r="E120" s="3811">
        <v>38</v>
      </c>
      <c r="F120" s="3812" t="s">
        <v>1064</v>
      </c>
      <c r="G120" s="2209" t="s">
        <v>2108</v>
      </c>
      <c r="H120" s="908">
        <v>1000</v>
      </c>
      <c r="I120" s="2469" t="s">
        <v>2109</v>
      </c>
      <c r="J120" s="2180">
        <v>1030</v>
      </c>
      <c r="K120" s="1440">
        <v>25.73</v>
      </c>
      <c r="M120" s="309">
        <f>5809.44+5809.44+2904.72</f>
        <v>14523.599999999999</v>
      </c>
      <c r="N120" s="309">
        <v>7.0000000000000007E-2</v>
      </c>
      <c r="O120" s="309">
        <f>(M120*N120)+M120</f>
        <v>15540.251999999999</v>
      </c>
      <c r="P120" s="309">
        <f>O120/57</f>
        <v>272.63599999999997</v>
      </c>
    </row>
    <row r="121" spans="1:16">
      <c r="A121" s="127"/>
      <c r="B121" s="69" t="s">
        <v>2102</v>
      </c>
      <c r="C121" s="218" t="s">
        <v>2107</v>
      </c>
      <c r="D121" s="968" t="s">
        <v>789</v>
      </c>
      <c r="E121" s="3811">
        <v>38</v>
      </c>
      <c r="F121" s="3812" t="s">
        <v>1064</v>
      </c>
      <c r="G121" s="2209" t="s">
        <v>2108</v>
      </c>
      <c r="H121" s="908">
        <v>1000</v>
      </c>
      <c r="I121" s="2469" t="s">
        <v>2109</v>
      </c>
      <c r="J121" s="2180">
        <v>1030</v>
      </c>
      <c r="K121" s="1440">
        <v>25.73</v>
      </c>
      <c r="L121" s="1847"/>
      <c r="N121" s="309">
        <v>7.0000000000000007E-2</v>
      </c>
      <c r="O121" s="309">
        <f>(M121*N121)+M121</f>
        <v>0</v>
      </c>
      <c r="P121" s="309">
        <f>O121</f>
        <v>0</v>
      </c>
    </row>
    <row r="122" spans="1:16">
      <c r="A122" s="127"/>
      <c r="B122" s="69"/>
      <c r="C122" s="218"/>
      <c r="D122" s="968"/>
      <c r="E122" s="3811"/>
      <c r="F122" s="3812"/>
      <c r="G122" s="2209"/>
      <c r="H122" s="908"/>
      <c r="I122" s="2469"/>
      <c r="J122" s="2180"/>
      <c r="K122" s="1440"/>
      <c r="M122" s="309">
        <f>3258.5+3258.5</f>
        <v>6517</v>
      </c>
      <c r="N122" s="309">
        <v>7.0000000000000007E-2</v>
      </c>
      <c r="O122" s="309">
        <f>(M122*N122)+M122</f>
        <v>6973.1900000000005</v>
      </c>
      <c r="P122" s="309">
        <f>O122/24</f>
        <v>290.54958333333337</v>
      </c>
    </row>
    <row r="123" spans="1:16">
      <c r="A123" s="228"/>
      <c r="B123" s="2840"/>
      <c r="C123" s="1561"/>
      <c r="D123" s="3325"/>
      <c r="E123" s="3813"/>
      <c r="F123" s="3814"/>
      <c r="G123" s="3326"/>
      <c r="H123" s="2842"/>
      <c r="I123" s="3327"/>
      <c r="J123" s="3328"/>
      <c r="K123" s="2803"/>
      <c r="M123" s="309">
        <v>16264</v>
      </c>
      <c r="N123" s="309">
        <v>7.0000000000000007E-2</v>
      </c>
      <c r="O123" s="309">
        <f>(M123*N123)+M123</f>
        <v>17402.48</v>
      </c>
      <c r="P123" s="309">
        <f>O123/63</f>
        <v>276.22984126984124</v>
      </c>
    </row>
    <row r="124" spans="1:16">
      <c r="A124" s="4"/>
      <c r="B124" s="1454"/>
      <c r="C124" s="1451"/>
      <c r="D124" s="1451"/>
      <c r="E124" s="3815"/>
      <c r="F124" s="3815"/>
      <c r="G124" s="2337"/>
      <c r="H124" s="1455"/>
      <c r="I124" s="3329"/>
      <c r="J124" s="3330"/>
      <c r="K124" s="2871"/>
    </row>
    <row r="125" spans="1:16">
      <c r="A125" s="2" t="s">
        <v>1</v>
      </c>
      <c r="B125" s="1454"/>
      <c r="C125" s="1451"/>
      <c r="D125" s="1451"/>
      <c r="E125" s="3815"/>
      <c r="F125" s="3815"/>
      <c r="G125" s="2337"/>
      <c r="H125" s="1455"/>
      <c r="I125" s="3329"/>
      <c r="J125" s="3330"/>
      <c r="K125" s="2871"/>
    </row>
    <row r="126" spans="1:16">
      <c r="A126" s="3753" t="s">
        <v>1004</v>
      </c>
      <c r="B126" s="3753"/>
      <c r="C126" s="10"/>
      <c r="D126" s="78"/>
      <c r="E126" s="232"/>
      <c r="F126" s="233"/>
      <c r="G126" s="354"/>
      <c r="H126" s="299"/>
      <c r="I126" s="1"/>
    </row>
    <row r="127" spans="1:16" ht="35.25" thickBot="1">
      <c r="A127" s="4"/>
      <c r="B127" s="3"/>
      <c r="C127" s="77"/>
      <c r="D127" s="77"/>
      <c r="E127" s="232"/>
      <c r="F127" s="233"/>
      <c r="G127" s="354"/>
      <c r="H127" s="299"/>
      <c r="I127" s="3"/>
    </row>
    <row r="128" spans="1:16">
      <c r="A128" s="3759"/>
      <c r="B128" s="3760" t="s">
        <v>3</v>
      </c>
      <c r="C128" s="6" t="s">
        <v>4</v>
      </c>
      <c r="D128" s="7" t="s">
        <v>5</v>
      </c>
      <c r="E128" s="234" t="s">
        <v>6</v>
      </c>
      <c r="F128" s="235" t="s">
        <v>6</v>
      </c>
      <c r="G128" s="1537" t="s">
        <v>7</v>
      </c>
      <c r="H128" s="6" t="s">
        <v>8</v>
      </c>
      <c r="I128" s="6" t="s">
        <v>9</v>
      </c>
      <c r="J128" s="2177" t="s">
        <v>10</v>
      </c>
      <c r="K128" s="219" t="s">
        <v>10</v>
      </c>
    </row>
    <row r="129" spans="1:11" ht="35.25" thickBot="1">
      <c r="A129" s="118"/>
      <c r="B129" s="16"/>
      <c r="C129" s="12"/>
      <c r="D129" s="13" t="s">
        <v>11</v>
      </c>
      <c r="E129" s="236" t="s">
        <v>12</v>
      </c>
      <c r="F129" s="237" t="s">
        <v>13</v>
      </c>
      <c r="G129" s="1538"/>
      <c r="H129" s="12" t="s">
        <v>14</v>
      </c>
      <c r="I129" s="12"/>
      <c r="J129" s="2178" t="s">
        <v>15</v>
      </c>
      <c r="K129" s="307" t="s">
        <v>16</v>
      </c>
    </row>
    <row r="130" spans="1:11">
      <c r="A130" s="127"/>
      <c r="B130" s="666" t="s">
        <v>1687</v>
      </c>
      <c r="C130" s="2787"/>
      <c r="D130" s="3396"/>
      <c r="E130" s="3234"/>
      <c r="F130" s="2756"/>
      <c r="G130" s="1439"/>
      <c r="H130" s="204"/>
      <c r="I130" s="85"/>
      <c r="J130" s="2788"/>
      <c r="K130" s="1777"/>
    </row>
    <row r="131" spans="1:11">
      <c r="A131" s="127"/>
      <c r="B131" s="26" t="s">
        <v>2112</v>
      </c>
      <c r="C131" s="85" t="s">
        <v>1719</v>
      </c>
      <c r="D131" s="97" t="s">
        <v>22</v>
      </c>
      <c r="E131" s="22">
        <v>30</v>
      </c>
      <c r="F131" s="23" t="s">
        <v>152</v>
      </c>
      <c r="G131" s="3757" t="s">
        <v>1946</v>
      </c>
      <c r="H131" s="203">
        <v>280.38</v>
      </c>
      <c r="I131" s="304" t="s">
        <v>2113</v>
      </c>
      <c r="J131" s="441" t="s">
        <v>2114</v>
      </c>
      <c r="K131" s="310">
        <v>27.82</v>
      </c>
    </row>
    <row r="132" spans="1:11">
      <c r="A132" s="127"/>
      <c r="B132" s="26" t="s">
        <v>2115</v>
      </c>
      <c r="C132" s="85" t="s">
        <v>1719</v>
      </c>
      <c r="D132" s="97" t="s">
        <v>22</v>
      </c>
      <c r="E132" s="22">
        <v>30</v>
      </c>
      <c r="F132" s="23" t="s">
        <v>152</v>
      </c>
      <c r="G132" s="3757" t="s">
        <v>1946</v>
      </c>
      <c r="H132" s="203">
        <v>280.38</v>
      </c>
      <c r="I132" s="304" t="s">
        <v>2113</v>
      </c>
      <c r="J132" s="441" t="s">
        <v>2114</v>
      </c>
      <c r="K132" s="310">
        <v>27.82</v>
      </c>
    </row>
    <row r="133" spans="1:11" ht="26.25" customHeight="1">
      <c r="A133" s="127"/>
      <c r="B133" s="26" t="s">
        <v>2116</v>
      </c>
      <c r="C133" s="82" t="s">
        <v>1719</v>
      </c>
      <c r="D133" s="3756" t="s">
        <v>22</v>
      </c>
      <c r="E133" s="22">
        <v>30</v>
      </c>
      <c r="F133" s="23" t="s">
        <v>152</v>
      </c>
      <c r="G133" s="3757" t="s">
        <v>1946</v>
      </c>
      <c r="H133" s="203">
        <v>280.38</v>
      </c>
      <c r="I133" s="304" t="s">
        <v>2113</v>
      </c>
      <c r="J133" s="441" t="s">
        <v>2114</v>
      </c>
      <c r="K133" s="310">
        <v>27.82</v>
      </c>
    </row>
    <row r="134" spans="1:11" ht="35.25" customHeight="1">
      <c r="A134" s="127"/>
      <c r="B134" s="26" t="s">
        <v>2117</v>
      </c>
      <c r="C134" s="85" t="s">
        <v>1719</v>
      </c>
      <c r="D134" s="97" t="s">
        <v>22</v>
      </c>
      <c r="E134" s="22">
        <v>30</v>
      </c>
      <c r="F134" s="23" t="s">
        <v>152</v>
      </c>
      <c r="G134" s="3757" t="s">
        <v>1946</v>
      </c>
      <c r="H134" s="203">
        <v>280.38</v>
      </c>
      <c r="I134" s="304" t="s">
        <v>2113</v>
      </c>
      <c r="J134" s="441" t="s">
        <v>2114</v>
      </c>
      <c r="K134" s="310">
        <v>27.82</v>
      </c>
    </row>
    <row r="135" spans="1:11">
      <c r="A135" s="127"/>
      <c r="B135" s="26" t="s">
        <v>2118</v>
      </c>
      <c r="C135" s="85" t="s">
        <v>1719</v>
      </c>
      <c r="D135" s="97" t="s">
        <v>22</v>
      </c>
      <c r="E135" s="22">
        <v>30</v>
      </c>
      <c r="F135" s="23" t="s">
        <v>152</v>
      </c>
      <c r="G135" s="3757" t="s">
        <v>1946</v>
      </c>
      <c r="H135" s="203">
        <v>280.38</v>
      </c>
      <c r="I135" s="304" t="s">
        <v>2113</v>
      </c>
      <c r="J135" s="441" t="s">
        <v>2114</v>
      </c>
      <c r="K135" s="310">
        <v>27.82</v>
      </c>
    </row>
    <row r="136" spans="1:11" ht="26.25" customHeight="1">
      <c r="A136" s="127"/>
      <c r="B136" s="26" t="s">
        <v>2119</v>
      </c>
      <c r="C136" s="85" t="s">
        <v>1719</v>
      </c>
      <c r="D136" s="97" t="s">
        <v>22</v>
      </c>
      <c r="E136" s="22">
        <v>30</v>
      </c>
      <c r="F136" s="23" t="s">
        <v>152</v>
      </c>
      <c r="G136" s="3757" t="s">
        <v>1946</v>
      </c>
      <c r="H136" s="203">
        <v>280.38</v>
      </c>
      <c r="I136" s="304" t="s">
        <v>2113</v>
      </c>
      <c r="J136" s="441" t="s">
        <v>2114</v>
      </c>
      <c r="K136" s="310">
        <v>27.82</v>
      </c>
    </row>
    <row r="137" spans="1:11">
      <c r="A137" s="127"/>
      <c r="B137" s="26" t="s">
        <v>2120</v>
      </c>
      <c r="C137" s="85" t="s">
        <v>1719</v>
      </c>
      <c r="D137" s="97" t="s">
        <v>22</v>
      </c>
      <c r="E137" s="22">
        <v>30</v>
      </c>
      <c r="F137" s="23" t="s">
        <v>152</v>
      </c>
      <c r="G137" s="3060" t="s">
        <v>2121</v>
      </c>
      <c r="H137" s="203">
        <v>280.38</v>
      </c>
      <c r="I137" s="304" t="s">
        <v>2122</v>
      </c>
      <c r="J137" s="441" t="s">
        <v>2123</v>
      </c>
      <c r="K137" s="310">
        <v>28.64</v>
      </c>
    </row>
    <row r="138" spans="1:11" ht="28.9" customHeight="1">
      <c r="A138" s="127"/>
      <c r="B138" s="26" t="s">
        <v>2124</v>
      </c>
      <c r="C138" s="85" t="s">
        <v>1719</v>
      </c>
      <c r="D138" s="3756"/>
      <c r="E138" s="22">
        <v>35</v>
      </c>
      <c r="F138" s="23" t="s">
        <v>164</v>
      </c>
      <c r="G138" s="3757" t="s">
        <v>948</v>
      </c>
      <c r="H138" s="204">
        <v>327.11</v>
      </c>
      <c r="I138" s="579" t="s">
        <v>2125</v>
      </c>
      <c r="J138" s="2788" t="s">
        <v>2126</v>
      </c>
      <c r="K138" s="1777">
        <v>31.82</v>
      </c>
    </row>
    <row r="139" spans="1:11">
      <c r="A139" s="127"/>
      <c r="B139" s="26" t="s">
        <v>2127</v>
      </c>
      <c r="C139" s="85" t="s">
        <v>1719</v>
      </c>
      <c r="D139" s="97"/>
      <c r="E139" s="1976"/>
      <c r="F139" s="34"/>
      <c r="G139" s="644"/>
      <c r="H139" s="203"/>
      <c r="I139" s="416"/>
      <c r="J139" s="441"/>
      <c r="K139" s="311"/>
    </row>
    <row r="140" spans="1:11">
      <c r="A140" s="127"/>
      <c r="B140" s="560" t="s">
        <v>2128</v>
      </c>
      <c r="C140" s="85" t="s">
        <v>1719</v>
      </c>
      <c r="D140" s="97" t="s">
        <v>22</v>
      </c>
      <c r="E140" s="1976">
        <v>25</v>
      </c>
      <c r="F140" s="34" t="s">
        <v>32</v>
      </c>
      <c r="G140" s="644" t="s">
        <v>1107</v>
      </c>
      <c r="H140" s="203">
        <v>205.62</v>
      </c>
      <c r="I140" s="416" t="s">
        <v>1133</v>
      </c>
      <c r="J140" s="441" t="s">
        <v>2129</v>
      </c>
      <c r="K140" s="311">
        <v>23.5</v>
      </c>
    </row>
    <row r="141" spans="1:11">
      <c r="A141" s="127"/>
      <c r="B141" s="560" t="s">
        <v>2130</v>
      </c>
      <c r="C141" s="85" t="s">
        <v>1719</v>
      </c>
      <c r="D141" s="97" t="s">
        <v>22</v>
      </c>
      <c r="E141" s="1976">
        <v>25</v>
      </c>
      <c r="F141" s="34" t="s">
        <v>32</v>
      </c>
      <c r="G141" s="644" t="s">
        <v>1107</v>
      </c>
      <c r="H141" s="203">
        <v>205.62</v>
      </c>
      <c r="I141" s="416" t="s">
        <v>1133</v>
      </c>
      <c r="J141" s="441" t="s">
        <v>2129</v>
      </c>
      <c r="K141" s="311">
        <v>23.5</v>
      </c>
    </row>
    <row r="142" spans="1:11">
      <c r="A142" s="127"/>
      <c r="B142" s="560" t="s">
        <v>2131</v>
      </c>
      <c r="C142" s="82" t="s">
        <v>1719</v>
      </c>
      <c r="D142" s="3756" t="s">
        <v>22</v>
      </c>
      <c r="E142" s="1976">
        <v>25</v>
      </c>
      <c r="F142" s="34" t="s">
        <v>32</v>
      </c>
      <c r="G142" s="644" t="s">
        <v>1107</v>
      </c>
      <c r="H142" s="203">
        <v>205.62</v>
      </c>
      <c r="I142" s="416" t="s">
        <v>1133</v>
      </c>
      <c r="J142" s="441" t="s">
        <v>2129</v>
      </c>
      <c r="K142" s="311">
        <v>23.5</v>
      </c>
    </row>
    <row r="143" spans="1:11">
      <c r="A143" s="127"/>
      <c r="B143" s="560" t="s">
        <v>2132</v>
      </c>
      <c r="C143" s="82" t="s">
        <v>1719</v>
      </c>
      <c r="D143" s="3756" t="s">
        <v>22</v>
      </c>
      <c r="E143" s="1976">
        <v>25</v>
      </c>
      <c r="F143" s="34" t="s">
        <v>32</v>
      </c>
      <c r="G143" s="3265" t="s">
        <v>1107</v>
      </c>
      <c r="H143" s="203">
        <v>205.62</v>
      </c>
      <c r="I143" s="416" t="s">
        <v>1133</v>
      </c>
      <c r="J143" s="441" t="s">
        <v>2129</v>
      </c>
      <c r="K143" s="311">
        <v>23.5</v>
      </c>
    </row>
    <row r="144" spans="1:11">
      <c r="A144" s="127"/>
      <c r="B144" s="26" t="s">
        <v>2133</v>
      </c>
      <c r="C144" s="82" t="s">
        <v>1719</v>
      </c>
      <c r="D144" s="3756" t="s">
        <v>22</v>
      </c>
      <c r="E144" s="22">
        <v>52</v>
      </c>
      <c r="F144" s="23" t="s">
        <v>2134</v>
      </c>
      <c r="G144" s="652" t="s">
        <v>1946</v>
      </c>
      <c r="H144" s="204">
        <v>467.29</v>
      </c>
      <c r="I144" s="579" t="s">
        <v>2135</v>
      </c>
      <c r="J144" s="2788">
        <v>468</v>
      </c>
      <c r="K144" s="1777">
        <v>46.8</v>
      </c>
    </row>
    <row r="145" spans="1:12">
      <c r="A145" s="127"/>
      <c r="B145" s="393" t="s">
        <v>2136</v>
      </c>
      <c r="C145" s="82" t="s">
        <v>1719</v>
      </c>
      <c r="D145" s="3756" t="s">
        <v>540</v>
      </c>
      <c r="E145" s="1976" t="s">
        <v>2137</v>
      </c>
      <c r="F145" s="34" t="s">
        <v>2138</v>
      </c>
      <c r="G145" s="644" t="s">
        <v>2139</v>
      </c>
      <c r="H145" s="203">
        <v>1542</v>
      </c>
      <c r="I145" s="29" t="s">
        <v>1133</v>
      </c>
      <c r="J145" s="441">
        <v>1557</v>
      </c>
      <c r="K145" s="311">
        <v>155.69999999999999</v>
      </c>
    </row>
    <row r="146" spans="1:12">
      <c r="A146" s="127"/>
      <c r="B146" s="393" t="s">
        <v>2140</v>
      </c>
      <c r="C146" s="85"/>
      <c r="D146" s="97"/>
      <c r="E146" s="22"/>
      <c r="F146" s="23"/>
      <c r="G146" s="3060"/>
      <c r="H146" s="203"/>
      <c r="I146" s="304"/>
      <c r="J146" s="441"/>
      <c r="K146" s="310"/>
    </row>
    <row r="147" spans="1:12">
      <c r="A147" s="223"/>
      <c r="B147" s="1062" t="s">
        <v>2141</v>
      </c>
      <c r="C147" s="93"/>
      <c r="D147" s="3756"/>
      <c r="E147" s="22"/>
      <c r="F147" s="23"/>
      <c r="G147" s="3060"/>
      <c r="H147" s="203"/>
      <c r="I147" s="304"/>
      <c r="J147" s="441"/>
      <c r="K147" s="310"/>
    </row>
    <row r="148" spans="1:12">
      <c r="A148" s="127"/>
      <c r="B148" s="1062" t="s">
        <v>2142</v>
      </c>
      <c r="C148" s="598"/>
      <c r="D148" s="97"/>
      <c r="E148" s="22"/>
      <c r="F148" s="23"/>
      <c r="G148" s="3060"/>
      <c r="H148" s="203"/>
      <c r="I148" s="304"/>
      <c r="J148" s="441"/>
      <c r="K148" s="310"/>
    </row>
    <row r="149" spans="1:12">
      <c r="A149" s="223"/>
      <c r="B149" s="1375" t="s">
        <v>2143</v>
      </c>
      <c r="C149" s="85"/>
      <c r="D149" s="97"/>
      <c r="E149" s="22"/>
      <c r="F149" s="23"/>
      <c r="G149" s="3060"/>
      <c r="H149" s="203"/>
      <c r="I149" s="53"/>
      <c r="J149" s="441"/>
      <c r="K149" s="310"/>
    </row>
    <row r="150" spans="1:12">
      <c r="A150" s="29"/>
      <c r="B150" s="29"/>
      <c r="C150" s="82"/>
      <c r="D150" s="3756"/>
      <c r="E150" s="1974"/>
      <c r="F150" s="34"/>
      <c r="G150" s="644"/>
      <c r="H150" s="203"/>
      <c r="I150" s="82"/>
      <c r="J150" s="305"/>
      <c r="K150" s="305"/>
    </row>
    <row r="151" spans="1:12">
      <c r="A151" s="29"/>
      <c r="B151" s="910"/>
      <c r="C151" s="82"/>
      <c r="D151" s="3756"/>
      <c r="E151" s="1974"/>
      <c r="F151" s="34"/>
      <c r="G151" s="644"/>
      <c r="H151" s="203"/>
      <c r="I151" s="29"/>
      <c r="J151" s="441"/>
      <c r="K151" s="1494"/>
    </row>
    <row r="152" spans="1:12" ht="39.75">
      <c r="A152" s="29"/>
      <c r="B152" s="959"/>
      <c r="C152" s="459"/>
      <c r="D152" s="324"/>
      <c r="E152" s="3398"/>
      <c r="F152" s="3245"/>
      <c r="G152" s="2987"/>
      <c r="H152" s="715"/>
      <c r="I152" s="642"/>
      <c r="J152" s="487"/>
      <c r="K152" s="487"/>
    </row>
    <row r="153" spans="1:12">
      <c r="A153" s="48"/>
      <c r="B153" s="3362" t="s">
        <v>2144</v>
      </c>
      <c r="C153" s="2026" t="s">
        <v>45</v>
      </c>
      <c r="D153" s="2028" t="s">
        <v>1172</v>
      </c>
      <c r="E153" s="3399" t="s">
        <v>2145</v>
      </c>
      <c r="F153" s="3400" t="s">
        <v>2146</v>
      </c>
      <c r="G153" s="3375">
        <v>25073</v>
      </c>
      <c r="H153" s="3359">
        <v>1906.5</v>
      </c>
      <c r="I153" s="487" t="s">
        <v>2147</v>
      </c>
      <c r="J153" s="3363">
        <v>2075</v>
      </c>
      <c r="K153" s="3363" t="s">
        <v>2148</v>
      </c>
    </row>
    <row r="154" spans="1:12">
      <c r="A154" s="174"/>
      <c r="B154" s="3362" t="s">
        <v>2149</v>
      </c>
      <c r="C154" s="2026" t="s">
        <v>45</v>
      </c>
      <c r="D154" s="2028" t="s">
        <v>1172</v>
      </c>
      <c r="E154" s="3399" t="s">
        <v>2150</v>
      </c>
      <c r="F154" s="3400" t="s">
        <v>2151</v>
      </c>
      <c r="G154" s="3375">
        <v>25073</v>
      </c>
      <c r="H154" s="2026">
        <v>1233.6500000000001</v>
      </c>
      <c r="I154" s="487" t="s">
        <v>2147</v>
      </c>
      <c r="J154" s="3363">
        <v>1355</v>
      </c>
      <c r="K154" s="3363" t="s">
        <v>2152</v>
      </c>
    </row>
    <row r="155" spans="1:12">
      <c r="A155" s="194"/>
      <c r="B155" s="3362" t="s">
        <v>2153</v>
      </c>
      <c r="C155" s="2026" t="s">
        <v>45</v>
      </c>
      <c r="D155" s="2028" t="s">
        <v>1172</v>
      </c>
      <c r="E155" s="3399" t="s">
        <v>2154</v>
      </c>
      <c r="F155" s="3400" t="s">
        <v>620</v>
      </c>
      <c r="G155" s="3377" t="s">
        <v>2155</v>
      </c>
      <c r="H155" s="2026">
        <v>1345.8</v>
      </c>
      <c r="I155" s="487" t="s">
        <v>2147</v>
      </c>
      <c r="J155" s="3363">
        <v>1475</v>
      </c>
      <c r="K155" s="3363">
        <v>74</v>
      </c>
    </row>
    <row r="156" spans="1:12">
      <c r="A156" s="127"/>
      <c r="B156" s="3362" t="s">
        <v>2156</v>
      </c>
      <c r="C156" s="2026" t="s">
        <v>45</v>
      </c>
      <c r="D156" s="2028" t="s">
        <v>1172</v>
      </c>
      <c r="E156" s="3399" t="s">
        <v>2157</v>
      </c>
      <c r="F156" s="3400" t="s">
        <v>2158</v>
      </c>
      <c r="G156" s="3757">
        <v>25073</v>
      </c>
      <c r="H156" s="2026">
        <v>1289.72</v>
      </c>
      <c r="I156" s="487" t="s">
        <v>2147</v>
      </c>
      <c r="J156" s="3363">
        <v>1415</v>
      </c>
      <c r="K156" s="3363">
        <v>70.75</v>
      </c>
    </row>
    <row r="157" spans="1:12">
      <c r="A157" s="127"/>
      <c r="B157" s="3362" t="s">
        <v>2159</v>
      </c>
      <c r="C157" s="2026" t="s">
        <v>45</v>
      </c>
      <c r="D157" s="2028" t="s">
        <v>1172</v>
      </c>
      <c r="E157" s="3399" t="s">
        <v>2154</v>
      </c>
      <c r="F157" s="3400" t="s">
        <v>620</v>
      </c>
      <c r="G157" s="3377" t="s">
        <v>2160</v>
      </c>
      <c r="H157" s="2026">
        <v>1345.8</v>
      </c>
      <c r="I157" s="487" t="s">
        <v>2147</v>
      </c>
      <c r="J157" s="3363">
        <v>1475</v>
      </c>
      <c r="K157" s="3363">
        <v>74</v>
      </c>
    </row>
    <row r="158" spans="1:12">
      <c r="A158" s="127"/>
      <c r="B158" s="3362" t="s">
        <v>2161</v>
      </c>
      <c r="C158" s="2026" t="s">
        <v>45</v>
      </c>
      <c r="D158" s="2028" t="s">
        <v>1172</v>
      </c>
      <c r="E158" s="3399">
        <v>75</v>
      </c>
      <c r="F158" s="3400" t="s">
        <v>2162</v>
      </c>
      <c r="G158" s="3537">
        <v>25169</v>
      </c>
      <c r="H158" s="2026">
        <v>1289.72</v>
      </c>
      <c r="I158" s="3366" t="s">
        <v>701</v>
      </c>
      <c r="J158" s="3363">
        <v>1416.79</v>
      </c>
      <c r="K158" s="3363" t="s">
        <v>2163</v>
      </c>
    </row>
    <row r="159" spans="1:12">
      <c r="A159" s="3757"/>
      <c r="B159" s="3362" t="s">
        <v>2164</v>
      </c>
      <c r="C159" s="2026" t="s">
        <v>45</v>
      </c>
      <c r="D159" s="2028" t="s">
        <v>1172</v>
      </c>
      <c r="E159" s="3399">
        <v>75</v>
      </c>
      <c r="F159" s="3400" t="s">
        <v>2162</v>
      </c>
      <c r="G159" s="3402">
        <v>25169</v>
      </c>
      <c r="H159" s="2026">
        <v>1289.72</v>
      </c>
      <c r="I159" s="3366" t="s">
        <v>701</v>
      </c>
      <c r="J159" s="3363">
        <v>1416.79</v>
      </c>
      <c r="K159" s="3363" t="s">
        <v>2163</v>
      </c>
    </row>
    <row r="160" spans="1:12">
      <c r="A160" s="3757"/>
      <c r="B160" s="3362" t="s">
        <v>2165</v>
      </c>
      <c r="C160" s="2026" t="s">
        <v>45</v>
      </c>
      <c r="D160" s="2028" t="s">
        <v>1172</v>
      </c>
      <c r="E160" s="3399">
        <v>95</v>
      </c>
      <c r="F160" s="3400" t="s">
        <v>1041</v>
      </c>
      <c r="G160" s="3757">
        <v>25167</v>
      </c>
      <c r="H160" s="2026">
        <v>1663.56</v>
      </c>
      <c r="I160" s="3366" t="s">
        <v>701</v>
      </c>
      <c r="J160" s="3363">
        <v>1810</v>
      </c>
      <c r="K160" s="3363">
        <v>90.5</v>
      </c>
      <c r="L160" s="3757"/>
    </row>
    <row r="161" spans="1:12">
      <c r="A161" s="222"/>
      <c r="B161" s="3362" t="s">
        <v>2166</v>
      </c>
      <c r="C161" s="2026" t="s">
        <v>45</v>
      </c>
      <c r="D161" s="2028" t="s">
        <v>1172</v>
      </c>
      <c r="E161" s="3399">
        <v>85</v>
      </c>
      <c r="F161" s="3400" t="s">
        <v>2167</v>
      </c>
      <c r="G161" s="3503">
        <v>25185</v>
      </c>
      <c r="H161" s="2026">
        <v>1495.33</v>
      </c>
      <c r="I161" s="487" t="s">
        <v>2147</v>
      </c>
      <c r="J161" s="3363">
        <v>1635</v>
      </c>
      <c r="K161" s="3363">
        <v>81.75</v>
      </c>
      <c r="L161" s="3757"/>
    </row>
    <row r="162" spans="1:12">
      <c r="A162" s="127"/>
      <c r="B162" s="3362" t="s">
        <v>2168</v>
      </c>
      <c r="C162" s="2026" t="s">
        <v>45</v>
      </c>
      <c r="D162" s="2028" t="s">
        <v>1172</v>
      </c>
      <c r="E162" s="3399" t="s">
        <v>2169</v>
      </c>
      <c r="F162" s="3400" t="s">
        <v>2170</v>
      </c>
      <c r="G162" s="3368">
        <v>25073</v>
      </c>
      <c r="H162" s="2026">
        <v>1495.33</v>
      </c>
      <c r="I162" s="487" t="s">
        <v>2147</v>
      </c>
      <c r="J162" s="3363">
        <v>1635</v>
      </c>
      <c r="K162" s="3363">
        <v>81.75</v>
      </c>
      <c r="L162" s="3757"/>
    </row>
    <row r="163" spans="1:12">
      <c r="A163" s="127"/>
      <c r="B163" s="3362" t="s">
        <v>2171</v>
      </c>
      <c r="C163" s="2026" t="s">
        <v>45</v>
      </c>
      <c r="D163" s="2028" t="s">
        <v>1172</v>
      </c>
      <c r="E163" s="3399" t="s">
        <v>2172</v>
      </c>
      <c r="F163" s="3400" t="s">
        <v>1041</v>
      </c>
      <c r="G163" s="3397">
        <v>24985</v>
      </c>
      <c r="H163" s="2026">
        <v>1663.56</v>
      </c>
      <c r="I163" s="487" t="s">
        <v>2147</v>
      </c>
      <c r="J163" s="3363">
        <v>1780</v>
      </c>
      <c r="K163" s="3363">
        <v>89</v>
      </c>
      <c r="L163" s="3757"/>
    </row>
    <row r="164" spans="1:12" ht="35.25" thickBot="1">
      <c r="A164" s="127"/>
      <c r="B164" s="3362" t="s">
        <v>2173</v>
      </c>
      <c r="C164" s="2026" t="s">
        <v>2045</v>
      </c>
      <c r="D164" s="2028" t="s">
        <v>540</v>
      </c>
      <c r="E164" s="3401"/>
      <c r="F164" s="3393"/>
      <c r="G164" s="3367" t="s">
        <v>2174</v>
      </c>
      <c r="H164" s="2026">
        <v>1600</v>
      </c>
      <c r="I164" s="487" t="s">
        <v>2175</v>
      </c>
      <c r="J164" s="3363">
        <v>1630</v>
      </c>
      <c r="K164" s="3363">
        <v>163</v>
      </c>
      <c r="L164" s="3757"/>
    </row>
    <row r="165" spans="1:12">
      <c r="A165" s="4"/>
      <c r="B165" s="616"/>
      <c r="C165" s="218"/>
      <c r="D165" s="218"/>
      <c r="E165" s="3373"/>
      <c r="F165" s="3373"/>
      <c r="G165" s="644"/>
      <c r="H165" s="203"/>
      <c r="I165" s="29"/>
      <c r="J165" s="441"/>
      <c r="K165" s="1494"/>
    </row>
    <row r="166" spans="1:12">
      <c r="A166" s="1" t="s">
        <v>1</v>
      </c>
      <c r="B166" s="1"/>
      <c r="C166" s="71"/>
      <c r="D166" s="77"/>
      <c r="E166" s="232"/>
      <c r="F166" s="233"/>
      <c r="G166" s="354"/>
      <c r="H166" s="299"/>
      <c r="I166" s="1"/>
    </row>
    <row r="167" spans="1:12">
      <c r="A167" s="3753" t="s">
        <v>1004</v>
      </c>
      <c r="B167" s="3753"/>
      <c r="C167" s="10"/>
      <c r="D167" s="78"/>
      <c r="E167" s="232"/>
      <c r="F167" s="233"/>
      <c r="G167" s="354"/>
      <c r="H167" s="299"/>
      <c r="I167" s="1"/>
    </row>
    <row r="168" spans="1:12" ht="35.25" thickBot="1">
      <c r="A168" s="4"/>
      <c r="B168" s="3"/>
      <c r="C168" s="77"/>
      <c r="D168" s="77"/>
      <c r="E168" s="232"/>
      <c r="F168" s="233"/>
      <c r="G168" s="354"/>
      <c r="H168" s="299"/>
      <c r="I168" s="3"/>
    </row>
    <row r="169" spans="1:12">
      <c r="A169" s="3759"/>
      <c r="B169" s="3760" t="s">
        <v>3</v>
      </c>
      <c r="C169" s="6" t="s">
        <v>4</v>
      </c>
      <c r="D169" s="7" t="s">
        <v>5</v>
      </c>
      <c r="E169" s="234" t="s">
        <v>6</v>
      </c>
      <c r="F169" s="235" t="s">
        <v>6</v>
      </c>
      <c r="G169" s="1537" t="s">
        <v>7</v>
      </c>
      <c r="H169" s="6" t="s">
        <v>8</v>
      </c>
      <c r="I169" s="6" t="s">
        <v>9</v>
      </c>
      <c r="J169" s="2177" t="s">
        <v>10</v>
      </c>
      <c r="K169" s="219" t="s">
        <v>10</v>
      </c>
    </row>
    <row r="170" spans="1:12" ht="35.25" thickBot="1">
      <c r="A170" s="118"/>
      <c r="B170" s="16"/>
      <c r="C170" s="12"/>
      <c r="D170" s="13" t="s">
        <v>11</v>
      </c>
      <c r="E170" s="236" t="s">
        <v>12</v>
      </c>
      <c r="F170" s="237" t="s">
        <v>13</v>
      </c>
      <c r="G170" s="1538"/>
      <c r="H170" s="12" t="s">
        <v>14</v>
      </c>
      <c r="I170" s="12"/>
      <c r="J170" s="2178" t="s">
        <v>15</v>
      </c>
      <c r="K170" s="307" t="s">
        <v>16</v>
      </c>
    </row>
    <row r="171" spans="1:12">
      <c r="A171" s="2166"/>
      <c r="B171" s="1509" t="s">
        <v>2176</v>
      </c>
      <c r="C171" s="2211" t="s">
        <v>2177</v>
      </c>
      <c r="D171" s="2212"/>
      <c r="E171" s="2717"/>
      <c r="F171" s="1646"/>
      <c r="G171" s="2213" t="s">
        <v>606</v>
      </c>
      <c r="H171" s="2167" t="s">
        <v>2178</v>
      </c>
      <c r="I171" s="2168"/>
      <c r="J171" s="2169"/>
      <c r="K171" s="1911"/>
    </row>
    <row r="172" spans="1:12">
      <c r="A172" s="569"/>
      <c r="B172" s="2073" t="s">
        <v>2149</v>
      </c>
      <c r="C172" s="3363" t="s">
        <v>2045</v>
      </c>
      <c r="D172" s="3363" t="s">
        <v>540</v>
      </c>
      <c r="E172" s="3363" t="s">
        <v>2179</v>
      </c>
      <c r="F172" s="3363" t="s">
        <v>2151</v>
      </c>
      <c r="G172" s="3757">
        <v>25209</v>
      </c>
      <c r="H172" s="2026" t="s">
        <v>2180</v>
      </c>
      <c r="I172" s="2026" t="s">
        <v>2147</v>
      </c>
      <c r="J172" s="2026">
        <v>1385</v>
      </c>
      <c r="K172" s="2026">
        <v>138.5</v>
      </c>
    </row>
    <row r="173" spans="1:12">
      <c r="A173" s="1195"/>
      <c r="B173" s="2073" t="s">
        <v>2161</v>
      </c>
      <c r="C173" s="3363" t="s">
        <v>2045</v>
      </c>
      <c r="D173" s="3363" t="s">
        <v>540</v>
      </c>
      <c r="E173" s="3363" t="s">
        <v>2181</v>
      </c>
      <c r="F173" s="3363" t="s">
        <v>2182</v>
      </c>
      <c r="G173" s="3359" t="s">
        <v>2183</v>
      </c>
      <c r="H173" s="2026" t="s">
        <v>2180</v>
      </c>
      <c r="I173" s="2026" t="s">
        <v>2147</v>
      </c>
      <c r="J173" s="2026">
        <v>1385</v>
      </c>
      <c r="K173" s="2026">
        <v>139</v>
      </c>
    </row>
    <row r="174" spans="1:12">
      <c r="A174" s="1195"/>
      <c r="B174" s="2073" t="s">
        <v>2156</v>
      </c>
      <c r="C174" s="3363" t="s">
        <v>2045</v>
      </c>
      <c r="D174" s="3363" t="s">
        <v>540</v>
      </c>
      <c r="E174" s="3363" t="s">
        <v>2181</v>
      </c>
      <c r="F174" s="3363" t="s">
        <v>758</v>
      </c>
      <c r="G174" s="3629">
        <v>25297</v>
      </c>
      <c r="H174" s="2026" t="s">
        <v>2184</v>
      </c>
      <c r="I174" s="2026" t="s">
        <v>2147</v>
      </c>
      <c r="J174" s="2026">
        <v>1435</v>
      </c>
      <c r="K174" s="2026">
        <v>143.5</v>
      </c>
    </row>
    <row r="175" spans="1:12">
      <c r="A175" s="1195"/>
      <c r="B175" s="2073" t="s">
        <v>2159</v>
      </c>
      <c r="C175" s="3363" t="s">
        <v>2045</v>
      </c>
      <c r="D175" s="3363" t="s">
        <v>540</v>
      </c>
      <c r="E175" s="3363" t="s">
        <v>2185</v>
      </c>
      <c r="F175" s="3363" t="s">
        <v>2186</v>
      </c>
      <c r="G175" s="3359" t="s">
        <v>814</v>
      </c>
      <c r="H175" s="2026" t="s">
        <v>2184</v>
      </c>
      <c r="I175" s="2026" t="s">
        <v>2147</v>
      </c>
      <c r="J175" s="2026">
        <v>1435</v>
      </c>
      <c r="K175" s="2026">
        <v>143.5</v>
      </c>
    </row>
    <row r="176" spans="1:12">
      <c r="A176" s="340"/>
      <c r="B176" s="2073" t="s">
        <v>2187</v>
      </c>
      <c r="C176" s="3363" t="s">
        <v>2045</v>
      </c>
      <c r="D176" s="3363" t="s">
        <v>1172</v>
      </c>
      <c r="E176" s="3363" t="s">
        <v>2188</v>
      </c>
      <c r="F176" s="3363" t="s">
        <v>2189</v>
      </c>
      <c r="G176" s="3635">
        <v>25267</v>
      </c>
      <c r="H176" s="2026" t="s">
        <v>2190</v>
      </c>
      <c r="I176" s="2026" t="s">
        <v>2147</v>
      </c>
      <c r="J176" s="2026">
        <v>1535</v>
      </c>
      <c r="K176" s="2026">
        <v>153.5</v>
      </c>
    </row>
    <row r="177" spans="1:11">
      <c r="A177" s="1195"/>
      <c r="B177" s="2073" t="s">
        <v>2144</v>
      </c>
      <c r="C177" s="3363" t="s">
        <v>2045</v>
      </c>
      <c r="D177" s="3363" t="s">
        <v>540</v>
      </c>
      <c r="E177" s="3363">
        <v>220</v>
      </c>
      <c r="F177" s="3363" t="s">
        <v>2191</v>
      </c>
      <c r="G177" s="3705">
        <v>25297</v>
      </c>
      <c r="H177" s="2026" t="s">
        <v>2192</v>
      </c>
      <c r="I177" s="2026" t="s">
        <v>2193</v>
      </c>
      <c r="J177" s="2026">
        <v>2085</v>
      </c>
      <c r="K177" s="2026" t="s">
        <v>2194</v>
      </c>
    </row>
    <row r="178" spans="1:11" ht="39.75">
      <c r="A178" s="569"/>
      <c r="B178" s="3253" t="s">
        <v>628</v>
      </c>
      <c r="C178" s="459" t="s">
        <v>45</v>
      </c>
      <c r="D178" s="322" t="s">
        <v>2195</v>
      </c>
      <c r="E178" s="3255" t="s">
        <v>630</v>
      </c>
      <c r="F178" s="3583" t="s">
        <v>631</v>
      </c>
      <c r="G178" s="3757">
        <v>25317</v>
      </c>
      <c r="H178" s="720">
        <v>190</v>
      </c>
      <c r="I178" s="642" t="s">
        <v>2196</v>
      </c>
      <c r="J178" s="2134" t="s">
        <v>634</v>
      </c>
      <c r="K178" s="1775">
        <v>192</v>
      </c>
    </row>
    <row r="179" spans="1:11" ht="39.75">
      <c r="A179" s="340"/>
      <c r="B179" s="3229" t="s">
        <v>635</v>
      </c>
      <c r="C179" s="459" t="s">
        <v>45</v>
      </c>
      <c r="D179" s="322" t="s">
        <v>2195</v>
      </c>
      <c r="E179" s="3255" t="s">
        <v>2197</v>
      </c>
      <c r="F179" s="3583" t="s">
        <v>637</v>
      </c>
      <c r="G179" s="3757">
        <v>25317</v>
      </c>
      <c r="H179" s="720">
        <v>145</v>
      </c>
      <c r="I179" s="642" t="s">
        <v>2198</v>
      </c>
      <c r="J179" s="2788" t="s">
        <v>638</v>
      </c>
      <c r="K179" s="1774" t="s">
        <v>639</v>
      </c>
    </row>
    <row r="180" spans="1:11" ht="39.75">
      <c r="A180" s="1195"/>
      <c r="B180" s="3229" t="s">
        <v>640</v>
      </c>
      <c r="C180" s="459" t="s">
        <v>45</v>
      </c>
      <c r="D180" s="322" t="s">
        <v>2195</v>
      </c>
      <c r="E180" s="3255" t="s">
        <v>2197</v>
      </c>
      <c r="F180" s="3583" t="s">
        <v>637</v>
      </c>
      <c r="G180" s="3757">
        <v>25317</v>
      </c>
      <c r="H180" s="715">
        <v>150</v>
      </c>
      <c r="I180" s="642" t="s">
        <v>285</v>
      </c>
      <c r="J180" s="3363" t="s">
        <v>2199</v>
      </c>
      <c r="K180" s="2127" t="s">
        <v>2200</v>
      </c>
    </row>
    <row r="181" spans="1:11">
      <c r="A181" s="1195"/>
      <c r="B181" s="284" t="s">
        <v>2201</v>
      </c>
      <c r="C181" s="625" t="s">
        <v>189</v>
      </c>
      <c r="D181" s="626" t="s">
        <v>334</v>
      </c>
      <c r="E181" s="2230"/>
      <c r="F181" s="3388"/>
      <c r="G181" s="1713" t="s">
        <v>2202</v>
      </c>
      <c r="H181" s="908">
        <v>1926</v>
      </c>
      <c r="I181" s="910" t="s">
        <v>701</v>
      </c>
      <c r="J181" s="1999">
        <v>1956</v>
      </c>
      <c r="K181" s="1490"/>
    </row>
    <row r="182" spans="1:11">
      <c r="A182" s="340"/>
      <c r="B182" s="284" t="s">
        <v>2201</v>
      </c>
      <c r="C182" s="218"/>
      <c r="D182" s="968"/>
      <c r="E182" s="1195"/>
      <c r="F182" s="939"/>
      <c r="G182" s="1713"/>
      <c r="H182" s="908"/>
      <c r="I182" s="910"/>
      <c r="J182" s="2180"/>
      <c r="K182" s="1440"/>
    </row>
    <row r="183" spans="1:11" ht="35.25" customHeight="1" thickBot="1">
      <c r="A183" s="1195"/>
      <c r="B183" s="1828" t="s">
        <v>2201</v>
      </c>
      <c r="C183" s="1737"/>
      <c r="D183" s="2712"/>
      <c r="E183" s="2181"/>
      <c r="F183" s="3757"/>
      <c r="G183" s="2713"/>
      <c r="H183" s="2714"/>
      <c r="I183" s="2715"/>
      <c r="J183" s="2716"/>
      <c r="K183" s="1769"/>
    </row>
    <row r="184" spans="1:11" ht="35.25" thickTop="1">
      <c r="A184" s="1195"/>
      <c r="B184" s="544" t="s">
        <v>622</v>
      </c>
      <c r="C184" s="625"/>
      <c r="D184" s="1558"/>
      <c r="E184" s="487"/>
      <c r="F184" s="487"/>
      <c r="G184" s="1439"/>
      <c r="H184" s="907"/>
      <c r="I184" s="465"/>
      <c r="J184" s="2234"/>
      <c r="K184" s="1440"/>
    </row>
    <row r="185" spans="1:11" ht="35.25" customHeight="1">
      <c r="A185" s="340"/>
      <c r="B185" s="544" t="s">
        <v>625</v>
      </c>
      <c r="C185" s="625" t="s">
        <v>45</v>
      </c>
      <c r="D185" s="1558" t="s">
        <v>22</v>
      </c>
      <c r="E185" s="3363" t="s">
        <v>2203</v>
      </c>
      <c r="F185" s="3363" t="s">
        <v>2204</v>
      </c>
      <c r="G185" s="1439" t="s">
        <v>2205</v>
      </c>
      <c r="H185" s="907">
        <v>950</v>
      </c>
      <c r="I185" s="465" t="s">
        <v>2147</v>
      </c>
      <c r="J185" s="2234">
        <v>985</v>
      </c>
      <c r="K185" s="1440">
        <v>98.5</v>
      </c>
    </row>
    <row r="186" spans="1:11">
      <c r="A186" s="1195"/>
      <c r="B186" s="544" t="s">
        <v>2206</v>
      </c>
      <c r="C186" s="218" t="s">
        <v>45</v>
      </c>
      <c r="D186" s="458" t="s">
        <v>22</v>
      </c>
      <c r="E186" s="3363">
        <v>155</v>
      </c>
      <c r="F186" s="3363"/>
      <c r="G186" s="2209" t="s">
        <v>2207</v>
      </c>
      <c r="H186" s="908">
        <v>1400</v>
      </c>
      <c r="I186" s="910" t="s">
        <v>925</v>
      </c>
      <c r="J186" s="2180">
        <v>1425</v>
      </c>
      <c r="K186" s="1440">
        <v>142.5</v>
      </c>
    </row>
    <row r="187" spans="1:11">
      <c r="A187" s="1195"/>
      <c r="B187" s="2181" t="s">
        <v>2208</v>
      </c>
      <c r="C187" s="1561" t="s">
        <v>45</v>
      </c>
      <c r="D187" s="3757" t="s">
        <v>22</v>
      </c>
      <c r="E187" s="3363">
        <v>155</v>
      </c>
      <c r="F187" s="3363"/>
      <c r="G187" s="3326" t="s">
        <v>2207</v>
      </c>
      <c r="H187" s="2842">
        <v>1400</v>
      </c>
      <c r="I187" s="3757" t="s">
        <v>925</v>
      </c>
      <c r="J187" s="3328">
        <v>1425</v>
      </c>
      <c r="K187" s="3757">
        <v>142.5</v>
      </c>
    </row>
    <row r="188" spans="1:11">
      <c r="A188" s="69"/>
      <c r="B188" s="454"/>
      <c r="C188" s="459"/>
      <c r="D188" s="94"/>
      <c r="E188" s="1974"/>
      <c r="F188" s="34"/>
      <c r="G188" s="276"/>
      <c r="H188" s="29"/>
      <c r="I188" s="1804"/>
      <c r="J188" s="29"/>
      <c r="K188" s="311"/>
    </row>
    <row r="189" spans="1:11">
      <c r="A189" s="1633"/>
      <c r="B189" s="53"/>
      <c r="C189" s="82"/>
      <c r="D189" s="3756"/>
      <c r="E189" s="1974"/>
      <c r="F189" s="34"/>
      <c r="G189" s="276"/>
      <c r="H189" s="29"/>
      <c r="I189" s="162"/>
      <c r="J189" s="29"/>
      <c r="K189" s="2877"/>
    </row>
    <row r="190" spans="1:11">
      <c r="A190" s="69"/>
      <c r="B190" s="454"/>
      <c r="C190" s="459"/>
      <c r="D190" s="94"/>
      <c r="E190" s="1974"/>
      <c r="F190" s="34"/>
      <c r="G190" s="276"/>
      <c r="H190" s="29"/>
      <c r="I190" s="29"/>
      <c r="J190" s="29"/>
      <c r="K190" s="311"/>
    </row>
    <row r="191" spans="1:11">
      <c r="A191" s="190"/>
      <c r="B191" s="3371" t="s">
        <v>2209</v>
      </c>
      <c r="C191" s="82"/>
      <c r="D191" s="83"/>
      <c r="E191" s="250"/>
      <c r="F191" s="1752"/>
      <c r="G191" s="653"/>
      <c r="H191" s="203" t="s">
        <v>2210</v>
      </c>
      <c r="I191" s="20"/>
      <c r="J191" s="441"/>
      <c r="K191" s="311"/>
    </row>
    <row r="192" spans="1:11">
      <c r="A192" s="1633"/>
      <c r="B192" s="2073" t="s">
        <v>2211</v>
      </c>
      <c r="C192" s="2073" t="s">
        <v>66</v>
      </c>
      <c r="D192" s="97" t="s">
        <v>2212</v>
      </c>
      <c r="E192" s="54">
        <v>150</v>
      </c>
      <c r="F192" s="54"/>
      <c r="G192" s="3757">
        <v>25225</v>
      </c>
      <c r="H192" s="204"/>
      <c r="I192" s="20"/>
      <c r="J192" s="2788" t="s">
        <v>264</v>
      </c>
      <c r="K192" s="1777" t="s">
        <v>2213</v>
      </c>
    </row>
    <row r="193" spans="1:11">
      <c r="A193" s="69"/>
      <c r="B193" s="2073" t="s">
        <v>2211</v>
      </c>
      <c r="C193" s="3432" t="s">
        <v>189</v>
      </c>
      <c r="D193" s="2027" t="s">
        <v>1449</v>
      </c>
      <c r="E193" s="54">
        <v>80</v>
      </c>
      <c r="F193" s="54"/>
      <c r="G193" s="3757">
        <v>25209</v>
      </c>
      <c r="H193" s="203"/>
      <c r="I193" s="20"/>
      <c r="J193" s="305" t="s">
        <v>2214</v>
      </c>
      <c r="K193" s="1777" t="s">
        <v>2215</v>
      </c>
    </row>
    <row r="194" spans="1:11" ht="37.5">
      <c r="A194" s="140"/>
      <c r="B194" s="2073" t="s">
        <v>2216</v>
      </c>
      <c r="C194" s="3432" t="s">
        <v>2217</v>
      </c>
      <c r="D194" s="2027" t="s">
        <v>1449</v>
      </c>
      <c r="E194" s="3532">
        <v>50</v>
      </c>
      <c r="F194" s="1641"/>
      <c r="G194" s="3757">
        <v>25209</v>
      </c>
      <c r="H194" s="203"/>
      <c r="I194" s="20"/>
      <c r="J194" s="305" t="s">
        <v>79</v>
      </c>
      <c r="K194" s="1777" t="s">
        <v>2218</v>
      </c>
    </row>
    <row r="195" spans="1:11">
      <c r="A195" s="1633"/>
      <c r="B195" s="2073" t="s">
        <v>2219</v>
      </c>
      <c r="C195" s="3432" t="s">
        <v>2217</v>
      </c>
      <c r="D195" s="2027" t="s">
        <v>1449</v>
      </c>
      <c r="E195" s="3757">
        <v>50</v>
      </c>
      <c r="F195" s="251"/>
      <c r="G195" s="3368">
        <v>25225</v>
      </c>
      <c r="H195" s="204"/>
      <c r="I195" s="20"/>
      <c r="J195" s="305" t="s">
        <v>79</v>
      </c>
      <c r="K195" s="1777" t="s">
        <v>2218</v>
      </c>
    </row>
    <row r="196" spans="1:11">
      <c r="A196" s="69"/>
      <c r="B196" s="2073" t="s">
        <v>2220</v>
      </c>
      <c r="C196" s="3432" t="s">
        <v>2217</v>
      </c>
      <c r="D196" s="2027" t="s">
        <v>2221</v>
      </c>
      <c r="E196" s="3757">
        <v>50</v>
      </c>
      <c r="F196" s="251"/>
      <c r="G196" s="3368">
        <v>25225</v>
      </c>
      <c r="H196" s="203"/>
      <c r="I196" s="20"/>
      <c r="J196" s="305" t="s">
        <v>2222</v>
      </c>
      <c r="K196" s="1777" t="s">
        <v>243</v>
      </c>
    </row>
    <row r="197" spans="1:11">
      <c r="A197" s="69"/>
      <c r="B197" s="487"/>
      <c r="C197" s="487"/>
      <c r="D197" s="97"/>
      <c r="E197" s="268"/>
      <c r="F197" s="251"/>
      <c r="G197" s="3375"/>
      <c r="H197" s="204"/>
      <c r="I197" s="20"/>
      <c r="J197" s="1581"/>
      <c r="K197" s="311"/>
    </row>
    <row r="198" spans="1:11">
      <c r="A198" s="69"/>
      <c r="B198" s="487"/>
      <c r="C198" s="487"/>
      <c r="D198" s="3756"/>
      <c r="E198" s="268"/>
      <c r="F198" s="251"/>
      <c r="G198" s="3375"/>
      <c r="H198" s="203"/>
      <c r="I198" s="20"/>
      <c r="J198" s="441"/>
      <c r="K198" s="311"/>
    </row>
    <row r="199" spans="1:11">
      <c r="A199" s="69"/>
      <c r="B199" s="487"/>
      <c r="C199" s="487"/>
      <c r="D199" s="1558"/>
      <c r="E199" s="268"/>
      <c r="F199" s="251"/>
      <c r="G199" s="3375"/>
      <c r="H199" s="908"/>
      <c r="I199" s="910"/>
      <c r="J199" s="2180"/>
      <c r="K199" s="1440"/>
    </row>
    <row r="200" spans="1:11" ht="35.450000000000003" customHeight="1">
      <c r="A200" s="69"/>
      <c r="B200" s="487"/>
      <c r="C200" s="487"/>
      <c r="D200" s="3756"/>
      <c r="E200" s="1976"/>
      <c r="F200" s="34"/>
      <c r="G200" s="3375"/>
      <c r="H200" s="203"/>
      <c r="I200" s="29"/>
      <c r="J200" s="441"/>
      <c r="K200" s="311"/>
    </row>
    <row r="201" spans="1:11">
      <c r="A201" s="910"/>
      <c r="B201" s="487"/>
      <c r="C201" s="487"/>
      <c r="D201" s="3756"/>
      <c r="E201" s="1976"/>
      <c r="F201" s="34"/>
      <c r="G201" s="3375"/>
      <c r="H201" s="203"/>
      <c r="I201" s="29"/>
      <c r="J201" s="441"/>
      <c r="K201" s="311"/>
    </row>
    <row r="202" spans="1:11">
      <c r="A202" s="29"/>
      <c r="B202" s="487"/>
      <c r="C202" s="487"/>
      <c r="D202" s="3756"/>
      <c r="E202" s="1976"/>
      <c r="F202" s="34"/>
      <c r="G202" s="3375"/>
      <c r="H202" s="203"/>
      <c r="I202" s="29"/>
      <c r="J202" s="441"/>
      <c r="K202" s="311"/>
    </row>
    <row r="203" spans="1:11">
      <c r="A203" s="29"/>
      <c r="B203" s="29"/>
      <c r="C203" s="82"/>
      <c r="D203" s="3756"/>
      <c r="E203" s="22"/>
      <c r="F203" s="3757"/>
      <c r="G203" s="3375"/>
      <c r="H203" s="203"/>
      <c r="I203" s="53"/>
      <c r="J203" s="441"/>
      <c r="K203" s="310"/>
    </row>
    <row r="204" spans="1:11">
      <c r="A204" s="29"/>
      <c r="B204" s="29"/>
      <c r="C204" s="218"/>
      <c r="D204" s="458"/>
      <c r="E204" s="1976"/>
      <c r="F204" s="34"/>
      <c r="G204" s="3375"/>
      <c r="H204" s="908"/>
      <c r="I204" s="910"/>
      <c r="J204" s="2180"/>
      <c r="K204" s="1440"/>
    </row>
    <row r="205" spans="1:11" ht="35.25" thickBot="1">
      <c r="A205" s="29"/>
      <c r="B205" s="29"/>
      <c r="C205" s="218"/>
      <c r="D205" s="458"/>
      <c r="E205" s="3757"/>
      <c r="F205" s="3298"/>
      <c r="G205" s="2209"/>
      <c r="H205" s="908"/>
      <c r="I205" s="910"/>
      <c r="J205" s="2180"/>
      <c r="K205" s="1440"/>
    </row>
    <row r="206" spans="1:11">
      <c r="A206" s="1" t="s">
        <v>1</v>
      </c>
      <c r="B206" s="1"/>
      <c r="C206" s="71"/>
      <c r="D206" s="77"/>
      <c r="E206" s="232"/>
      <c r="F206" s="233"/>
      <c r="G206" s="354"/>
      <c r="H206" s="299"/>
      <c r="I206" s="1"/>
    </row>
    <row r="207" spans="1:11">
      <c r="A207" s="3753" t="s">
        <v>1004</v>
      </c>
      <c r="B207" s="3753"/>
      <c r="C207" s="10"/>
      <c r="D207" s="78"/>
      <c r="E207" s="232"/>
      <c r="F207" s="233"/>
      <c r="G207" s="354"/>
      <c r="H207" s="299"/>
      <c r="I207" s="1"/>
    </row>
    <row r="208" spans="1:11" ht="35.25" thickBot="1">
      <c r="A208" s="4"/>
      <c r="B208" s="3"/>
      <c r="C208" s="77"/>
      <c r="D208" s="77"/>
      <c r="E208" s="232"/>
      <c r="F208" s="233"/>
      <c r="G208" s="354"/>
      <c r="H208" s="299"/>
      <c r="I208" s="3"/>
    </row>
    <row r="209" spans="1:11">
      <c r="A209" s="3759"/>
      <c r="B209" s="3760" t="s">
        <v>3</v>
      </c>
      <c r="C209" s="6" t="s">
        <v>4</v>
      </c>
      <c r="D209" s="7" t="s">
        <v>5</v>
      </c>
      <c r="E209" s="2750" t="s">
        <v>6</v>
      </c>
      <c r="F209" s="2751" t="s">
        <v>6</v>
      </c>
      <c r="G209" s="1537" t="s">
        <v>7</v>
      </c>
      <c r="H209" s="6" t="s">
        <v>8</v>
      </c>
      <c r="I209" s="6" t="s">
        <v>9</v>
      </c>
      <c r="J209" s="2177" t="s">
        <v>10</v>
      </c>
      <c r="K209" s="219" t="s">
        <v>10</v>
      </c>
    </row>
    <row r="210" spans="1:11" ht="35.25" thickBot="1">
      <c r="A210" s="118"/>
      <c r="B210" s="16"/>
      <c r="C210" s="12"/>
      <c r="D210" s="13" t="s">
        <v>11</v>
      </c>
      <c r="E210" s="2752" t="s">
        <v>12</v>
      </c>
      <c r="F210" s="2753" t="s">
        <v>13</v>
      </c>
      <c r="G210" s="1538"/>
      <c r="H210" s="12" t="s">
        <v>14</v>
      </c>
      <c r="I210" s="12"/>
      <c r="J210" s="2178" t="s">
        <v>15</v>
      </c>
      <c r="K210" s="307" t="s">
        <v>16</v>
      </c>
    </row>
    <row r="211" spans="1:11">
      <c r="A211" s="2166"/>
      <c r="B211" s="2223" t="s">
        <v>2223</v>
      </c>
      <c r="C211" s="2224"/>
      <c r="D211" s="2225"/>
      <c r="E211" s="250"/>
      <c r="F211" s="251"/>
      <c r="G211" s="2211"/>
      <c r="H211" s="2212"/>
      <c r="I211" s="2226"/>
      <c r="J211" s="2227"/>
      <c r="K211" s="2228"/>
    </row>
    <row r="212" spans="1:11">
      <c r="A212" s="222"/>
      <c r="B212" s="69" t="s">
        <v>2224</v>
      </c>
      <c r="C212" s="218" t="s">
        <v>2225</v>
      </c>
      <c r="D212" s="218" t="s">
        <v>172</v>
      </c>
      <c r="E212" s="250">
        <v>97</v>
      </c>
      <c r="F212" s="251" t="s">
        <v>2226</v>
      </c>
      <c r="G212" s="1713" t="s">
        <v>2227</v>
      </c>
      <c r="H212" s="908">
        <v>1170</v>
      </c>
      <c r="I212" s="69" t="s">
        <v>2228</v>
      </c>
      <c r="J212" s="2180">
        <v>1014.36</v>
      </c>
      <c r="K212" s="1490">
        <v>84.53</v>
      </c>
    </row>
    <row r="213" spans="1:11">
      <c r="A213" s="127"/>
      <c r="B213" s="544" t="s">
        <v>2229</v>
      </c>
      <c r="C213" s="218" t="s">
        <v>2230</v>
      </c>
      <c r="D213" s="218" t="s">
        <v>172</v>
      </c>
      <c r="E213" s="1114">
        <v>275</v>
      </c>
      <c r="F213" s="627" t="s">
        <v>2231</v>
      </c>
      <c r="G213" s="2209" t="s">
        <v>2227</v>
      </c>
      <c r="H213" s="908">
        <v>3696</v>
      </c>
      <c r="I213" s="69" t="s">
        <v>2228</v>
      </c>
      <c r="J213" s="2180">
        <v>2966.04</v>
      </c>
      <c r="K213" s="1440">
        <v>247.17</v>
      </c>
    </row>
    <row r="214" spans="1:11">
      <c r="A214" s="127"/>
      <c r="B214" s="544" t="s">
        <v>2232</v>
      </c>
      <c r="C214" s="85" t="s">
        <v>2233</v>
      </c>
      <c r="D214" s="86" t="s">
        <v>172</v>
      </c>
      <c r="E214" s="250">
        <v>290</v>
      </c>
      <c r="F214" s="251"/>
      <c r="G214" s="652" t="s">
        <v>2234</v>
      </c>
      <c r="H214" s="204">
        <v>5544</v>
      </c>
      <c r="I214" s="20"/>
      <c r="J214" s="1581">
        <v>3145.8</v>
      </c>
      <c r="K214" s="311">
        <v>262.14999999999998</v>
      </c>
    </row>
    <row r="215" spans="1:11">
      <c r="A215" s="127"/>
      <c r="B215" s="544" t="s">
        <v>2235</v>
      </c>
      <c r="C215" s="85" t="s">
        <v>2236</v>
      </c>
      <c r="D215" s="83" t="s">
        <v>172</v>
      </c>
      <c r="E215" s="250" t="s">
        <v>2237</v>
      </c>
      <c r="F215" s="251" t="s">
        <v>1319</v>
      </c>
      <c r="G215" s="652" t="s">
        <v>2238</v>
      </c>
      <c r="H215" s="203">
        <v>1668</v>
      </c>
      <c r="I215" s="20" t="s">
        <v>2239</v>
      </c>
      <c r="J215" s="441">
        <v>1304</v>
      </c>
      <c r="K215" s="311">
        <v>108.67</v>
      </c>
    </row>
    <row r="216" spans="1:11">
      <c r="A216" s="340"/>
      <c r="B216" s="1162" t="s">
        <v>2240</v>
      </c>
      <c r="C216" s="540"/>
      <c r="D216" s="86"/>
      <c r="E216" s="250"/>
      <c r="F216" s="251"/>
      <c r="G216" s="652"/>
      <c r="H216" s="204"/>
      <c r="I216" s="20"/>
      <c r="J216" s="1581"/>
      <c r="K216" s="311"/>
    </row>
    <row r="217" spans="1:11" ht="35.25" thickBot="1">
      <c r="A217" s="1694"/>
      <c r="B217" s="69" t="s">
        <v>2241</v>
      </c>
      <c r="C217" s="598" t="s">
        <v>2242</v>
      </c>
      <c r="D217" s="83" t="s">
        <v>2243</v>
      </c>
      <c r="E217" s="250">
        <v>140</v>
      </c>
      <c r="F217" s="251" t="s">
        <v>753</v>
      </c>
      <c r="G217" s="652" t="s">
        <v>2244</v>
      </c>
      <c r="H217" s="204">
        <v>1400</v>
      </c>
      <c r="I217" s="20" t="s">
        <v>614</v>
      </c>
      <c r="J217" s="1581" t="s">
        <v>2245</v>
      </c>
      <c r="K217" s="311" t="s">
        <v>2246</v>
      </c>
    </row>
    <row r="218" spans="1:11" ht="35.25" thickTop="1">
      <c r="A218" s="222"/>
      <c r="B218" s="69" t="s">
        <v>2241</v>
      </c>
      <c r="C218" s="85" t="s">
        <v>2247</v>
      </c>
      <c r="D218" s="86" t="s">
        <v>2243</v>
      </c>
      <c r="E218" s="250">
        <v>140</v>
      </c>
      <c r="F218" s="251" t="s">
        <v>753</v>
      </c>
      <c r="G218" s="652" t="s">
        <v>2244</v>
      </c>
      <c r="H218" s="204">
        <v>1400</v>
      </c>
      <c r="I218" s="20" t="s">
        <v>614</v>
      </c>
      <c r="J218" s="1581" t="s">
        <v>2245</v>
      </c>
      <c r="K218" s="311" t="s">
        <v>2246</v>
      </c>
    </row>
    <row r="219" spans="1:11">
      <c r="A219" s="340"/>
      <c r="B219" s="69" t="s">
        <v>2248</v>
      </c>
      <c r="C219" s="85" t="s">
        <v>2249</v>
      </c>
      <c r="D219" s="86" t="s">
        <v>2243</v>
      </c>
      <c r="E219" s="250">
        <v>110</v>
      </c>
      <c r="F219" s="251" t="s">
        <v>2250</v>
      </c>
      <c r="G219" s="652" t="s">
        <v>2251</v>
      </c>
      <c r="H219" s="203">
        <v>1100</v>
      </c>
      <c r="I219" s="20" t="s">
        <v>614</v>
      </c>
      <c r="J219" s="441" t="s">
        <v>1099</v>
      </c>
      <c r="K219" s="311" t="s">
        <v>2252</v>
      </c>
    </row>
    <row r="220" spans="1:11">
      <c r="A220" s="127"/>
      <c r="B220" s="69" t="s">
        <v>2253</v>
      </c>
      <c r="C220" s="85" t="s">
        <v>189</v>
      </c>
      <c r="D220" s="86" t="s">
        <v>540</v>
      </c>
      <c r="E220" s="250" t="s">
        <v>2254</v>
      </c>
      <c r="F220" s="251" t="s">
        <v>2255</v>
      </c>
      <c r="G220" s="652" t="s">
        <v>1664</v>
      </c>
      <c r="H220" s="204">
        <v>1500</v>
      </c>
      <c r="I220" s="20" t="s">
        <v>2256</v>
      </c>
      <c r="J220" s="1581">
        <v>1525</v>
      </c>
      <c r="K220" s="311">
        <v>152.5</v>
      </c>
    </row>
    <row r="221" spans="1:11">
      <c r="A221" s="2711"/>
      <c r="B221" s="69" t="s">
        <v>2257</v>
      </c>
      <c r="C221" s="85" t="s">
        <v>2258</v>
      </c>
      <c r="D221" s="83" t="s">
        <v>2259</v>
      </c>
      <c r="E221" s="250" t="s">
        <v>2260</v>
      </c>
      <c r="F221" s="251" t="s">
        <v>2261</v>
      </c>
      <c r="G221" s="3757" t="s">
        <v>2251</v>
      </c>
      <c r="H221" s="203">
        <v>2800</v>
      </c>
      <c r="I221" s="20" t="s">
        <v>2262</v>
      </c>
      <c r="J221" s="441">
        <v>2835</v>
      </c>
      <c r="K221" s="311" t="s">
        <v>2263</v>
      </c>
    </row>
    <row r="222" spans="1:11">
      <c r="A222" s="2710"/>
      <c r="B222" s="29" t="s">
        <v>2264</v>
      </c>
      <c r="C222" s="82" t="s">
        <v>2265</v>
      </c>
      <c r="D222" s="955"/>
      <c r="E222" s="1974" t="s">
        <v>2266</v>
      </c>
      <c r="F222" s="34"/>
      <c r="G222" s="3775" t="s">
        <v>2267</v>
      </c>
      <c r="H222" s="3776" t="s">
        <v>806</v>
      </c>
      <c r="I222" s="3312" t="s">
        <v>2268</v>
      </c>
      <c r="J222" s="3776" t="s">
        <v>2269</v>
      </c>
      <c r="K222" s="2877" t="s">
        <v>2270</v>
      </c>
    </row>
    <row r="223" spans="1:11">
      <c r="A223" s="2710"/>
      <c r="B223" s="29" t="s">
        <v>2271</v>
      </c>
      <c r="C223" s="82" t="s">
        <v>189</v>
      </c>
      <c r="D223" s="955" t="s">
        <v>540</v>
      </c>
      <c r="E223" s="1974" t="s">
        <v>2272</v>
      </c>
      <c r="F223" s="34"/>
      <c r="G223" s="2438" t="s">
        <v>2273</v>
      </c>
      <c r="H223" s="3776" t="s">
        <v>1064</v>
      </c>
      <c r="I223" s="3312" t="s">
        <v>2274</v>
      </c>
      <c r="J223" s="3776" t="s">
        <v>2275</v>
      </c>
      <c r="K223" s="2877" t="s">
        <v>2276</v>
      </c>
    </row>
    <row r="224" spans="1:11">
      <c r="A224" s="2711"/>
      <c r="B224" s="29" t="s">
        <v>2277</v>
      </c>
      <c r="C224" s="82" t="s">
        <v>45</v>
      </c>
      <c r="D224" s="955" t="s">
        <v>1662</v>
      </c>
      <c r="E224" s="3234" t="s">
        <v>2278</v>
      </c>
      <c r="F224" s="2756"/>
      <c r="G224" s="288" t="s">
        <v>2273</v>
      </c>
      <c r="H224" s="203" t="s">
        <v>2231</v>
      </c>
      <c r="I224" s="3312" t="s">
        <v>2274</v>
      </c>
      <c r="J224" s="203" t="s">
        <v>2279</v>
      </c>
      <c r="K224" s="2893" t="s">
        <v>2280</v>
      </c>
    </row>
    <row r="225" spans="1:11">
      <c r="A225" s="2711"/>
      <c r="B225" s="1189" t="s">
        <v>2281</v>
      </c>
      <c r="C225" s="82" t="s">
        <v>189</v>
      </c>
      <c r="D225" s="955" t="s">
        <v>540</v>
      </c>
      <c r="E225" s="3234" t="s">
        <v>2282</v>
      </c>
      <c r="F225" s="2756" t="s">
        <v>2283</v>
      </c>
      <c r="G225" s="3276" t="s">
        <v>2284</v>
      </c>
      <c r="H225" s="204">
        <v>360</v>
      </c>
      <c r="I225" s="3312" t="s">
        <v>931</v>
      </c>
      <c r="J225" s="204" t="s">
        <v>2285</v>
      </c>
      <c r="K225" s="2894" t="s">
        <v>2286</v>
      </c>
    </row>
    <row r="226" spans="1:11">
      <c r="A226" s="2710"/>
      <c r="B226" s="3757" t="s">
        <v>2287</v>
      </c>
      <c r="C226" s="82" t="s">
        <v>2288</v>
      </c>
      <c r="D226" s="3757" t="s">
        <v>2289</v>
      </c>
      <c r="E226" s="3234" t="s">
        <v>2290</v>
      </c>
      <c r="F226" s="3236" t="s">
        <v>2291</v>
      </c>
      <c r="G226" s="275" t="s">
        <v>1664</v>
      </c>
      <c r="H226" s="204" t="s">
        <v>2292</v>
      </c>
      <c r="I226" s="3757" t="s">
        <v>2293</v>
      </c>
      <c r="J226" s="204" t="s">
        <v>2294</v>
      </c>
      <c r="K226" s="2894" t="s">
        <v>2295</v>
      </c>
    </row>
    <row r="227" spans="1:11">
      <c r="A227" s="127"/>
      <c r="B227" s="3757" t="s">
        <v>2296</v>
      </c>
      <c r="C227" s="82" t="s">
        <v>2288</v>
      </c>
      <c r="D227" s="97" t="s">
        <v>2297</v>
      </c>
      <c r="E227" s="3234" t="s">
        <v>2298</v>
      </c>
      <c r="F227" s="3757" t="s">
        <v>2299</v>
      </c>
      <c r="G227" s="275" t="s">
        <v>2300</v>
      </c>
      <c r="H227" s="204" t="s">
        <v>2301</v>
      </c>
      <c r="I227" s="3312" t="s">
        <v>2302</v>
      </c>
      <c r="J227" s="204" t="s">
        <v>2303</v>
      </c>
      <c r="K227" s="2894" t="s">
        <v>2304</v>
      </c>
    </row>
    <row r="228" spans="1:11">
      <c r="A228" s="127"/>
      <c r="B228" s="454" t="s">
        <v>2305</v>
      </c>
      <c r="C228" s="459" t="s">
        <v>2306</v>
      </c>
      <c r="D228" s="94"/>
      <c r="E228" s="1974"/>
      <c r="F228" s="34" t="s">
        <v>2307</v>
      </c>
      <c r="G228" s="276" t="s">
        <v>2308</v>
      </c>
      <c r="H228" s="29" t="s">
        <v>2309</v>
      </c>
      <c r="I228" s="1804" t="s">
        <v>2310</v>
      </c>
      <c r="J228" s="29" t="s">
        <v>2311</v>
      </c>
      <c r="K228" s="311"/>
    </row>
    <row r="229" spans="1:11">
      <c r="A229" s="340"/>
      <c r="B229" s="53" t="s">
        <v>2312</v>
      </c>
      <c r="C229" s="82" t="s">
        <v>2313</v>
      </c>
      <c r="D229" s="3756" t="s">
        <v>2314</v>
      </c>
      <c r="E229" s="1974" t="s">
        <v>2315</v>
      </c>
      <c r="F229" s="34" t="s">
        <v>2316</v>
      </c>
      <c r="G229" s="276" t="s">
        <v>924</v>
      </c>
      <c r="H229" s="29" t="s">
        <v>2317</v>
      </c>
      <c r="I229" s="162" t="s">
        <v>931</v>
      </c>
      <c r="J229" s="29">
        <v>668.75</v>
      </c>
      <c r="K229" s="2877" t="s">
        <v>2318</v>
      </c>
    </row>
    <row r="230" spans="1:11">
      <c r="A230" s="1195"/>
      <c r="B230" s="454" t="s">
        <v>2319</v>
      </c>
      <c r="C230" s="459" t="s">
        <v>189</v>
      </c>
      <c r="D230" s="94" t="s">
        <v>453</v>
      </c>
      <c r="E230" s="1974" t="s">
        <v>2320</v>
      </c>
      <c r="F230" s="34"/>
      <c r="G230" s="276" t="s">
        <v>2321</v>
      </c>
      <c r="H230" s="29">
        <v>4000</v>
      </c>
      <c r="I230" s="29" t="s">
        <v>126</v>
      </c>
      <c r="J230" s="29" t="s">
        <v>1584</v>
      </c>
      <c r="K230" s="311" t="s">
        <v>2322</v>
      </c>
    </row>
    <row r="231" spans="1:11">
      <c r="A231" s="148"/>
      <c r="B231" s="29" t="s">
        <v>2323</v>
      </c>
      <c r="C231" s="85" t="s">
        <v>2324</v>
      </c>
      <c r="D231" s="83"/>
      <c r="E231" s="250"/>
      <c r="F231" s="251"/>
      <c r="G231" s="652" t="s">
        <v>2325</v>
      </c>
      <c r="H231" s="203">
        <v>1100</v>
      </c>
      <c r="I231" s="20" t="s">
        <v>2326</v>
      </c>
      <c r="J231" s="441" t="s">
        <v>2327</v>
      </c>
      <c r="K231" s="311" t="s">
        <v>2328</v>
      </c>
    </row>
    <row r="232" spans="1:11">
      <c r="A232" s="151"/>
      <c r="B232" s="69"/>
      <c r="C232" s="85"/>
      <c r="D232" s="86"/>
      <c r="E232" s="31"/>
      <c r="F232" s="23"/>
      <c r="G232" s="3060"/>
      <c r="H232" s="204"/>
      <c r="I232" s="20"/>
      <c r="J232" s="2788"/>
      <c r="K232" s="1777"/>
    </row>
    <row r="233" spans="1:11">
      <c r="A233" s="3361"/>
      <c r="B233" s="69"/>
      <c r="C233" s="85"/>
      <c r="D233" s="83"/>
      <c r="E233" s="31"/>
      <c r="F233" s="23"/>
      <c r="G233" s="3258"/>
      <c r="H233" s="203"/>
      <c r="I233" s="20"/>
      <c r="J233" s="305"/>
      <c r="K233" s="1777"/>
    </row>
    <row r="234" spans="1:11">
      <c r="A234" s="29"/>
      <c r="B234" s="544"/>
      <c r="C234" s="85"/>
      <c r="D234" s="83"/>
      <c r="E234" s="31"/>
      <c r="F234" s="23"/>
      <c r="G234" s="3258"/>
      <c r="H234" s="203"/>
      <c r="I234" s="20"/>
      <c r="J234" s="305"/>
      <c r="K234" s="1777"/>
    </row>
    <row r="235" spans="1:11">
      <c r="A235" s="29"/>
      <c r="B235" s="1509" t="s">
        <v>2329</v>
      </c>
      <c r="C235" s="85"/>
      <c r="D235" s="86"/>
      <c r="E235" s="250"/>
      <c r="F235" s="251"/>
      <c r="G235" s="652" t="s">
        <v>2330</v>
      </c>
      <c r="H235" s="204"/>
      <c r="I235" s="20"/>
      <c r="J235" s="1581"/>
      <c r="K235" s="311"/>
    </row>
    <row r="236" spans="1:11">
      <c r="A236" s="29"/>
      <c r="B236" s="26" t="s">
        <v>2323</v>
      </c>
      <c r="C236" s="85"/>
      <c r="D236" s="86" t="s">
        <v>618</v>
      </c>
      <c r="E236" s="250"/>
      <c r="F236" s="251"/>
      <c r="G236" s="652" t="s">
        <v>1440</v>
      </c>
      <c r="H236" s="203">
        <v>1100</v>
      </c>
      <c r="I236" s="20" t="s">
        <v>2326</v>
      </c>
      <c r="J236" s="305" t="s">
        <v>2327</v>
      </c>
      <c r="K236" s="1777" t="s">
        <v>2328</v>
      </c>
    </row>
    <row r="237" spans="1:11" ht="34.9" customHeight="1">
      <c r="A237" s="29"/>
      <c r="B237" s="26" t="s">
        <v>2331</v>
      </c>
      <c r="C237" s="85" t="s">
        <v>189</v>
      </c>
      <c r="D237" s="86" t="s">
        <v>2332</v>
      </c>
      <c r="E237" s="250"/>
      <c r="F237" s="251"/>
      <c r="G237" s="652" t="s">
        <v>2086</v>
      </c>
      <c r="H237" s="204">
        <v>780</v>
      </c>
      <c r="I237" s="20" t="s">
        <v>126</v>
      </c>
      <c r="J237" s="2788"/>
      <c r="K237" s="1777" t="s">
        <v>2333</v>
      </c>
    </row>
    <row r="238" spans="1:11">
      <c r="A238" s="29"/>
      <c r="B238" s="69" t="s">
        <v>2334</v>
      </c>
      <c r="C238" s="85" t="s">
        <v>2258</v>
      </c>
      <c r="D238" s="83" t="s">
        <v>2259</v>
      </c>
      <c r="E238" s="31" t="s">
        <v>2260</v>
      </c>
      <c r="F238" s="23" t="s">
        <v>2335</v>
      </c>
      <c r="G238" s="3640">
        <v>25215</v>
      </c>
      <c r="H238" s="203">
        <v>3500</v>
      </c>
      <c r="I238" s="20" t="s">
        <v>2262</v>
      </c>
      <c r="J238" s="305">
        <v>3535</v>
      </c>
      <c r="K238" s="1776" t="s">
        <v>2336</v>
      </c>
    </row>
    <row r="239" spans="1:11">
      <c r="A239" s="53"/>
      <c r="B239" s="29" t="s">
        <v>2337</v>
      </c>
      <c r="C239" s="82" t="s">
        <v>2265</v>
      </c>
      <c r="D239" s="83" t="s">
        <v>2259</v>
      </c>
      <c r="E239" s="31" t="s">
        <v>2260</v>
      </c>
      <c r="F239" s="23" t="s">
        <v>2335</v>
      </c>
      <c r="G239" s="3640">
        <v>25215</v>
      </c>
      <c r="H239" s="203">
        <v>3500</v>
      </c>
      <c r="I239" s="20" t="s">
        <v>2262</v>
      </c>
      <c r="J239" s="305">
        <v>3535</v>
      </c>
      <c r="K239" s="1776" t="s">
        <v>2336</v>
      </c>
    </row>
    <row r="240" spans="1:11">
      <c r="A240" s="29"/>
      <c r="B240" s="29" t="s">
        <v>2338</v>
      </c>
      <c r="C240" s="82" t="s">
        <v>2265</v>
      </c>
      <c r="D240" s="83" t="s">
        <v>2259</v>
      </c>
      <c r="E240" s="31" t="s">
        <v>2260</v>
      </c>
      <c r="F240" s="23" t="s">
        <v>2335</v>
      </c>
      <c r="G240" s="3640">
        <v>25215</v>
      </c>
      <c r="H240" s="203">
        <v>3450</v>
      </c>
      <c r="I240" s="20" t="s">
        <v>2262</v>
      </c>
      <c r="J240" s="305">
        <v>3485</v>
      </c>
      <c r="K240" s="1776" t="s">
        <v>2339</v>
      </c>
    </row>
    <row r="241" spans="1:12">
      <c r="A241" s="29"/>
      <c r="B241" s="29"/>
      <c r="C241" s="82"/>
      <c r="D241" s="955"/>
      <c r="E241" s="3234"/>
      <c r="F241" s="2756"/>
      <c r="G241" s="288"/>
      <c r="H241" s="203"/>
      <c r="I241" s="3312"/>
      <c r="J241" s="203"/>
      <c r="K241" s="2893"/>
    </row>
    <row r="242" spans="1:12">
      <c r="A242" s="29"/>
      <c r="B242" s="1189" t="s">
        <v>2281</v>
      </c>
      <c r="C242" s="82" t="s">
        <v>666</v>
      </c>
      <c r="D242" s="955" t="s">
        <v>2340</v>
      </c>
      <c r="E242" s="3234" t="s">
        <v>2282</v>
      </c>
      <c r="F242" s="2756" t="s">
        <v>2341</v>
      </c>
      <c r="G242" s="3757" t="s">
        <v>2086</v>
      </c>
      <c r="H242" s="204" t="s">
        <v>2342</v>
      </c>
      <c r="I242" s="3312" t="s">
        <v>2343</v>
      </c>
      <c r="J242" s="204" t="s">
        <v>2344</v>
      </c>
      <c r="K242" s="2894" t="s">
        <v>2345</v>
      </c>
    </row>
    <row r="243" spans="1:12">
      <c r="A243" s="29"/>
      <c r="B243" s="3362"/>
      <c r="C243" s="2026"/>
      <c r="D243" s="2026"/>
      <c r="E243" s="3757"/>
      <c r="F243" s="3757"/>
      <c r="G243" s="3359"/>
      <c r="H243" s="3359"/>
      <c r="I243" s="487"/>
      <c r="J243" s="3363"/>
      <c r="K243" s="3363"/>
    </row>
    <row r="244" spans="1:12">
      <c r="A244" s="29"/>
      <c r="B244" s="1162" t="s">
        <v>1178</v>
      </c>
      <c r="C244" s="85"/>
      <c r="D244" s="83"/>
      <c r="E244" s="250"/>
      <c r="F244" s="251"/>
      <c r="G244" s="652"/>
      <c r="H244" s="203"/>
      <c r="I244" s="20"/>
      <c r="J244" s="441"/>
      <c r="K244" s="311"/>
    </row>
    <row r="245" spans="1:12">
      <c r="A245" s="29"/>
      <c r="B245" s="26" t="s">
        <v>2323</v>
      </c>
      <c r="C245" s="85" t="s">
        <v>2324</v>
      </c>
      <c r="D245" s="626"/>
      <c r="E245" s="3757" t="s">
        <v>646</v>
      </c>
      <c r="F245" s="251"/>
      <c r="G245" s="1713" t="s">
        <v>311</v>
      </c>
      <c r="H245" s="908">
        <v>860</v>
      </c>
      <c r="I245" s="910" t="s">
        <v>1133</v>
      </c>
      <c r="J245" s="2180" t="s">
        <v>1647</v>
      </c>
      <c r="K245" s="1440"/>
    </row>
    <row r="246" spans="1:12">
      <c r="A246" s="4"/>
      <c r="B246" s="1454"/>
      <c r="C246" s="1451"/>
      <c r="D246" s="1451"/>
      <c r="E246" s="1454"/>
      <c r="F246" s="1454"/>
      <c r="G246" s="2337"/>
      <c r="H246" s="1455"/>
      <c r="I246" s="2391"/>
      <c r="J246" s="3330"/>
      <c r="K246" s="2871"/>
    </row>
    <row r="247" spans="1:12">
      <c r="A247" s="2" t="s">
        <v>1</v>
      </c>
      <c r="B247" s="2"/>
      <c r="C247" s="71"/>
      <c r="D247" s="78"/>
      <c r="E247" s="233"/>
      <c r="F247" s="233"/>
      <c r="G247" s="169"/>
      <c r="H247" s="306"/>
      <c r="I247" s="2"/>
      <c r="J247" s="2207"/>
    </row>
    <row r="248" spans="1:12">
      <c r="A248" s="3753" t="s">
        <v>1004</v>
      </c>
      <c r="B248" s="3753"/>
      <c r="C248" s="10"/>
      <c r="D248" s="78"/>
      <c r="E248" s="232"/>
      <c r="F248" s="233"/>
      <c r="G248" s="354"/>
      <c r="H248" s="299"/>
      <c r="I248" s="1"/>
    </row>
    <row r="249" spans="1:12" ht="35.25" thickBot="1">
      <c r="A249" s="4"/>
      <c r="B249" s="3"/>
      <c r="C249" s="77"/>
      <c r="D249" s="77"/>
      <c r="E249" s="232"/>
      <c r="F249" s="233"/>
      <c r="G249" s="354"/>
      <c r="H249" s="299"/>
      <c r="I249" s="3"/>
    </row>
    <row r="250" spans="1:12">
      <c r="A250" s="3759"/>
      <c r="B250" s="3760" t="s">
        <v>3</v>
      </c>
      <c r="C250" s="6" t="s">
        <v>4</v>
      </c>
      <c r="D250" s="7" t="s">
        <v>5</v>
      </c>
      <c r="E250" s="234" t="s">
        <v>6</v>
      </c>
      <c r="F250" s="235" t="s">
        <v>6</v>
      </c>
      <c r="G250" s="1537" t="s">
        <v>7</v>
      </c>
      <c r="H250" s="6" t="s">
        <v>8</v>
      </c>
      <c r="I250" s="6" t="s">
        <v>9</v>
      </c>
      <c r="J250" s="2177" t="s">
        <v>10</v>
      </c>
      <c r="K250" s="3394" t="s">
        <v>10</v>
      </c>
    </row>
    <row r="251" spans="1:12" ht="35.25" thickBot="1">
      <c r="A251" s="118"/>
      <c r="B251" s="16"/>
      <c r="C251" s="12"/>
      <c r="D251" s="13" t="s">
        <v>11</v>
      </c>
      <c r="E251" s="236" t="s">
        <v>12</v>
      </c>
      <c r="F251" s="237" t="s">
        <v>13</v>
      </c>
      <c r="G251" s="3395"/>
      <c r="H251" s="12" t="s">
        <v>14</v>
      </c>
      <c r="I251" s="12"/>
      <c r="J251" s="3395" t="s">
        <v>15</v>
      </c>
      <c r="K251" s="3757" t="s">
        <v>16</v>
      </c>
    </row>
    <row r="252" spans="1:12">
      <c r="A252" s="3504" t="s">
        <v>2346</v>
      </c>
      <c r="B252" s="3504"/>
      <c r="C252" s="3505"/>
      <c r="D252" s="3374"/>
      <c r="E252" s="3632"/>
      <c r="F252" s="3633"/>
      <c r="G252" s="3390" t="s">
        <v>86</v>
      </c>
      <c r="H252" s="2030"/>
      <c r="I252" s="2030"/>
      <c r="J252" s="2030"/>
      <c r="K252" s="2030"/>
      <c r="L252" s="3757"/>
    </row>
    <row r="253" spans="1:12">
      <c r="A253" s="487"/>
      <c r="B253" s="2073" t="s">
        <v>2347</v>
      </c>
      <c r="C253" s="2026" t="s">
        <v>189</v>
      </c>
      <c r="D253" s="2028" t="s">
        <v>183</v>
      </c>
      <c r="E253" s="3634">
        <v>85</v>
      </c>
      <c r="F253" s="3757" t="s">
        <v>2348</v>
      </c>
      <c r="G253" s="3757">
        <v>25292</v>
      </c>
      <c r="H253" s="2026">
        <v>1500</v>
      </c>
      <c r="I253" s="2026" t="s">
        <v>350</v>
      </c>
      <c r="J253" s="2026">
        <v>1530</v>
      </c>
      <c r="K253" s="2026">
        <v>76.5</v>
      </c>
      <c r="L253" s="3757"/>
    </row>
    <row r="254" spans="1:12">
      <c r="A254" s="487"/>
      <c r="B254" s="2073" t="s">
        <v>2349</v>
      </c>
      <c r="C254" s="2026" t="s">
        <v>189</v>
      </c>
      <c r="D254" s="2028" t="s">
        <v>183</v>
      </c>
      <c r="E254" s="3634">
        <v>85</v>
      </c>
      <c r="F254" s="3573" t="s">
        <v>2348</v>
      </c>
      <c r="G254" s="3757">
        <v>25292</v>
      </c>
      <c r="H254" s="2026">
        <v>1500</v>
      </c>
      <c r="I254" s="2026" t="s">
        <v>350</v>
      </c>
      <c r="J254" s="2026">
        <v>1530</v>
      </c>
      <c r="K254" s="2026">
        <v>76.5</v>
      </c>
      <c r="L254" s="3757"/>
    </row>
    <row r="255" spans="1:12">
      <c r="A255" s="487"/>
      <c r="B255" s="2073" t="s">
        <v>2350</v>
      </c>
      <c r="C255" s="2026" t="s">
        <v>189</v>
      </c>
      <c r="D255" s="2028" t="s">
        <v>183</v>
      </c>
      <c r="E255" s="3634">
        <v>85</v>
      </c>
      <c r="F255" s="3573" t="s">
        <v>2348</v>
      </c>
      <c r="G255" s="3757">
        <v>25292</v>
      </c>
      <c r="H255" s="2026">
        <v>1500</v>
      </c>
      <c r="I255" s="2026" t="s">
        <v>350</v>
      </c>
      <c r="J255" s="2026">
        <v>1530</v>
      </c>
      <c r="K255" s="2026">
        <v>76.5</v>
      </c>
      <c r="L255" s="3757"/>
    </row>
    <row r="256" spans="1:12">
      <c r="A256" s="487"/>
      <c r="B256" s="2073" t="s">
        <v>2351</v>
      </c>
      <c r="C256" s="2026" t="s">
        <v>189</v>
      </c>
      <c r="D256" s="2028" t="s">
        <v>183</v>
      </c>
      <c r="E256" s="3634">
        <v>85</v>
      </c>
      <c r="F256" s="3573" t="s">
        <v>2348</v>
      </c>
      <c r="G256" s="3757">
        <v>25292</v>
      </c>
      <c r="H256" s="2026">
        <v>1500</v>
      </c>
      <c r="I256" s="2026" t="s">
        <v>350</v>
      </c>
      <c r="J256" s="2026">
        <v>1530</v>
      </c>
      <c r="K256" s="2026">
        <v>76.5</v>
      </c>
      <c r="L256" s="3757"/>
    </row>
    <row r="257" spans="1:12">
      <c r="A257" s="487"/>
      <c r="B257" s="2073" t="s">
        <v>2352</v>
      </c>
      <c r="C257" s="2026" t="s">
        <v>189</v>
      </c>
      <c r="D257" s="2028" t="s">
        <v>183</v>
      </c>
      <c r="E257" s="3634">
        <v>85</v>
      </c>
      <c r="F257" s="3573" t="s">
        <v>2348</v>
      </c>
      <c r="G257" s="3757">
        <v>25292</v>
      </c>
      <c r="H257" s="2026">
        <v>1500</v>
      </c>
      <c r="I257" s="2026" t="s">
        <v>350</v>
      </c>
      <c r="J257" s="2026">
        <v>1530</v>
      </c>
      <c r="K257" s="2026">
        <v>76.5</v>
      </c>
      <c r="L257" s="3757"/>
    </row>
    <row r="258" spans="1:12">
      <c r="A258" s="487"/>
      <c r="B258" s="2073" t="s">
        <v>2353</v>
      </c>
      <c r="C258" s="2026" t="s">
        <v>189</v>
      </c>
      <c r="D258" s="2028" t="s">
        <v>183</v>
      </c>
      <c r="E258" s="3634">
        <v>85</v>
      </c>
      <c r="F258" s="3573" t="s">
        <v>2348</v>
      </c>
      <c r="G258" s="3757">
        <v>25292</v>
      </c>
      <c r="H258" s="2026">
        <v>1500</v>
      </c>
      <c r="I258" s="2026" t="s">
        <v>350</v>
      </c>
      <c r="J258" s="2026">
        <v>1530</v>
      </c>
      <c r="K258" s="2026">
        <v>76.5</v>
      </c>
      <c r="L258" s="3757"/>
    </row>
    <row r="259" spans="1:12">
      <c r="A259" s="487"/>
      <c r="B259" s="2073" t="s">
        <v>2354</v>
      </c>
      <c r="C259" s="2026" t="s">
        <v>189</v>
      </c>
      <c r="D259" s="2028" t="s">
        <v>183</v>
      </c>
      <c r="E259" s="3634">
        <v>85</v>
      </c>
      <c r="F259" s="3573" t="s">
        <v>2348</v>
      </c>
      <c r="G259" s="3757">
        <v>25292</v>
      </c>
      <c r="H259" s="2026">
        <v>1500</v>
      </c>
      <c r="I259" s="2026" t="s">
        <v>350</v>
      </c>
      <c r="J259" s="2026">
        <v>1530</v>
      </c>
      <c r="K259" s="2026">
        <v>76.5</v>
      </c>
      <c r="L259" s="3757"/>
    </row>
    <row r="260" spans="1:12">
      <c r="A260" s="487"/>
      <c r="B260" s="2073" t="s">
        <v>2355</v>
      </c>
      <c r="C260" s="2026" t="s">
        <v>189</v>
      </c>
      <c r="D260" s="2028" t="s">
        <v>183</v>
      </c>
      <c r="E260" s="3634">
        <v>85</v>
      </c>
      <c r="F260" s="3573" t="s">
        <v>2348</v>
      </c>
      <c r="G260" s="2037" t="s">
        <v>2356</v>
      </c>
      <c r="H260" s="2026"/>
      <c r="I260" s="2026" t="s">
        <v>350</v>
      </c>
      <c r="J260" s="2026">
        <v>1650</v>
      </c>
      <c r="K260" s="2026">
        <v>82.5</v>
      </c>
      <c r="L260" s="3757"/>
    </row>
    <row r="261" spans="1:12">
      <c r="A261" s="487"/>
      <c r="B261" s="2073" t="s">
        <v>2357</v>
      </c>
      <c r="C261" s="2026" t="s">
        <v>189</v>
      </c>
      <c r="D261" s="2028" t="s">
        <v>183</v>
      </c>
      <c r="E261" s="3634">
        <v>85</v>
      </c>
      <c r="F261" s="3573" t="s">
        <v>2348</v>
      </c>
      <c r="G261" s="2037"/>
      <c r="H261" s="2026">
        <v>1500</v>
      </c>
      <c r="I261" s="2026" t="s">
        <v>350</v>
      </c>
      <c r="J261" s="2026">
        <v>1530</v>
      </c>
      <c r="K261" s="2026">
        <v>76.5</v>
      </c>
      <c r="L261" s="3757"/>
    </row>
    <row r="262" spans="1:12">
      <c r="A262" s="487"/>
      <c r="B262" s="2073" t="s">
        <v>2358</v>
      </c>
      <c r="C262" s="2026" t="s">
        <v>189</v>
      </c>
      <c r="D262" s="2028"/>
      <c r="E262" s="3757">
        <v>50</v>
      </c>
      <c r="F262" s="3757"/>
      <c r="G262" s="2037" t="s">
        <v>2359</v>
      </c>
      <c r="H262" s="2026"/>
      <c r="I262" s="2026" t="s">
        <v>350</v>
      </c>
      <c r="J262" s="2026">
        <v>800</v>
      </c>
      <c r="K262" s="2026"/>
      <c r="L262" s="3757"/>
    </row>
    <row r="263" spans="1:12">
      <c r="A263" s="487"/>
      <c r="B263" s="910" t="s">
        <v>2360</v>
      </c>
      <c r="C263" s="459" t="s">
        <v>189</v>
      </c>
      <c r="D263" s="370" t="s">
        <v>2361</v>
      </c>
      <c r="E263" s="3757"/>
      <c r="F263" s="3757"/>
      <c r="G263" s="3757" t="s">
        <v>2362</v>
      </c>
      <c r="H263" s="29">
        <v>800</v>
      </c>
      <c r="I263" s="455" t="s">
        <v>614</v>
      </c>
      <c r="J263" s="475" t="s">
        <v>2363</v>
      </c>
      <c r="K263" s="3391" t="s">
        <v>2364</v>
      </c>
      <c r="L263" s="3757"/>
    </row>
    <row r="264" spans="1:12">
      <c r="A264" s="487"/>
      <c r="B264" s="53" t="s">
        <v>2358</v>
      </c>
      <c r="C264" s="53" t="s">
        <v>189</v>
      </c>
      <c r="D264" s="94" t="s">
        <v>183</v>
      </c>
      <c r="E264" s="3757" t="s">
        <v>2365</v>
      </c>
      <c r="F264" s="3757" t="s">
        <v>2366</v>
      </c>
      <c r="G264" s="3757">
        <v>24802</v>
      </c>
      <c r="H264" s="2231" t="s">
        <v>2367</v>
      </c>
      <c r="I264" s="2133" t="s">
        <v>1627</v>
      </c>
      <c r="J264" s="305" t="s">
        <v>1673</v>
      </c>
      <c r="K264" s="305" t="s">
        <v>2368</v>
      </c>
      <c r="L264" s="3757"/>
    </row>
    <row r="265" spans="1:12">
      <c r="A265" s="487"/>
      <c r="B265" s="69" t="s">
        <v>2369</v>
      </c>
      <c r="C265" s="53" t="s">
        <v>189</v>
      </c>
      <c r="D265" s="94" t="s">
        <v>291</v>
      </c>
      <c r="E265" s="3757" t="s">
        <v>2370</v>
      </c>
      <c r="F265" s="3757" t="s">
        <v>2371</v>
      </c>
      <c r="G265" s="3059" t="s">
        <v>2139</v>
      </c>
      <c r="H265" s="908">
        <v>1900</v>
      </c>
      <c r="I265" s="29" t="s">
        <v>1637</v>
      </c>
      <c r="J265" s="1999" t="s">
        <v>2372</v>
      </c>
      <c r="K265" s="1999" t="s">
        <v>2373</v>
      </c>
      <c r="L265" s="3757"/>
    </row>
    <row r="266" spans="1:12">
      <c r="A266" s="487"/>
      <c r="B266" s="69" t="s">
        <v>2374</v>
      </c>
      <c r="C266" s="53" t="s">
        <v>189</v>
      </c>
      <c r="D266" s="94" t="s">
        <v>291</v>
      </c>
      <c r="E266" s="3757" t="s">
        <v>2370</v>
      </c>
      <c r="F266" s="3757" t="s">
        <v>2371</v>
      </c>
      <c r="G266" s="3059" t="s">
        <v>2139</v>
      </c>
      <c r="H266" s="908">
        <v>1900</v>
      </c>
      <c r="I266" s="29" t="s">
        <v>1637</v>
      </c>
      <c r="J266" s="1999" t="s">
        <v>2372</v>
      </c>
      <c r="K266" s="1999" t="s">
        <v>2373</v>
      </c>
      <c r="L266" s="3757"/>
    </row>
    <row r="267" spans="1:12">
      <c r="A267" s="487"/>
      <c r="B267" s="3363"/>
      <c r="C267" s="2026"/>
      <c r="D267" s="2028"/>
      <c r="E267" s="3634"/>
      <c r="F267" s="3757"/>
      <c r="G267" s="2037"/>
      <c r="H267" s="2026"/>
      <c r="I267" s="2026"/>
      <c r="J267" s="2026"/>
      <c r="K267" s="2026"/>
      <c r="L267" s="3757"/>
    </row>
    <row r="268" spans="1:12">
      <c r="A268" s="487"/>
      <c r="B268" s="3363"/>
      <c r="C268" s="2026"/>
      <c r="D268" s="2028"/>
      <c r="E268" s="3634"/>
      <c r="F268" s="3757"/>
      <c r="G268" s="2037"/>
      <c r="H268" s="2026"/>
      <c r="I268" s="2026"/>
      <c r="J268" s="2026"/>
      <c r="K268" s="2026"/>
      <c r="L268" s="3757"/>
    </row>
    <row r="269" spans="1:12">
      <c r="A269" s="3373"/>
      <c r="B269" s="3389"/>
      <c r="C269" s="2030"/>
      <c r="D269" s="2035"/>
      <c r="E269" s="3634"/>
      <c r="F269" s="3757"/>
      <c r="G269" s="3390"/>
      <c r="H269" s="2030"/>
      <c r="I269" s="2030"/>
      <c r="J269" s="2030"/>
      <c r="K269" s="2030"/>
      <c r="L269" s="3757"/>
    </row>
    <row r="270" spans="1:12">
      <c r="A270" s="487"/>
      <c r="B270" s="3506" t="s">
        <v>2375</v>
      </c>
      <c r="C270" s="3392"/>
      <c r="D270" s="3757"/>
      <c r="E270" s="3757"/>
      <c r="F270" s="3757"/>
      <c r="G270" s="3375" t="s">
        <v>2376</v>
      </c>
      <c r="H270" s="3392"/>
      <c r="I270" s="2026"/>
      <c r="J270" s="2026"/>
      <c r="K270" s="2026"/>
      <c r="L270" s="3757"/>
    </row>
    <row r="271" spans="1:12">
      <c r="A271" s="487"/>
      <c r="B271" s="3363" t="s">
        <v>2377</v>
      </c>
      <c r="C271" s="2026" t="s">
        <v>189</v>
      </c>
      <c r="D271" s="2028" t="s">
        <v>300</v>
      </c>
      <c r="E271" s="3634">
        <v>90</v>
      </c>
      <c r="F271" s="3757" t="s">
        <v>2378</v>
      </c>
      <c r="G271" s="3631">
        <v>25265</v>
      </c>
      <c r="H271" s="2026" t="s">
        <v>2379</v>
      </c>
      <c r="I271" s="3376" t="s">
        <v>2380</v>
      </c>
      <c r="J271" s="2026" t="s">
        <v>2381</v>
      </c>
      <c r="K271" s="2026" t="s">
        <v>2382</v>
      </c>
      <c r="L271" s="3757"/>
    </row>
    <row r="272" spans="1:12">
      <c r="A272" s="487"/>
      <c r="B272" s="3363" t="s">
        <v>2349</v>
      </c>
      <c r="C272" s="2026" t="s">
        <v>189</v>
      </c>
      <c r="D272" s="2028" t="s">
        <v>183</v>
      </c>
      <c r="E272" s="3634">
        <v>90</v>
      </c>
      <c r="F272" s="3757" t="s">
        <v>2378</v>
      </c>
      <c r="G272" s="3631">
        <v>25265</v>
      </c>
      <c r="H272" s="2026" t="s">
        <v>2379</v>
      </c>
      <c r="I272" s="3376" t="s">
        <v>2380</v>
      </c>
      <c r="J272" s="2026" t="s">
        <v>2381</v>
      </c>
      <c r="K272" s="2026" t="s">
        <v>2382</v>
      </c>
      <c r="L272" s="3757"/>
    </row>
    <row r="273" spans="1:12">
      <c r="A273" s="487"/>
      <c r="B273" s="3363" t="s">
        <v>2351</v>
      </c>
      <c r="C273" s="2026" t="s">
        <v>189</v>
      </c>
      <c r="D273" s="2028" t="s">
        <v>183</v>
      </c>
      <c r="E273" s="3634">
        <v>90</v>
      </c>
      <c r="F273" s="3757" t="s">
        <v>2378</v>
      </c>
      <c r="G273" s="3631">
        <v>25265</v>
      </c>
      <c r="H273" s="2026" t="s">
        <v>2379</v>
      </c>
      <c r="I273" s="3630" t="s">
        <v>2380</v>
      </c>
      <c r="J273" s="2026">
        <v>3400</v>
      </c>
      <c r="K273" s="2026">
        <v>85</v>
      </c>
      <c r="L273" s="3757"/>
    </row>
    <row r="274" spans="1:12">
      <c r="A274" s="487"/>
      <c r="B274" s="3363" t="s">
        <v>2354</v>
      </c>
      <c r="C274" s="2026" t="s">
        <v>189</v>
      </c>
      <c r="D274" s="2028" t="s">
        <v>183</v>
      </c>
      <c r="E274" s="3634">
        <v>90</v>
      </c>
      <c r="F274" s="3757" t="s">
        <v>2378</v>
      </c>
      <c r="G274" s="3631">
        <v>25265</v>
      </c>
      <c r="H274" s="2026" t="s">
        <v>2379</v>
      </c>
      <c r="I274" s="3630" t="s">
        <v>2380</v>
      </c>
      <c r="J274" s="2026">
        <v>3400</v>
      </c>
      <c r="K274" s="2026">
        <v>85</v>
      </c>
      <c r="L274" s="3757"/>
    </row>
    <row r="275" spans="1:12">
      <c r="A275" s="487"/>
      <c r="B275" s="3363" t="s">
        <v>2352</v>
      </c>
      <c r="C275" s="2026" t="s">
        <v>189</v>
      </c>
      <c r="D275" s="2028" t="s">
        <v>183</v>
      </c>
      <c r="E275" s="3634">
        <v>90</v>
      </c>
      <c r="F275" s="3757" t="s">
        <v>2378</v>
      </c>
      <c r="G275" s="3631">
        <v>25265</v>
      </c>
      <c r="H275" s="2026" t="s">
        <v>2379</v>
      </c>
      <c r="I275" s="3630" t="s">
        <v>2380</v>
      </c>
      <c r="J275" s="2026" t="s">
        <v>2381</v>
      </c>
      <c r="K275" s="2026" t="s">
        <v>2382</v>
      </c>
      <c r="L275" s="3757"/>
    </row>
    <row r="276" spans="1:12">
      <c r="A276" s="487"/>
      <c r="B276" s="3363" t="s">
        <v>2353</v>
      </c>
      <c r="C276" s="2026" t="s">
        <v>189</v>
      </c>
      <c r="D276" s="2028" t="s">
        <v>183</v>
      </c>
      <c r="E276" s="3634">
        <v>90</v>
      </c>
      <c r="F276" s="3757" t="s">
        <v>2378</v>
      </c>
      <c r="G276" s="3631">
        <v>25265</v>
      </c>
      <c r="H276" s="2026" t="s">
        <v>2379</v>
      </c>
      <c r="I276" s="3630" t="s">
        <v>2380</v>
      </c>
      <c r="J276" s="2026">
        <v>3400</v>
      </c>
      <c r="K276" s="2026">
        <v>85</v>
      </c>
      <c r="L276" s="3757"/>
    </row>
    <row r="277" spans="1:12">
      <c r="A277" s="487"/>
      <c r="B277" s="3363" t="s">
        <v>2355</v>
      </c>
      <c r="C277" s="2026" t="s">
        <v>189</v>
      </c>
      <c r="D277" s="2028" t="s">
        <v>183</v>
      </c>
      <c r="E277" s="3634">
        <v>100</v>
      </c>
      <c r="F277" s="3757" t="s">
        <v>2383</v>
      </c>
      <c r="G277" s="2037" t="s">
        <v>368</v>
      </c>
      <c r="H277" s="2026"/>
      <c r="I277" s="2026"/>
      <c r="J277" s="2026">
        <v>3400</v>
      </c>
      <c r="K277" s="2026">
        <v>85</v>
      </c>
      <c r="L277" s="3757"/>
    </row>
    <row r="278" spans="1:12">
      <c r="A278" s="487"/>
      <c r="B278" s="3363" t="s">
        <v>2384</v>
      </c>
      <c r="C278" s="2026" t="s">
        <v>189</v>
      </c>
      <c r="D278" s="2028" t="s">
        <v>183</v>
      </c>
      <c r="E278" s="3634">
        <v>90</v>
      </c>
      <c r="F278" s="3757" t="s">
        <v>2378</v>
      </c>
      <c r="G278" s="3631">
        <v>25265</v>
      </c>
      <c r="H278" s="2026" t="s">
        <v>2379</v>
      </c>
      <c r="I278" s="3630" t="s">
        <v>2380</v>
      </c>
      <c r="J278" s="2026" t="s">
        <v>2381</v>
      </c>
      <c r="K278" s="2026" t="s">
        <v>2382</v>
      </c>
      <c r="L278" s="3757"/>
    </row>
    <row r="279" spans="1:12">
      <c r="A279" s="487"/>
      <c r="B279" s="3363" t="s">
        <v>2385</v>
      </c>
      <c r="C279" s="2026" t="s">
        <v>189</v>
      </c>
      <c r="D279" s="2028" t="s">
        <v>183</v>
      </c>
      <c r="E279" s="3634">
        <v>90</v>
      </c>
      <c r="F279" s="3757" t="s">
        <v>2378</v>
      </c>
      <c r="G279" s="3631">
        <v>25265</v>
      </c>
      <c r="H279" s="2026" t="s">
        <v>2379</v>
      </c>
      <c r="I279" s="3630" t="s">
        <v>2380</v>
      </c>
      <c r="J279" s="2026" t="s">
        <v>2381</v>
      </c>
      <c r="K279" s="2026" t="s">
        <v>2382</v>
      </c>
      <c r="L279" s="3757"/>
    </row>
    <row r="280" spans="1:12">
      <c r="A280" s="487"/>
      <c r="B280" s="3363" t="s">
        <v>2350</v>
      </c>
      <c r="C280" s="2026" t="s">
        <v>189</v>
      </c>
      <c r="D280" s="2028" t="s">
        <v>183</v>
      </c>
      <c r="E280" s="3634">
        <v>90</v>
      </c>
      <c r="F280" s="3757" t="s">
        <v>2378</v>
      </c>
      <c r="G280" s="3631">
        <v>25265</v>
      </c>
      <c r="H280" s="2026" t="s">
        <v>2379</v>
      </c>
      <c r="I280" s="3630" t="s">
        <v>2380</v>
      </c>
      <c r="J280" s="2026" t="s">
        <v>2381</v>
      </c>
      <c r="K280" s="2026" t="s">
        <v>2382</v>
      </c>
      <c r="L280" s="3757"/>
    </row>
    <row r="281" spans="1:12">
      <c r="A281" s="487"/>
      <c r="B281" s="3363" t="s">
        <v>2386</v>
      </c>
      <c r="C281" s="2026" t="s">
        <v>189</v>
      </c>
      <c r="D281" s="2028" t="s">
        <v>183</v>
      </c>
      <c r="E281" s="3634">
        <v>90</v>
      </c>
      <c r="F281" s="3757" t="s">
        <v>2378</v>
      </c>
      <c r="G281" s="3631">
        <v>25265</v>
      </c>
      <c r="H281" s="2026" t="s">
        <v>2379</v>
      </c>
      <c r="I281" s="3630" t="s">
        <v>2380</v>
      </c>
      <c r="J281" s="2026" t="s">
        <v>2381</v>
      </c>
      <c r="K281" s="2026" t="s">
        <v>2382</v>
      </c>
    </row>
    <row r="282" spans="1:12">
      <c r="A282" s="487"/>
      <c r="B282" s="3222" t="s">
        <v>2387</v>
      </c>
      <c r="C282" s="2026" t="s">
        <v>1578</v>
      </c>
      <c r="D282" s="2028" t="s">
        <v>2388</v>
      </c>
      <c r="E282" s="3634">
        <v>42</v>
      </c>
      <c r="F282" s="3757"/>
      <c r="G282" s="3757">
        <v>25184</v>
      </c>
      <c r="H282" s="2026" t="s">
        <v>2301</v>
      </c>
      <c r="I282" s="2026" t="s">
        <v>350</v>
      </c>
      <c r="J282" s="2026" t="s">
        <v>2389</v>
      </c>
      <c r="K282" s="2026">
        <v>40.299999999999997</v>
      </c>
    </row>
    <row r="283" spans="1:12">
      <c r="A283" s="487"/>
      <c r="B283" s="3222" t="s">
        <v>2390</v>
      </c>
      <c r="C283" s="2026" t="s">
        <v>1578</v>
      </c>
      <c r="D283" s="2028" t="s">
        <v>2388</v>
      </c>
      <c r="E283" s="3634">
        <v>42</v>
      </c>
      <c r="F283" s="3757"/>
      <c r="G283" s="3757">
        <v>25184</v>
      </c>
      <c r="H283" s="2026" t="s">
        <v>2301</v>
      </c>
      <c r="I283" s="2026" t="s">
        <v>350</v>
      </c>
      <c r="J283" s="2026" t="s">
        <v>2389</v>
      </c>
      <c r="K283" s="2026">
        <v>40.299999999999997</v>
      </c>
    </row>
    <row r="284" spans="1:12">
      <c r="A284" s="29"/>
      <c r="B284" s="2073" t="s">
        <v>2354</v>
      </c>
      <c r="C284" s="2026" t="s">
        <v>1578</v>
      </c>
      <c r="D284" s="2028" t="s">
        <v>2388</v>
      </c>
      <c r="E284" s="3634">
        <v>42</v>
      </c>
      <c r="F284" s="3757"/>
      <c r="G284" s="3757">
        <v>25184</v>
      </c>
      <c r="H284" s="2026" t="s">
        <v>2301</v>
      </c>
      <c r="I284" s="2026" t="s">
        <v>350</v>
      </c>
      <c r="J284" s="2026" t="s">
        <v>2389</v>
      </c>
      <c r="K284" s="2026">
        <v>40.299999999999997</v>
      </c>
    </row>
    <row r="285" spans="1:12">
      <c r="A285" s="29"/>
      <c r="B285" s="2073" t="s">
        <v>2352</v>
      </c>
      <c r="C285" s="2026" t="s">
        <v>1578</v>
      </c>
      <c r="D285" s="2028" t="s">
        <v>2388</v>
      </c>
      <c r="E285" s="3634">
        <v>42</v>
      </c>
      <c r="F285" s="3757"/>
      <c r="G285" s="3757">
        <v>25184</v>
      </c>
      <c r="H285" s="2026" t="s">
        <v>2301</v>
      </c>
      <c r="I285" s="2026" t="s">
        <v>350</v>
      </c>
      <c r="J285" s="2026" t="s">
        <v>2389</v>
      </c>
      <c r="K285" s="2026">
        <v>40.299999999999997</v>
      </c>
    </row>
    <row r="286" spans="1:12">
      <c r="A286" s="29"/>
      <c r="B286" s="2073" t="s">
        <v>2353</v>
      </c>
      <c r="C286" s="2026" t="s">
        <v>1578</v>
      </c>
      <c r="D286" s="2028" t="s">
        <v>2388</v>
      </c>
      <c r="E286" s="3634">
        <v>42</v>
      </c>
      <c r="F286" s="3757"/>
      <c r="G286" s="3757">
        <v>25184</v>
      </c>
      <c r="H286" s="2026" t="s">
        <v>2301</v>
      </c>
      <c r="I286" s="2026" t="s">
        <v>350</v>
      </c>
      <c r="J286" s="2026" t="s">
        <v>2389</v>
      </c>
      <c r="K286" s="2026">
        <v>40.299999999999997</v>
      </c>
    </row>
    <row r="287" spans="1:12">
      <c r="E287" s="71"/>
    </row>
    <row r="288" spans="1:12">
      <c r="A288" s="1" t="s">
        <v>1</v>
      </c>
      <c r="B288" s="1"/>
      <c r="C288" s="71"/>
      <c r="D288" s="77"/>
      <c r="E288" s="232"/>
      <c r="F288" s="233"/>
      <c r="G288" s="354"/>
      <c r="H288" s="299"/>
      <c r="I288" s="1"/>
    </row>
    <row r="289" spans="1:11" ht="35.25" thickBot="1">
      <c r="A289" s="3761" t="s">
        <v>1931</v>
      </c>
      <c r="B289" s="3761"/>
      <c r="C289" s="10"/>
      <c r="D289" s="78"/>
      <c r="E289" s="232"/>
      <c r="F289" s="233"/>
      <c r="G289" s="354"/>
      <c r="H289" s="299"/>
      <c r="I289" s="1"/>
    </row>
    <row r="290" spans="1:11">
      <c r="A290" s="3759"/>
      <c r="B290" s="3760" t="s">
        <v>3</v>
      </c>
      <c r="C290" s="6" t="s">
        <v>4</v>
      </c>
      <c r="D290" s="7" t="s">
        <v>5</v>
      </c>
      <c r="E290" s="234" t="s">
        <v>6</v>
      </c>
      <c r="F290" s="235" t="s">
        <v>6</v>
      </c>
      <c r="G290" s="1537" t="s">
        <v>7</v>
      </c>
      <c r="H290" s="6" t="s">
        <v>8</v>
      </c>
      <c r="I290" s="6" t="s">
        <v>9</v>
      </c>
      <c r="J290" s="2177" t="s">
        <v>10</v>
      </c>
      <c r="K290" s="219" t="s">
        <v>10</v>
      </c>
    </row>
    <row r="291" spans="1:11" ht="35.25" thickBot="1">
      <c r="A291" s="118"/>
      <c r="B291" s="16"/>
      <c r="C291" s="12"/>
      <c r="D291" s="13" t="s">
        <v>11</v>
      </c>
      <c r="E291" s="237" t="s">
        <v>13</v>
      </c>
      <c r="F291" s="236" t="s">
        <v>12</v>
      </c>
      <c r="G291" s="1538"/>
      <c r="H291" s="12" t="s">
        <v>14</v>
      </c>
      <c r="I291" s="12"/>
      <c r="J291" s="2178" t="s">
        <v>15</v>
      </c>
      <c r="K291" s="307" t="s">
        <v>16</v>
      </c>
    </row>
    <row r="292" spans="1:11">
      <c r="A292" s="2709"/>
      <c r="B292" s="3506" t="s">
        <v>86</v>
      </c>
      <c r="C292" s="82"/>
      <c r="D292" s="53"/>
      <c r="E292" s="240"/>
      <c r="F292" s="241"/>
      <c r="G292" s="653"/>
      <c r="H292" s="203"/>
      <c r="I292" s="455"/>
      <c r="J292" s="441"/>
      <c r="K292" s="1494"/>
    </row>
    <row r="293" spans="1:11">
      <c r="A293" s="190"/>
      <c r="B293" s="53" t="s">
        <v>1666</v>
      </c>
      <c r="C293" s="53" t="s">
        <v>189</v>
      </c>
      <c r="D293" s="29" t="s">
        <v>22</v>
      </c>
      <c r="E293" s="31" t="s">
        <v>1667</v>
      </c>
      <c r="F293" s="23" t="s">
        <v>1619</v>
      </c>
      <c r="G293" s="3757">
        <v>25118</v>
      </c>
      <c r="H293" s="2231" t="s">
        <v>1668</v>
      </c>
      <c r="I293" s="475" t="s">
        <v>931</v>
      </c>
      <c r="J293" s="441" t="s">
        <v>1669</v>
      </c>
      <c r="K293" s="1494" t="s">
        <v>1670</v>
      </c>
    </row>
    <row r="294" spans="1:11">
      <c r="A294" s="69"/>
      <c r="B294" s="69" t="s">
        <v>2391</v>
      </c>
      <c r="C294" s="218"/>
      <c r="D294" s="2601" t="s">
        <v>2392</v>
      </c>
      <c r="E294" s="1114"/>
      <c r="F294" s="627"/>
      <c r="G294" s="2209" t="s">
        <v>2393</v>
      </c>
      <c r="H294" s="908"/>
      <c r="I294" s="910" t="s">
        <v>2394</v>
      </c>
      <c r="J294" s="2180" t="s">
        <v>2395</v>
      </c>
      <c r="K294" s="1440" t="s">
        <v>2396</v>
      </c>
    </row>
    <row r="295" spans="1:11">
      <c r="A295" s="69"/>
      <c r="B295" s="69" t="s">
        <v>716</v>
      </c>
      <c r="C295" s="218"/>
      <c r="D295" s="218"/>
      <c r="E295" s="250"/>
      <c r="F295" s="251"/>
      <c r="G295" s="652" t="s">
        <v>2397</v>
      </c>
      <c r="H295" s="204" t="s">
        <v>2398</v>
      </c>
      <c r="I295" s="20" t="s">
        <v>2399</v>
      </c>
      <c r="J295" s="1581"/>
      <c r="K295" s="310" t="s">
        <v>2400</v>
      </c>
    </row>
    <row r="296" spans="1:11">
      <c r="A296" s="69"/>
      <c r="B296" s="910" t="s">
        <v>2401</v>
      </c>
      <c r="C296" s="459" t="s">
        <v>45</v>
      </c>
      <c r="D296" s="322" t="s">
        <v>682</v>
      </c>
      <c r="E296" s="33" t="s">
        <v>2402</v>
      </c>
      <c r="F296" s="34" t="s">
        <v>2403</v>
      </c>
      <c r="G296" s="2987" t="s">
        <v>2404</v>
      </c>
      <c r="H296" s="203">
        <v>3400</v>
      </c>
      <c r="I296" s="29" t="s">
        <v>2405</v>
      </c>
      <c r="J296" s="1963" t="s">
        <v>2406</v>
      </c>
      <c r="K296" s="1775" t="s">
        <v>2407</v>
      </c>
    </row>
    <row r="297" spans="1:11">
      <c r="A297" s="1633"/>
      <c r="B297" s="910" t="s">
        <v>2401</v>
      </c>
      <c r="C297" s="459" t="s">
        <v>45</v>
      </c>
      <c r="D297" s="322" t="s">
        <v>682</v>
      </c>
      <c r="E297" s="33" t="s">
        <v>623</v>
      </c>
      <c r="F297" s="34" t="s">
        <v>2403</v>
      </c>
      <c r="G297" s="2987" t="s">
        <v>1821</v>
      </c>
      <c r="H297" s="203">
        <v>3400</v>
      </c>
      <c r="I297" s="29" t="s">
        <v>2405</v>
      </c>
      <c r="J297" s="1963" t="s">
        <v>2406</v>
      </c>
      <c r="K297" s="1775" t="s">
        <v>2408</v>
      </c>
    </row>
    <row r="298" spans="1:11">
      <c r="A298" s="29"/>
      <c r="B298" s="910" t="s">
        <v>2409</v>
      </c>
      <c r="C298" s="459" t="s">
        <v>189</v>
      </c>
      <c r="D298" s="322" t="s">
        <v>682</v>
      </c>
      <c r="E298" s="33" t="s">
        <v>623</v>
      </c>
      <c r="F298" s="34" t="s">
        <v>2403</v>
      </c>
      <c r="G298" s="2987" t="s">
        <v>2410</v>
      </c>
      <c r="H298" s="203">
        <v>3400</v>
      </c>
      <c r="I298" s="29" t="s">
        <v>2405</v>
      </c>
      <c r="J298" s="1963" t="s">
        <v>2406</v>
      </c>
      <c r="K298" s="1775" t="s">
        <v>2408</v>
      </c>
    </row>
    <row r="299" spans="1:11">
      <c r="A299" s="29"/>
      <c r="B299" s="910" t="s">
        <v>1632</v>
      </c>
      <c r="C299" s="459" t="s">
        <v>1651</v>
      </c>
      <c r="D299" s="322" t="s">
        <v>555</v>
      </c>
      <c r="E299" s="33" t="s">
        <v>2411</v>
      </c>
      <c r="F299" s="34" t="s">
        <v>2412</v>
      </c>
      <c r="G299" s="3503">
        <v>25184</v>
      </c>
      <c r="H299" s="203" t="s">
        <v>2413</v>
      </c>
      <c r="I299" s="29" t="s">
        <v>2414</v>
      </c>
      <c r="J299" s="1963" t="s">
        <v>2415</v>
      </c>
      <c r="K299" s="1775" t="s">
        <v>2416</v>
      </c>
    </row>
    <row r="300" spans="1:11">
      <c r="A300" s="1633"/>
      <c r="B300" s="910"/>
      <c r="C300" s="459"/>
      <c r="D300" s="322"/>
      <c r="E300" s="33"/>
      <c r="F300" s="34"/>
      <c r="G300" s="3757"/>
      <c r="H300" s="203"/>
      <c r="I300" s="29"/>
      <c r="J300" s="1963"/>
      <c r="K300" s="1775"/>
    </row>
    <row r="301" spans="1:11">
      <c r="A301" s="1633"/>
      <c r="B301" s="3363" t="s">
        <v>731</v>
      </c>
      <c r="C301" s="218"/>
      <c r="D301" s="968" t="s">
        <v>2417</v>
      </c>
      <c r="E301" s="3155">
        <v>45</v>
      </c>
      <c r="F301" s="627"/>
      <c r="G301" s="2209" t="s">
        <v>375</v>
      </c>
      <c r="H301" s="908">
        <v>4440</v>
      </c>
      <c r="I301" s="910" t="s">
        <v>285</v>
      </c>
      <c r="J301" s="2995" t="s">
        <v>1628</v>
      </c>
      <c r="K301" s="305" t="s">
        <v>2418</v>
      </c>
    </row>
    <row r="302" spans="1:11">
      <c r="A302" s="29"/>
      <c r="B302" s="910" t="s">
        <v>2419</v>
      </c>
      <c r="C302" s="218"/>
      <c r="D302" s="968" t="s">
        <v>168</v>
      </c>
      <c r="E302" s="3155" t="s">
        <v>2420</v>
      </c>
      <c r="F302" s="3812" t="s">
        <v>1145</v>
      </c>
      <c r="G302" s="2209" t="s">
        <v>2421</v>
      </c>
      <c r="H302" s="908">
        <v>3600</v>
      </c>
      <c r="I302" s="910" t="s">
        <v>126</v>
      </c>
      <c r="J302" s="1999" t="s">
        <v>2422</v>
      </c>
      <c r="K302" s="3338" t="s">
        <v>2423</v>
      </c>
    </row>
    <row r="303" spans="1:11">
      <c r="A303" s="29"/>
      <c r="B303" s="69"/>
      <c r="C303" s="218"/>
      <c r="D303" s="968"/>
      <c r="E303" s="2214"/>
      <c r="F303" s="1531"/>
      <c r="G303" s="2209"/>
      <c r="H303" s="908"/>
      <c r="I303" s="910"/>
      <c r="J303" s="2180"/>
      <c r="K303" s="1440"/>
    </row>
    <row r="304" spans="1:11">
      <c r="A304" s="29"/>
      <c r="B304" s="69"/>
      <c r="C304" s="218"/>
      <c r="D304" s="968"/>
      <c r="E304" s="1529"/>
      <c r="F304" s="1248"/>
      <c r="G304" s="2209"/>
      <c r="H304" s="908"/>
      <c r="I304" s="910"/>
      <c r="J304" s="2180"/>
      <c r="K304" s="1440"/>
    </row>
    <row r="305" spans="1:11">
      <c r="A305" s="1633"/>
      <c r="B305" s="1162" t="s">
        <v>227</v>
      </c>
      <c r="C305" s="625"/>
      <c r="D305" s="626"/>
      <c r="E305" s="250"/>
      <c r="F305" s="251"/>
      <c r="G305" s="652"/>
      <c r="H305" s="204"/>
      <c r="I305" s="20"/>
      <c r="J305" s="1581"/>
      <c r="K305" s="310"/>
    </row>
    <row r="306" spans="1:11">
      <c r="A306" s="29"/>
      <c r="B306" s="69" t="s">
        <v>2424</v>
      </c>
      <c r="C306" s="218" t="s">
        <v>189</v>
      </c>
      <c r="D306" s="218" t="s">
        <v>2340</v>
      </c>
      <c r="E306" s="40" t="s">
        <v>2425</v>
      </c>
      <c r="F306" s="2988" t="s">
        <v>2426</v>
      </c>
      <c r="G306" s="3757">
        <v>25209</v>
      </c>
      <c r="H306" s="203" t="s">
        <v>2203</v>
      </c>
      <c r="I306" s="29" t="s">
        <v>2427</v>
      </c>
      <c r="J306" s="305" t="s">
        <v>2428</v>
      </c>
      <c r="K306" s="2995" t="s">
        <v>2429</v>
      </c>
    </row>
    <row r="307" spans="1:11">
      <c r="A307" s="42"/>
      <c r="B307" s="69" t="s">
        <v>2424</v>
      </c>
      <c r="C307" s="218" t="s">
        <v>21</v>
      </c>
      <c r="D307" s="218" t="s">
        <v>2340</v>
      </c>
      <c r="E307" s="40" t="s">
        <v>2430</v>
      </c>
      <c r="F307" s="2988" t="s">
        <v>2426</v>
      </c>
      <c r="G307" s="3757">
        <v>25209</v>
      </c>
      <c r="H307" s="203" t="s">
        <v>2203</v>
      </c>
      <c r="I307" s="29" t="s">
        <v>2427</v>
      </c>
      <c r="J307" s="305" t="s">
        <v>2428</v>
      </c>
      <c r="K307" s="2995" t="s">
        <v>2429</v>
      </c>
    </row>
    <row r="308" spans="1:11">
      <c r="A308" s="340"/>
      <c r="B308" s="259" t="s">
        <v>709</v>
      </c>
      <c r="C308" s="82" t="s">
        <v>392</v>
      </c>
      <c r="D308" s="86" t="s">
        <v>2431</v>
      </c>
      <c r="E308" s="33" t="s">
        <v>1727</v>
      </c>
      <c r="F308" s="34" t="s">
        <v>1352</v>
      </c>
      <c r="G308" s="652" t="s">
        <v>375</v>
      </c>
      <c r="H308" s="204" t="s">
        <v>49</v>
      </c>
      <c r="I308" s="85" t="s">
        <v>350</v>
      </c>
      <c r="J308" s="2788" t="s">
        <v>46</v>
      </c>
      <c r="K308" s="3154" t="s">
        <v>2432</v>
      </c>
    </row>
    <row r="309" spans="1:11">
      <c r="A309" s="127"/>
      <c r="B309" s="2072" t="s">
        <v>2360</v>
      </c>
      <c r="C309" s="218" t="s">
        <v>189</v>
      </c>
      <c r="D309" s="218" t="s">
        <v>2361</v>
      </c>
      <c r="E309" s="2134" t="s">
        <v>2433</v>
      </c>
      <c r="F309" s="2134" t="s">
        <v>1068</v>
      </c>
      <c r="G309" s="644" t="s">
        <v>2434</v>
      </c>
      <c r="H309" s="203" t="s">
        <v>1265</v>
      </c>
      <c r="I309" s="29" t="s">
        <v>1179</v>
      </c>
      <c r="J309" s="305" t="s">
        <v>1758</v>
      </c>
      <c r="K309" s="2027" t="s">
        <v>2435</v>
      </c>
    </row>
    <row r="310" spans="1:11">
      <c r="A310" s="151"/>
      <c r="B310" s="666" t="s">
        <v>2436</v>
      </c>
      <c r="C310" s="218"/>
      <c r="D310" s="968"/>
      <c r="E310" s="252"/>
      <c r="F310" s="241"/>
      <c r="G310" s="644"/>
      <c r="H310" s="203"/>
      <c r="I310" s="29"/>
      <c r="J310" s="305"/>
      <c r="K310" s="3757"/>
    </row>
    <row r="311" spans="1:11">
      <c r="A311" s="223"/>
      <c r="B311" s="570" t="s">
        <v>2437</v>
      </c>
      <c r="C311" s="625" t="s">
        <v>392</v>
      </c>
      <c r="D311" s="626" t="s">
        <v>653</v>
      </c>
      <c r="E311" s="31" t="s">
        <v>2438</v>
      </c>
      <c r="F311" s="2988" t="s">
        <v>2426</v>
      </c>
      <c r="G311" s="3060" t="s">
        <v>2439</v>
      </c>
      <c r="H311" s="204">
        <v>2750</v>
      </c>
      <c r="I311" s="20" t="s">
        <v>2440</v>
      </c>
      <c r="J311" s="2788" t="s">
        <v>2441</v>
      </c>
      <c r="K311" s="3757" t="s">
        <v>2442</v>
      </c>
    </row>
    <row r="312" spans="1:11">
      <c r="A312" s="194"/>
      <c r="B312" s="69"/>
      <c r="C312" s="459"/>
      <c r="D312" s="322"/>
      <c r="E312" s="33"/>
      <c r="F312" s="34"/>
      <c r="G312" s="2987"/>
      <c r="H312" s="1676"/>
      <c r="I312" s="910"/>
      <c r="J312" s="1963"/>
      <c r="K312" s="1775"/>
    </row>
    <row r="313" spans="1:11">
      <c r="A313" s="127"/>
      <c r="B313" s="69"/>
      <c r="C313" s="459"/>
      <c r="D313" s="322"/>
      <c r="E313" s="616"/>
      <c r="F313" s="968"/>
      <c r="G313" s="2987"/>
      <c r="H313" s="1676"/>
      <c r="I313" s="910"/>
      <c r="J313" s="1963"/>
      <c r="K313" s="2266"/>
    </row>
    <row r="314" spans="1:11">
      <c r="A314" s="194"/>
      <c r="B314" s="53"/>
      <c r="C314" s="53"/>
      <c r="D314" s="29"/>
      <c r="E314" s="31"/>
      <c r="F314" s="23"/>
      <c r="G314" s="1962"/>
      <c r="H314" s="2231"/>
      <c r="I314" s="475"/>
      <c r="J314" s="441"/>
      <c r="K314" s="1494"/>
    </row>
    <row r="315" spans="1:11" ht="37.5">
      <c r="A315" s="29"/>
      <c r="B315" s="707"/>
      <c r="C315" s="3263"/>
      <c r="D315" s="939"/>
      <c r="E315" s="1974"/>
      <c r="F315" s="34"/>
      <c r="G315" s="649"/>
      <c r="H315" s="907"/>
      <c r="I315" s="29"/>
      <c r="J315" s="29"/>
      <c r="K315" s="2877"/>
    </row>
    <row r="316" spans="1:11">
      <c r="A316" s="29"/>
      <c r="B316" s="2233" t="s">
        <v>1178</v>
      </c>
      <c r="C316" s="459"/>
      <c r="D316" s="370"/>
      <c r="E316" s="157"/>
      <c r="F316" s="745"/>
      <c r="G316" s="766"/>
      <c r="H316" s="29"/>
      <c r="I316" s="455"/>
      <c r="J316" s="475"/>
      <c r="K316" s="924"/>
    </row>
    <row r="317" spans="1:11">
      <c r="A317" s="53"/>
      <c r="B317" s="69" t="s">
        <v>2443</v>
      </c>
      <c r="C317" s="218" t="s">
        <v>2444</v>
      </c>
      <c r="D317" s="968"/>
      <c r="E317" s="1529"/>
      <c r="F317" s="1248"/>
      <c r="G317" s="3060" t="s">
        <v>311</v>
      </c>
      <c r="H317" s="907">
        <v>860</v>
      </c>
      <c r="I317" s="29" t="s">
        <v>2445</v>
      </c>
      <c r="J317" s="3156" t="s">
        <v>2446</v>
      </c>
      <c r="K317" s="2743" t="s">
        <v>2447</v>
      </c>
    </row>
    <row r="318" spans="1:11">
      <c r="A318" s="29"/>
      <c r="B318" s="910" t="s">
        <v>2401</v>
      </c>
      <c r="C318" s="459" t="s">
        <v>45</v>
      </c>
      <c r="D318" s="459" t="s">
        <v>682</v>
      </c>
      <c r="E318" s="746" t="s">
        <v>1455</v>
      </c>
      <c r="F318" s="895" t="s">
        <v>2448</v>
      </c>
      <c r="G318" s="2987" t="s">
        <v>2449</v>
      </c>
      <c r="H318" s="203">
        <v>3400</v>
      </c>
      <c r="I318" s="29" t="s">
        <v>2405</v>
      </c>
      <c r="J318" s="1963" t="s">
        <v>2450</v>
      </c>
      <c r="K318" s="1775" t="s">
        <v>2407</v>
      </c>
    </row>
    <row r="319" spans="1:11">
      <c r="A319" s="69"/>
      <c r="B319" s="910" t="s">
        <v>2409</v>
      </c>
      <c r="C319" s="459" t="s">
        <v>189</v>
      </c>
      <c r="D319" s="459" t="s">
        <v>682</v>
      </c>
      <c r="E319" s="746" t="s">
        <v>2451</v>
      </c>
      <c r="F319" s="895" t="s">
        <v>2448</v>
      </c>
      <c r="G319" s="2987" t="s">
        <v>2449</v>
      </c>
      <c r="H319" s="203">
        <v>3400</v>
      </c>
      <c r="I319" s="29" t="s">
        <v>2405</v>
      </c>
      <c r="J319" s="1963" t="s">
        <v>2450</v>
      </c>
      <c r="K319" s="1775" t="s">
        <v>2407</v>
      </c>
    </row>
    <row r="320" spans="1:11">
      <c r="A320" s="69"/>
      <c r="B320" s="487"/>
      <c r="C320" s="459"/>
      <c r="D320" s="459"/>
      <c r="E320" s="746"/>
      <c r="F320" s="895"/>
      <c r="G320" s="2987"/>
      <c r="H320" s="203"/>
      <c r="I320" s="29"/>
      <c r="J320" s="1963"/>
      <c r="K320" s="1775"/>
    </row>
    <row r="321" spans="1:11">
      <c r="A321" s="69"/>
      <c r="B321" s="910"/>
      <c r="C321" s="218"/>
      <c r="D321" s="218"/>
      <c r="E321" s="3155"/>
      <c r="F321" s="627"/>
      <c r="G321" s="2209"/>
      <c r="H321" s="908"/>
      <c r="I321" s="910"/>
      <c r="J321" s="1999"/>
      <c r="K321" s="3338"/>
    </row>
    <row r="322" spans="1:11">
      <c r="A322" s="910"/>
      <c r="B322" s="487"/>
      <c r="C322" s="910"/>
      <c r="D322" s="69"/>
      <c r="E322" s="3221"/>
      <c r="F322" s="251"/>
      <c r="G322" s="2209"/>
      <c r="H322" s="2231"/>
      <c r="I322" s="20"/>
      <c r="J322" s="1999"/>
      <c r="K322" s="2743"/>
    </row>
    <row r="323" spans="1:11">
      <c r="A323" s="29"/>
      <c r="B323" s="487"/>
      <c r="C323" s="459"/>
      <c r="D323" s="459"/>
      <c r="E323" s="137"/>
      <c r="F323" s="241"/>
      <c r="G323" s="2987"/>
      <c r="H323" s="203"/>
      <c r="I323" s="29"/>
      <c r="J323" s="1963"/>
      <c r="K323" s="1775"/>
    </row>
    <row r="324" spans="1:11">
      <c r="A324" s="29"/>
      <c r="B324" s="487"/>
      <c r="C324" s="459"/>
      <c r="D324" s="459"/>
      <c r="E324" s="616"/>
      <c r="F324" s="968"/>
      <c r="G324" s="2987"/>
      <c r="H324" s="203"/>
      <c r="I324" s="29"/>
      <c r="J324" s="1963"/>
      <c r="K324" s="1775"/>
    </row>
    <row r="325" spans="1:11">
      <c r="A325" s="29"/>
      <c r="B325" s="69"/>
      <c r="C325" s="218"/>
      <c r="D325" s="218"/>
      <c r="E325" s="2214"/>
      <c r="F325" s="1531"/>
      <c r="G325" s="2209"/>
      <c r="H325" s="908"/>
      <c r="I325" s="910"/>
      <c r="J325" s="2180"/>
      <c r="K325" s="1440"/>
    </row>
    <row r="326" spans="1:11">
      <c r="A326" s="29"/>
      <c r="B326" s="69"/>
      <c r="C326" s="218"/>
      <c r="D326" s="218"/>
      <c r="E326" s="1529"/>
      <c r="F326" s="1248"/>
      <c r="G326" s="2209"/>
      <c r="H326" s="908"/>
      <c r="I326" s="910"/>
      <c r="J326" s="2180"/>
      <c r="K326" s="1440"/>
    </row>
    <row r="327" spans="1:11">
      <c r="A327" s="29"/>
      <c r="B327" s="69"/>
      <c r="C327" s="753"/>
      <c r="D327" s="968"/>
      <c r="E327" s="2996"/>
      <c r="F327" s="2832"/>
      <c r="G327" s="3059"/>
      <c r="H327" s="1676"/>
      <c r="I327" s="910"/>
      <c r="J327" s="1999"/>
      <c r="K327" s="2743"/>
    </row>
    <row r="328" spans="1:11">
      <c r="A328" s="1" t="s">
        <v>1</v>
      </c>
      <c r="B328" s="1"/>
      <c r="C328" s="71"/>
      <c r="D328" s="77"/>
      <c r="E328" s="232"/>
      <c r="F328" s="233"/>
      <c r="G328" s="354"/>
      <c r="H328" s="299"/>
      <c r="I328" s="1"/>
    </row>
    <row r="329" spans="1:11">
      <c r="A329" s="3753" t="s">
        <v>1004</v>
      </c>
      <c r="B329" s="3753"/>
      <c r="C329" s="10"/>
      <c r="D329" s="78"/>
      <c r="E329" s="232"/>
      <c r="F329" s="233"/>
      <c r="G329" s="354"/>
      <c r="H329" s="299"/>
      <c r="I329" s="1"/>
    </row>
    <row r="330" spans="1:11" ht="35.25" thickBot="1">
      <c r="A330" s="4"/>
      <c r="B330" s="3"/>
      <c r="C330" s="77"/>
      <c r="D330" s="77"/>
      <c r="E330" s="232"/>
      <c r="F330" s="233"/>
      <c r="G330" s="354"/>
      <c r="H330" s="299"/>
      <c r="I330" s="3"/>
    </row>
    <row r="331" spans="1:11">
      <c r="A331" s="3759"/>
      <c r="B331" s="3760" t="s">
        <v>3</v>
      </c>
      <c r="C331" s="6" t="s">
        <v>4</v>
      </c>
      <c r="D331" s="7" t="s">
        <v>5</v>
      </c>
      <c r="E331" s="234" t="s">
        <v>6</v>
      </c>
      <c r="F331" s="235" t="s">
        <v>6</v>
      </c>
      <c r="G331" s="1537" t="s">
        <v>7</v>
      </c>
      <c r="H331" s="6" t="s">
        <v>8</v>
      </c>
      <c r="I331" s="6" t="s">
        <v>9</v>
      </c>
      <c r="J331" s="2177" t="s">
        <v>10</v>
      </c>
      <c r="K331" s="219" t="s">
        <v>10</v>
      </c>
    </row>
    <row r="332" spans="1:11" ht="35.25" thickBot="1">
      <c r="A332" s="118"/>
      <c r="B332" s="16"/>
      <c r="C332" s="12"/>
      <c r="D332" s="13" t="s">
        <v>11</v>
      </c>
      <c r="E332" s="236" t="s">
        <v>12</v>
      </c>
      <c r="F332" s="237" t="s">
        <v>13</v>
      </c>
      <c r="G332" s="1538"/>
      <c r="H332" s="12" t="s">
        <v>14</v>
      </c>
      <c r="I332" s="12"/>
      <c r="J332" s="2178" t="s">
        <v>15</v>
      </c>
      <c r="K332" s="307" t="s">
        <v>16</v>
      </c>
    </row>
    <row r="333" spans="1:11">
      <c r="A333" s="29"/>
      <c r="B333" s="685" t="s">
        <v>1745</v>
      </c>
      <c r="C333" s="82"/>
      <c r="D333" s="83"/>
      <c r="E333" s="252"/>
      <c r="F333" s="241"/>
      <c r="G333" s="644"/>
      <c r="H333" s="203"/>
      <c r="I333" s="29"/>
      <c r="J333" s="441"/>
      <c r="K333" s="311"/>
    </row>
    <row r="334" spans="1:11">
      <c r="A334" s="29"/>
      <c r="B334" s="225" t="s">
        <v>2452</v>
      </c>
      <c r="C334" s="82" t="s">
        <v>172</v>
      </c>
      <c r="D334" s="83"/>
      <c r="E334" s="33">
        <v>135</v>
      </c>
      <c r="F334" s="34"/>
      <c r="G334" s="644" t="s">
        <v>2453</v>
      </c>
      <c r="H334" s="203">
        <v>1450</v>
      </c>
      <c r="I334" s="29" t="s">
        <v>2454</v>
      </c>
      <c r="J334" s="441">
        <v>1458</v>
      </c>
      <c r="K334" s="1777" t="s">
        <v>2455</v>
      </c>
    </row>
    <row r="335" spans="1:11">
      <c r="A335" s="29"/>
      <c r="B335" s="225" t="s">
        <v>2456</v>
      </c>
      <c r="C335" s="82" t="s">
        <v>2288</v>
      </c>
      <c r="D335" s="83"/>
      <c r="E335" s="33" t="s">
        <v>2457</v>
      </c>
      <c r="F335" s="34" t="s">
        <v>1068</v>
      </c>
      <c r="G335" s="644" t="s">
        <v>2458</v>
      </c>
      <c r="H335" s="203">
        <v>750</v>
      </c>
      <c r="I335" s="29" t="s">
        <v>1133</v>
      </c>
      <c r="J335" s="441">
        <v>765</v>
      </c>
      <c r="K335" s="1777" t="s">
        <v>2459</v>
      </c>
    </row>
    <row r="336" spans="1:11">
      <c r="A336" s="29"/>
      <c r="B336" s="225" t="s">
        <v>2460</v>
      </c>
      <c r="C336" s="82" t="s">
        <v>66</v>
      </c>
      <c r="D336" s="83" t="s">
        <v>540</v>
      </c>
      <c r="E336" s="33" t="s">
        <v>2461</v>
      </c>
      <c r="F336" s="34" t="s">
        <v>2383</v>
      </c>
      <c r="G336" s="644" t="s">
        <v>2035</v>
      </c>
      <c r="H336" s="203" t="s">
        <v>2462</v>
      </c>
      <c r="I336" s="29" t="s">
        <v>285</v>
      </c>
      <c r="J336" s="441" t="s">
        <v>2463</v>
      </c>
      <c r="K336" s="1777" t="s">
        <v>2464</v>
      </c>
    </row>
    <row r="337" spans="1:17">
      <c r="B337" s="32" t="s">
        <v>2465</v>
      </c>
      <c r="C337" s="82"/>
      <c r="D337" s="83"/>
      <c r="E337" s="252"/>
      <c r="F337" s="241"/>
      <c r="G337" s="644"/>
      <c r="H337" s="203"/>
      <c r="I337" s="29"/>
      <c r="J337" s="441"/>
      <c r="K337" s="311"/>
    </row>
    <row r="338" spans="1:17">
      <c r="B338" s="2027" t="s">
        <v>2466</v>
      </c>
      <c r="C338" s="209" t="s">
        <v>1719</v>
      </c>
      <c r="D338" s="2027" t="s">
        <v>1662</v>
      </c>
      <c r="E338" s="3114" t="s">
        <v>2467</v>
      </c>
      <c r="F338" s="3115" t="s">
        <v>1070</v>
      </c>
      <c r="G338" s="3557" t="s">
        <v>2035</v>
      </c>
      <c r="H338" s="35" t="s">
        <v>59</v>
      </c>
      <c r="I338" s="467" t="s">
        <v>350</v>
      </c>
      <c r="J338" s="476" t="s">
        <v>2468</v>
      </c>
      <c r="K338" s="3140" t="s">
        <v>2469</v>
      </c>
    </row>
    <row r="339" spans="1:17">
      <c r="A339" s="53"/>
      <c r="B339" s="53"/>
      <c r="C339" s="82"/>
      <c r="D339" s="82"/>
      <c r="E339" s="54"/>
      <c r="F339" s="54"/>
      <c r="G339" s="653"/>
      <c r="H339" s="203"/>
      <c r="I339" s="29"/>
      <c r="J339" s="441"/>
      <c r="K339" s="305"/>
    </row>
    <row r="340" spans="1:17" ht="35.25" thickBot="1">
      <c r="A340" s="53"/>
      <c r="B340" s="53"/>
      <c r="C340" s="82"/>
      <c r="D340" s="82"/>
      <c r="E340" s="54"/>
      <c r="F340" s="54"/>
      <c r="G340" s="653"/>
      <c r="H340" s="203"/>
      <c r="I340" s="29"/>
      <c r="J340" s="441"/>
      <c r="K340" s="305"/>
    </row>
    <row r="341" spans="1:17">
      <c r="A341" s="3777" t="s">
        <v>2470</v>
      </c>
      <c r="B341" s="3777"/>
      <c r="C341" s="3757"/>
      <c r="D341" s="172"/>
      <c r="E341" s="186"/>
      <c r="F341" s="187"/>
      <c r="G341" s="766"/>
      <c r="H341" s="29"/>
      <c r="I341" s="886"/>
      <c r="J341" s="3757"/>
      <c r="K341" s="424"/>
    </row>
    <row r="342" spans="1:17">
      <c r="A342" s="212"/>
      <c r="B342" s="32" t="s">
        <v>2471</v>
      </c>
      <c r="C342" s="459" t="s">
        <v>2472</v>
      </c>
      <c r="D342" s="369" t="s">
        <v>22</v>
      </c>
      <c r="E342" s="158">
        <v>110</v>
      </c>
      <c r="F342" s="51"/>
      <c r="G342" s="3757" t="s">
        <v>47</v>
      </c>
      <c r="H342" s="29">
        <v>925.23</v>
      </c>
      <c r="I342" s="3757" t="s">
        <v>2473</v>
      </c>
      <c r="J342" s="353">
        <v>960.29</v>
      </c>
      <c r="K342" s="3757">
        <v>96</v>
      </c>
    </row>
    <row r="343" spans="1:17">
      <c r="A343" s="212"/>
      <c r="B343" s="651" t="s">
        <v>2474</v>
      </c>
      <c r="C343" s="459" t="s">
        <v>2472</v>
      </c>
      <c r="D343" s="369" t="s">
        <v>22</v>
      </c>
      <c r="E343" s="158">
        <v>110</v>
      </c>
      <c r="F343" s="51"/>
      <c r="G343" s="766" t="s">
        <v>2475</v>
      </c>
      <c r="H343" s="29">
        <v>925.23</v>
      </c>
      <c r="I343" s="3757" t="s">
        <v>2473</v>
      </c>
      <c r="J343" s="353">
        <v>960.29</v>
      </c>
      <c r="K343" s="3757">
        <v>96</v>
      </c>
      <c r="Q343" s="2844" t="s">
        <v>2409</v>
      </c>
    </row>
    <row r="344" spans="1:17">
      <c r="A344" s="212"/>
      <c r="B344" s="32" t="s">
        <v>2476</v>
      </c>
      <c r="C344" s="459" t="s">
        <v>2477</v>
      </c>
      <c r="D344" s="369" t="s">
        <v>2478</v>
      </c>
      <c r="E344" s="158">
        <v>85</v>
      </c>
      <c r="F344" s="51"/>
      <c r="G344" s="766" t="s">
        <v>2479</v>
      </c>
      <c r="H344" s="29"/>
      <c r="I344" s="3757" t="s">
        <v>2480</v>
      </c>
      <c r="J344" s="353">
        <v>2095</v>
      </c>
      <c r="K344" s="3757">
        <v>69.84</v>
      </c>
    </row>
    <row r="345" spans="1:17">
      <c r="A345" s="212"/>
      <c r="B345" s="32" t="s">
        <v>2481</v>
      </c>
      <c r="C345" s="459" t="s">
        <v>2482</v>
      </c>
      <c r="D345" s="369" t="s">
        <v>554</v>
      </c>
      <c r="E345" s="158">
        <v>50</v>
      </c>
      <c r="F345" s="51"/>
      <c r="G345" s="3757" t="s">
        <v>47</v>
      </c>
      <c r="H345" s="29">
        <v>1110.28</v>
      </c>
      <c r="I345" s="3757" t="s">
        <v>2483</v>
      </c>
      <c r="J345" s="353" t="s">
        <v>2484</v>
      </c>
      <c r="K345" s="3757">
        <v>37.83</v>
      </c>
    </row>
    <row r="346" spans="1:17">
      <c r="A346" s="212"/>
      <c r="B346" s="32" t="s">
        <v>2481</v>
      </c>
      <c r="C346" s="459" t="s">
        <v>2485</v>
      </c>
      <c r="D346" s="369" t="s">
        <v>2486</v>
      </c>
      <c r="E346" s="158">
        <v>110</v>
      </c>
      <c r="F346" s="51"/>
      <c r="G346" s="3757" t="s">
        <v>47</v>
      </c>
      <c r="H346" s="69">
        <v>1831.78</v>
      </c>
      <c r="I346" s="969" t="s">
        <v>2487</v>
      </c>
      <c r="J346" s="1528">
        <v>1901</v>
      </c>
      <c r="K346" s="3757">
        <v>95</v>
      </c>
    </row>
    <row r="347" spans="1:17">
      <c r="A347" s="212"/>
      <c r="B347" s="32"/>
      <c r="C347" s="459"/>
      <c r="D347" s="369"/>
      <c r="E347" s="158"/>
      <c r="F347" s="51"/>
      <c r="G347" s="766"/>
      <c r="H347" s="29"/>
      <c r="I347" s="886"/>
      <c r="J347" s="3757"/>
      <c r="K347" s="3757"/>
    </row>
    <row r="348" spans="1:17">
      <c r="A348" s="212"/>
      <c r="B348" s="32" t="s">
        <v>2488</v>
      </c>
      <c r="C348" s="459" t="s">
        <v>2489</v>
      </c>
      <c r="D348" s="369" t="s">
        <v>303</v>
      </c>
      <c r="E348" s="158">
        <v>54</v>
      </c>
      <c r="F348" s="51"/>
      <c r="G348" s="766" t="s">
        <v>2475</v>
      </c>
      <c r="H348" s="29">
        <v>1317.76</v>
      </c>
      <c r="I348" s="3757" t="s">
        <v>2490</v>
      </c>
      <c r="J348" s="353">
        <v>1367.71</v>
      </c>
      <c r="K348" s="3757">
        <v>45.59</v>
      </c>
    </row>
    <row r="349" spans="1:17">
      <c r="A349" s="212"/>
      <c r="B349" s="32" t="s">
        <v>2491</v>
      </c>
      <c r="C349" s="459" t="s">
        <v>2492</v>
      </c>
      <c r="D349" s="369" t="s">
        <v>554</v>
      </c>
      <c r="E349" s="158">
        <v>70</v>
      </c>
      <c r="F349" s="51"/>
      <c r="G349" s="766" t="s">
        <v>2493</v>
      </c>
      <c r="H349" s="69"/>
      <c r="I349" s="969"/>
      <c r="J349" s="1528"/>
      <c r="K349" s="3757">
        <v>58</v>
      </c>
    </row>
    <row r="350" spans="1:17">
      <c r="A350" s="212"/>
      <c r="B350" s="32" t="s">
        <v>2494</v>
      </c>
      <c r="C350" s="459" t="s">
        <v>2495</v>
      </c>
      <c r="D350" s="369" t="s">
        <v>554</v>
      </c>
      <c r="E350" s="158">
        <v>95</v>
      </c>
      <c r="F350" s="51"/>
      <c r="G350" s="766" t="s">
        <v>2496</v>
      </c>
      <c r="H350" s="29"/>
      <c r="I350" s="886"/>
      <c r="J350" s="3757"/>
      <c r="K350" s="3757">
        <v>83</v>
      </c>
    </row>
    <row r="351" spans="1:17">
      <c r="A351" s="212"/>
      <c r="B351" s="32" t="s">
        <v>2488</v>
      </c>
      <c r="C351" s="459" t="s">
        <v>2497</v>
      </c>
      <c r="D351" s="369" t="s">
        <v>613</v>
      </c>
      <c r="E351" s="158">
        <v>35</v>
      </c>
      <c r="F351" s="51"/>
      <c r="G351" s="766" t="s">
        <v>2498</v>
      </c>
      <c r="H351" s="29"/>
      <c r="I351" s="886"/>
      <c r="J351" s="3757">
        <v>1740</v>
      </c>
      <c r="K351" s="3757">
        <v>29</v>
      </c>
    </row>
    <row r="352" spans="1:17">
      <c r="A352" s="212"/>
      <c r="B352" s="32" t="s">
        <v>2499</v>
      </c>
      <c r="C352" s="459" t="s">
        <v>2495</v>
      </c>
      <c r="D352" s="391" t="s">
        <v>303</v>
      </c>
      <c r="E352" s="158">
        <v>35</v>
      </c>
      <c r="F352" s="51"/>
      <c r="G352" s="765" t="s">
        <v>2500</v>
      </c>
      <c r="H352" s="69"/>
      <c r="I352" s="969"/>
      <c r="J352" s="3757">
        <v>1620</v>
      </c>
      <c r="K352" s="3757">
        <v>27</v>
      </c>
    </row>
    <row r="353" spans="1:11">
      <c r="A353" s="212"/>
      <c r="B353" s="32" t="s">
        <v>2501</v>
      </c>
      <c r="C353" s="459" t="s">
        <v>2502</v>
      </c>
      <c r="D353" s="391" t="s">
        <v>303</v>
      </c>
      <c r="E353" s="95">
        <v>35</v>
      </c>
      <c r="F353" s="51"/>
      <c r="G353" s="766" t="s">
        <v>2500</v>
      </c>
      <c r="H353" s="29"/>
      <c r="I353" s="886"/>
      <c r="J353" s="3757">
        <v>885</v>
      </c>
      <c r="K353" s="424">
        <v>29.5</v>
      </c>
    </row>
    <row r="354" spans="1:11">
      <c r="A354" s="212"/>
      <c r="B354" s="32" t="s">
        <v>2503</v>
      </c>
      <c r="C354" s="459" t="s">
        <v>2502</v>
      </c>
      <c r="D354" s="391" t="s">
        <v>303</v>
      </c>
      <c r="E354" s="158">
        <v>35</v>
      </c>
      <c r="F354" s="51"/>
      <c r="G354" s="766" t="s">
        <v>2500</v>
      </c>
      <c r="H354" s="29"/>
      <c r="I354" s="886"/>
      <c r="J354" s="3757">
        <v>885</v>
      </c>
      <c r="K354" s="424">
        <v>29.5</v>
      </c>
    </row>
    <row r="355" spans="1:11">
      <c r="A355" s="212"/>
      <c r="B355" s="32" t="s">
        <v>2504</v>
      </c>
      <c r="C355" s="459" t="s">
        <v>2505</v>
      </c>
      <c r="D355" s="391" t="s">
        <v>303</v>
      </c>
      <c r="E355" s="158">
        <v>35</v>
      </c>
      <c r="F355" s="51"/>
      <c r="G355" s="766" t="s">
        <v>2506</v>
      </c>
      <c r="H355" s="29"/>
      <c r="I355" s="886"/>
      <c r="J355" s="3757">
        <v>870</v>
      </c>
      <c r="K355" s="424">
        <v>29</v>
      </c>
    </row>
    <row r="356" spans="1:11">
      <c r="A356" s="212"/>
      <c r="B356" s="32" t="s">
        <v>2507</v>
      </c>
      <c r="C356" s="459" t="s">
        <v>2482</v>
      </c>
      <c r="D356" s="391" t="s">
        <v>303</v>
      </c>
      <c r="E356" s="95">
        <v>35</v>
      </c>
      <c r="F356" s="51"/>
      <c r="G356" s="766" t="s">
        <v>2508</v>
      </c>
      <c r="H356" s="29"/>
      <c r="I356" s="886"/>
      <c r="J356" s="965">
        <v>840</v>
      </c>
      <c r="K356" s="424">
        <v>28</v>
      </c>
    </row>
    <row r="357" spans="1:11">
      <c r="A357" s="29"/>
      <c r="B357" s="487"/>
      <c r="C357" s="487"/>
      <c r="D357" s="487"/>
      <c r="E357" s="54"/>
      <c r="F357" s="971"/>
      <c r="G357" s="487"/>
      <c r="H357" s="2231"/>
      <c r="I357" s="29"/>
      <c r="J357" s="1999"/>
      <c r="K357" s="1999"/>
    </row>
    <row r="358" spans="1:11">
      <c r="A358" s="69"/>
      <c r="B358" s="487"/>
      <c r="C358" s="487"/>
      <c r="D358" s="487"/>
      <c r="E358" s="1504"/>
      <c r="F358" s="1505"/>
      <c r="G358" s="487"/>
      <c r="H358" s="203"/>
      <c r="I358" s="29"/>
      <c r="J358" s="1963"/>
      <c r="K358" s="305"/>
    </row>
    <row r="359" spans="1:11">
      <c r="A359" s="910"/>
      <c r="B359" s="487"/>
      <c r="C359" s="487"/>
      <c r="D359" s="487"/>
      <c r="E359" s="54"/>
      <c r="F359" s="54"/>
      <c r="G359" s="487"/>
      <c r="H359" s="203"/>
      <c r="I359" s="29"/>
      <c r="J359" s="1963"/>
      <c r="K359" s="305"/>
    </row>
    <row r="360" spans="1:11">
      <c r="A360" s="29"/>
      <c r="B360" s="53"/>
      <c r="C360" s="82"/>
      <c r="D360" s="416"/>
      <c r="E360" s="54"/>
      <c r="F360" s="971"/>
      <c r="G360" s="277"/>
      <c r="H360" s="203"/>
      <c r="I360" s="3312"/>
      <c r="J360" s="203"/>
      <c r="K360" s="3757"/>
    </row>
    <row r="361" spans="1:11">
      <c r="A361" s="29"/>
      <c r="B361" s="1189"/>
      <c r="C361" s="82"/>
      <c r="D361" s="416"/>
      <c r="E361" s="1504"/>
      <c r="F361" s="1505"/>
      <c r="G361" s="277"/>
      <c r="H361" s="203"/>
      <c r="I361" s="3312"/>
      <c r="J361" s="203"/>
      <c r="K361" s="3757"/>
    </row>
    <row r="362" spans="1:11">
      <c r="A362" s="29"/>
      <c r="B362" s="3757"/>
      <c r="C362" s="82"/>
      <c r="D362" s="82"/>
      <c r="E362" s="54"/>
      <c r="F362" s="54"/>
      <c r="G362" s="277"/>
      <c r="H362" s="203"/>
      <c r="I362" s="3312"/>
      <c r="J362" s="203"/>
      <c r="K362" s="3757"/>
    </row>
    <row r="363" spans="1:11">
      <c r="A363" s="29"/>
      <c r="B363" s="69"/>
      <c r="C363" s="218"/>
      <c r="D363" s="218"/>
      <c r="E363" s="1504"/>
      <c r="F363" s="1505"/>
      <c r="G363" s="1713"/>
      <c r="H363" s="908"/>
      <c r="I363" s="910"/>
      <c r="J363" s="2180"/>
      <c r="K363" s="1490"/>
    </row>
    <row r="364" spans="1:11">
      <c r="A364" s="1" t="s">
        <v>1</v>
      </c>
      <c r="B364" s="1"/>
      <c r="C364" s="71"/>
      <c r="D364" s="77"/>
      <c r="E364" s="232"/>
      <c r="F364" s="233"/>
      <c r="G364" s="354"/>
      <c r="H364" s="299"/>
      <c r="I364" s="1"/>
    </row>
    <row r="365" spans="1:11">
      <c r="A365" s="3753" t="s">
        <v>1004</v>
      </c>
      <c r="B365" s="3753"/>
      <c r="C365" s="10"/>
      <c r="D365" s="78"/>
      <c r="E365" s="232"/>
      <c r="F365" s="233"/>
      <c r="G365" s="354"/>
      <c r="H365" s="299"/>
      <c r="I365" s="1"/>
    </row>
    <row r="366" spans="1:11" ht="35.25" thickBot="1">
      <c r="A366" s="4"/>
      <c r="B366" s="3"/>
      <c r="C366" s="77"/>
      <c r="D366" s="77"/>
      <c r="E366" s="232"/>
      <c r="F366" s="233"/>
      <c r="G366" s="354"/>
      <c r="H366" s="299"/>
      <c r="I366" s="3"/>
    </row>
    <row r="367" spans="1:11">
      <c r="A367" s="3759"/>
      <c r="B367" s="3760" t="s">
        <v>3</v>
      </c>
      <c r="C367" s="6" t="s">
        <v>4</v>
      </c>
      <c r="D367" s="7" t="s">
        <v>5</v>
      </c>
      <c r="E367" s="234" t="s">
        <v>6</v>
      </c>
      <c r="F367" s="235" t="s">
        <v>6</v>
      </c>
      <c r="G367" s="1537" t="s">
        <v>7</v>
      </c>
      <c r="H367" s="6" t="s">
        <v>8</v>
      </c>
      <c r="I367" s="6" t="s">
        <v>9</v>
      </c>
      <c r="J367" s="2177" t="s">
        <v>10</v>
      </c>
      <c r="K367" s="219" t="s">
        <v>10</v>
      </c>
    </row>
    <row r="368" spans="1:11" ht="35.25" thickBot="1">
      <c r="A368" s="118"/>
      <c r="B368" s="16"/>
      <c r="C368" s="12"/>
      <c r="D368" s="13" t="s">
        <v>11</v>
      </c>
      <c r="E368" s="236" t="s">
        <v>12</v>
      </c>
      <c r="F368" s="237" t="s">
        <v>13</v>
      </c>
      <c r="G368" s="1538"/>
      <c r="H368" s="12" t="s">
        <v>14</v>
      </c>
      <c r="I368" s="12"/>
      <c r="J368" s="2178" t="s">
        <v>15</v>
      </c>
      <c r="K368" s="307" t="s">
        <v>16</v>
      </c>
    </row>
    <row r="369" spans="1:11" ht="38.25">
      <c r="A369" s="29"/>
      <c r="B369" s="1191" t="s">
        <v>1579</v>
      </c>
      <c r="C369" s="1672"/>
      <c r="D369" s="938"/>
      <c r="E369" s="247"/>
      <c r="F369" s="241"/>
      <c r="G369" s="649" t="s">
        <v>1580</v>
      </c>
      <c r="H369" s="939" t="s">
        <v>1581</v>
      </c>
      <c r="I369" s="940"/>
      <c r="J369" s="29"/>
      <c r="K369" s="424"/>
    </row>
    <row r="370" spans="1:11">
      <c r="A370" s="29"/>
      <c r="B370" s="225" t="s">
        <v>923</v>
      </c>
      <c r="C370" s="82" t="s">
        <v>240</v>
      </c>
      <c r="D370" s="3756"/>
      <c r="E370" s="247"/>
      <c r="F370" s="241" t="s">
        <v>2509</v>
      </c>
      <c r="G370" s="276" t="s">
        <v>2308</v>
      </c>
      <c r="H370" s="29">
        <v>483.75</v>
      </c>
      <c r="I370" s="162" t="s">
        <v>925</v>
      </c>
      <c r="J370" s="29" t="s">
        <v>2510</v>
      </c>
      <c r="K370" s="424"/>
    </row>
    <row r="371" spans="1:11">
      <c r="A371" s="29"/>
      <c r="B371" s="645" t="s">
        <v>2305</v>
      </c>
      <c r="C371" s="459" t="s">
        <v>2306</v>
      </c>
      <c r="D371" s="94"/>
      <c r="E371" s="247"/>
      <c r="F371" s="241" t="s">
        <v>2307</v>
      </c>
      <c r="G371" s="276" t="s">
        <v>2308</v>
      </c>
      <c r="H371" s="29" t="s">
        <v>2309</v>
      </c>
      <c r="I371" s="1804" t="s">
        <v>2310</v>
      </c>
      <c r="J371" s="29" t="s">
        <v>2311</v>
      </c>
      <c r="K371" s="424"/>
    </row>
    <row r="372" spans="1:11">
      <c r="A372" s="29"/>
      <c r="B372" s="225" t="s">
        <v>2312</v>
      </c>
      <c r="C372" s="82" t="s">
        <v>2313</v>
      </c>
      <c r="D372" s="3756" t="s">
        <v>2314</v>
      </c>
      <c r="E372" s="247" t="s">
        <v>2315</v>
      </c>
      <c r="F372" s="241" t="s">
        <v>2316</v>
      </c>
      <c r="G372" s="276" t="s">
        <v>924</v>
      </c>
      <c r="H372" s="29" t="s">
        <v>2317</v>
      </c>
      <c r="I372" s="162" t="s">
        <v>931</v>
      </c>
      <c r="J372" s="29">
        <v>668.75</v>
      </c>
      <c r="K372" s="2877" t="s">
        <v>2318</v>
      </c>
    </row>
    <row r="373" spans="1:11">
      <c r="A373" s="53"/>
      <c r="B373" s="29" t="s">
        <v>2264</v>
      </c>
      <c r="C373" s="82" t="s">
        <v>2265</v>
      </c>
      <c r="D373" s="955"/>
      <c r="E373" s="247" t="s">
        <v>2266</v>
      </c>
      <c r="F373" s="241"/>
      <c r="G373" s="3775" t="s">
        <v>2267</v>
      </c>
      <c r="H373" s="3776" t="s">
        <v>806</v>
      </c>
      <c r="I373" s="3312" t="s">
        <v>2268</v>
      </c>
      <c r="J373" s="3776" t="s">
        <v>2269</v>
      </c>
      <c r="K373" s="3816" t="s">
        <v>2270</v>
      </c>
    </row>
    <row r="374" spans="1:11">
      <c r="A374" s="53"/>
      <c r="B374" s="29" t="s">
        <v>2271</v>
      </c>
      <c r="C374" s="82" t="s">
        <v>189</v>
      </c>
      <c r="D374" s="955" t="s">
        <v>540</v>
      </c>
      <c r="E374" s="247" t="s">
        <v>2272</v>
      </c>
      <c r="F374" s="241"/>
      <c r="G374" s="2438" t="s">
        <v>2273</v>
      </c>
      <c r="H374" s="3776" t="s">
        <v>1064</v>
      </c>
      <c r="I374" s="3312" t="s">
        <v>2274</v>
      </c>
      <c r="J374" s="3776" t="s">
        <v>2275</v>
      </c>
      <c r="K374" s="2877" t="s">
        <v>2276</v>
      </c>
    </row>
    <row r="375" spans="1:11">
      <c r="A375" s="53"/>
      <c r="B375" s="29" t="s">
        <v>2277</v>
      </c>
      <c r="C375" s="82" t="s">
        <v>45</v>
      </c>
      <c r="D375" s="955" t="s">
        <v>1662</v>
      </c>
      <c r="E375" s="249" t="s">
        <v>2278</v>
      </c>
      <c r="F375" s="245"/>
      <c r="G375" s="288" t="s">
        <v>2273</v>
      </c>
      <c r="H375" s="203" t="s">
        <v>2231</v>
      </c>
      <c r="I375" s="3312" t="s">
        <v>2274</v>
      </c>
      <c r="J375" s="203" t="s">
        <v>2279</v>
      </c>
      <c r="K375" s="2893" t="s">
        <v>2280</v>
      </c>
    </row>
    <row r="376" spans="1:11">
      <c r="A376" s="53"/>
      <c r="B376" s="1189" t="s">
        <v>2511</v>
      </c>
      <c r="C376" s="82" t="s">
        <v>45</v>
      </c>
      <c r="D376" s="955" t="s">
        <v>1662</v>
      </c>
      <c r="E376" s="249" t="s">
        <v>2512</v>
      </c>
      <c r="F376" s="245" t="s">
        <v>2513</v>
      </c>
      <c r="G376" s="275" t="s">
        <v>2273</v>
      </c>
      <c r="H376" s="204" t="s">
        <v>2514</v>
      </c>
      <c r="I376" s="3312" t="s">
        <v>2274</v>
      </c>
      <c r="J376" s="204" t="s">
        <v>2515</v>
      </c>
      <c r="K376" s="2894" t="s">
        <v>2516</v>
      </c>
    </row>
    <row r="377" spans="1:11">
      <c r="A377" s="53"/>
      <c r="B377" s="3692" t="s">
        <v>2296</v>
      </c>
      <c r="C377" s="82" t="s">
        <v>2288</v>
      </c>
      <c r="D377" s="97" t="s">
        <v>2297</v>
      </c>
      <c r="E377" s="249" t="s">
        <v>2298</v>
      </c>
      <c r="F377" s="245" t="s">
        <v>2517</v>
      </c>
      <c r="G377" s="275" t="s">
        <v>2273</v>
      </c>
      <c r="H377" s="204" t="s">
        <v>2518</v>
      </c>
      <c r="I377" s="3312" t="s">
        <v>2274</v>
      </c>
      <c r="J377" s="204" t="s">
        <v>2519</v>
      </c>
      <c r="K377" s="2894" t="s">
        <v>2520</v>
      </c>
    </row>
    <row r="378" spans="1:11">
      <c r="B378" s="465"/>
      <c r="C378" s="625"/>
      <c r="D378" s="968"/>
      <c r="E378" s="247"/>
      <c r="F378" s="241"/>
      <c r="G378" s="2209"/>
      <c r="H378" s="908"/>
      <c r="I378" s="910"/>
      <c r="J378" s="2995"/>
      <c r="K378" s="305"/>
    </row>
    <row r="379" spans="1:11">
      <c r="B379" s="69"/>
      <c r="C379" s="218"/>
      <c r="D379" s="968"/>
      <c r="E379" s="247"/>
      <c r="F379" s="241"/>
      <c r="G379" s="2209"/>
      <c r="H379" s="908"/>
      <c r="I379" s="20"/>
      <c r="J379" s="1999"/>
      <c r="K379" s="2743"/>
    </row>
    <row r="380" spans="1:11">
      <c r="B380" s="3757" t="s">
        <v>2521</v>
      </c>
      <c r="C380" s="218"/>
      <c r="D380" s="968"/>
      <c r="E380" s="247"/>
      <c r="F380" s="241"/>
      <c r="G380" s="2209"/>
      <c r="H380" s="908"/>
      <c r="I380" s="910"/>
      <c r="J380" s="2180"/>
      <c r="K380" s="1440"/>
    </row>
    <row r="381" spans="1:11">
      <c r="A381" s="325" t="s">
        <v>2522</v>
      </c>
      <c r="B381" s="69" t="s">
        <v>2523</v>
      </c>
      <c r="C381" s="218" t="s">
        <v>392</v>
      </c>
      <c r="D381" s="968" t="s">
        <v>1172</v>
      </c>
      <c r="E381" s="247"/>
      <c r="F381" s="241"/>
      <c r="G381" s="2209" t="s">
        <v>1440</v>
      </c>
      <c r="H381" s="908" t="s">
        <v>2524</v>
      </c>
      <c r="I381" s="910" t="s">
        <v>2525</v>
      </c>
      <c r="J381" s="1999" t="s">
        <v>1266</v>
      </c>
      <c r="K381" s="2743" t="s">
        <v>2526</v>
      </c>
    </row>
    <row r="382" spans="1:11">
      <c r="A382" s="3757" t="s">
        <v>2527</v>
      </c>
      <c r="B382" s="69" t="s">
        <v>2528</v>
      </c>
      <c r="C382" s="753" t="s">
        <v>189</v>
      </c>
      <c r="D382" s="968" t="s">
        <v>2361</v>
      </c>
      <c r="E382" s="247"/>
      <c r="F382" s="241"/>
      <c r="G382" s="2209" t="s">
        <v>2529</v>
      </c>
      <c r="H382" s="1676" t="s">
        <v>2530</v>
      </c>
      <c r="I382" s="910" t="s">
        <v>350</v>
      </c>
      <c r="J382" s="1999" t="s">
        <v>2531</v>
      </c>
      <c r="K382" s="3338" t="s">
        <v>2532</v>
      </c>
    </row>
    <row r="383" spans="1:11">
      <c r="B383" s="1066"/>
      <c r="C383" s="753"/>
      <c r="D383" s="968"/>
      <c r="E383" s="247"/>
      <c r="F383" s="241"/>
      <c r="G383" s="2209"/>
      <c r="H383" s="1676"/>
      <c r="I383" s="910"/>
      <c r="J383" s="1999"/>
      <c r="K383" s="2743"/>
    </row>
    <row r="384" spans="1:11">
      <c r="B384" s="69"/>
      <c r="C384" s="459"/>
      <c r="D384" s="322"/>
      <c r="E384" s="249"/>
      <c r="F384" s="245"/>
      <c r="G384" s="904"/>
      <c r="H384" s="1676"/>
      <c r="I384" s="910"/>
      <c r="J384" s="1963"/>
      <c r="K384" s="1775"/>
    </row>
    <row r="385" spans="1:11">
      <c r="B385" s="69"/>
      <c r="C385" s="459"/>
      <c r="D385" s="322"/>
      <c r="E385" s="249"/>
      <c r="F385" s="245"/>
      <c r="G385" s="904"/>
      <c r="H385" s="1676"/>
      <c r="I385" s="910"/>
      <c r="J385" s="1963"/>
      <c r="K385" s="1775"/>
    </row>
    <row r="386" spans="1:11">
      <c r="B386" s="69"/>
      <c r="C386" s="459"/>
      <c r="D386" s="322"/>
      <c r="E386" s="249"/>
      <c r="F386" s="245"/>
      <c r="G386" s="904"/>
      <c r="H386" s="1676"/>
      <c r="I386" s="910"/>
      <c r="J386" s="1963"/>
      <c r="K386" s="2266"/>
    </row>
    <row r="387" spans="1:11">
      <c r="B387" s="910"/>
      <c r="C387" s="459"/>
      <c r="D387" s="370"/>
      <c r="E387" s="247"/>
      <c r="F387" s="241"/>
      <c r="G387" s="765"/>
      <c r="H387" s="69"/>
      <c r="I387" s="455"/>
      <c r="J387" s="475"/>
      <c r="K387" s="924"/>
    </row>
    <row r="388" spans="1:11">
      <c r="B388" s="53"/>
      <c r="C388" s="53"/>
      <c r="D388" s="29"/>
      <c r="E388" s="247"/>
      <c r="F388" s="241"/>
      <c r="G388" s="3188"/>
      <c r="H388" s="3189"/>
      <c r="I388" s="133"/>
      <c r="J388" s="441"/>
      <c r="K388" s="1494"/>
    </row>
    <row r="389" spans="1:11">
      <c r="B389" s="69"/>
      <c r="C389" s="53"/>
      <c r="D389" s="29"/>
      <c r="E389" s="247"/>
      <c r="F389" s="241"/>
      <c r="G389" s="1439"/>
      <c r="H389" s="907"/>
      <c r="I389" s="29"/>
      <c r="J389" s="3156"/>
      <c r="K389" s="2743"/>
    </row>
    <row r="390" spans="1:11" ht="38.25">
      <c r="A390" s="69"/>
      <c r="B390" s="993"/>
      <c r="C390" s="3190"/>
      <c r="D390" s="389"/>
      <c r="E390" s="247"/>
      <c r="F390" s="241"/>
      <c r="G390" s="1194"/>
      <c r="H390" s="939"/>
      <c r="I390" s="940"/>
      <c r="J390" s="29"/>
      <c r="K390" s="424"/>
    </row>
    <row r="391" spans="1:11">
      <c r="A391" s="910"/>
      <c r="B391" s="225"/>
      <c r="C391" s="82"/>
      <c r="D391" s="3756"/>
      <c r="E391" s="247"/>
      <c r="F391" s="241"/>
      <c r="G391" s="904"/>
      <c r="H391" s="69"/>
      <c r="I391" s="162"/>
      <c r="J391" s="29"/>
      <c r="K391" s="424"/>
    </row>
    <row r="392" spans="1:11">
      <c r="A392" s="29"/>
      <c r="B392" s="645"/>
      <c r="C392" s="459"/>
      <c r="D392" s="94"/>
      <c r="E392" s="247"/>
      <c r="F392" s="241"/>
      <c r="G392" s="904"/>
      <c r="H392" s="69"/>
      <c r="I392" s="1804"/>
      <c r="J392" s="29"/>
      <c r="K392" s="424"/>
    </row>
    <row r="393" spans="1:11">
      <c r="A393" s="29"/>
      <c r="B393" s="225"/>
      <c r="C393" s="82"/>
      <c r="D393" s="3756"/>
      <c r="E393" s="249"/>
      <c r="F393" s="245"/>
      <c r="G393" s="904"/>
      <c r="H393" s="69"/>
      <c r="I393" s="162"/>
      <c r="J393" s="29"/>
      <c r="K393" s="2877"/>
    </row>
    <row r="394" spans="1:11">
      <c r="A394" s="910"/>
      <c r="B394" s="225"/>
      <c r="C394" s="82"/>
      <c r="D394" s="955"/>
      <c r="E394" s="249"/>
      <c r="F394" s="245"/>
      <c r="G394" s="3817"/>
      <c r="H394" s="3799"/>
      <c r="I394" s="3312"/>
      <c r="J394" s="3776"/>
      <c r="K394" s="3816"/>
    </row>
    <row r="395" spans="1:11">
      <c r="A395" s="29"/>
      <c r="B395" s="645"/>
      <c r="C395" s="82"/>
      <c r="D395" s="955"/>
      <c r="E395" s="249"/>
      <c r="F395" s="245"/>
      <c r="G395" s="904"/>
      <c r="H395" s="3799"/>
      <c r="I395" s="3312"/>
      <c r="J395" s="3776"/>
      <c r="K395" s="2877"/>
    </row>
    <row r="396" spans="1:11">
      <c r="A396" s="29"/>
      <c r="B396" s="225"/>
      <c r="C396" s="82"/>
      <c r="D396" s="955"/>
      <c r="E396" s="249"/>
      <c r="F396" s="245"/>
      <c r="G396" s="288"/>
      <c r="H396" s="203"/>
      <c r="I396" s="3312"/>
      <c r="J396" s="203"/>
      <c r="K396" s="2893"/>
    </row>
    <row r="397" spans="1:11">
      <c r="A397" s="29"/>
      <c r="B397" s="1833"/>
      <c r="C397" s="82"/>
      <c r="D397" s="955"/>
      <c r="E397" s="249"/>
      <c r="F397" s="245"/>
      <c r="G397" s="275"/>
      <c r="H397" s="204"/>
      <c r="I397" s="3312"/>
      <c r="J397" s="204"/>
      <c r="K397" s="2894"/>
    </row>
    <row r="398" spans="1:11">
      <c r="A398" s="29"/>
      <c r="B398" s="1834"/>
      <c r="C398" s="82"/>
      <c r="D398" s="97"/>
      <c r="E398" s="249"/>
      <c r="F398" s="245"/>
      <c r="G398" s="275"/>
      <c r="H398" s="204"/>
      <c r="I398" s="3312"/>
      <c r="J398" s="204"/>
      <c r="K398" s="2894"/>
    </row>
    <row r="399" spans="1:11">
      <c r="A399" s="29"/>
      <c r="B399" s="69"/>
      <c r="C399" s="218"/>
      <c r="D399" s="968"/>
      <c r="E399" s="249"/>
      <c r="F399" s="245"/>
      <c r="G399" s="2209"/>
      <c r="H399" s="908"/>
      <c r="I399" s="910"/>
      <c r="J399" s="2180"/>
      <c r="K399" s="1440"/>
    </row>
    <row r="400" spans="1:11">
      <c r="A400" s="29"/>
      <c r="B400" s="225"/>
      <c r="C400" s="82"/>
      <c r="D400" s="955"/>
      <c r="E400" s="249"/>
      <c r="F400" s="245"/>
      <c r="G400" s="288"/>
      <c r="H400" s="203"/>
      <c r="I400" s="3312"/>
      <c r="J400" s="203"/>
      <c r="K400" s="2893"/>
    </row>
    <row r="401" spans="1:11">
      <c r="A401" s="29"/>
      <c r="B401" s="1833"/>
      <c r="C401" s="82"/>
      <c r="D401" s="955"/>
      <c r="E401" s="249"/>
      <c r="F401" s="245"/>
      <c r="G401" s="275"/>
      <c r="H401" s="204"/>
      <c r="I401" s="3312"/>
      <c r="J401" s="204"/>
      <c r="K401" s="2894"/>
    </row>
    <row r="402" spans="1:11">
      <c r="A402" s="29"/>
      <c r="B402" s="1834"/>
      <c r="C402" s="82"/>
      <c r="D402" s="97"/>
      <c r="E402" s="249"/>
      <c r="F402" s="245"/>
      <c r="G402" s="275"/>
      <c r="H402" s="204"/>
      <c r="I402" s="3312"/>
      <c r="J402" s="204"/>
      <c r="K402" s="2894"/>
    </row>
    <row r="403" spans="1:11">
      <c r="A403" s="29"/>
      <c r="B403" s="69"/>
      <c r="C403" s="218"/>
      <c r="D403" s="968"/>
      <c r="E403" s="249"/>
      <c r="F403" s="245"/>
      <c r="G403" s="2209"/>
      <c r="H403" s="908"/>
      <c r="I403" s="910"/>
      <c r="J403" s="2180"/>
      <c r="K403" s="1440"/>
    </row>
  </sheetData>
  <mergeCells count="3">
    <mergeCell ref="A3:B3"/>
    <mergeCell ref="A289:B289"/>
    <mergeCell ref="A341:B341"/>
  </mergeCells>
  <phoneticPr fontId="4" type="noConversion"/>
  <hyperlinks>
    <hyperlink ref="I342" r:id="rId1" display="ปกติ990@99" xr:uid="{F904E9F6-2F31-464D-AD27-9A95442A8B3C}"/>
    <hyperlink ref="I344" r:id="rId2" xr:uid="{A3E1F514-9E8F-4E78-AD95-E2E3529104FF}"/>
    <hyperlink ref="I345" r:id="rId3" display="ปกติ1188@49" xr:uid="{00E8296B-0119-4D9F-ADC6-24F8D5E2DF7F}"/>
    <hyperlink ref="I348" r:id="rId4" display="ปกติ1230@41" xr:uid="{FC8CE3C5-77C9-4CB0-B473-7520575C9503}"/>
    <hyperlink ref="I343" r:id="rId5" display="ปกติ990@99" xr:uid="{3F30BDDC-A2E6-4EA8-AD23-E44F05CB106E}"/>
  </hyperlinks>
  <pageMargins left="0.38" right="0.15748031496062992" top="0.15748031496062992" bottom="0.11811023622047245" header="0.15748031496062992" footer="0.15748031496062992"/>
  <pageSetup paperSize="9" scale="60" orientation="portrait" r:id="rId6"/>
  <headerFooter alignWithMargins="0"/>
  <rowBreaks count="4" manualBreakCount="4">
    <brk id="42" max="17" man="1"/>
    <brk id="83" max="17" man="1"/>
    <brk id="123" max="17" man="1"/>
    <brk id="363" max="17" man="1"/>
  </rowBreaks>
  <colBreaks count="1" manualBreakCount="1">
    <brk id="11" max="428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C060-6080-4DA4-B864-31E2DF713B24}">
  <dimension ref="A1:Q614"/>
  <sheetViews>
    <sheetView workbookViewId="0">
      <selection activeCell="A5" sqref="A5:L6"/>
    </sheetView>
  </sheetViews>
  <sheetFormatPr defaultColWidth="12.140625" defaultRowHeight="34.5"/>
  <cols>
    <col min="1" max="1" width="2.7109375" style="3" customWidth="1"/>
    <col min="2" max="2" width="29.7109375" style="98" customWidth="1"/>
    <col min="3" max="3" width="12.85546875" style="77" customWidth="1"/>
    <col min="4" max="4" width="12.85546875" style="98" customWidth="1"/>
    <col min="5" max="5" width="12.85546875" style="1" customWidth="1"/>
    <col min="6" max="6" width="12.85546875" style="178" customWidth="1"/>
    <col min="7" max="7" width="12.85546875" style="99" customWidth="1"/>
    <col min="8" max="8" width="11.5703125" style="3" customWidth="1"/>
    <col min="9" max="9" width="20.28515625" style="100" customWidth="1"/>
    <col min="10" max="10" width="12.7109375" style="101" customWidth="1"/>
    <col min="11" max="11" width="12.7109375" style="102" customWidth="1"/>
    <col min="12" max="12" width="16.140625" style="3125" customWidth="1"/>
    <col min="13" max="13" width="14.85546875" style="104" customWidth="1"/>
    <col min="14" max="14" width="13.85546875" style="104" customWidth="1"/>
    <col min="15" max="15" width="12.28515625" style="105" customWidth="1"/>
    <col min="16" max="16" width="18.140625" style="101" customWidth="1"/>
    <col min="17" max="16384" width="12.140625" style="3"/>
  </cols>
  <sheetData>
    <row r="1" spans="1:16" ht="34.5" customHeight="1">
      <c r="F1" s="10"/>
    </row>
    <row r="2" spans="1:16">
      <c r="A2" s="1" t="s">
        <v>1</v>
      </c>
      <c r="F2" s="10"/>
      <c r="I2" s="107"/>
      <c r="K2" s="108"/>
      <c r="L2" s="3126"/>
    </row>
    <row r="3" spans="1:16">
      <c r="A3" s="3777" t="s">
        <v>2533</v>
      </c>
      <c r="B3" s="3777"/>
      <c r="C3" s="1"/>
      <c r="F3" s="10"/>
      <c r="I3" s="107"/>
      <c r="K3" s="108"/>
      <c r="L3" s="3126"/>
    </row>
    <row r="4" spans="1:16" ht="34.5" customHeight="1" thickBot="1">
      <c r="F4" s="10"/>
    </row>
    <row r="5" spans="1:16">
      <c r="A5" s="3770" t="s">
        <v>3</v>
      </c>
      <c r="B5" s="3771"/>
      <c r="C5" s="6" t="s">
        <v>4</v>
      </c>
      <c r="D5" s="110" t="s">
        <v>5</v>
      </c>
      <c r="E5" s="8" t="s">
        <v>6</v>
      </c>
      <c r="F5" s="9" t="s">
        <v>6</v>
      </c>
      <c r="G5" s="111" t="s">
        <v>7</v>
      </c>
      <c r="H5" s="112" t="s">
        <v>8</v>
      </c>
      <c r="I5" s="113" t="s">
        <v>936</v>
      </c>
      <c r="J5" s="115" t="s">
        <v>10</v>
      </c>
      <c r="K5" s="115" t="s">
        <v>10</v>
      </c>
      <c r="L5" s="3127" t="s">
        <v>2534</v>
      </c>
      <c r="M5" s="117"/>
    </row>
    <row r="6" spans="1:16" ht="35.25" thickBot="1">
      <c r="A6" s="613"/>
      <c r="B6" s="3128"/>
      <c r="C6" s="12"/>
      <c r="D6" s="120" t="s">
        <v>11</v>
      </c>
      <c r="E6" s="14" t="s">
        <v>13</v>
      </c>
      <c r="F6" s="15" t="s">
        <v>12</v>
      </c>
      <c r="G6" s="121"/>
      <c r="H6" s="122" t="s">
        <v>14</v>
      </c>
      <c r="I6" s="123" t="s">
        <v>937</v>
      </c>
      <c r="J6" s="125" t="s">
        <v>15</v>
      </c>
      <c r="K6" s="125" t="s">
        <v>16</v>
      </c>
      <c r="L6" s="3129" t="s">
        <v>2535</v>
      </c>
      <c r="M6" s="117"/>
    </row>
    <row r="7" spans="1:16">
      <c r="A7" s="3130" t="s">
        <v>2536</v>
      </c>
      <c r="B7" s="3356"/>
      <c r="C7" s="48"/>
      <c r="D7" s="94"/>
      <c r="E7" s="1974"/>
      <c r="F7" s="88"/>
      <c r="G7" s="131"/>
      <c r="H7" s="29"/>
      <c r="I7" s="132"/>
      <c r="J7" s="133"/>
      <c r="K7" s="114"/>
      <c r="L7" s="3131"/>
      <c r="M7" s="104">
        <v>3552</v>
      </c>
      <c r="N7" s="104">
        <f t="shared" ref="N7:N23" si="0">M7-(M7*0.03)</f>
        <v>3445.44</v>
      </c>
      <c r="O7" s="105">
        <v>7.0000000000000007E-2</v>
      </c>
      <c r="P7" s="101">
        <f t="shared" ref="P7:P23" si="1">(N7*O7)+N7</f>
        <v>3686.6208000000001</v>
      </c>
    </row>
    <row r="8" spans="1:16">
      <c r="A8" s="136"/>
      <c r="B8" s="29" t="s">
        <v>2537</v>
      </c>
      <c r="C8" s="48" t="s">
        <v>887</v>
      </c>
      <c r="D8" s="94"/>
      <c r="E8" s="1974" t="s">
        <v>2538</v>
      </c>
      <c r="F8" s="51" t="s">
        <v>2539</v>
      </c>
      <c r="G8" s="131"/>
      <c r="H8" s="2133" t="s">
        <v>2540</v>
      </c>
      <c r="I8" s="132" t="s">
        <v>903</v>
      </c>
      <c r="J8" s="3818" t="s">
        <v>2541</v>
      </c>
      <c r="K8" s="3819" t="s">
        <v>165</v>
      </c>
      <c r="L8" s="3131"/>
      <c r="N8" s="104">
        <f t="shared" si="0"/>
        <v>0</v>
      </c>
      <c r="O8" s="105">
        <v>7.0000000000000007E-2</v>
      </c>
      <c r="P8" s="101">
        <f t="shared" si="1"/>
        <v>0</v>
      </c>
    </row>
    <row r="9" spans="1:16">
      <c r="A9" s="136"/>
      <c r="B9" s="29" t="s">
        <v>2542</v>
      </c>
      <c r="C9" s="48" t="s">
        <v>887</v>
      </c>
      <c r="D9" s="94"/>
      <c r="E9" s="1974"/>
      <c r="F9" s="51"/>
      <c r="G9" s="131"/>
      <c r="H9" s="29"/>
      <c r="I9" s="132"/>
      <c r="J9" s="3818"/>
      <c r="K9" s="179"/>
      <c r="L9" s="3131"/>
      <c r="M9" s="104">
        <v>9498.06</v>
      </c>
      <c r="N9" s="104">
        <f t="shared" si="0"/>
        <v>9213.118199999999</v>
      </c>
      <c r="O9" s="105">
        <v>7.0000000000000007E-2</v>
      </c>
      <c r="P9" s="101">
        <f t="shared" si="1"/>
        <v>9858.0364739999986</v>
      </c>
    </row>
    <row r="10" spans="1:16">
      <c r="A10" s="136"/>
      <c r="B10" s="29"/>
      <c r="C10" s="48"/>
      <c r="D10" s="172"/>
      <c r="E10" s="1974"/>
      <c r="F10" s="51"/>
      <c r="G10" s="131"/>
      <c r="H10" s="29"/>
      <c r="I10" s="132"/>
      <c r="J10" s="3818"/>
      <c r="K10" s="134"/>
      <c r="L10" s="3131"/>
      <c r="M10" s="104">
        <v>15305.4</v>
      </c>
      <c r="N10" s="104">
        <f t="shared" si="0"/>
        <v>14846.237999999999</v>
      </c>
      <c r="O10" s="105">
        <v>7.0000000000000007E-2</v>
      </c>
      <c r="P10" s="101">
        <f t="shared" si="1"/>
        <v>15885.47466</v>
      </c>
    </row>
    <row r="11" spans="1:16">
      <c r="A11" s="136"/>
      <c r="B11" s="29" t="s">
        <v>2543</v>
      </c>
      <c r="C11" s="48" t="s">
        <v>2544</v>
      </c>
      <c r="D11" s="94" t="s">
        <v>2545</v>
      </c>
      <c r="E11" s="1974"/>
      <c r="F11" s="161"/>
      <c r="G11" s="131"/>
      <c r="H11" s="29" t="s">
        <v>2546</v>
      </c>
      <c r="I11" s="466" t="s">
        <v>48</v>
      </c>
      <c r="J11" s="3818" t="s">
        <v>2547</v>
      </c>
      <c r="K11" s="924" t="s">
        <v>2548</v>
      </c>
      <c r="L11" s="3131"/>
      <c r="N11" s="104">
        <f t="shared" si="0"/>
        <v>0</v>
      </c>
      <c r="O11" s="105">
        <v>7.0000000000000007E-2</v>
      </c>
      <c r="P11" s="101">
        <f t="shared" si="1"/>
        <v>0</v>
      </c>
    </row>
    <row r="12" spans="1:16">
      <c r="A12" s="136"/>
      <c r="B12" s="29" t="s">
        <v>2549</v>
      </c>
      <c r="C12" s="48" t="s">
        <v>2550</v>
      </c>
      <c r="D12" s="172" t="s">
        <v>2551</v>
      </c>
      <c r="E12" s="1974" t="s">
        <v>2552</v>
      </c>
      <c r="F12" s="51" t="s">
        <v>2553</v>
      </c>
      <c r="G12" s="131"/>
      <c r="H12" s="29" t="s">
        <v>2554</v>
      </c>
      <c r="I12" s="455" t="s">
        <v>48</v>
      </c>
      <c r="J12" s="3818" t="s">
        <v>2555</v>
      </c>
      <c r="K12" s="924" t="s">
        <v>2556</v>
      </c>
      <c r="L12" s="3131"/>
      <c r="N12" s="104">
        <f t="shared" si="0"/>
        <v>0</v>
      </c>
      <c r="O12" s="105">
        <v>7.0000000000000007E-2</v>
      </c>
      <c r="P12" s="101">
        <f t="shared" si="1"/>
        <v>0</v>
      </c>
    </row>
    <row r="13" spans="1:16">
      <c r="A13" s="136"/>
      <c r="B13" s="29" t="s">
        <v>2557</v>
      </c>
      <c r="C13" s="48" t="s">
        <v>2550</v>
      </c>
      <c r="D13" s="172" t="s">
        <v>2551</v>
      </c>
      <c r="E13" s="1974" t="s">
        <v>2558</v>
      </c>
      <c r="F13" s="51" t="s">
        <v>2559</v>
      </c>
      <c r="G13" s="131" t="s">
        <v>1664</v>
      </c>
      <c r="H13" s="29" t="s">
        <v>2560</v>
      </c>
      <c r="I13" s="455" t="s">
        <v>48</v>
      </c>
      <c r="J13" s="3818" t="s">
        <v>2561</v>
      </c>
      <c r="K13" s="924" t="s">
        <v>2562</v>
      </c>
      <c r="L13" s="3131"/>
      <c r="N13" s="104">
        <f t="shared" si="0"/>
        <v>0</v>
      </c>
      <c r="O13" s="105">
        <v>7.0000000000000007E-2</v>
      </c>
      <c r="P13" s="101">
        <f t="shared" si="1"/>
        <v>0</v>
      </c>
    </row>
    <row r="14" spans="1:16">
      <c r="A14" s="136"/>
      <c r="B14" s="29" t="s">
        <v>2563</v>
      </c>
      <c r="C14" s="48" t="s">
        <v>2550</v>
      </c>
      <c r="D14" s="369" t="s">
        <v>2551</v>
      </c>
      <c r="E14" s="1974" t="s">
        <v>2558</v>
      </c>
      <c r="F14" s="51" t="s">
        <v>2564</v>
      </c>
      <c r="G14" s="131" t="s">
        <v>2565</v>
      </c>
      <c r="H14" s="29"/>
      <c r="I14" s="132"/>
      <c r="J14" s="3818" t="s">
        <v>2566</v>
      </c>
      <c r="K14" s="1253" t="s">
        <v>2567</v>
      </c>
      <c r="L14" s="3132"/>
      <c r="M14" s="104">
        <v>14244.12</v>
      </c>
      <c r="N14" s="104">
        <f t="shared" si="0"/>
        <v>13816.796400000001</v>
      </c>
      <c r="O14" s="105">
        <v>7.0000000000000007E-2</v>
      </c>
      <c r="P14" s="101">
        <f t="shared" si="1"/>
        <v>14783.972148000001</v>
      </c>
    </row>
    <row r="15" spans="1:16">
      <c r="A15" s="136"/>
      <c r="B15" s="29" t="s">
        <v>2568</v>
      </c>
      <c r="C15" s="48" t="s">
        <v>2550</v>
      </c>
      <c r="D15" s="369" t="s">
        <v>2551</v>
      </c>
      <c r="E15" s="1974" t="s">
        <v>2569</v>
      </c>
      <c r="F15" s="143" t="s">
        <v>2570</v>
      </c>
      <c r="G15" s="180" t="s">
        <v>2571</v>
      </c>
      <c r="H15" s="69">
        <v>760</v>
      </c>
      <c r="I15" s="486" t="s">
        <v>121</v>
      </c>
      <c r="J15" s="3183" t="s">
        <v>2572</v>
      </c>
      <c r="K15" s="1377" t="s">
        <v>2573</v>
      </c>
      <c r="L15" s="3131"/>
      <c r="M15" s="104">
        <v>3240</v>
      </c>
      <c r="N15" s="104">
        <f t="shared" si="0"/>
        <v>3142.8</v>
      </c>
      <c r="O15" s="105">
        <v>7.0000000000000007E-2</v>
      </c>
      <c r="P15" s="101">
        <f t="shared" si="1"/>
        <v>3362.7960000000003</v>
      </c>
    </row>
    <row r="16" spans="1:16">
      <c r="A16" s="136"/>
      <c r="B16" s="29" t="s">
        <v>2574</v>
      </c>
      <c r="C16" s="48" t="s">
        <v>182</v>
      </c>
      <c r="D16" s="369" t="s">
        <v>2551</v>
      </c>
      <c r="E16" s="1974" t="s">
        <v>2575</v>
      </c>
      <c r="F16" s="143"/>
      <c r="G16" s="180" t="s">
        <v>2576</v>
      </c>
      <c r="H16" s="69"/>
      <c r="I16" s="144"/>
      <c r="J16" s="3183" t="s">
        <v>2577</v>
      </c>
      <c r="K16" s="1377" t="s">
        <v>2578</v>
      </c>
      <c r="L16" s="3131"/>
      <c r="M16" s="104">
        <v>14700</v>
      </c>
      <c r="N16" s="104">
        <f t="shared" si="0"/>
        <v>14259</v>
      </c>
      <c r="O16" s="105">
        <v>7.0000000000000007E-2</v>
      </c>
      <c r="P16" s="101">
        <f t="shared" si="1"/>
        <v>15257.130000000001</v>
      </c>
    </row>
    <row r="17" spans="1:16">
      <c r="A17" s="136"/>
      <c r="B17" s="29" t="s">
        <v>2579</v>
      </c>
      <c r="C17" s="48" t="s">
        <v>182</v>
      </c>
      <c r="D17" s="369" t="s">
        <v>2551</v>
      </c>
      <c r="E17" s="1976" t="s">
        <v>626</v>
      </c>
      <c r="F17" s="51" t="s">
        <v>2580</v>
      </c>
      <c r="G17" s="180"/>
      <c r="H17" s="69" t="s">
        <v>2581</v>
      </c>
      <c r="I17" s="144" t="s">
        <v>121</v>
      </c>
      <c r="J17" s="3183" t="s">
        <v>2582</v>
      </c>
      <c r="K17" s="1377" t="s">
        <v>2583</v>
      </c>
      <c r="L17" s="3133"/>
      <c r="M17" s="104">
        <v>14582.7</v>
      </c>
      <c r="N17" s="104">
        <f t="shared" si="0"/>
        <v>14145.219000000001</v>
      </c>
      <c r="O17" s="105">
        <v>7.0000000000000007E-2</v>
      </c>
      <c r="P17" s="101">
        <f t="shared" si="1"/>
        <v>15135.384330000001</v>
      </c>
    </row>
    <row r="18" spans="1:16">
      <c r="A18" s="136"/>
      <c r="B18" s="29" t="s">
        <v>2584</v>
      </c>
      <c r="C18" s="48" t="s">
        <v>2550</v>
      </c>
      <c r="D18" s="369" t="s">
        <v>2551</v>
      </c>
      <c r="E18" s="1976" t="s">
        <v>2585</v>
      </c>
      <c r="F18" s="963" t="s">
        <v>329</v>
      </c>
      <c r="G18" s="180" t="s">
        <v>1664</v>
      </c>
      <c r="H18" s="69" t="s">
        <v>2586</v>
      </c>
      <c r="I18" s="144" t="s">
        <v>48</v>
      </c>
      <c r="J18" s="3183" t="s">
        <v>2587</v>
      </c>
      <c r="K18" s="1377" t="s">
        <v>2588</v>
      </c>
      <c r="L18" s="3133"/>
      <c r="M18" s="104">
        <v>13483.8</v>
      </c>
      <c r="N18" s="104">
        <f t="shared" si="0"/>
        <v>13079.286</v>
      </c>
      <c r="O18" s="105">
        <v>7.0000000000000007E-2</v>
      </c>
      <c r="P18" s="101">
        <f t="shared" si="1"/>
        <v>13994.836020000001</v>
      </c>
    </row>
    <row r="19" spans="1:16">
      <c r="A19" s="136"/>
      <c r="B19" s="29" t="s">
        <v>2589</v>
      </c>
      <c r="C19" s="48" t="s">
        <v>2550</v>
      </c>
      <c r="D19" s="369" t="s">
        <v>2551</v>
      </c>
      <c r="E19" s="1974" t="s">
        <v>2590</v>
      </c>
      <c r="F19" s="51" t="s">
        <v>2591</v>
      </c>
      <c r="G19" s="3065" t="s">
        <v>1315</v>
      </c>
      <c r="H19" s="29" t="s">
        <v>2592</v>
      </c>
      <c r="I19" s="132" t="s">
        <v>48</v>
      </c>
      <c r="J19" s="3818" t="s">
        <v>2593</v>
      </c>
      <c r="K19" s="924" t="s">
        <v>2594</v>
      </c>
      <c r="L19" s="3133"/>
      <c r="M19" s="104">
        <v>2669.52</v>
      </c>
      <c r="N19" s="104">
        <f t="shared" si="0"/>
        <v>2589.4344000000001</v>
      </c>
      <c r="O19" s="105">
        <v>7.0000000000000007E-2</v>
      </c>
      <c r="P19" s="101">
        <f t="shared" si="1"/>
        <v>2770.6948080000002</v>
      </c>
    </row>
    <row r="20" spans="1:16">
      <c r="A20" s="136"/>
      <c r="B20" s="29" t="s">
        <v>2595</v>
      </c>
      <c r="C20" s="48" t="s">
        <v>2550</v>
      </c>
      <c r="D20" s="369" t="s">
        <v>2551</v>
      </c>
      <c r="E20" s="96"/>
      <c r="F20" s="51"/>
      <c r="G20" s="131"/>
      <c r="H20" s="29"/>
      <c r="I20" s="132"/>
      <c r="J20" s="3818"/>
      <c r="K20" s="924"/>
      <c r="L20" s="3133"/>
      <c r="N20" s="104">
        <f t="shared" si="0"/>
        <v>0</v>
      </c>
      <c r="O20" s="105">
        <v>7.0000000000000007E-2</v>
      </c>
      <c r="P20" s="101">
        <f t="shared" si="1"/>
        <v>0</v>
      </c>
    </row>
    <row r="21" spans="1:16">
      <c r="A21" s="148"/>
      <c r="B21" s="29" t="s">
        <v>2596</v>
      </c>
      <c r="C21" s="48" t="s">
        <v>182</v>
      </c>
      <c r="D21" s="369" t="s">
        <v>2551</v>
      </c>
      <c r="E21" s="1974" t="s">
        <v>2597</v>
      </c>
      <c r="F21" s="963" t="s">
        <v>2598</v>
      </c>
      <c r="G21" s="180" t="s">
        <v>2599</v>
      </c>
      <c r="H21" s="29" t="s">
        <v>2592</v>
      </c>
      <c r="I21" s="132" t="s">
        <v>48</v>
      </c>
      <c r="J21" s="3818" t="s">
        <v>2593</v>
      </c>
      <c r="K21" s="924" t="s">
        <v>2594</v>
      </c>
      <c r="L21" s="3133"/>
      <c r="M21" s="104">
        <v>12972.96</v>
      </c>
      <c r="N21" s="104">
        <f t="shared" si="0"/>
        <v>12583.771199999999</v>
      </c>
      <c r="O21" s="105">
        <v>7.0000000000000007E-2</v>
      </c>
      <c r="P21" s="101">
        <f t="shared" si="1"/>
        <v>13464.635183999999</v>
      </c>
    </row>
    <row r="22" spans="1:16">
      <c r="A22" s="136"/>
      <c r="B22" s="53" t="s">
        <v>2600</v>
      </c>
      <c r="C22" s="48" t="s">
        <v>2601</v>
      </c>
      <c r="D22" s="172"/>
      <c r="E22" s="96"/>
      <c r="F22" s="51"/>
      <c r="G22" s="131" t="s">
        <v>2602</v>
      </c>
      <c r="H22" s="29"/>
      <c r="I22" s="132"/>
      <c r="J22" s="3818" t="s">
        <v>2603</v>
      </c>
      <c r="K22" s="924" t="s">
        <v>2604</v>
      </c>
      <c r="L22" s="3133"/>
      <c r="M22" s="104">
        <v>12687.84</v>
      </c>
      <c r="N22" s="104">
        <f t="shared" si="0"/>
        <v>12307.2048</v>
      </c>
      <c r="O22" s="105">
        <v>7.0000000000000007E-2</v>
      </c>
      <c r="P22" s="101">
        <f t="shared" si="1"/>
        <v>13168.709135999999</v>
      </c>
    </row>
    <row r="23" spans="1:16">
      <c r="A23" s="136"/>
      <c r="B23" s="29" t="s">
        <v>2605</v>
      </c>
      <c r="C23" s="48" t="s">
        <v>2606</v>
      </c>
      <c r="D23" s="172"/>
      <c r="E23" s="158"/>
      <c r="F23" s="51"/>
      <c r="G23" s="131"/>
      <c r="H23" s="29"/>
      <c r="I23" s="132"/>
      <c r="J23" s="133"/>
      <c r="K23" s="134"/>
      <c r="L23" s="3131"/>
      <c r="M23" s="104">
        <v>16572.599999999999</v>
      </c>
      <c r="N23" s="104">
        <f t="shared" si="0"/>
        <v>16075.421999999999</v>
      </c>
      <c r="O23" s="105">
        <v>7.0000000000000007E-2</v>
      </c>
      <c r="P23" s="101">
        <f t="shared" si="1"/>
        <v>17200.701539999998</v>
      </c>
    </row>
    <row r="24" spans="1:16">
      <c r="A24" s="136"/>
      <c r="B24" s="29" t="s">
        <v>2607</v>
      </c>
      <c r="C24" s="48" t="s">
        <v>2608</v>
      </c>
      <c r="D24" s="172"/>
      <c r="E24" s="95"/>
      <c r="F24" s="51"/>
      <c r="G24" s="131"/>
      <c r="H24" s="29"/>
      <c r="I24" s="150"/>
      <c r="J24" s="133"/>
      <c r="K24" s="134"/>
      <c r="L24" s="3131"/>
      <c r="M24" s="104">
        <v>6021.12</v>
      </c>
      <c r="N24" s="104">
        <f>M24-(M24*0.03)</f>
        <v>5840.4863999999998</v>
      </c>
      <c r="O24" s="105">
        <v>7.0000000000000007E-2</v>
      </c>
      <c r="P24" s="101">
        <f>(N24*O24)+N24</f>
        <v>6249.3204479999995</v>
      </c>
    </row>
    <row r="25" spans="1:16">
      <c r="A25" s="136"/>
      <c r="B25" s="29" t="s">
        <v>2609</v>
      </c>
      <c r="C25" s="48"/>
      <c r="D25" s="172"/>
      <c r="E25" s="95"/>
      <c r="F25" s="51"/>
      <c r="G25" s="131" t="s">
        <v>2610</v>
      </c>
      <c r="H25" s="29"/>
      <c r="I25" s="132"/>
      <c r="J25" s="133" t="s">
        <v>2611</v>
      </c>
      <c r="K25" s="134"/>
      <c r="L25" s="3131"/>
      <c r="M25" s="104">
        <v>8714.16</v>
      </c>
      <c r="N25" s="104">
        <f>M25-(M25*0.03)</f>
        <v>8452.7351999999992</v>
      </c>
      <c r="O25" s="105">
        <v>7.0000000000000007E-2</v>
      </c>
      <c r="P25" s="101">
        <f>(N25*O25)+N25</f>
        <v>9044.4266639999987</v>
      </c>
    </row>
    <row r="26" spans="1:16">
      <c r="A26" s="136"/>
      <c r="B26" s="29" t="s">
        <v>2612</v>
      </c>
      <c r="C26" s="48"/>
      <c r="D26" s="172"/>
      <c r="E26" s="157"/>
      <c r="F26" s="51"/>
      <c r="G26" s="131" t="s">
        <v>2613</v>
      </c>
      <c r="H26" s="29">
        <v>920</v>
      </c>
      <c r="I26" s="132" t="s">
        <v>925</v>
      </c>
      <c r="J26" s="133">
        <v>945</v>
      </c>
      <c r="K26" s="134"/>
      <c r="L26" s="3131"/>
      <c r="M26" s="104">
        <v>0</v>
      </c>
      <c r="N26" s="104">
        <f>M26-(M26*0.03)</f>
        <v>0</v>
      </c>
      <c r="O26" s="105">
        <v>7.0000000000000007E-2</v>
      </c>
      <c r="P26" s="101">
        <f t="shared" ref="P26:P32" si="2">(N26*O26)+N26</f>
        <v>0</v>
      </c>
    </row>
    <row r="27" spans="1:16" ht="38.25">
      <c r="A27" s="136"/>
      <c r="B27" s="3139" t="s">
        <v>2614</v>
      </c>
      <c r="C27" s="48"/>
      <c r="D27" s="159"/>
      <c r="E27" s="96"/>
      <c r="F27" s="51"/>
      <c r="G27" s="131"/>
      <c r="H27" s="29"/>
      <c r="I27" s="132"/>
      <c r="J27" s="2133"/>
      <c r="K27" s="134"/>
      <c r="L27" s="3131"/>
      <c r="M27" s="104">
        <v>18537.7</v>
      </c>
      <c r="N27" s="104">
        <f>M27-(M27*0.03)</f>
        <v>17981.569</v>
      </c>
      <c r="O27" s="105">
        <v>7.0000000000000007E-2</v>
      </c>
      <c r="P27" s="101">
        <f t="shared" si="2"/>
        <v>19240.278829999999</v>
      </c>
    </row>
    <row r="28" spans="1:16">
      <c r="A28" s="151"/>
      <c r="B28" s="29" t="s">
        <v>2615</v>
      </c>
      <c r="C28" s="82" t="s">
        <v>2550</v>
      </c>
      <c r="D28" s="1926" t="s">
        <v>2616</v>
      </c>
      <c r="E28" s="3114" t="s">
        <v>2617</v>
      </c>
      <c r="F28" s="963" t="s">
        <v>2591</v>
      </c>
      <c r="G28" s="180" t="s">
        <v>2618</v>
      </c>
      <c r="H28" s="35" t="s">
        <v>2619</v>
      </c>
      <c r="I28" s="1818" t="s">
        <v>285</v>
      </c>
      <c r="J28" s="35" t="s">
        <v>2620</v>
      </c>
      <c r="K28" s="3140" t="s">
        <v>2621</v>
      </c>
      <c r="L28" s="3131"/>
      <c r="M28" s="104">
        <v>9031.68</v>
      </c>
      <c r="N28" s="104">
        <f t="shared" ref="N28:N37" si="3">M28-(M28*0.03)</f>
        <v>8760.7296000000006</v>
      </c>
      <c r="O28" s="105">
        <v>7.0000000000000007E-2</v>
      </c>
      <c r="P28" s="101">
        <f t="shared" si="2"/>
        <v>9373.9806720000015</v>
      </c>
    </row>
    <row r="29" spans="1:16">
      <c r="A29" s="152"/>
      <c r="B29" s="29" t="s">
        <v>2622</v>
      </c>
      <c r="C29" s="82" t="s">
        <v>2550</v>
      </c>
      <c r="D29" s="94" t="s">
        <v>1172</v>
      </c>
      <c r="E29" s="3114" t="s">
        <v>2623</v>
      </c>
      <c r="F29" s="963" t="s">
        <v>2624</v>
      </c>
      <c r="G29" s="131" t="s">
        <v>2618</v>
      </c>
      <c r="H29" s="29" t="s">
        <v>2625</v>
      </c>
      <c r="I29" s="1818" t="s">
        <v>285</v>
      </c>
      <c r="J29" s="476" t="s">
        <v>2626</v>
      </c>
      <c r="K29" s="924" t="s">
        <v>2627</v>
      </c>
      <c r="L29" s="3131"/>
      <c r="N29" s="104">
        <f t="shared" si="3"/>
        <v>0</v>
      </c>
      <c r="O29" s="105">
        <v>7.0000000000000007E-2</v>
      </c>
      <c r="P29" s="101">
        <f t="shared" si="2"/>
        <v>0</v>
      </c>
    </row>
    <row r="30" spans="1:16">
      <c r="A30" s="136"/>
      <c r="B30" s="29" t="s">
        <v>2543</v>
      </c>
      <c r="C30" s="82" t="s">
        <v>2544</v>
      </c>
      <c r="D30" s="646" t="s">
        <v>2628</v>
      </c>
      <c r="E30" s="1976" t="s">
        <v>2573</v>
      </c>
      <c r="F30" s="2785" t="s">
        <v>2629</v>
      </c>
      <c r="G30" s="131"/>
      <c r="H30" s="29" t="s">
        <v>2630</v>
      </c>
      <c r="I30" s="455" t="s">
        <v>121</v>
      </c>
      <c r="J30" s="2244" t="s">
        <v>2559</v>
      </c>
      <c r="K30" s="924" t="s">
        <v>2623</v>
      </c>
      <c r="L30" s="3131"/>
      <c r="M30" s="104">
        <v>8478.9599999999991</v>
      </c>
      <c r="N30" s="104">
        <f t="shared" si="3"/>
        <v>8224.5911999999989</v>
      </c>
      <c r="O30" s="105">
        <v>7.0000000000000007E-2</v>
      </c>
      <c r="P30" s="101">
        <f t="shared" si="2"/>
        <v>8800.3125839999993</v>
      </c>
    </row>
    <row r="31" spans="1:16">
      <c r="A31" s="136"/>
      <c r="B31" s="29" t="s">
        <v>2631</v>
      </c>
      <c r="C31" s="82" t="s">
        <v>2550</v>
      </c>
      <c r="D31" s="369" t="s">
        <v>2632</v>
      </c>
      <c r="E31" s="1976" t="s">
        <v>2633</v>
      </c>
      <c r="F31" s="2785" t="s">
        <v>2634</v>
      </c>
      <c r="G31" s="2436" t="s">
        <v>2635</v>
      </c>
      <c r="H31" s="29" t="s">
        <v>2636</v>
      </c>
      <c r="I31" s="455" t="s">
        <v>2637</v>
      </c>
      <c r="J31" s="2244" t="s">
        <v>2638</v>
      </c>
      <c r="K31" s="924" t="s">
        <v>2639</v>
      </c>
      <c r="L31" s="3131"/>
      <c r="M31" s="104">
        <v>11122.62</v>
      </c>
      <c r="N31" s="104">
        <f t="shared" si="3"/>
        <v>10788.941400000002</v>
      </c>
      <c r="O31" s="105">
        <v>7.0000000000000007E-2</v>
      </c>
      <c r="P31" s="101">
        <f t="shared" si="2"/>
        <v>11544.167298000002</v>
      </c>
    </row>
    <row r="32" spans="1:16">
      <c r="A32" s="136"/>
      <c r="B32" s="29" t="s">
        <v>2631</v>
      </c>
      <c r="C32" s="82" t="s">
        <v>612</v>
      </c>
      <c r="D32" s="369" t="s">
        <v>2640</v>
      </c>
      <c r="E32" s="1976" t="s">
        <v>2641</v>
      </c>
      <c r="F32" s="963" t="s">
        <v>2577</v>
      </c>
      <c r="G32" s="131" t="s">
        <v>2642</v>
      </c>
      <c r="H32" s="29" t="s">
        <v>2643</v>
      </c>
      <c r="I32" s="455"/>
      <c r="J32" s="29" t="s">
        <v>2643</v>
      </c>
      <c r="K32" s="924" t="s">
        <v>2644</v>
      </c>
      <c r="L32" s="3131"/>
      <c r="M32" s="104">
        <v>3813.12</v>
      </c>
      <c r="N32" s="104">
        <f t="shared" si="3"/>
        <v>3698.7264</v>
      </c>
      <c r="O32" s="105">
        <v>7.0000000000000007E-2</v>
      </c>
      <c r="P32" s="101">
        <f t="shared" si="2"/>
        <v>3957.637248</v>
      </c>
    </row>
    <row r="33" spans="1:16">
      <c r="A33" s="136"/>
      <c r="B33" s="29" t="s">
        <v>2645</v>
      </c>
      <c r="C33" s="82" t="s">
        <v>612</v>
      </c>
      <c r="D33" s="369" t="s">
        <v>2640</v>
      </c>
      <c r="E33" s="1976" t="s">
        <v>2641</v>
      </c>
      <c r="F33" s="963" t="s">
        <v>2577</v>
      </c>
      <c r="G33" s="131" t="s">
        <v>2642</v>
      </c>
      <c r="H33" s="29" t="s">
        <v>2643</v>
      </c>
      <c r="I33" s="455"/>
      <c r="J33" s="29" t="s">
        <v>2643</v>
      </c>
      <c r="K33" s="924" t="s">
        <v>2644</v>
      </c>
      <c r="L33" s="3131"/>
    </row>
    <row r="34" spans="1:16">
      <c r="A34" s="136"/>
      <c r="B34" s="29" t="s">
        <v>2645</v>
      </c>
      <c r="C34" s="82" t="s">
        <v>182</v>
      </c>
      <c r="D34" s="369" t="s">
        <v>2632</v>
      </c>
      <c r="E34" s="3118" t="s">
        <v>1663</v>
      </c>
      <c r="F34" s="1606" t="s">
        <v>2646</v>
      </c>
      <c r="G34" s="2436"/>
      <c r="H34" s="162" t="s">
        <v>2647</v>
      </c>
      <c r="I34" s="466" t="s">
        <v>2648</v>
      </c>
      <c r="J34" s="2244" t="s">
        <v>2649</v>
      </c>
      <c r="K34" s="924" t="s">
        <v>2650</v>
      </c>
      <c r="L34" s="3131"/>
    </row>
    <row r="35" spans="1:16">
      <c r="A35" s="136"/>
      <c r="B35" s="29" t="s">
        <v>2579</v>
      </c>
      <c r="C35" s="82" t="s">
        <v>182</v>
      </c>
      <c r="D35" s="369" t="s">
        <v>2551</v>
      </c>
      <c r="E35" s="182"/>
      <c r="F35" s="161"/>
      <c r="G35" s="131"/>
      <c r="H35" s="162"/>
      <c r="I35" s="163"/>
      <c r="J35" s="2133"/>
      <c r="K35" s="134"/>
      <c r="L35" s="3131"/>
    </row>
    <row r="36" spans="1:16">
      <c r="A36" s="136"/>
      <c r="B36" s="29" t="s">
        <v>2549</v>
      </c>
      <c r="C36" s="82" t="s">
        <v>2550</v>
      </c>
      <c r="D36" s="369" t="s">
        <v>2551</v>
      </c>
      <c r="E36" s="922"/>
      <c r="F36" s="1606"/>
      <c r="G36" s="2436"/>
      <c r="H36" s="162" t="s">
        <v>2651</v>
      </c>
      <c r="I36" s="466" t="s">
        <v>48</v>
      </c>
      <c r="J36" s="2244" t="s">
        <v>2652</v>
      </c>
      <c r="K36" s="924" t="s">
        <v>2653</v>
      </c>
      <c r="L36" s="3131"/>
    </row>
    <row r="37" spans="1:16">
      <c r="A37" s="136"/>
      <c r="B37" s="29" t="s">
        <v>2557</v>
      </c>
      <c r="C37" s="82" t="s">
        <v>2550</v>
      </c>
      <c r="D37" s="375" t="s">
        <v>2632</v>
      </c>
      <c r="E37" s="922" t="s">
        <v>2569</v>
      </c>
      <c r="F37" s="923" t="s">
        <v>2587</v>
      </c>
      <c r="G37" s="131"/>
      <c r="H37" s="162" t="s">
        <v>2654</v>
      </c>
      <c r="I37" s="466" t="s">
        <v>48</v>
      </c>
      <c r="J37" s="475" t="s">
        <v>2655</v>
      </c>
      <c r="K37" s="924" t="s">
        <v>2656</v>
      </c>
      <c r="L37" s="3131"/>
      <c r="M37" s="104">
        <v>8640</v>
      </c>
      <c r="N37" s="104">
        <f t="shared" si="3"/>
        <v>8380.7999999999993</v>
      </c>
      <c r="O37" s="105">
        <v>7.0000000000000007E-2</v>
      </c>
      <c r="P37" s="101">
        <f>(N37*O37)+N37</f>
        <v>8967.4559999999983</v>
      </c>
    </row>
    <row r="38" spans="1:16">
      <c r="A38" s="165"/>
      <c r="B38" s="29" t="s">
        <v>2563</v>
      </c>
      <c r="C38" s="82" t="s">
        <v>2550</v>
      </c>
      <c r="D38" s="375" t="s">
        <v>2632</v>
      </c>
      <c r="E38" s="922" t="s">
        <v>2657</v>
      </c>
      <c r="F38" s="3357" t="s">
        <v>2658</v>
      </c>
      <c r="G38" s="2436" t="s">
        <v>2659</v>
      </c>
      <c r="H38" s="162" t="s">
        <v>2660</v>
      </c>
      <c r="I38" s="466" t="s">
        <v>48</v>
      </c>
      <c r="J38" s="2253" t="s">
        <v>2661</v>
      </c>
      <c r="K38" s="924" t="s">
        <v>2662</v>
      </c>
      <c r="L38" s="3131"/>
    </row>
    <row r="39" spans="1:16">
      <c r="A39" s="200"/>
      <c r="B39" s="29" t="s">
        <v>2584</v>
      </c>
      <c r="C39" s="82" t="s">
        <v>2550</v>
      </c>
      <c r="D39" s="375" t="s">
        <v>2632</v>
      </c>
      <c r="E39" s="922" t="s">
        <v>2585</v>
      </c>
      <c r="F39" s="923" t="s">
        <v>329</v>
      </c>
      <c r="G39" s="131"/>
      <c r="H39" s="162">
        <v>500</v>
      </c>
      <c r="I39" s="466" t="s">
        <v>2663</v>
      </c>
      <c r="J39" s="2253" t="s">
        <v>2664</v>
      </c>
      <c r="K39" s="924" t="s">
        <v>2665</v>
      </c>
      <c r="L39" s="3131"/>
    </row>
    <row r="40" spans="1:16">
      <c r="A40" s="200"/>
      <c r="B40" s="29" t="s">
        <v>2666</v>
      </c>
      <c r="C40" s="82" t="s">
        <v>2550</v>
      </c>
      <c r="D40" s="375" t="s">
        <v>2632</v>
      </c>
      <c r="E40" s="182"/>
      <c r="F40" s="161"/>
      <c r="G40" s="131" t="s">
        <v>2618</v>
      </c>
      <c r="H40" s="162" t="s">
        <v>2667</v>
      </c>
      <c r="I40" s="466" t="s">
        <v>358</v>
      </c>
      <c r="J40" s="2253" t="s">
        <v>2668</v>
      </c>
      <c r="K40" s="924" t="s">
        <v>2669</v>
      </c>
      <c r="L40" s="3131"/>
      <c r="M40" s="106"/>
    </row>
    <row r="41" spans="1:16" ht="35.25" thickBot="1">
      <c r="A41" s="29"/>
      <c r="B41" s="29" t="s">
        <v>2666</v>
      </c>
      <c r="C41" s="82" t="s">
        <v>2550</v>
      </c>
      <c r="D41" s="375" t="s">
        <v>2632</v>
      </c>
      <c r="E41" s="182"/>
      <c r="F41" s="161"/>
      <c r="G41" s="131"/>
      <c r="H41" s="162"/>
      <c r="I41" s="163"/>
      <c r="J41" s="2133"/>
      <c r="K41" s="134"/>
      <c r="L41" s="3134"/>
    </row>
    <row r="42" spans="1:16" ht="35.25" customHeight="1">
      <c r="B42" s="3135"/>
      <c r="C42" s="10"/>
      <c r="D42" s="106"/>
      <c r="E42" s="3136"/>
      <c r="F42" s="3137"/>
      <c r="H42" s="430"/>
      <c r="I42" s="394"/>
      <c r="J42" s="436"/>
      <c r="K42" s="867"/>
      <c r="L42" s="3126"/>
    </row>
    <row r="43" spans="1:16">
      <c r="A43" s="1" t="s">
        <v>1</v>
      </c>
      <c r="F43" s="10"/>
      <c r="I43" s="107"/>
      <c r="K43" s="108"/>
      <c r="L43" s="3126"/>
    </row>
    <row r="44" spans="1:16" ht="35.25" customHeight="1">
      <c r="A44" s="3777" t="s">
        <v>2670</v>
      </c>
      <c r="B44" s="3777"/>
      <c r="C44" s="1"/>
      <c r="F44" s="10"/>
      <c r="I44" s="107"/>
      <c r="K44" s="108"/>
      <c r="L44" s="3126"/>
    </row>
    <row r="45" spans="1:16" ht="35.25" customHeight="1" thickBot="1">
      <c r="F45" s="10"/>
    </row>
    <row r="46" spans="1:16">
      <c r="A46" s="3770" t="s">
        <v>3</v>
      </c>
      <c r="B46" s="3771"/>
      <c r="C46" s="6" t="s">
        <v>4</v>
      </c>
      <c r="D46" s="110" t="s">
        <v>5</v>
      </c>
      <c r="E46" s="8" t="s">
        <v>6</v>
      </c>
      <c r="F46" s="9" t="s">
        <v>6</v>
      </c>
      <c r="G46" s="111" t="s">
        <v>7</v>
      </c>
      <c r="H46" s="112" t="s">
        <v>8</v>
      </c>
      <c r="I46" s="113" t="s">
        <v>936</v>
      </c>
      <c r="J46" s="115" t="s">
        <v>10</v>
      </c>
      <c r="K46" s="115" t="s">
        <v>10</v>
      </c>
      <c r="L46" s="116" t="s">
        <v>2534</v>
      </c>
      <c r="M46" s="117"/>
    </row>
    <row r="47" spans="1:16" ht="35.25" thickBot="1">
      <c r="A47" s="118"/>
      <c r="B47" s="3138"/>
      <c r="C47" s="12"/>
      <c r="D47" s="120" t="s">
        <v>11</v>
      </c>
      <c r="E47" s="14" t="s">
        <v>13</v>
      </c>
      <c r="F47" s="15" t="s">
        <v>12</v>
      </c>
      <c r="G47" s="121"/>
      <c r="H47" s="122" t="s">
        <v>14</v>
      </c>
      <c r="I47" s="123" t="s">
        <v>937</v>
      </c>
      <c r="J47" s="125" t="s">
        <v>15</v>
      </c>
      <c r="K47" s="125" t="s">
        <v>16</v>
      </c>
      <c r="L47" s="126" t="s">
        <v>2535</v>
      </c>
      <c r="M47" s="117"/>
    </row>
    <row r="48" spans="1:16">
      <c r="A48" s="3777" t="s">
        <v>2671</v>
      </c>
      <c r="B48" s="3777"/>
      <c r="C48" s="48"/>
      <c r="D48" s="172"/>
      <c r="E48" s="186"/>
      <c r="F48" s="187"/>
      <c r="G48" s="131"/>
      <c r="H48" s="29"/>
      <c r="I48" s="132"/>
      <c r="J48" s="133"/>
      <c r="K48" s="114"/>
      <c r="L48" s="135"/>
      <c r="M48" s="104">
        <v>3552</v>
      </c>
      <c r="N48" s="104">
        <f t="shared" ref="N48:N73" si="4">M48-(M48*0.03)</f>
        <v>3445.44</v>
      </c>
      <c r="O48" s="105">
        <v>7.0000000000000007E-2</v>
      </c>
      <c r="P48" s="101">
        <f t="shared" ref="P48:P64" si="5">(N48*O48)+N48</f>
        <v>3686.6208000000001</v>
      </c>
    </row>
    <row r="49" spans="1:16">
      <c r="A49" s="136"/>
      <c r="B49" s="29" t="s">
        <v>2672</v>
      </c>
      <c r="C49" s="48" t="s">
        <v>887</v>
      </c>
      <c r="D49" s="172"/>
      <c r="E49" s="158"/>
      <c r="F49" s="51"/>
      <c r="G49" s="131" t="s">
        <v>2673</v>
      </c>
      <c r="H49" s="29" t="s">
        <v>2674</v>
      </c>
      <c r="I49" s="144" t="s">
        <v>701</v>
      </c>
      <c r="J49" s="2133" t="s">
        <v>27</v>
      </c>
      <c r="K49" s="179" t="s">
        <v>2675</v>
      </c>
      <c r="L49" s="135"/>
      <c r="N49" s="104">
        <f t="shared" si="4"/>
        <v>0</v>
      </c>
      <c r="O49" s="105">
        <v>7.0000000000000007E-2</v>
      </c>
      <c r="P49" s="101">
        <f t="shared" si="5"/>
        <v>0</v>
      </c>
    </row>
    <row r="50" spans="1:16">
      <c r="A50" s="42"/>
      <c r="B50" s="29" t="s">
        <v>2676</v>
      </c>
      <c r="C50" s="48" t="s">
        <v>887</v>
      </c>
      <c r="D50" s="172"/>
      <c r="E50" s="158"/>
      <c r="F50" s="51"/>
      <c r="G50" s="131" t="s">
        <v>2673</v>
      </c>
      <c r="H50" s="29" t="s">
        <v>286</v>
      </c>
      <c r="I50" s="144" t="s">
        <v>701</v>
      </c>
      <c r="J50" s="2133" t="s">
        <v>2677</v>
      </c>
      <c r="K50" s="179" t="s">
        <v>2678</v>
      </c>
      <c r="L50" s="135"/>
      <c r="M50" s="104">
        <v>9498.06</v>
      </c>
      <c r="N50" s="104">
        <f t="shared" si="4"/>
        <v>9213.118199999999</v>
      </c>
      <c r="O50" s="105">
        <v>7.0000000000000007E-2</v>
      </c>
      <c r="P50" s="101">
        <f t="shared" si="5"/>
        <v>9858.0364739999986</v>
      </c>
    </row>
    <row r="51" spans="1:16">
      <c r="A51" s="42"/>
      <c r="B51" s="29"/>
      <c r="C51" s="48" t="s">
        <v>2679</v>
      </c>
      <c r="D51" s="159"/>
      <c r="E51" s="158"/>
      <c r="F51" s="51"/>
      <c r="G51" s="131" t="s">
        <v>2680</v>
      </c>
      <c r="H51" s="29"/>
      <c r="I51" s="132"/>
      <c r="J51" s="2133" t="s">
        <v>2681</v>
      </c>
      <c r="K51" s="179" t="s">
        <v>2682</v>
      </c>
      <c r="L51" s="135"/>
      <c r="M51" s="104">
        <v>15305.4</v>
      </c>
      <c r="N51" s="104">
        <f t="shared" si="4"/>
        <v>14846.237999999999</v>
      </c>
      <c r="O51" s="105">
        <v>7.0000000000000007E-2</v>
      </c>
      <c r="P51" s="101">
        <f t="shared" si="5"/>
        <v>15885.47466</v>
      </c>
    </row>
    <row r="52" spans="1:16">
      <c r="A52" s="42"/>
      <c r="B52" s="29" t="s">
        <v>2683</v>
      </c>
      <c r="C52" s="48" t="s">
        <v>887</v>
      </c>
      <c r="D52" s="159"/>
      <c r="E52" s="158"/>
      <c r="F52" s="51"/>
      <c r="G52" s="131"/>
      <c r="H52" s="29"/>
      <c r="I52" s="144" t="s">
        <v>701</v>
      </c>
      <c r="J52" s="2133"/>
      <c r="K52" s="134"/>
      <c r="L52" s="135"/>
      <c r="N52" s="104">
        <f t="shared" si="4"/>
        <v>0</v>
      </c>
      <c r="O52" s="105">
        <v>7.0000000000000007E-2</v>
      </c>
      <c r="P52" s="101">
        <f t="shared" si="5"/>
        <v>0</v>
      </c>
    </row>
    <row r="53" spans="1:16">
      <c r="A53" s="42"/>
      <c r="B53" s="29" t="s">
        <v>2684</v>
      </c>
      <c r="C53" s="48" t="s">
        <v>887</v>
      </c>
      <c r="D53" s="159"/>
      <c r="E53" s="158"/>
      <c r="F53" s="51"/>
      <c r="G53" s="131"/>
      <c r="H53" s="29"/>
      <c r="I53" s="132"/>
      <c r="J53" s="2133"/>
      <c r="K53" s="134"/>
      <c r="L53" s="135"/>
      <c r="N53" s="104">
        <f t="shared" si="4"/>
        <v>0</v>
      </c>
      <c r="O53" s="105">
        <v>7.0000000000000007E-2</v>
      </c>
      <c r="P53" s="101">
        <f t="shared" si="5"/>
        <v>0</v>
      </c>
    </row>
    <row r="54" spans="1:16">
      <c r="A54" s="42"/>
      <c r="B54" s="29" t="s">
        <v>2549</v>
      </c>
      <c r="C54" s="48" t="s">
        <v>182</v>
      </c>
      <c r="D54" s="159"/>
      <c r="E54" s="158"/>
      <c r="F54" s="51"/>
      <c r="G54" s="131"/>
      <c r="H54" s="29"/>
      <c r="I54" s="132"/>
      <c r="J54" s="2133"/>
      <c r="K54" s="134"/>
      <c r="L54" s="135"/>
      <c r="N54" s="104">
        <f t="shared" si="4"/>
        <v>0</v>
      </c>
      <c r="O54" s="105">
        <v>7.0000000000000007E-2</v>
      </c>
      <c r="P54" s="101">
        <f t="shared" si="5"/>
        <v>0</v>
      </c>
    </row>
    <row r="55" spans="1:16">
      <c r="A55" s="42"/>
      <c r="B55" s="29" t="s">
        <v>2685</v>
      </c>
      <c r="C55" s="48" t="s">
        <v>887</v>
      </c>
      <c r="D55" s="188"/>
      <c r="E55" s="158"/>
      <c r="F55" s="51"/>
      <c r="G55" s="180"/>
      <c r="H55" s="69"/>
      <c r="I55" s="132"/>
      <c r="J55" s="2370"/>
      <c r="K55" s="181"/>
      <c r="M55" s="104">
        <v>14244.12</v>
      </c>
      <c r="N55" s="104">
        <f t="shared" si="4"/>
        <v>13816.796400000001</v>
      </c>
      <c r="O55" s="105">
        <v>7.0000000000000007E-2</v>
      </c>
      <c r="P55" s="101">
        <f t="shared" si="5"/>
        <v>14783.972148000001</v>
      </c>
    </row>
    <row r="56" spans="1:16">
      <c r="A56" s="42"/>
      <c r="B56" s="29" t="s">
        <v>2543</v>
      </c>
      <c r="C56" s="48" t="s">
        <v>2679</v>
      </c>
      <c r="D56" s="159"/>
      <c r="E56" s="158"/>
      <c r="F56" s="51"/>
      <c r="G56" s="131"/>
      <c r="H56" s="29"/>
      <c r="J56" s="2133"/>
      <c r="K56" s="134"/>
      <c r="L56" s="135"/>
      <c r="M56" s="104">
        <v>3240</v>
      </c>
      <c r="N56" s="104">
        <f t="shared" si="4"/>
        <v>3142.8</v>
      </c>
      <c r="O56" s="105">
        <v>7.0000000000000007E-2</v>
      </c>
      <c r="P56" s="101">
        <f t="shared" si="5"/>
        <v>3362.7960000000003</v>
      </c>
    </row>
    <row r="57" spans="1:16">
      <c r="A57" s="42"/>
      <c r="B57" s="29" t="s">
        <v>2686</v>
      </c>
      <c r="C57" s="48" t="s">
        <v>2608</v>
      </c>
      <c r="D57" s="159"/>
      <c r="E57" s="158" t="s">
        <v>2687</v>
      </c>
      <c r="F57" s="51"/>
      <c r="G57" s="131" t="s">
        <v>2688</v>
      </c>
      <c r="H57" s="29" t="s">
        <v>2689</v>
      </c>
      <c r="I57" s="132"/>
      <c r="J57" s="2133" t="s">
        <v>2690</v>
      </c>
      <c r="K57" s="134" t="s">
        <v>2457</v>
      </c>
      <c r="L57" s="135"/>
      <c r="M57" s="104">
        <v>14700</v>
      </c>
      <c r="N57" s="104">
        <f t="shared" si="4"/>
        <v>14259</v>
      </c>
      <c r="O57" s="105">
        <v>7.0000000000000007E-2</v>
      </c>
      <c r="P57" s="101">
        <f t="shared" si="5"/>
        <v>15257.130000000001</v>
      </c>
    </row>
    <row r="58" spans="1:16">
      <c r="A58" s="42"/>
      <c r="B58" s="29" t="s">
        <v>2691</v>
      </c>
      <c r="C58" s="48" t="s">
        <v>2608</v>
      </c>
      <c r="D58" s="188"/>
      <c r="E58" s="189"/>
      <c r="F58" s="143"/>
      <c r="G58" s="180"/>
      <c r="H58" s="69"/>
      <c r="I58" s="144"/>
      <c r="J58" s="2370"/>
      <c r="K58" s="146"/>
      <c r="L58" s="147"/>
      <c r="M58" s="104">
        <v>14582.7</v>
      </c>
      <c r="N58" s="104">
        <f t="shared" si="4"/>
        <v>14145.219000000001</v>
      </c>
      <c r="O58" s="105">
        <v>7.0000000000000007E-2</v>
      </c>
      <c r="P58" s="101">
        <f t="shared" si="5"/>
        <v>15135.384330000001</v>
      </c>
    </row>
    <row r="59" spans="1:16">
      <c r="A59" s="42"/>
      <c r="B59" s="29" t="s">
        <v>2692</v>
      </c>
      <c r="C59" s="48"/>
      <c r="D59" s="159"/>
      <c r="E59" s="158"/>
      <c r="F59" s="51"/>
      <c r="G59" s="131"/>
      <c r="H59" s="29"/>
      <c r="I59" s="132"/>
      <c r="J59" s="2133"/>
      <c r="K59" s="134"/>
      <c r="L59" s="147"/>
      <c r="M59" s="104">
        <v>13483.8</v>
      </c>
      <c r="N59" s="104">
        <f t="shared" si="4"/>
        <v>13079.286</v>
      </c>
      <c r="O59" s="105">
        <v>7.0000000000000007E-2</v>
      </c>
      <c r="P59" s="101">
        <f t="shared" si="5"/>
        <v>13994.836020000001</v>
      </c>
    </row>
    <row r="60" spans="1:16">
      <c r="A60" s="42"/>
      <c r="B60" s="29" t="s">
        <v>2693</v>
      </c>
      <c r="C60" s="48" t="s">
        <v>21</v>
      </c>
      <c r="D60" s="188"/>
      <c r="E60" s="158"/>
      <c r="F60" s="51"/>
      <c r="G60" s="180" t="s">
        <v>2694</v>
      </c>
      <c r="H60" s="69"/>
      <c r="I60" s="144"/>
      <c r="J60" s="2370" t="s">
        <v>222</v>
      </c>
      <c r="K60" s="146" t="s">
        <v>2695</v>
      </c>
      <c r="L60" s="147"/>
      <c r="M60" s="104">
        <v>2669.52</v>
      </c>
      <c r="N60" s="104">
        <f t="shared" si="4"/>
        <v>2589.4344000000001</v>
      </c>
      <c r="O60" s="105">
        <v>7.0000000000000007E-2</v>
      </c>
      <c r="P60" s="101">
        <f t="shared" si="5"/>
        <v>2770.6948080000002</v>
      </c>
    </row>
    <row r="61" spans="1:16">
      <c r="A61" s="42"/>
      <c r="B61" s="29" t="s">
        <v>2696</v>
      </c>
      <c r="C61" s="48" t="s">
        <v>2495</v>
      </c>
      <c r="D61" s="188"/>
      <c r="E61" s="158"/>
      <c r="F61" s="51"/>
      <c r="G61" s="180"/>
      <c r="H61" s="69"/>
      <c r="I61" s="144"/>
      <c r="J61" s="2370"/>
      <c r="K61" s="146"/>
      <c r="L61" s="147"/>
      <c r="N61" s="104">
        <f t="shared" si="4"/>
        <v>0</v>
      </c>
      <c r="O61" s="105">
        <v>7.0000000000000007E-2</v>
      </c>
      <c r="P61" s="101">
        <f t="shared" si="5"/>
        <v>0</v>
      </c>
    </row>
    <row r="62" spans="1:16">
      <c r="A62" s="190"/>
      <c r="B62" s="29" t="s">
        <v>2697</v>
      </c>
      <c r="C62" s="48" t="s">
        <v>2698</v>
      </c>
      <c r="D62" s="188"/>
      <c r="E62" s="158" t="s">
        <v>2699</v>
      </c>
      <c r="F62" s="51" t="s">
        <v>2700</v>
      </c>
      <c r="G62" s="180" t="s">
        <v>2673</v>
      </c>
      <c r="H62" s="145" t="s">
        <v>2701</v>
      </c>
      <c r="I62" s="144" t="s">
        <v>701</v>
      </c>
      <c r="J62" s="2370" t="s">
        <v>2702</v>
      </c>
      <c r="K62" s="146" t="s">
        <v>2703</v>
      </c>
      <c r="L62" s="147"/>
      <c r="M62" s="104">
        <v>12972.96</v>
      </c>
      <c r="N62" s="104">
        <f t="shared" si="4"/>
        <v>12583.771199999999</v>
      </c>
      <c r="O62" s="105">
        <v>7.0000000000000007E-2</v>
      </c>
      <c r="P62" s="101">
        <f t="shared" si="5"/>
        <v>13464.635183999999</v>
      </c>
    </row>
    <row r="63" spans="1:16">
      <c r="A63" s="42"/>
      <c r="B63" s="29" t="s">
        <v>2704</v>
      </c>
      <c r="C63" s="48"/>
      <c r="D63" s="159"/>
      <c r="E63" s="158"/>
      <c r="F63" s="51"/>
      <c r="G63" s="131"/>
      <c r="H63" s="29"/>
      <c r="I63" s="132"/>
      <c r="J63" s="2370"/>
      <c r="K63" s="134"/>
      <c r="L63" s="147"/>
      <c r="M63" s="104">
        <v>12687.84</v>
      </c>
      <c r="N63" s="104">
        <f t="shared" si="4"/>
        <v>12307.2048</v>
      </c>
      <c r="O63" s="105">
        <v>7.0000000000000007E-2</v>
      </c>
      <c r="P63" s="101">
        <f t="shared" si="5"/>
        <v>13168.709135999999</v>
      </c>
    </row>
    <row r="64" spans="1:16">
      <c r="A64" s="42"/>
      <c r="B64" s="29" t="s">
        <v>2705</v>
      </c>
      <c r="C64" s="48"/>
      <c r="D64" s="159"/>
      <c r="E64" s="158"/>
      <c r="F64" s="51"/>
      <c r="G64" s="131"/>
      <c r="H64" s="29"/>
      <c r="I64" s="132"/>
      <c r="J64" s="2133"/>
      <c r="K64" s="134"/>
      <c r="L64" s="135"/>
      <c r="M64" s="104">
        <v>16572.599999999999</v>
      </c>
      <c r="N64" s="104">
        <f t="shared" si="4"/>
        <v>16075.421999999999</v>
      </c>
      <c r="O64" s="105">
        <v>7.0000000000000007E-2</v>
      </c>
      <c r="P64" s="101">
        <f t="shared" si="5"/>
        <v>17200.701539999998</v>
      </c>
    </row>
    <row r="65" spans="1:16">
      <c r="A65" s="42"/>
      <c r="B65" s="29" t="s">
        <v>2706</v>
      </c>
      <c r="C65" s="48"/>
      <c r="D65" s="159"/>
      <c r="E65" s="95"/>
      <c r="F65" s="51"/>
      <c r="G65" s="131"/>
      <c r="H65" s="29"/>
      <c r="I65" s="150"/>
      <c r="J65" s="2133"/>
      <c r="K65" s="134"/>
      <c r="L65" s="135"/>
      <c r="M65" s="104">
        <v>6021.12</v>
      </c>
      <c r="N65" s="104">
        <f t="shared" si="4"/>
        <v>5840.4863999999998</v>
      </c>
      <c r="O65" s="105">
        <v>7.0000000000000007E-2</v>
      </c>
      <c r="P65" s="101">
        <f>(N65*O65)+N65</f>
        <v>6249.3204479999995</v>
      </c>
    </row>
    <row r="66" spans="1:16">
      <c r="A66" s="42"/>
      <c r="B66" s="29" t="s">
        <v>2707</v>
      </c>
      <c r="C66" s="48"/>
      <c r="D66" s="159"/>
      <c r="E66" s="95"/>
      <c r="F66" s="51"/>
      <c r="G66" s="131"/>
      <c r="H66" s="29"/>
      <c r="I66" s="132"/>
      <c r="J66" s="2133"/>
      <c r="K66" s="134"/>
      <c r="L66" s="135"/>
      <c r="M66" s="104">
        <v>8714.16</v>
      </c>
      <c r="N66" s="104">
        <f t="shared" si="4"/>
        <v>8452.7351999999992</v>
      </c>
      <c r="O66" s="105">
        <v>7.0000000000000007E-2</v>
      </c>
      <c r="P66" s="101">
        <f>(N66*O66)+N66</f>
        <v>9044.4266639999987</v>
      </c>
    </row>
    <row r="67" spans="1:16">
      <c r="A67" s="42"/>
      <c r="B67" s="29" t="s">
        <v>2708</v>
      </c>
      <c r="C67" s="48"/>
      <c r="D67" s="159"/>
      <c r="E67" s="95"/>
      <c r="F67" s="51"/>
      <c r="G67" s="131"/>
      <c r="H67" s="29"/>
      <c r="I67" s="132"/>
      <c r="J67" s="2133"/>
      <c r="K67" s="134"/>
      <c r="L67" s="135"/>
      <c r="M67" s="104">
        <v>0</v>
      </c>
      <c r="N67" s="104">
        <f t="shared" si="4"/>
        <v>0</v>
      </c>
      <c r="O67" s="105">
        <v>7.0000000000000007E-2</v>
      </c>
      <c r="P67" s="101">
        <f t="shared" ref="P67:P73" si="6">(N67*O67)+N67</f>
        <v>0</v>
      </c>
    </row>
    <row r="68" spans="1:16" ht="38.25">
      <c r="A68" s="42"/>
      <c r="B68" s="3139"/>
      <c r="C68" s="48"/>
      <c r="D68" s="159"/>
      <c r="E68" s="96"/>
      <c r="F68" s="51"/>
      <c r="G68" s="131"/>
      <c r="H68" s="29"/>
      <c r="I68" s="132"/>
      <c r="J68" s="2133"/>
      <c r="K68" s="134"/>
      <c r="L68" s="135"/>
      <c r="M68" s="104">
        <v>18537.7</v>
      </c>
      <c r="N68" s="104">
        <f t="shared" si="4"/>
        <v>17981.569</v>
      </c>
      <c r="O68" s="105">
        <v>7.0000000000000007E-2</v>
      </c>
      <c r="P68" s="101">
        <f t="shared" si="6"/>
        <v>19240.278829999999</v>
      </c>
    </row>
    <row r="69" spans="1:16">
      <c r="A69" s="48"/>
      <c r="B69" s="29"/>
      <c r="C69" s="48"/>
      <c r="D69" s="94"/>
      <c r="E69" s="3114"/>
      <c r="F69" s="51"/>
      <c r="G69" s="131"/>
      <c r="H69" s="35"/>
      <c r="I69" s="467"/>
      <c r="J69" s="476"/>
      <c r="K69" s="3140"/>
      <c r="L69" s="135"/>
      <c r="M69" s="104">
        <v>9031.68</v>
      </c>
      <c r="N69" s="104">
        <f t="shared" si="4"/>
        <v>8760.7296000000006</v>
      </c>
      <c r="O69" s="105">
        <v>7.0000000000000007E-2</v>
      </c>
      <c r="P69" s="101">
        <f t="shared" si="6"/>
        <v>9373.9806720000015</v>
      </c>
    </row>
    <row r="70" spans="1:16">
      <c r="A70" s="42"/>
      <c r="B70" s="29"/>
      <c r="C70" s="48"/>
      <c r="D70" s="1926"/>
      <c r="E70" s="3114"/>
      <c r="F70" s="963"/>
      <c r="G70" s="2436"/>
      <c r="H70" s="35"/>
      <c r="I70" s="1818"/>
      <c r="J70" s="3141"/>
      <c r="K70" s="3140"/>
      <c r="L70" s="135"/>
      <c r="N70" s="104">
        <f t="shared" si="4"/>
        <v>0</v>
      </c>
      <c r="O70" s="105">
        <v>7.0000000000000007E-2</v>
      </c>
      <c r="P70" s="101">
        <f t="shared" si="6"/>
        <v>0</v>
      </c>
    </row>
    <row r="71" spans="1:16">
      <c r="A71" s="212"/>
      <c r="B71" s="29"/>
      <c r="C71" s="48"/>
      <c r="D71" s="94"/>
      <c r="E71" s="3114"/>
      <c r="F71" s="963"/>
      <c r="G71" s="131"/>
      <c r="H71" s="29"/>
      <c r="I71" s="1818"/>
      <c r="J71" s="3142"/>
      <c r="K71" s="924"/>
      <c r="L71" s="135"/>
      <c r="M71" s="104">
        <v>8478.9599999999991</v>
      </c>
      <c r="N71" s="104">
        <f t="shared" si="4"/>
        <v>8224.5911999999989</v>
      </c>
      <c r="O71" s="105">
        <v>7.0000000000000007E-2</v>
      </c>
      <c r="P71" s="101">
        <f t="shared" si="6"/>
        <v>8800.3125839999993</v>
      </c>
    </row>
    <row r="72" spans="1:16">
      <c r="A72" s="212"/>
      <c r="B72" s="29"/>
      <c r="C72" s="48"/>
      <c r="D72" s="94"/>
      <c r="E72" s="3114"/>
      <c r="F72" s="963"/>
      <c r="G72" s="2436"/>
      <c r="H72" s="29"/>
      <c r="I72" s="1818"/>
      <c r="J72" s="3141"/>
      <c r="K72" s="924"/>
      <c r="L72" s="135"/>
      <c r="M72" s="104">
        <v>11122.62</v>
      </c>
      <c r="N72" s="104">
        <f t="shared" si="4"/>
        <v>10788.941400000002</v>
      </c>
      <c r="O72" s="105">
        <v>7.0000000000000007E-2</v>
      </c>
      <c r="P72" s="101">
        <f t="shared" si="6"/>
        <v>11544.167298000002</v>
      </c>
    </row>
    <row r="73" spans="1:16">
      <c r="A73" s="212"/>
      <c r="B73" s="29"/>
      <c r="C73" s="48"/>
      <c r="D73" s="646"/>
      <c r="E73" s="1976"/>
      <c r="F73" s="1606"/>
      <c r="G73" s="131"/>
      <c r="H73" s="29"/>
      <c r="I73" s="455"/>
      <c r="J73" s="2244"/>
      <c r="K73" s="924"/>
      <c r="L73" s="135"/>
      <c r="M73" s="104">
        <v>3813.12</v>
      </c>
      <c r="N73" s="104">
        <f t="shared" si="4"/>
        <v>3698.7264</v>
      </c>
      <c r="O73" s="105">
        <v>7.0000000000000007E-2</v>
      </c>
      <c r="P73" s="101">
        <f t="shared" si="6"/>
        <v>3957.637248</v>
      </c>
    </row>
    <row r="74" spans="1:16">
      <c r="A74" s="212"/>
      <c r="B74" s="29"/>
      <c r="C74" s="48"/>
      <c r="D74" s="3143"/>
      <c r="E74" s="1976"/>
      <c r="F74" s="1606"/>
      <c r="G74" s="2436"/>
      <c r="H74" s="29"/>
      <c r="I74" s="455"/>
      <c r="J74" s="2244"/>
      <c r="K74" s="924"/>
      <c r="L74" s="135"/>
    </row>
    <row r="75" spans="1:16">
      <c r="A75" s="212"/>
      <c r="B75" s="29"/>
      <c r="C75" s="48"/>
      <c r="D75" s="3143"/>
      <c r="E75" s="1976"/>
      <c r="F75" s="963"/>
      <c r="G75" s="131"/>
      <c r="H75" s="29"/>
      <c r="I75" s="455"/>
      <c r="J75" s="29"/>
      <c r="K75" s="924"/>
      <c r="L75" s="135"/>
    </row>
    <row r="76" spans="1:16">
      <c r="A76" s="212"/>
      <c r="B76" s="29"/>
      <c r="C76" s="48"/>
      <c r="D76" s="3143"/>
      <c r="E76" s="3118"/>
      <c r="F76" s="1606"/>
      <c r="G76" s="2436"/>
      <c r="H76" s="162"/>
      <c r="I76" s="466"/>
      <c r="J76" s="2244"/>
      <c r="K76" s="924"/>
      <c r="L76" s="135"/>
    </row>
    <row r="77" spans="1:16">
      <c r="A77" s="212"/>
      <c r="B77" s="29"/>
      <c r="C77" s="48"/>
      <c r="D77" s="3143"/>
      <c r="E77" s="182"/>
      <c r="F77" s="161"/>
      <c r="G77" s="131"/>
      <c r="H77" s="162"/>
      <c r="I77" s="163"/>
      <c r="J77" s="2133"/>
      <c r="K77" s="134"/>
      <c r="L77" s="135"/>
    </row>
    <row r="78" spans="1:16">
      <c r="A78" s="212"/>
      <c r="B78" s="29"/>
      <c r="C78" s="48"/>
      <c r="D78" s="3143"/>
      <c r="E78" s="922"/>
      <c r="F78" s="1606"/>
      <c r="G78" s="2436"/>
      <c r="H78" s="162"/>
      <c r="I78" s="466"/>
      <c r="J78" s="2244"/>
      <c r="K78" s="924"/>
      <c r="L78" s="135"/>
    </row>
    <row r="79" spans="1:16" ht="27.75" customHeight="1">
      <c r="A79" s="212"/>
      <c r="B79" s="29"/>
      <c r="C79" s="48"/>
      <c r="D79" s="1413"/>
      <c r="E79" s="922"/>
      <c r="F79" s="923"/>
      <c r="G79" s="131"/>
      <c r="H79" s="162"/>
      <c r="I79" s="163"/>
      <c r="J79" s="475"/>
      <c r="K79" s="924"/>
      <c r="L79" s="135"/>
      <c r="M79" s="106"/>
    </row>
    <row r="80" spans="1:16">
      <c r="A80" s="212"/>
      <c r="B80" s="29"/>
      <c r="C80" s="48"/>
      <c r="D80" s="1413"/>
      <c r="E80" s="922"/>
      <c r="F80" s="2089"/>
      <c r="G80" s="2436"/>
      <c r="H80" s="162"/>
      <c r="I80" s="466"/>
      <c r="J80" s="3144"/>
      <c r="K80" s="924"/>
      <c r="L80" s="135"/>
    </row>
    <row r="81" spans="1:16">
      <c r="A81" s="212"/>
      <c r="B81" s="29"/>
      <c r="C81" s="48"/>
      <c r="D81" s="1413"/>
      <c r="E81" s="922"/>
      <c r="F81" s="923"/>
      <c r="G81" s="131"/>
      <c r="H81" s="162"/>
      <c r="I81" s="466"/>
      <c r="J81" s="2133"/>
      <c r="K81" s="924"/>
      <c r="L81" s="135"/>
    </row>
    <row r="82" spans="1:16">
      <c r="A82" s="1"/>
      <c r="B82" s="29"/>
      <c r="C82" s="48"/>
      <c r="D82" s="1413"/>
      <c r="E82" s="182"/>
      <c r="F82" s="161"/>
      <c r="G82" s="131"/>
      <c r="H82" s="162"/>
      <c r="I82" s="163"/>
      <c r="J82" s="2133"/>
      <c r="K82" s="134"/>
      <c r="L82" s="3126"/>
    </row>
    <row r="83" spans="1:16">
      <c r="A83" s="1"/>
      <c r="B83" s="3"/>
      <c r="D83" s="106"/>
      <c r="E83" s="3136"/>
      <c r="F83" s="3137"/>
      <c r="H83" s="430"/>
      <c r="I83" s="394"/>
      <c r="K83" s="108"/>
      <c r="L83" s="3126"/>
    </row>
    <row r="84" spans="1:16">
      <c r="A84" s="1" t="s">
        <v>1</v>
      </c>
      <c r="F84" s="10"/>
      <c r="I84" s="107"/>
      <c r="K84" s="108"/>
      <c r="L84" s="3126"/>
      <c r="N84" s="104">
        <f>180*0.03</f>
        <v>5.3999999999999995</v>
      </c>
      <c r="O84" s="104">
        <f>M84-N84</f>
        <v>-5.3999999999999995</v>
      </c>
    </row>
    <row r="85" spans="1:16" ht="35.25" customHeight="1">
      <c r="A85" s="3777" t="s">
        <v>2533</v>
      </c>
      <c r="B85" s="3777"/>
      <c r="C85" s="1"/>
      <c r="F85" s="10"/>
      <c r="I85" s="107"/>
      <c r="K85" s="108"/>
      <c r="L85" s="3126"/>
    </row>
    <row r="86" spans="1:16" ht="35.25" thickBot="1">
      <c r="F86" s="10"/>
    </row>
    <row r="87" spans="1:16">
      <c r="A87" s="3777" t="s">
        <v>3</v>
      </c>
      <c r="B87" s="3777"/>
      <c r="C87" s="192" t="s">
        <v>4</v>
      </c>
      <c r="D87" s="3145" t="s">
        <v>5</v>
      </c>
      <c r="E87" s="8" t="s">
        <v>6</v>
      </c>
      <c r="F87" s="9" t="s">
        <v>6</v>
      </c>
      <c r="G87" s="111" t="s">
        <v>7</v>
      </c>
      <c r="H87" s="112" t="s">
        <v>8</v>
      </c>
      <c r="I87" s="113" t="s">
        <v>936</v>
      </c>
      <c r="J87" s="114" t="s">
        <v>10</v>
      </c>
      <c r="K87" s="115" t="s">
        <v>10</v>
      </c>
      <c r="L87" s="116" t="s">
        <v>2534</v>
      </c>
      <c r="M87" s="117"/>
    </row>
    <row r="88" spans="1:16" ht="35.25" thickBot="1">
      <c r="A88" s="118"/>
      <c r="B88" s="3138"/>
      <c r="C88" s="12"/>
      <c r="D88" s="1575" t="s">
        <v>11</v>
      </c>
      <c r="E88" s="14" t="s">
        <v>13</v>
      </c>
      <c r="F88" s="15" t="s">
        <v>12</v>
      </c>
      <c r="G88" s="121"/>
      <c r="H88" s="122" t="s">
        <v>14</v>
      </c>
      <c r="I88" s="123" t="s">
        <v>937</v>
      </c>
      <c r="J88" s="124" t="s">
        <v>15</v>
      </c>
      <c r="K88" s="125" t="s">
        <v>16</v>
      </c>
      <c r="L88" s="126" t="s">
        <v>2535</v>
      </c>
      <c r="M88" s="117"/>
    </row>
    <row r="89" spans="1:16" ht="40.5">
      <c r="A89" s="194"/>
      <c r="B89" s="3146" t="s">
        <v>2709</v>
      </c>
      <c r="C89" s="3147"/>
      <c r="D89" s="195"/>
      <c r="E89" s="186"/>
      <c r="F89" s="187"/>
      <c r="G89" s="3148" t="s">
        <v>2710</v>
      </c>
      <c r="H89" s="29"/>
      <c r="I89" s="132"/>
      <c r="J89" s="133"/>
      <c r="K89" s="114"/>
      <c r="L89" s="135"/>
      <c r="M89" s="104">
        <v>3552</v>
      </c>
      <c r="N89" s="104">
        <f t="shared" ref="N89:N105" si="7">M89-(M89*0.03)</f>
        <v>3445.44</v>
      </c>
      <c r="O89" s="105">
        <v>7.0000000000000007E-2</v>
      </c>
      <c r="P89" s="101">
        <f t="shared" ref="P89:P105" si="8">(N89*O89)+N89</f>
        <v>3686.6208000000001</v>
      </c>
    </row>
    <row r="90" spans="1:16">
      <c r="A90" s="136"/>
      <c r="B90" s="28" t="s">
        <v>2711</v>
      </c>
      <c r="C90" s="459" t="s">
        <v>2712</v>
      </c>
      <c r="D90" s="159"/>
      <c r="E90" s="158"/>
      <c r="F90" s="51"/>
      <c r="G90" s="131" t="s">
        <v>2713</v>
      </c>
      <c r="H90" s="29"/>
      <c r="I90" s="132"/>
      <c r="J90" s="133" t="s">
        <v>2714</v>
      </c>
      <c r="K90" s="176">
        <v>48</v>
      </c>
      <c r="L90" s="135"/>
      <c r="N90" s="104">
        <f t="shared" si="7"/>
        <v>0</v>
      </c>
      <c r="O90" s="105">
        <v>7.0000000000000007E-2</v>
      </c>
      <c r="P90" s="101">
        <f t="shared" si="8"/>
        <v>0</v>
      </c>
    </row>
    <row r="91" spans="1:16" ht="39.75">
      <c r="A91" s="136"/>
      <c r="B91" s="28"/>
      <c r="C91" s="173"/>
      <c r="D91" s="159"/>
      <c r="E91" s="158"/>
      <c r="F91" s="51"/>
      <c r="G91" s="131"/>
      <c r="H91" s="29"/>
      <c r="I91" s="132"/>
      <c r="J91" s="133"/>
      <c r="K91" s="179"/>
      <c r="L91" s="135"/>
      <c r="M91" s="104">
        <v>9498.06</v>
      </c>
      <c r="N91" s="104">
        <f t="shared" si="7"/>
        <v>9213.118199999999</v>
      </c>
      <c r="O91" s="105">
        <v>7.0000000000000007E-2</v>
      </c>
      <c r="P91" s="101">
        <f t="shared" si="8"/>
        <v>9858.0364739999986</v>
      </c>
    </row>
    <row r="92" spans="1:16" ht="40.5">
      <c r="A92" s="136"/>
      <c r="B92" s="3149" t="s">
        <v>2710</v>
      </c>
      <c r="C92" s="48"/>
      <c r="D92" s="159"/>
      <c r="E92" s="158"/>
      <c r="F92" s="51"/>
      <c r="G92" s="131"/>
      <c r="H92" s="29"/>
      <c r="I92" s="132"/>
      <c r="J92" s="133"/>
      <c r="K92" s="134"/>
      <c r="L92" s="135"/>
      <c r="M92" s="104">
        <v>15305.4</v>
      </c>
      <c r="N92" s="104">
        <f t="shared" si="7"/>
        <v>14846.237999999999</v>
      </c>
      <c r="O92" s="105">
        <v>7.0000000000000007E-2</v>
      </c>
      <c r="P92" s="101">
        <f t="shared" si="8"/>
        <v>15885.47466</v>
      </c>
    </row>
    <row r="93" spans="1:16">
      <c r="A93" s="136"/>
      <c r="B93" s="28" t="s">
        <v>2715</v>
      </c>
      <c r="C93" s="140" t="s">
        <v>2716</v>
      </c>
      <c r="D93" s="188"/>
      <c r="E93" s="158"/>
      <c r="F93" s="51"/>
      <c r="G93" s="180" t="s">
        <v>2717</v>
      </c>
      <c r="H93" s="69"/>
      <c r="I93" s="144"/>
      <c r="J93" s="145" t="s">
        <v>2718</v>
      </c>
      <c r="K93" s="181"/>
      <c r="L93" s="135"/>
      <c r="N93" s="104">
        <f t="shared" si="7"/>
        <v>0</v>
      </c>
      <c r="O93" s="105">
        <v>7.0000000000000007E-2</v>
      </c>
      <c r="P93" s="101">
        <f t="shared" si="8"/>
        <v>0</v>
      </c>
    </row>
    <row r="94" spans="1:16">
      <c r="A94" s="136"/>
      <c r="B94" s="3150" t="s">
        <v>2719</v>
      </c>
      <c r="C94" s="1250"/>
      <c r="D94" s="3151"/>
      <c r="E94" s="158"/>
      <c r="F94" s="51"/>
      <c r="G94" s="74"/>
      <c r="H94" s="48"/>
      <c r="I94" s="196"/>
      <c r="J94" s="133"/>
      <c r="K94" s="134"/>
      <c r="L94" s="135"/>
      <c r="N94" s="104">
        <f t="shared" si="7"/>
        <v>0</v>
      </c>
      <c r="O94" s="105">
        <v>7.0000000000000007E-2</v>
      </c>
      <c r="P94" s="101">
        <f t="shared" si="8"/>
        <v>0</v>
      </c>
    </row>
    <row r="95" spans="1:16">
      <c r="A95" s="136"/>
      <c r="B95" s="55" t="s">
        <v>2720</v>
      </c>
      <c r="C95" s="48" t="s">
        <v>26</v>
      </c>
      <c r="D95" s="3152"/>
      <c r="E95" s="95"/>
      <c r="F95" s="51"/>
      <c r="G95" s="3153">
        <v>20464</v>
      </c>
      <c r="H95" s="48">
        <v>950</v>
      </c>
      <c r="I95" s="196" t="s">
        <v>2721</v>
      </c>
      <c r="J95" s="133" t="s">
        <v>2722</v>
      </c>
      <c r="K95" s="134"/>
      <c r="L95" s="135"/>
      <c r="N95" s="104">
        <f t="shared" si="7"/>
        <v>0</v>
      </c>
      <c r="O95" s="105">
        <v>7.0000000000000007E-2</v>
      </c>
      <c r="P95" s="101">
        <f t="shared" si="8"/>
        <v>0</v>
      </c>
    </row>
    <row r="96" spans="1:16">
      <c r="A96" s="136"/>
      <c r="B96" s="28" t="s">
        <v>2723</v>
      </c>
      <c r="C96" s="459" t="s">
        <v>2324</v>
      </c>
      <c r="D96" s="159"/>
      <c r="E96" s="1974" t="s">
        <v>2724</v>
      </c>
      <c r="F96" s="963" t="s">
        <v>2725</v>
      </c>
      <c r="G96" s="3237">
        <v>24550</v>
      </c>
      <c r="H96" s="82">
        <v>2900</v>
      </c>
      <c r="I96" s="3152" t="s">
        <v>1637</v>
      </c>
      <c r="J96" s="133" t="s">
        <v>2726</v>
      </c>
      <c r="K96" s="924" t="s">
        <v>2727</v>
      </c>
      <c r="M96" s="104">
        <v>14244.12</v>
      </c>
      <c r="N96" s="104">
        <f t="shared" si="7"/>
        <v>13816.796400000001</v>
      </c>
      <c r="O96" s="105">
        <v>7.0000000000000007E-2</v>
      </c>
      <c r="P96" s="101">
        <f t="shared" si="8"/>
        <v>14783.972148000001</v>
      </c>
    </row>
    <row r="97" spans="1:16">
      <c r="A97" s="136"/>
      <c r="B97" s="28" t="s">
        <v>2264</v>
      </c>
      <c r="C97" s="459" t="s">
        <v>2324</v>
      </c>
      <c r="D97" s="159"/>
      <c r="E97" s="1974" t="s">
        <v>2724</v>
      </c>
      <c r="F97" s="963" t="s">
        <v>2278</v>
      </c>
      <c r="G97" s="2471">
        <v>23319</v>
      </c>
      <c r="H97" s="82">
        <v>3000</v>
      </c>
      <c r="I97" s="3152" t="s">
        <v>2728</v>
      </c>
      <c r="J97" s="133" t="s">
        <v>2729</v>
      </c>
      <c r="K97" s="924" t="s">
        <v>2730</v>
      </c>
      <c r="L97" s="135"/>
      <c r="M97" s="104">
        <v>3240</v>
      </c>
      <c r="N97" s="104">
        <f t="shared" si="7"/>
        <v>3142.8</v>
      </c>
      <c r="O97" s="105">
        <v>7.0000000000000007E-2</v>
      </c>
      <c r="P97" s="101">
        <f t="shared" si="8"/>
        <v>3362.7960000000003</v>
      </c>
    </row>
    <row r="98" spans="1:16">
      <c r="A98" s="136"/>
      <c r="B98" s="28" t="s">
        <v>2264</v>
      </c>
      <c r="C98" s="459" t="s">
        <v>189</v>
      </c>
      <c r="D98" s="370" t="s">
        <v>540</v>
      </c>
      <c r="E98" s="1974" t="s">
        <v>2724</v>
      </c>
      <c r="F98" s="963" t="s">
        <v>2278</v>
      </c>
      <c r="G98" s="3757">
        <v>24543</v>
      </c>
      <c r="H98" s="82" t="s">
        <v>2255</v>
      </c>
      <c r="I98" s="3152" t="s">
        <v>1618</v>
      </c>
      <c r="J98" s="133" t="s">
        <v>2189</v>
      </c>
      <c r="K98" s="924" t="s">
        <v>2731</v>
      </c>
      <c r="L98" s="135"/>
      <c r="M98" s="104">
        <v>14700</v>
      </c>
      <c r="N98" s="104">
        <f t="shared" si="7"/>
        <v>14259</v>
      </c>
      <c r="O98" s="105">
        <v>7.0000000000000007E-2</v>
      </c>
      <c r="P98" s="101">
        <f t="shared" si="8"/>
        <v>15257.130000000001</v>
      </c>
    </row>
    <row r="99" spans="1:16">
      <c r="A99" s="136"/>
      <c r="B99" s="28" t="s">
        <v>2732</v>
      </c>
      <c r="C99" s="459" t="s">
        <v>189</v>
      </c>
      <c r="D99" s="370" t="s">
        <v>540</v>
      </c>
      <c r="E99" s="1563" t="s">
        <v>2733</v>
      </c>
      <c r="F99" s="3757"/>
      <c r="G99" s="3757">
        <v>24543</v>
      </c>
      <c r="H99" s="48" t="s">
        <v>758</v>
      </c>
      <c r="I99" s="196" t="s">
        <v>752</v>
      </c>
      <c r="J99" s="145" t="s">
        <v>2186</v>
      </c>
      <c r="K99" s="146" t="s">
        <v>2734</v>
      </c>
      <c r="L99" s="147"/>
      <c r="M99" s="104">
        <v>14582.7</v>
      </c>
      <c r="N99" s="104">
        <f t="shared" si="7"/>
        <v>14145.219000000001</v>
      </c>
      <c r="O99" s="105">
        <v>7.0000000000000007E-2</v>
      </c>
      <c r="P99" s="101">
        <f t="shared" si="8"/>
        <v>15135.384330000001</v>
      </c>
    </row>
    <row r="100" spans="1:16">
      <c r="A100" s="136"/>
      <c r="B100" s="28" t="s">
        <v>2735</v>
      </c>
      <c r="C100" s="48"/>
      <c r="D100" s="3152"/>
      <c r="E100" s="1976"/>
      <c r="F100" s="963"/>
      <c r="G100" s="3757">
        <v>24525</v>
      </c>
      <c r="H100" s="48"/>
      <c r="I100" s="196"/>
      <c r="J100" s="133"/>
      <c r="K100" s="134"/>
      <c r="L100" s="147"/>
      <c r="M100" s="104">
        <v>13483.8</v>
      </c>
      <c r="N100" s="104">
        <f t="shared" si="7"/>
        <v>13079.286</v>
      </c>
      <c r="O100" s="105">
        <v>7.0000000000000007E-2</v>
      </c>
      <c r="P100" s="101">
        <f t="shared" si="8"/>
        <v>13994.836020000001</v>
      </c>
    </row>
    <row r="101" spans="1:16">
      <c r="A101" s="136"/>
      <c r="B101" s="628" t="s">
        <v>2281</v>
      </c>
      <c r="C101" s="93" t="s">
        <v>189</v>
      </c>
      <c r="D101" s="3152" t="s">
        <v>540</v>
      </c>
      <c r="E101" s="1976" t="s">
        <v>2736</v>
      </c>
      <c r="F101" s="963" t="s">
        <v>2222</v>
      </c>
      <c r="G101" s="3757">
        <v>24543</v>
      </c>
      <c r="H101" s="209" t="s">
        <v>32</v>
      </c>
      <c r="I101" s="3757" t="s">
        <v>2737</v>
      </c>
      <c r="J101" s="3757" t="s">
        <v>1850</v>
      </c>
      <c r="K101" s="3236" t="s">
        <v>2738</v>
      </c>
      <c r="L101" s="3757"/>
      <c r="M101" s="104">
        <v>2669.52</v>
      </c>
      <c r="N101" s="104">
        <f t="shared" si="7"/>
        <v>2589.4344000000001</v>
      </c>
      <c r="O101" s="105">
        <v>7.0000000000000007E-2</v>
      </c>
      <c r="P101" s="101">
        <f t="shared" si="8"/>
        <v>2770.6948080000002</v>
      </c>
    </row>
    <row r="102" spans="1:16">
      <c r="A102" s="136"/>
      <c r="B102" s="628" t="s">
        <v>2739</v>
      </c>
      <c r="C102" s="583" t="s">
        <v>2740</v>
      </c>
      <c r="D102" s="786"/>
      <c r="E102" s="33" t="s">
        <v>2741</v>
      </c>
      <c r="F102" s="3757"/>
      <c r="G102" s="3757">
        <v>25225</v>
      </c>
      <c r="H102" s="82" t="s">
        <v>2403</v>
      </c>
      <c r="I102" s="82" t="s">
        <v>2742</v>
      </c>
      <c r="J102" s="145" t="s">
        <v>2743</v>
      </c>
      <c r="K102" s="487" t="s">
        <v>2744</v>
      </c>
      <c r="L102" s="3757"/>
      <c r="N102" s="104">
        <f t="shared" si="7"/>
        <v>0</v>
      </c>
      <c r="O102" s="105">
        <v>7.0000000000000007E-2</v>
      </c>
      <c r="P102" s="101">
        <f t="shared" si="8"/>
        <v>0</v>
      </c>
    </row>
    <row r="103" spans="1:16">
      <c r="A103" s="148"/>
      <c r="B103" s="628" t="s">
        <v>2745</v>
      </c>
      <c r="C103" s="583" t="s">
        <v>2740</v>
      </c>
      <c r="D103" s="786"/>
      <c r="E103" s="3757" t="s">
        <v>2746</v>
      </c>
      <c r="F103" s="3757" t="s">
        <v>2747</v>
      </c>
      <c r="G103" s="3757">
        <v>25225</v>
      </c>
      <c r="H103" s="82" t="s">
        <v>2748</v>
      </c>
      <c r="I103" s="583" t="s">
        <v>2749</v>
      </c>
      <c r="J103" s="1376" t="s">
        <v>2750</v>
      </c>
      <c r="K103" s="3366" t="s">
        <v>2751</v>
      </c>
      <c r="L103" s="3757"/>
      <c r="M103" s="104">
        <v>12972.96</v>
      </c>
      <c r="N103" s="104">
        <f t="shared" si="7"/>
        <v>12583.771199999999</v>
      </c>
      <c r="O103" s="105">
        <v>7.0000000000000007E-2</v>
      </c>
      <c r="P103" s="101">
        <f t="shared" si="8"/>
        <v>13464.635183999999</v>
      </c>
    </row>
    <row r="104" spans="1:16">
      <c r="A104" s="136"/>
      <c r="B104" s="628" t="s">
        <v>2752</v>
      </c>
      <c r="C104" s="583" t="s">
        <v>2740</v>
      </c>
      <c r="D104" s="786"/>
      <c r="E104" s="3757" t="s">
        <v>2746</v>
      </c>
      <c r="F104" s="3757" t="s">
        <v>2747</v>
      </c>
      <c r="G104" s="3757">
        <v>25225</v>
      </c>
      <c r="H104" s="82" t="s">
        <v>2292</v>
      </c>
      <c r="I104" s="583" t="s">
        <v>2753</v>
      </c>
      <c r="J104" s="3757" t="s">
        <v>2754</v>
      </c>
      <c r="K104" s="3366" t="s">
        <v>2755</v>
      </c>
      <c r="L104" s="3757"/>
      <c r="M104" s="104">
        <v>12687.84</v>
      </c>
      <c r="N104" s="104">
        <f t="shared" si="7"/>
        <v>12307.2048</v>
      </c>
      <c r="O104" s="105">
        <v>7.0000000000000007E-2</v>
      </c>
      <c r="P104" s="101">
        <f t="shared" si="8"/>
        <v>13168.709135999999</v>
      </c>
    </row>
    <row r="105" spans="1:16">
      <c r="A105" s="136"/>
      <c r="B105" s="2247" t="s">
        <v>2756</v>
      </c>
      <c r="C105" s="140"/>
      <c r="D105" s="3757"/>
      <c r="E105" s="1974"/>
      <c r="F105" s="3757"/>
      <c r="G105" s="190"/>
      <c r="H105" s="140"/>
      <c r="I105" s="487"/>
      <c r="J105" s="145"/>
      <c r="K105" s="181"/>
      <c r="L105" s="3757"/>
      <c r="M105" s="104">
        <v>16572.599999999999</v>
      </c>
      <c r="N105" s="104">
        <f t="shared" si="7"/>
        <v>16075.421999999999</v>
      </c>
      <c r="O105" s="105">
        <v>7.0000000000000007E-2</v>
      </c>
      <c r="P105" s="101">
        <f t="shared" si="8"/>
        <v>17200.701539999998</v>
      </c>
    </row>
    <row r="106" spans="1:16">
      <c r="A106" s="136"/>
      <c r="B106" s="628" t="s">
        <v>2739</v>
      </c>
      <c r="C106" s="459" t="s">
        <v>2740</v>
      </c>
      <c r="D106" s="3152"/>
      <c r="E106" s="1976" t="s">
        <v>2741</v>
      </c>
      <c r="F106" s="3757"/>
      <c r="G106" s="487">
        <v>23319</v>
      </c>
      <c r="H106" s="82" t="s">
        <v>2403</v>
      </c>
      <c r="I106" s="82" t="s">
        <v>2742</v>
      </c>
      <c r="J106" s="145" t="s">
        <v>2743</v>
      </c>
      <c r="K106" s="487" t="s">
        <v>2744</v>
      </c>
      <c r="L106" s="3757"/>
      <c r="M106" s="104">
        <v>6021.12</v>
      </c>
      <c r="O106" s="105">
        <v>7.0000000000000007E-2</v>
      </c>
      <c r="P106" s="101">
        <f>(N106*O106)+N106</f>
        <v>0</v>
      </c>
    </row>
    <row r="107" spans="1:16">
      <c r="A107" s="136"/>
      <c r="B107" s="628" t="s">
        <v>2757</v>
      </c>
      <c r="C107" s="140"/>
      <c r="D107" s="3757"/>
      <c r="E107" s="3114"/>
      <c r="F107" s="3757"/>
      <c r="G107" s="190"/>
      <c r="H107" s="140"/>
      <c r="I107" s="487"/>
      <c r="J107" s="145"/>
      <c r="K107" s="181"/>
      <c r="L107" s="3757"/>
      <c r="M107" s="104">
        <v>8714.16</v>
      </c>
      <c r="N107" s="104">
        <f>M107-(M107*0.03)</f>
        <v>8452.7351999999992</v>
      </c>
      <c r="O107" s="105">
        <v>7.0000000000000007E-2</v>
      </c>
      <c r="P107" s="101">
        <f>(N107*O107)+N107</f>
        <v>9044.4266639999987</v>
      </c>
    </row>
    <row r="108" spans="1:16">
      <c r="A108" s="136"/>
      <c r="B108" s="70" t="s">
        <v>2758</v>
      </c>
      <c r="C108" s="140" t="s">
        <v>666</v>
      </c>
      <c r="D108" s="3757"/>
      <c r="E108" s="3114"/>
      <c r="F108" s="3757"/>
      <c r="G108" s="487">
        <v>23550</v>
      </c>
      <c r="H108" s="140" t="s">
        <v>758</v>
      </c>
      <c r="I108" s="487" t="s">
        <v>350</v>
      </c>
      <c r="J108" s="145" t="s">
        <v>2759</v>
      </c>
      <c r="K108" s="181" t="s">
        <v>2760</v>
      </c>
      <c r="L108" s="3757"/>
      <c r="M108" s="104">
        <v>0</v>
      </c>
      <c r="N108" s="104">
        <f>M108-(M108*0.03)</f>
        <v>0</v>
      </c>
      <c r="O108" s="105">
        <v>7.0000000000000007E-2</v>
      </c>
      <c r="P108" s="101">
        <f t="shared" ref="P108:P114" si="9">(N108*O108)+N108</f>
        <v>0</v>
      </c>
    </row>
    <row r="109" spans="1:16">
      <c r="A109" s="136"/>
      <c r="B109" s="28"/>
      <c r="C109" s="48"/>
      <c r="D109" s="159"/>
      <c r="E109" s="1976"/>
      <c r="F109" s="3757"/>
      <c r="G109" s="466"/>
      <c r="H109" s="29"/>
      <c r="I109" s="132"/>
      <c r="J109" s="133"/>
      <c r="K109" s="179"/>
      <c r="L109" s="3757"/>
      <c r="M109" s="104">
        <v>18537.7</v>
      </c>
      <c r="N109" s="104">
        <f>M109-(M109*0.03)</f>
        <v>17981.569</v>
      </c>
      <c r="O109" s="105">
        <v>7.0000000000000007E-2</v>
      </c>
      <c r="P109" s="101">
        <f t="shared" si="9"/>
        <v>19240.278829999999</v>
      </c>
    </row>
    <row r="110" spans="1:16">
      <c r="A110" s="151"/>
      <c r="B110" s="28"/>
      <c r="C110" s="48"/>
      <c r="D110" s="159"/>
      <c r="E110" s="3118"/>
      <c r="F110" s="3757"/>
      <c r="G110" s="466"/>
      <c r="H110" s="29"/>
      <c r="I110" s="132"/>
      <c r="J110" s="133"/>
      <c r="K110" s="179"/>
      <c r="L110" s="3757"/>
      <c r="M110" s="104">
        <v>9031.68</v>
      </c>
      <c r="N110" s="104">
        <f t="shared" ref="N110:N118" si="10">M110-(M110*0.03)</f>
        <v>8760.7296000000006</v>
      </c>
      <c r="O110" s="105">
        <v>7.0000000000000007E-2</v>
      </c>
      <c r="P110" s="101">
        <f t="shared" si="9"/>
        <v>9373.9806720000015</v>
      </c>
    </row>
    <row r="111" spans="1:16">
      <c r="A111" s="152"/>
      <c r="B111" s="28"/>
      <c r="C111" s="48"/>
      <c r="D111" s="159"/>
      <c r="E111" s="3114"/>
      <c r="F111" s="3757"/>
      <c r="G111" s="466"/>
      <c r="H111" s="29"/>
      <c r="I111" s="132"/>
      <c r="J111" s="133"/>
      <c r="K111" s="179"/>
      <c r="L111" s="3757"/>
      <c r="N111" s="104">
        <f t="shared" si="10"/>
        <v>0</v>
      </c>
      <c r="O111" s="105">
        <v>7.0000000000000007E-2</v>
      </c>
      <c r="P111" s="101">
        <f t="shared" si="9"/>
        <v>0</v>
      </c>
    </row>
    <row r="112" spans="1:16">
      <c r="A112" s="136"/>
      <c r="B112" s="47"/>
      <c r="C112" s="48"/>
      <c r="D112" s="159"/>
      <c r="E112" s="3114"/>
      <c r="F112" s="3757"/>
      <c r="G112" s="466"/>
      <c r="H112" s="29"/>
      <c r="I112" s="132"/>
      <c r="J112" s="133"/>
      <c r="K112" s="179"/>
      <c r="L112" s="3757"/>
      <c r="M112" s="104">
        <v>8478.9599999999991</v>
      </c>
      <c r="N112" s="104">
        <f t="shared" si="10"/>
        <v>8224.5911999999989</v>
      </c>
      <c r="O112" s="105">
        <v>7.0000000000000007E-2</v>
      </c>
      <c r="P112" s="101">
        <f t="shared" si="9"/>
        <v>8800.3125839999993</v>
      </c>
    </row>
    <row r="113" spans="1:16">
      <c r="A113" s="136"/>
      <c r="B113" s="47"/>
      <c r="C113" s="48"/>
      <c r="D113" s="159"/>
      <c r="E113" s="1976"/>
      <c r="F113" s="3757"/>
      <c r="G113" s="466"/>
      <c r="H113" s="29"/>
      <c r="I113" s="132"/>
      <c r="J113" s="133"/>
      <c r="K113" s="179"/>
      <c r="L113" s="3757"/>
      <c r="M113" s="104">
        <v>11122.62</v>
      </c>
      <c r="N113" s="104">
        <f t="shared" si="10"/>
        <v>10788.941400000002</v>
      </c>
      <c r="O113" s="105">
        <v>7.0000000000000007E-2</v>
      </c>
      <c r="P113" s="101">
        <f t="shared" si="9"/>
        <v>11544.167298000002</v>
      </c>
    </row>
    <row r="114" spans="1:16">
      <c r="A114" s="136"/>
      <c r="B114" s="62"/>
      <c r="C114" s="48"/>
      <c r="D114" s="159"/>
      <c r="E114" s="160"/>
      <c r="F114" s="3757"/>
      <c r="G114" s="466"/>
      <c r="H114" s="162"/>
      <c r="I114" s="163"/>
      <c r="J114" s="133"/>
      <c r="K114" s="179"/>
      <c r="L114" s="3757"/>
      <c r="M114" s="104">
        <v>3813.12</v>
      </c>
      <c r="N114" s="104">
        <f t="shared" si="10"/>
        <v>3698.7264</v>
      </c>
      <c r="O114" s="105">
        <v>7.0000000000000007E-2</v>
      </c>
      <c r="P114" s="101">
        <f t="shared" si="9"/>
        <v>3957.637248</v>
      </c>
    </row>
    <row r="115" spans="1:16">
      <c r="A115" s="136"/>
      <c r="B115" s="28"/>
      <c r="C115" s="48"/>
      <c r="D115" s="159"/>
      <c r="E115" s="182"/>
      <c r="F115" s="3757"/>
      <c r="G115" s="466"/>
      <c r="H115" s="162"/>
      <c r="I115" s="163"/>
      <c r="J115" s="133"/>
      <c r="K115" s="179"/>
      <c r="L115" s="3757"/>
    </row>
    <row r="116" spans="1:16">
      <c r="A116" s="136"/>
      <c r="B116" s="2247" t="s">
        <v>2761</v>
      </c>
      <c r="C116" s="140"/>
      <c r="D116" s="3757"/>
      <c r="E116" s="148"/>
      <c r="F116" s="457"/>
      <c r="G116" s="190"/>
      <c r="H116" s="140"/>
      <c r="I116" s="487"/>
      <c r="J116" s="145"/>
      <c r="K116" s="181"/>
      <c r="L116" s="3757"/>
    </row>
    <row r="117" spans="1:16">
      <c r="A117" s="136"/>
      <c r="B117" s="3757" t="s">
        <v>2762</v>
      </c>
      <c r="C117" s="140" t="s">
        <v>629</v>
      </c>
      <c r="D117" s="3757"/>
      <c r="E117" s="191"/>
      <c r="F117" s="457"/>
      <c r="G117" s="487">
        <v>22160</v>
      </c>
      <c r="H117" s="140"/>
      <c r="I117" s="487"/>
      <c r="J117" s="145" t="s">
        <v>2763</v>
      </c>
      <c r="K117" s="181" t="s">
        <v>2764</v>
      </c>
      <c r="L117" s="3757"/>
    </row>
    <row r="118" spans="1:16">
      <c r="A118" s="136"/>
      <c r="B118" s="454"/>
      <c r="C118" s="48"/>
      <c r="D118" s="159"/>
      <c r="E118" s="158"/>
      <c r="F118" s="3757"/>
      <c r="G118" s="466"/>
      <c r="H118" s="29"/>
      <c r="I118" s="132"/>
      <c r="J118" s="133"/>
      <c r="K118" s="179"/>
      <c r="L118" s="3757"/>
      <c r="M118" s="104">
        <v>8640</v>
      </c>
      <c r="N118" s="104">
        <f t="shared" si="10"/>
        <v>8380.7999999999993</v>
      </c>
      <c r="O118" s="105">
        <v>7.0000000000000007E-2</v>
      </c>
      <c r="P118" s="101">
        <f>(N118*O118)+N118</f>
        <v>8967.4559999999983</v>
      </c>
    </row>
    <row r="119" spans="1:16" ht="35.25" thickBot="1">
      <c r="A119" s="165"/>
      <c r="B119" s="53"/>
      <c r="C119" s="48"/>
      <c r="D119" s="159"/>
      <c r="E119" s="198"/>
      <c r="F119" s="3757"/>
      <c r="G119" s="466"/>
      <c r="H119" s="162"/>
      <c r="I119" s="163"/>
      <c r="J119" s="166"/>
      <c r="K119" s="871"/>
      <c r="L119" s="3757"/>
    </row>
    <row r="120" spans="1:16" ht="35.25" customHeight="1">
      <c r="A120" s="136"/>
      <c r="B120" s="454"/>
      <c r="C120" s="48"/>
      <c r="D120" s="159"/>
      <c r="E120" s="158"/>
      <c r="F120" s="3757"/>
      <c r="G120" s="466"/>
      <c r="H120" s="29"/>
      <c r="I120" s="132"/>
      <c r="J120" s="133"/>
      <c r="K120" s="179"/>
      <c r="L120" s="3757"/>
      <c r="M120" s="106"/>
    </row>
    <row r="121" spans="1:16" ht="35.25" customHeight="1">
      <c r="A121" s="136"/>
      <c r="B121" s="454"/>
      <c r="C121" s="48"/>
      <c r="D121" s="159"/>
      <c r="E121" s="157"/>
      <c r="F121" s="3757"/>
      <c r="G121" s="466"/>
      <c r="H121" s="29"/>
      <c r="I121" s="132"/>
      <c r="J121" s="133"/>
      <c r="K121" s="179"/>
      <c r="L121" s="3757"/>
      <c r="M121" s="106"/>
    </row>
    <row r="122" spans="1:16" ht="35.25" thickBot="1">
      <c r="A122" s="165"/>
      <c r="B122" s="53"/>
      <c r="C122" s="48"/>
      <c r="D122" s="159"/>
      <c r="E122" s="198"/>
      <c r="F122" s="3757"/>
      <c r="G122" s="466"/>
      <c r="H122" s="162"/>
      <c r="I122" s="163"/>
      <c r="J122" s="166"/>
      <c r="K122" s="871"/>
      <c r="L122" s="3757"/>
    </row>
    <row r="123" spans="1:16">
      <c r="F123" s="10"/>
    </row>
    <row r="124" spans="1:16">
      <c r="A124" s="1" t="s">
        <v>1</v>
      </c>
      <c r="F124" s="10"/>
      <c r="I124" s="107"/>
      <c r="K124" s="108"/>
      <c r="L124" s="3126"/>
    </row>
    <row r="125" spans="1:16" ht="35.25" customHeight="1">
      <c r="A125" s="3777" t="s">
        <v>2533</v>
      </c>
      <c r="B125" s="3777"/>
      <c r="C125" s="1"/>
      <c r="F125" s="10"/>
      <c r="I125" s="107"/>
      <c r="K125" s="108"/>
      <c r="L125" s="3126"/>
    </row>
    <row r="126" spans="1:16" ht="35.25" thickBot="1">
      <c r="F126" s="10"/>
    </row>
    <row r="127" spans="1:16">
      <c r="A127" s="3770" t="s">
        <v>3</v>
      </c>
      <c r="B127" s="3771"/>
      <c r="C127" s="6" t="s">
        <v>4</v>
      </c>
      <c r="D127" s="110" t="s">
        <v>5</v>
      </c>
      <c r="E127" s="8" t="s">
        <v>6</v>
      </c>
      <c r="F127" s="9" t="s">
        <v>6</v>
      </c>
      <c r="G127" s="111" t="s">
        <v>7</v>
      </c>
      <c r="H127" s="112" t="s">
        <v>8</v>
      </c>
      <c r="I127" s="113" t="s">
        <v>936</v>
      </c>
      <c r="J127" s="114" t="s">
        <v>10</v>
      </c>
      <c r="K127" s="115" t="s">
        <v>10</v>
      </c>
      <c r="L127" s="116" t="s">
        <v>2534</v>
      </c>
      <c r="M127" s="117"/>
    </row>
    <row r="128" spans="1:16" ht="35.25" thickBot="1">
      <c r="A128" s="118"/>
      <c r="B128" s="3138"/>
      <c r="C128" s="12"/>
      <c r="D128" s="120" t="s">
        <v>11</v>
      </c>
      <c r="E128" s="14" t="s">
        <v>13</v>
      </c>
      <c r="F128" s="15" t="s">
        <v>12</v>
      </c>
      <c r="G128" s="121"/>
      <c r="H128" s="122" t="s">
        <v>14</v>
      </c>
      <c r="I128" s="123" t="s">
        <v>937</v>
      </c>
      <c r="J128" s="124" t="s">
        <v>16</v>
      </c>
      <c r="K128" s="125" t="s">
        <v>15</v>
      </c>
      <c r="L128" s="126" t="s">
        <v>2535</v>
      </c>
      <c r="M128" s="117"/>
    </row>
    <row r="129" spans="1:16">
      <c r="A129" s="127"/>
      <c r="B129" s="70"/>
      <c r="C129" s="48"/>
      <c r="D129" s="129"/>
      <c r="E129" s="130"/>
      <c r="F129" s="88"/>
      <c r="G129" s="131"/>
      <c r="H129" s="29"/>
      <c r="I129" s="132"/>
      <c r="J129" s="133"/>
      <c r="K129" s="114"/>
      <c r="L129" s="135"/>
      <c r="M129" s="104">
        <v>3552</v>
      </c>
      <c r="N129" s="104">
        <f t="shared" ref="N129:N145" si="11">M129-(M129*0.03)</f>
        <v>3445.44</v>
      </c>
      <c r="O129" s="105">
        <v>7.0000000000000007E-2</v>
      </c>
      <c r="P129" s="101">
        <f t="shared" ref="P129:P145" si="12">(N129*O129)+N129</f>
        <v>3686.6208000000001</v>
      </c>
    </row>
    <row r="130" spans="1:16">
      <c r="A130" s="136"/>
      <c r="B130" s="62"/>
      <c r="C130" s="48"/>
      <c r="D130" s="129"/>
      <c r="E130" s="137"/>
      <c r="F130" s="51"/>
      <c r="G130" s="131"/>
      <c r="H130" s="29"/>
      <c r="I130" s="132"/>
      <c r="J130" s="133"/>
      <c r="K130" s="176"/>
      <c r="L130" s="135"/>
      <c r="N130" s="104">
        <f t="shared" si="11"/>
        <v>0</v>
      </c>
      <c r="O130" s="105">
        <v>7.0000000000000007E-2</v>
      </c>
      <c r="P130" s="101">
        <f t="shared" si="12"/>
        <v>0</v>
      </c>
    </row>
    <row r="131" spans="1:16">
      <c r="A131" s="136"/>
      <c r="B131" s="62"/>
      <c r="C131" s="48"/>
      <c r="D131" s="129"/>
      <c r="E131" s="137"/>
      <c r="F131" s="51"/>
      <c r="G131" s="131"/>
      <c r="H131" s="29"/>
      <c r="I131" s="132"/>
      <c r="J131" s="133"/>
      <c r="K131" s="179"/>
      <c r="L131" s="135"/>
      <c r="M131" s="104">
        <v>9498.06</v>
      </c>
      <c r="N131" s="104">
        <f t="shared" si="11"/>
        <v>9213.118199999999</v>
      </c>
      <c r="O131" s="105">
        <v>7.0000000000000007E-2</v>
      </c>
      <c r="P131" s="101">
        <f t="shared" si="12"/>
        <v>9858.0364739999986</v>
      </c>
    </row>
    <row r="132" spans="1:16">
      <c r="A132" s="136"/>
      <c r="B132" s="28"/>
      <c r="C132" s="48"/>
      <c r="D132" s="129"/>
      <c r="E132" s="137"/>
      <c r="F132" s="51"/>
      <c r="G132" s="131"/>
      <c r="H132" s="29"/>
      <c r="I132" s="132"/>
      <c r="J132" s="133"/>
      <c r="K132" s="134"/>
      <c r="L132" s="135"/>
      <c r="M132" s="104">
        <v>15305.4</v>
      </c>
      <c r="N132" s="104">
        <f t="shared" si="11"/>
        <v>14846.237999999999</v>
      </c>
      <c r="O132" s="105">
        <v>7.0000000000000007E-2</v>
      </c>
      <c r="P132" s="101">
        <f t="shared" si="12"/>
        <v>15885.47466</v>
      </c>
    </row>
    <row r="133" spans="1:16">
      <c r="A133" s="136"/>
      <c r="B133" s="29"/>
      <c r="C133" s="48"/>
      <c r="D133" s="129"/>
      <c r="E133" s="137"/>
      <c r="F133" s="51"/>
      <c r="G133" s="131"/>
      <c r="H133" s="29"/>
      <c r="I133" s="132"/>
      <c r="J133" s="133"/>
      <c r="K133" s="134"/>
      <c r="L133" s="135"/>
      <c r="N133" s="104">
        <f t="shared" si="11"/>
        <v>0</v>
      </c>
      <c r="O133" s="105">
        <v>7.0000000000000007E-2</v>
      </c>
      <c r="P133" s="101">
        <f t="shared" si="12"/>
        <v>0</v>
      </c>
    </row>
    <row r="134" spans="1:16">
      <c r="A134" s="136"/>
      <c r="B134" s="29"/>
      <c r="C134" s="48"/>
      <c r="D134" s="129"/>
      <c r="E134" s="137"/>
      <c r="F134" s="51"/>
      <c r="G134" s="131"/>
      <c r="H134" s="29"/>
      <c r="I134" s="132"/>
      <c r="J134" s="133"/>
      <c r="K134" s="134"/>
      <c r="L134" s="135"/>
      <c r="N134" s="104">
        <f t="shared" si="11"/>
        <v>0</v>
      </c>
      <c r="O134" s="105">
        <v>7.0000000000000007E-2</v>
      </c>
      <c r="P134" s="101">
        <f t="shared" si="12"/>
        <v>0</v>
      </c>
    </row>
    <row r="135" spans="1:16">
      <c r="A135" s="136"/>
      <c r="B135" s="62"/>
      <c r="C135" s="48"/>
      <c r="D135" s="129"/>
      <c r="E135" s="137"/>
      <c r="F135" s="51"/>
      <c r="G135" s="131"/>
      <c r="H135" s="29"/>
      <c r="I135" s="132"/>
      <c r="J135" s="133"/>
      <c r="K135" s="134"/>
      <c r="L135" s="135"/>
      <c r="N135" s="104">
        <f t="shared" si="11"/>
        <v>0</v>
      </c>
      <c r="O135" s="105">
        <v>7.0000000000000007E-2</v>
      </c>
      <c r="P135" s="101">
        <f t="shared" si="12"/>
        <v>0</v>
      </c>
    </row>
    <row r="136" spans="1:16">
      <c r="A136" s="136"/>
      <c r="B136" s="28"/>
      <c r="C136" s="140"/>
      <c r="D136" s="141"/>
      <c r="E136" s="137"/>
      <c r="F136" s="51"/>
      <c r="G136" s="180"/>
      <c r="H136" s="69"/>
      <c r="I136" s="144"/>
      <c r="J136" s="145"/>
      <c r="K136" s="181"/>
      <c r="M136" s="104">
        <v>14244.12</v>
      </c>
      <c r="N136" s="104">
        <f t="shared" si="11"/>
        <v>13816.796400000001</v>
      </c>
      <c r="O136" s="105">
        <v>7.0000000000000007E-2</v>
      </c>
      <c r="P136" s="101">
        <f t="shared" si="12"/>
        <v>14783.972148000001</v>
      </c>
    </row>
    <row r="137" spans="1:16">
      <c r="A137" s="136"/>
      <c r="B137" s="28"/>
      <c r="C137" s="48"/>
      <c r="D137" s="129"/>
      <c r="E137" s="137"/>
      <c r="F137" s="51"/>
      <c r="G137" s="131"/>
      <c r="H137" s="29"/>
      <c r="I137" s="132"/>
      <c r="J137" s="133"/>
      <c r="K137" s="134"/>
      <c r="L137" s="135"/>
      <c r="M137" s="104">
        <v>3240</v>
      </c>
      <c r="N137" s="104">
        <f t="shared" si="11"/>
        <v>3142.8</v>
      </c>
      <c r="O137" s="105">
        <v>7.0000000000000007E-2</v>
      </c>
      <c r="P137" s="101">
        <f t="shared" si="12"/>
        <v>3362.7960000000003</v>
      </c>
    </row>
    <row r="138" spans="1:16">
      <c r="A138" s="136"/>
      <c r="B138" s="70"/>
      <c r="C138" s="48"/>
      <c r="D138" s="129"/>
      <c r="E138" s="137"/>
      <c r="F138" s="51"/>
      <c r="G138" s="131"/>
      <c r="H138" s="29"/>
      <c r="I138" s="132"/>
      <c r="J138" s="133"/>
      <c r="K138" s="134"/>
      <c r="L138" s="135"/>
      <c r="M138" s="104">
        <v>14700</v>
      </c>
      <c r="N138" s="104">
        <f t="shared" si="11"/>
        <v>14259</v>
      </c>
      <c r="O138" s="105">
        <v>7.0000000000000007E-2</v>
      </c>
      <c r="P138" s="101">
        <f t="shared" si="12"/>
        <v>15257.130000000001</v>
      </c>
    </row>
    <row r="139" spans="1:16">
      <c r="A139" s="136"/>
      <c r="B139" s="28"/>
      <c r="C139" s="140"/>
      <c r="D139" s="141"/>
      <c r="E139" s="142"/>
      <c r="F139" s="143"/>
      <c r="G139" s="180"/>
      <c r="H139" s="69"/>
      <c r="I139" s="144"/>
      <c r="J139" s="145"/>
      <c r="K139" s="146"/>
      <c r="L139" s="147"/>
      <c r="M139" s="104">
        <v>14582.7</v>
      </c>
      <c r="N139" s="104">
        <f t="shared" si="11"/>
        <v>14145.219000000001</v>
      </c>
      <c r="O139" s="105">
        <v>7.0000000000000007E-2</v>
      </c>
      <c r="P139" s="101">
        <f t="shared" si="12"/>
        <v>15135.384330000001</v>
      </c>
    </row>
    <row r="140" spans="1:16">
      <c r="A140" s="136"/>
      <c r="B140" s="28"/>
      <c r="C140" s="48"/>
      <c r="D140" s="129"/>
      <c r="E140" s="137"/>
      <c r="F140" s="51"/>
      <c r="G140" s="131"/>
      <c r="H140" s="29"/>
      <c r="I140" s="132"/>
      <c r="J140" s="133"/>
      <c r="K140" s="134"/>
      <c r="L140" s="147"/>
      <c r="M140" s="104">
        <v>13483.8</v>
      </c>
      <c r="N140" s="104">
        <f t="shared" si="11"/>
        <v>13079.286</v>
      </c>
      <c r="O140" s="105">
        <v>7.0000000000000007E-2</v>
      </c>
      <c r="P140" s="101">
        <f t="shared" si="12"/>
        <v>13994.836020000001</v>
      </c>
    </row>
    <row r="141" spans="1:16">
      <c r="A141" s="136"/>
      <c r="B141" s="28"/>
      <c r="C141" s="140"/>
      <c r="D141" s="141"/>
      <c r="E141" s="137"/>
      <c r="F141" s="51"/>
      <c r="G141" s="180"/>
      <c r="H141" s="69"/>
      <c r="I141" s="144"/>
      <c r="J141" s="145"/>
      <c r="K141" s="146"/>
      <c r="L141" s="147"/>
      <c r="M141" s="104">
        <v>2669.52</v>
      </c>
      <c r="N141" s="104">
        <f t="shared" si="11"/>
        <v>2589.4344000000001</v>
      </c>
      <c r="O141" s="105">
        <v>7.0000000000000007E-2</v>
      </c>
      <c r="P141" s="101">
        <f t="shared" si="12"/>
        <v>2770.6948080000002</v>
      </c>
    </row>
    <row r="142" spans="1:16">
      <c r="A142" s="136"/>
      <c r="B142" s="28"/>
      <c r="C142" s="140"/>
      <c r="D142" s="141"/>
      <c r="E142" s="137"/>
      <c r="F142" s="51"/>
      <c r="G142" s="180"/>
      <c r="H142" s="69"/>
      <c r="I142" s="144"/>
      <c r="J142" s="145"/>
      <c r="K142" s="146"/>
      <c r="L142" s="147"/>
      <c r="N142" s="104">
        <f t="shared" si="11"/>
        <v>0</v>
      </c>
      <c r="O142" s="105">
        <v>7.0000000000000007E-2</v>
      </c>
      <c r="P142" s="101">
        <f t="shared" si="12"/>
        <v>0</v>
      </c>
    </row>
    <row r="143" spans="1:16">
      <c r="A143" s="148"/>
      <c r="B143" s="70"/>
      <c r="C143" s="140"/>
      <c r="D143" s="141"/>
      <c r="E143" s="137"/>
      <c r="F143" s="51"/>
      <c r="G143" s="180"/>
      <c r="H143" s="69"/>
      <c r="I143" s="144"/>
      <c r="J143" s="145"/>
      <c r="K143" s="146"/>
      <c r="L143" s="147"/>
      <c r="M143" s="104">
        <v>12972.96</v>
      </c>
      <c r="N143" s="104">
        <f t="shared" si="11"/>
        <v>12583.771199999999</v>
      </c>
      <c r="O143" s="105">
        <v>7.0000000000000007E-2</v>
      </c>
      <c r="P143" s="101">
        <f t="shared" si="12"/>
        <v>13464.635183999999</v>
      </c>
    </row>
    <row r="144" spans="1:16">
      <c r="A144" s="136"/>
      <c r="B144" s="28"/>
      <c r="C144" s="48"/>
      <c r="D144" s="129"/>
      <c r="E144" s="137"/>
      <c r="F144" s="51"/>
      <c r="G144" s="131"/>
      <c r="H144" s="29"/>
      <c r="I144" s="132"/>
      <c r="J144" s="145"/>
      <c r="K144" s="134"/>
      <c r="L144" s="147"/>
      <c r="M144" s="104">
        <v>12687.84</v>
      </c>
      <c r="N144" s="104">
        <f t="shared" si="11"/>
        <v>12307.2048</v>
      </c>
      <c r="O144" s="105">
        <v>7.0000000000000007E-2</v>
      </c>
      <c r="P144" s="101">
        <f t="shared" si="12"/>
        <v>13168.709135999999</v>
      </c>
    </row>
    <row r="145" spans="1:16">
      <c r="A145" s="136"/>
      <c r="B145" s="28"/>
      <c r="C145" s="48"/>
      <c r="D145" s="129"/>
      <c r="E145" s="137"/>
      <c r="F145" s="51"/>
      <c r="G145" s="131"/>
      <c r="H145" s="29"/>
      <c r="I145" s="132"/>
      <c r="J145" s="133"/>
      <c r="K145" s="134"/>
      <c r="L145" s="135"/>
      <c r="M145" s="104">
        <v>16572.599999999999</v>
      </c>
      <c r="N145" s="104">
        <f t="shared" si="11"/>
        <v>16075.421999999999</v>
      </c>
      <c r="O145" s="105">
        <v>7.0000000000000007E-2</v>
      </c>
      <c r="P145" s="101">
        <f t="shared" si="12"/>
        <v>17200.701539999998</v>
      </c>
    </row>
    <row r="146" spans="1:16">
      <c r="A146" s="136"/>
      <c r="B146" s="28"/>
      <c r="C146" s="48"/>
      <c r="D146" s="129"/>
      <c r="E146" s="44"/>
      <c r="F146" s="51"/>
      <c r="G146" s="131"/>
      <c r="H146" s="29"/>
      <c r="I146" s="150"/>
      <c r="J146" s="133"/>
      <c r="K146" s="134"/>
      <c r="L146" s="135"/>
      <c r="M146" s="104">
        <v>6021.12</v>
      </c>
      <c r="N146" s="104">
        <f>M146-(M146*0.03)</f>
        <v>5840.4863999999998</v>
      </c>
      <c r="O146" s="105">
        <v>7.0000000000000007E-2</v>
      </c>
      <c r="P146" s="101">
        <f>(N146*O146)+N146</f>
        <v>6249.3204479999995</v>
      </c>
    </row>
    <row r="147" spans="1:16">
      <c r="A147" s="136"/>
      <c r="B147" s="28"/>
      <c r="C147" s="48"/>
      <c r="D147" s="129"/>
      <c r="E147" s="44"/>
      <c r="F147" s="51"/>
      <c r="G147" s="131"/>
      <c r="H147" s="29"/>
      <c r="I147" s="132"/>
      <c r="J147" s="133"/>
      <c r="K147" s="134"/>
      <c r="L147" s="135"/>
      <c r="M147" s="104">
        <v>8714.16</v>
      </c>
      <c r="N147" s="104">
        <f>M147-(M147*0.03)</f>
        <v>8452.7351999999992</v>
      </c>
      <c r="O147" s="105">
        <v>7.0000000000000007E-2</v>
      </c>
      <c r="P147" s="101">
        <f>(N147*O147)+N147</f>
        <v>9044.4266639999987</v>
      </c>
    </row>
    <row r="148" spans="1:16">
      <c r="A148" s="136"/>
      <c r="B148" s="28"/>
      <c r="C148" s="48"/>
      <c r="D148" s="129"/>
      <c r="E148" s="44"/>
      <c r="F148" s="51"/>
      <c r="G148" s="131"/>
      <c r="H148" s="29"/>
      <c r="I148" s="132"/>
      <c r="J148" s="133"/>
      <c r="K148" s="134"/>
      <c r="L148" s="135"/>
      <c r="M148" s="104">
        <v>0</v>
      </c>
      <c r="N148" s="104">
        <f>M148-(M148*0.03)</f>
        <v>0</v>
      </c>
      <c r="O148" s="105">
        <v>7.0000000000000007E-2</v>
      </c>
      <c r="P148" s="101">
        <f t="shared" ref="P148:P154" si="13">(N148*O148)+N148</f>
        <v>0</v>
      </c>
    </row>
    <row r="149" spans="1:16">
      <c r="A149" s="136"/>
      <c r="B149" s="70"/>
      <c r="C149" s="48"/>
      <c r="D149" s="129"/>
      <c r="E149" s="44"/>
      <c r="F149" s="51"/>
      <c r="G149" s="131"/>
      <c r="H149" s="29"/>
      <c r="I149" s="132"/>
      <c r="J149" s="133"/>
      <c r="K149" s="134"/>
      <c r="L149" s="135"/>
      <c r="M149" s="104">
        <v>18537.7</v>
      </c>
      <c r="N149" s="104">
        <f>M149-(M149*0.03)</f>
        <v>17981.569</v>
      </c>
      <c r="O149" s="105">
        <v>7.0000000000000007E-2</v>
      </c>
      <c r="P149" s="101">
        <f t="shared" si="13"/>
        <v>19240.278829999999</v>
      </c>
    </row>
    <row r="150" spans="1:16">
      <c r="A150" s="151"/>
      <c r="B150" s="28"/>
      <c r="C150" s="48"/>
      <c r="D150" s="129"/>
      <c r="E150" s="50"/>
      <c r="F150" s="51"/>
      <c r="G150" s="131"/>
      <c r="H150" s="29"/>
      <c r="I150" s="132"/>
      <c r="J150" s="133"/>
      <c r="K150" s="134"/>
      <c r="L150" s="135"/>
      <c r="M150" s="104">
        <v>9031.68</v>
      </c>
      <c r="N150" s="104">
        <f t="shared" ref="N150:N159" si="14">M150-(M150*0.03)</f>
        <v>8760.7296000000006</v>
      </c>
      <c r="O150" s="105">
        <v>7.0000000000000007E-2</v>
      </c>
      <c r="P150" s="101">
        <f t="shared" si="13"/>
        <v>9373.9806720000015</v>
      </c>
    </row>
    <row r="151" spans="1:16">
      <c r="A151" s="152"/>
      <c r="B151" s="28"/>
      <c r="C151" s="48"/>
      <c r="D151" s="129"/>
      <c r="E151" s="153"/>
      <c r="F151" s="51"/>
      <c r="G151" s="131"/>
      <c r="H151" s="35"/>
      <c r="I151" s="154"/>
      <c r="J151" s="155"/>
      <c r="K151" s="156"/>
      <c r="L151" s="135"/>
      <c r="N151" s="104">
        <f t="shared" si="14"/>
        <v>0</v>
      </c>
      <c r="O151" s="105">
        <v>7.0000000000000007E-2</v>
      </c>
      <c r="P151" s="101">
        <f t="shared" si="13"/>
        <v>0</v>
      </c>
    </row>
    <row r="152" spans="1:16">
      <c r="A152" s="136"/>
      <c r="B152" s="28"/>
      <c r="C152" s="48"/>
      <c r="D152" s="129"/>
      <c r="E152" s="157"/>
      <c r="F152" s="51"/>
      <c r="G152" s="131"/>
      <c r="H152" s="29"/>
      <c r="I152" s="132"/>
      <c r="J152" s="133"/>
      <c r="K152" s="134"/>
      <c r="L152" s="135"/>
      <c r="M152" s="104">
        <v>8478.9599999999991</v>
      </c>
      <c r="N152" s="104">
        <f t="shared" si="14"/>
        <v>8224.5911999999989</v>
      </c>
      <c r="O152" s="105">
        <v>7.0000000000000007E-2</v>
      </c>
      <c r="P152" s="101">
        <f t="shared" si="13"/>
        <v>8800.3125839999993</v>
      </c>
    </row>
    <row r="153" spans="1:16">
      <c r="A153" s="136"/>
      <c r="B153" s="28"/>
      <c r="C153" s="48"/>
      <c r="D153" s="129"/>
      <c r="E153" s="158"/>
      <c r="F153" s="51"/>
      <c r="G153" s="131"/>
      <c r="H153" s="29"/>
      <c r="I153" s="132"/>
      <c r="J153" s="133"/>
      <c r="K153" s="134"/>
      <c r="L153" s="135"/>
      <c r="M153" s="104">
        <v>11122.62</v>
      </c>
      <c r="N153" s="104">
        <f t="shared" si="14"/>
        <v>10788.941400000002</v>
      </c>
      <c r="O153" s="105">
        <v>7.0000000000000007E-2</v>
      </c>
      <c r="P153" s="101">
        <f t="shared" si="13"/>
        <v>11544.167298000002</v>
      </c>
    </row>
    <row r="154" spans="1:16">
      <c r="A154" s="136"/>
      <c r="B154" s="53"/>
      <c r="C154" s="48"/>
      <c r="D154" s="159"/>
      <c r="E154" s="160"/>
      <c r="F154" s="161"/>
      <c r="G154" s="131"/>
      <c r="H154" s="162"/>
      <c r="I154" s="163"/>
      <c r="J154" s="133"/>
      <c r="K154" s="134"/>
      <c r="L154" s="135"/>
      <c r="M154" s="104">
        <v>3813.12</v>
      </c>
      <c r="N154" s="104">
        <f t="shared" si="14"/>
        <v>3698.7264</v>
      </c>
      <c r="O154" s="105">
        <v>7.0000000000000007E-2</v>
      </c>
      <c r="P154" s="101">
        <f t="shared" si="13"/>
        <v>3957.637248</v>
      </c>
    </row>
    <row r="155" spans="1:16">
      <c r="A155" s="136"/>
      <c r="B155" s="53"/>
      <c r="C155" s="48"/>
      <c r="D155" s="159"/>
      <c r="E155" s="182"/>
      <c r="F155" s="161"/>
      <c r="G155" s="131"/>
      <c r="H155" s="162"/>
      <c r="I155" s="163"/>
      <c r="J155" s="133"/>
      <c r="K155" s="134"/>
      <c r="L155" s="135"/>
    </row>
    <row r="156" spans="1:16">
      <c r="A156" s="136"/>
      <c r="B156" s="53"/>
      <c r="C156" s="48"/>
      <c r="D156" s="159"/>
      <c r="E156" s="182"/>
      <c r="F156" s="161"/>
      <c r="G156" s="131"/>
      <c r="H156" s="162"/>
      <c r="I156" s="163"/>
      <c r="J156" s="133"/>
      <c r="K156" s="134"/>
      <c r="L156" s="135"/>
    </row>
    <row r="157" spans="1:16">
      <c r="A157" s="136"/>
      <c r="B157" s="53"/>
      <c r="C157" s="48"/>
      <c r="D157" s="159"/>
      <c r="E157" s="182"/>
      <c r="F157" s="161"/>
      <c r="G157" s="131"/>
      <c r="H157" s="162"/>
      <c r="I157" s="163"/>
      <c r="J157" s="133"/>
      <c r="K157" s="134"/>
      <c r="L157" s="135"/>
    </row>
    <row r="158" spans="1:16">
      <c r="A158" s="136"/>
      <c r="B158" s="53"/>
      <c r="C158" s="48"/>
      <c r="D158" s="159"/>
      <c r="E158" s="158"/>
      <c r="F158" s="51"/>
      <c r="G158" s="131"/>
      <c r="H158" s="29"/>
      <c r="I158" s="132"/>
      <c r="J158" s="133"/>
      <c r="K158" s="134"/>
      <c r="L158" s="135"/>
    </row>
    <row r="159" spans="1:16">
      <c r="A159" s="136"/>
      <c r="B159" s="454"/>
      <c r="C159" s="48"/>
      <c r="D159" s="159"/>
      <c r="E159" s="158"/>
      <c r="F159" s="51"/>
      <c r="G159" s="131"/>
      <c r="H159" s="29"/>
      <c r="I159" s="132"/>
      <c r="J159" s="133"/>
      <c r="K159" s="134"/>
      <c r="L159" s="135"/>
      <c r="M159" s="104">
        <v>8640</v>
      </c>
      <c r="N159" s="104">
        <f t="shared" si="14"/>
        <v>8380.7999999999993</v>
      </c>
      <c r="O159" s="105">
        <v>7.0000000000000007E-2</v>
      </c>
      <c r="P159" s="101">
        <f>(N159*O159)+N159</f>
        <v>8967.4559999999983</v>
      </c>
    </row>
    <row r="160" spans="1:16" ht="33.75" customHeight="1">
      <c r="A160" s="165"/>
      <c r="B160" s="53"/>
      <c r="C160" s="48"/>
      <c r="D160" s="159"/>
      <c r="E160" s="160"/>
      <c r="F160" s="161"/>
      <c r="G160" s="131"/>
      <c r="H160" s="162"/>
      <c r="I160" s="163"/>
      <c r="J160" s="166"/>
      <c r="K160" s="167"/>
      <c r="L160" s="135"/>
    </row>
    <row r="161" spans="1:16" ht="33.75" customHeight="1">
      <c r="A161" s="214"/>
      <c r="B161" s="53"/>
      <c r="C161" s="48"/>
      <c r="D161" s="159"/>
      <c r="E161" s="182"/>
      <c r="F161" s="161"/>
      <c r="G161" s="131"/>
      <c r="H161" s="162"/>
      <c r="I161" s="163"/>
      <c r="J161" s="166"/>
      <c r="K161" s="167"/>
      <c r="L161" s="135"/>
    </row>
    <row r="162" spans="1:16">
      <c r="A162" s="214"/>
      <c r="B162" s="53"/>
      <c r="C162" s="48"/>
      <c r="D162" s="159"/>
      <c r="E162" s="158"/>
      <c r="F162" s="51"/>
      <c r="G162" s="131"/>
      <c r="H162" s="29"/>
      <c r="I162" s="132"/>
      <c r="J162" s="133"/>
      <c r="K162" s="134"/>
      <c r="L162" s="135"/>
      <c r="M162" s="106"/>
    </row>
    <row r="163" spans="1:16">
      <c r="B163" s="454"/>
      <c r="C163" s="48"/>
      <c r="D163" s="159"/>
      <c r="E163" s="158"/>
      <c r="F163" s="51"/>
      <c r="G163" s="131"/>
      <c r="H163" s="29"/>
      <c r="I163" s="132"/>
      <c r="J163" s="133"/>
      <c r="K163" s="134"/>
      <c r="L163" s="135"/>
    </row>
    <row r="164" spans="1:16">
      <c r="B164" s="325"/>
      <c r="C164" s="10"/>
      <c r="D164" s="106"/>
      <c r="E164" s="3757"/>
      <c r="F164" s="3757"/>
      <c r="I164" s="107"/>
      <c r="K164" s="108"/>
      <c r="L164" s="3126"/>
    </row>
    <row r="165" spans="1:16">
      <c r="A165" s="1" t="s">
        <v>1</v>
      </c>
      <c r="F165" s="10"/>
      <c r="I165" s="107"/>
      <c r="K165" s="108"/>
      <c r="L165" s="3126"/>
    </row>
    <row r="166" spans="1:16">
      <c r="A166" s="3777" t="s">
        <v>2533</v>
      </c>
      <c r="B166" s="3777"/>
      <c r="C166" s="1"/>
      <c r="F166" s="10"/>
      <c r="I166" s="107"/>
      <c r="K166" s="108"/>
      <c r="L166" s="3126"/>
    </row>
    <row r="167" spans="1:16" ht="35.25" thickBot="1">
      <c r="F167" s="10"/>
    </row>
    <row r="168" spans="1:16">
      <c r="A168" s="3770" t="s">
        <v>3</v>
      </c>
      <c r="B168" s="3771"/>
      <c r="C168" s="6" t="s">
        <v>4</v>
      </c>
      <c r="D168" s="110" t="s">
        <v>5</v>
      </c>
      <c r="E168" s="8" t="s">
        <v>6</v>
      </c>
      <c r="F168" s="9" t="s">
        <v>6</v>
      </c>
      <c r="G168" s="111" t="s">
        <v>7</v>
      </c>
      <c r="H168" s="112" t="s">
        <v>8</v>
      </c>
      <c r="I168" s="113" t="s">
        <v>936</v>
      </c>
      <c r="J168" s="114" t="s">
        <v>10</v>
      </c>
      <c r="K168" s="115" t="s">
        <v>10</v>
      </c>
      <c r="L168" s="116" t="s">
        <v>2534</v>
      </c>
      <c r="M168" s="117"/>
    </row>
    <row r="169" spans="1:16" ht="35.25" thickBot="1">
      <c r="A169" s="118"/>
      <c r="B169" s="3138"/>
      <c r="C169" s="12"/>
      <c r="D169" s="120" t="s">
        <v>11</v>
      </c>
      <c r="E169" s="14" t="s">
        <v>13</v>
      </c>
      <c r="F169" s="15" t="s">
        <v>12</v>
      </c>
      <c r="G169" s="121"/>
      <c r="H169" s="122" t="s">
        <v>14</v>
      </c>
      <c r="I169" s="123" t="s">
        <v>937</v>
      </c>
      <c r="J169" s="124" t="s">
        <v>16</v>
      </c>
      <c r="K169" s="125" t="s">
        <v>15</v>
      </c>
      <c r="L169" s="126" t="s">
        <v>2535</v>
      </c>
      <c r="M169" s="117"/>
    </row>
    <row r="170" spans="1:16">
      <c r="A170" s="127"/>
      <c r="B170" s="3757"/>
      <c r="C170" s="48"/>
      <c r="D170" s="129"/>
      <c r="E170" s="130"/>
      <c r="F170" s="88"/>
      <c r="G170" s="131"/>
      <c r="H170" s="29"/>
      <c r="I170" s="132"/>
      <c r="J170" s="133"/>
      <c r="K170" s="114"/>
      <c r="L170" s="135"/>
      <c r="M170" s="104">
        <v>3552</v>
      </c>
      <c r="N170" s="104">
        <f t="shared" ref="N170:N186" si="15">M170-(M170*0.03)</f>
        <v>3445.44</v>
      </c>
      <c r="O170" s="105">
        <v>7.0000000000000007E-2</v>
      </c>
      <c r="P170" s="101">
        <f t="shared" ref="P170:P186" si="16">(N170*O170)+N170</f>
        <v>3686.6208000000001</v>
      </c>
    </row>
    <row r="171" spans="1:16">
      <c r="A171" s="136"/>
      <c r="B171" s="28"/>
      <c r="C171" s="48"/>
      <c r="D171" s="129"/>
      <c r="E171" s="137"/>
      <c r="F171" s="51"/>
      <c r="G171" s="131"/>
      <c r="H171" s="29"/>
      <c r="I171" s="132"/>
      <c r="J171" s="133"/>
      <c r="K171" s="176"/>
      <c r="L171" s="135"/>
      <c r="N171" s="104">
        <f t="shared" si="15"/>
        <v>0</v>
      </c>
      <c r="O171" s="105">
        <v>7.0000000000000007E-2</v>
      </c>
      <c r="P171" s="101">
        <f t="shared" si="16"/>
        <v>0</v>
      </c>
    </row>
    <row r="172" spans="1:16">
      <c r="A172" s="136"/>
      <c r="B172" s="28"/>
      <c r="C172" s="48"/>
      <c r="D172" s="129"/>
      <c r="E172" s="137"/>
      <c r="F172" s="51"/>
      <c r="G172" s="131"/>
      <c r="H172" s="29"/>
      <c r="I172" s="132"/>
      <c r="J172" s="133"/>
      <c r="K172" s="179"/>
      <c r="L172" s="135"/>
      <c r="M172" s="104">
        <v>9498.06</v>
      </c>
      <c r="N172" s="104">
        <f t="shared" si="15"/>
        <v>9213.118199999999</v>
      </c>
      <c r="O172" s="105">
        <v>7.0000000000000007E-2</v>
      </c>
      <c r="P172" s="101">
        <f t="shared" si="16"/>
        <v>9858.0364739999986</v>
      </c>
    </row>
    <row r="173" spans="1:16">
      <c r="A173" s="136"/>
      <c r="B173" s="28"/>
      <c r="C173" s="48"/>
      <c r="D173" s="129"/>
      <c r="E173" s="137"/>
      <c r="F173" s="51"/>
      <c r="G173" s="131"/>
      <c r="H173" s="29"/>
      <c r="I173" s="132"/>
      <c r="J173" s="133"/>
      <c r="K173" s="134"/>
      <c r="L173" s="135"/>
      <c r="M173" s="104">
        <v>15305.4</v>
      </c>
      <c r="N173" s="104">
        <f t="shared" si="15"/>
        <v>14846.237999999999</v>
      </c>
      <c r="O173" s="105">
        <v>7.0000000000000007E-2</v>
      </c>
      <c r="P173" s="101">
        <f t="shared" si="16"/>
        <v>15885.47466</v>
      </c>
    </row>
    <row r="174" spans="1:16">
      <c r="A174" s="136"/>
      <c r="B174" s="28"/>
      <c r="C174" s="48"/>
      <c r="D174" s="129"/>
      <c r="E174" s="137"/>
      <c r="F174" s="51"/>
      <c r="G174" s="131"/>
      <c r="H174" s="29"/>
      <c r="I174" s="132"/>
      <c r="J174" s="133"/>
      <c r="K174" s="134"/>
      <c r="L174" s="135"/>
      <c r="N174" s="104">
        <f t="shared" si="15"/>
        <v>0</v>
      </c>
      <c r="O174" s="105">
        <v>7.0000000000000007E-2</v>
      </c>
      <c r="P174" s="101">
        <f t="shared" si="16"/>
        <v>0</v>
      </c>
    </row>
    <row r="175" spans="1:16">
      <c r="A175" s="136"/>
      <c r="B175" s="28"/>
      <c r="C175" s="48"/>
      <c r="D175" s="129"/>
      <c r="E175" s="137"/>
      <c r="F175" s="51"/>
      <c r="G175" s="131"/>
      <c r="H175" s="29"/>
      <c r="I175" s="132"/>
      <c r="J175" s="133"/>
      <c r="K175" s="134"/>
      <c r="L175" s="135"/>
      <c r="N175" s="104">
        <f t="shared" si="15"/>
        <v>0</v>
      </c>
      <c r="O175" s="105">
        <v>7.0000000000000007E-2</v>
      </c>
      <c r="P175" s="101">
        <f t="shared" si="16"/>
        <v>0</v>
      </c>
    </row>
    <row r="176" spans="1:16">
      <c r="A176" s="136"/>
      <c r="B176" s="28"/>
      <c r="C176" s="48"/>
      <c r="D176" s="129"/>
      <c r="E176" s="137"/>
      <c r="F176" s="51"/>
      <c r="G176" s="131"/>
      <c r="H176" s="29"/>
      <c r="I176" s="132"/>
      <c r="J176" s="133"/>
      <c r="K176" s="134"/>
      <c r="L176" s="135"/>
      <c r="N176" s="104">
        <f t="shared" si="15"/>
        <v>0</v>
      </c>
      <c r="O176" s="105">
        <v>7.0000000000000007E-2</v>
      </c>
      <c r="P176" s="101">
        <f t="shared" si="16"/>
        <v>0</v>
      </c>
    </row>
    <row r="177" spans="1:17">
      <c r="A177" s="136"/>
      <c r="B177" s="28"/>
      <c r="C177" s="140"/>
      <c r="D177" s="141"/>
      <c r="E177" s="137"/>
      <c r="F177" s="51"/>
      <c r="G177" s="180"/>
      <c r="H177" s="69"/>
      <c r="I177" s="144"/>
      <c r="J177" s="145"/>
      <c r="K177" s="181"/>
      <c r="M177" s="104">
        <v>14244.12</v>
      </c>
      <c r="N177" s="104">
        <f t="shared" si="15"/>
        <v>13816.796400000001</v>
      </c>
      <c r="O177" s="105">
        <v>7.0000000000000007E-2</v>
      </c>
      <c r="P177" s="101">
        <f t="shared" si="16"/>
        <v>14783.972148000001</v>
      </c>
    </row>
    <row r="178" spans="1:17">
      <c r="A178" s="136"/>
      <c r="B178" s="28"/>
      <c r="C178" s="48"/>
      <c r="D178" s="129"/>
      <c r="E178" s="137"/>
      <c r="F178" s="51"/>
      <c r="G178" s="131"/>
      <c r="H178" s="29"/>
      <c r="I178" s="132"/>
      <c r="J178" s="133"/>
      <c r="K178" s="134"/>
      <c r="L178" s="135"/>
      <c r="M178" s="104">
        <v>3240</v>
      </c>
      <c r="N178" s="104">
        <f t="shared" si="15"/>
        <v>3142.8</v>
      </c>
      <c r="O178" s="105">
        <v>7.0000000000000007E-2</v>
      </c>
      <c r="P178" s="101">
        <f t="shared" si="16"/>
        <v>3362.7960000000003</v>
      </c>
    </row>
    <row r="179" spans="1:17">
      <c r="A179" s="136"/>
      <c r="B179" s="28"/>
      <c r="C179" s="48"/>
      <c r="D179" s="129"/>
      <c r="E179" s="137"/>
      <c r="F179" s="51"/>
      <c r="G179" s="131"/>
      <c r="H179" s="29"/>
      <c r="I179" s="132"/>
      <c r="J179" s="133"/>
      <c r="K179" s="134"/>
      <c r="L179" s="135"/>
      <c r="M179" s="104">
        <v>14700</v>
      </c>
      <c r="N179" s="104">
        <f t="shared" si="15"/>
        <v>14259</v>
      </c>
      <c r="O179" s="105">
        <v>7.0000000000000007E-2</v>
      </c>
      <c r="P179" s="101">
        <f t="shared" si="16"/>
        <v>15257.130000000001</v>
      </c>
    </row>
    <row r="180" spans="1:17">
      <c r="A180" s="136"/>
      <c r="B180" s="70"/>
      <c r="C180" s="140"/>
      <c r="D180" s="141"/>
      <c r="E180" s="142"/>
      <c r="F180" s="143"/>
      <c r="G180" s="180"/>
      <c r="H180" s="69"/>
      <c r="I180" s="144"/>
      <c r="J180" s="145"/>
      <c r="K180" s="146"/>
      <c r="L180" s="147"/>
      <c r="M180" s="104">
        <v>14582.7</v>
      </c>
      <c r="N180" s="104">
        <f t="shared" si="15"/>
        <v>14145.219000000001</v>
      </c>
      <c r="O180" s="105">
        <v>7.0000000000000007E-2</v>
      </c>
      <c r="P180" s="101">
        <f t="shared" si="16"/>
        <v>15135.384330000001</v>
      </c>
    </row>
    <row r="181" spans="1:17">
      <c r="A181" s="136"/>
      <c r="B181" s="28"/>
      <c r="C181" s="48"/>
      <c r="D181" s="129"/>
      <c r="E181" s="137"/>
      <c r="F181" s="51"/>
      <c r="G181" s="131"/>
      <c r="H181" s="29"/>
      <c r="I181" s="132"/>
      <c r="J181" s="133"/>
      <c r="K181" s="134"/>
      <c r="L181" s="147"/>
      <c r="M181" s="104">
        <v>13483.8</v>
      </c>
      <c r="N181" s="104">
        <f t="shared" si="15"/>
        <v>13079.286</v>
      </c>
      <c r="O181" s="105">
        <v>7.0000000000000007E-2</v>
      </c>
      <c r="P181" s="101">
        <f t="shared" si="16"/>
        <v>13994.836020000001</v>
      </c>
    </row>
    <row r="182" spans="1:17">
      <c r="A182" s="136"/>
      <c r="B182" s="28"/>
      <c r="C182" s="140"/>
      <c r="D182" s="141"/>
      <c r="E182" s="137"/>
      <c r="F182" s="51"/>
      <c r="G182" s="180"/>
      <c r="H182" s="69"/>
      <c r="I182" s="144"/>
      <c r="J182" s="145"/>
      <c r="K182" s="146"/>
      <c r="L182" s="147"/>
      <c r="M182" s="104">
        <v>2669.52</v>
      </c>
      <c r="N182" s="104">
        <f t="shared" si="15"/>
        <v>2589.4344000000001</v>
      </c>
      <c r="O182" s="105">
        <v>7.0000000000000007E-2</v>
      </c>
      <c r="P182" s="101">
        <f t="shared" si="16"/>
        <v>2770.6948080000002</v>
      </c>
    </row>
    <row r="183" spans="1:17">
      <c r="A183" s="136"/>
      <c r="B183" s="28"/>
      <c r="C183" s="140"/>
      <c r="D183" s="141"/>
      <c r="E183" s="137"/>
      <c r="F183" s="51"/>
      <c r="G183" s="180"/>
      <c r="H183" s="69"/>
      <c r="I183" s="144"/>
      <c r="J183" s="145"/>
      <c r="K183" s="146"/>
      <c r="L183" s="147"/>
      <c r="N183" s="104">
        <f t="shared" si="15"/>
        <v>0</v>
      </c>
      <c r="O183" s="105">
        <v>7.0000000000000007E-2</v>
      </c>
      <c r="P183" s="101">
        <f t="shared" si="16"/>
        <v>0</v>
      </c>
    </row>
    <row r="184" spans="1:17">
      <c r="A184" s="148"/>
      <c r="B184" s="28"/>
      <c r="C184" s="140"/>
      <c r="D184" s="141"/>
      <c r="E184" s="137"/>
      <c r="F184" s="51"/>
      <c r="G184" s="180"/>
      <c r="H184" s="69"/>
      <c r="I184" s="144"/>
      <c r="J184" s="145"/>
      <c r="K184" s="146"/>
      <c r="L184" s="147"/>
      <c r="M184" s="104">
        <v>12972.96</v>
      </c>
      <c r="N184" s="104">
        <f t="shared" si="15"/>
        <v>12583.771199999999</v>
      </c>
      <c r="O184" s="105">
        <v>7.0000000000000007E-2</v>
      </c>
      <c r="P184" s="101">
        <f t="shared" si="16"/>
        <v>13464.635183999999</v>
      </c>
      <c r="Q184" s="3">
        <f>598.5/12</f>
        <v>49.875</v>
      </c>
    </row>
    <row r="185" spans="1:17">
      <c r="A185" s="136"/>
      <c r="B185" s="28"/>
      <c r="C185" s="48"/>
      <c r="D185" s="129"/>
      <c r="E185" s="137"/>
      <c r="F185" s="51"/>
      <c r="G185" s="131"/>
      <c r="H185" s="29"/>
      <c r="I185" s="132"/>
      <c r="J185" s="145"/>
      <c r="K185" s="134"/>
      <c r="L185" s="147"/>
      <c r="M185" s="104">
        <v>12687.84</v>
      </c>
      <c r="N185" s="104">
        <f t="shared" si="15"/>
        <v>12307.2048</v>
      </c>
      <c r="O185" s="105">
        <v>7.0000000000000007E-2</v>
      </c>
      <c r="P185" s="101">
        <f t="shared" si="16"/>
        <v>13168.709135999999</v>
      </c>
      <c r="Q185" s="3">
        <f>450/12</f>
        <v>37.5</v>
      </c>
    </row>
    <row r="186" spans="1:17">
      <c r="A186" s="136"/>
      <c r="B186" s="28"/>
      <c r="C186" s="48"/>
      <c r="D186" s="129"/>
      <c r="E186" s="137"/>
      <c r="F186" s="51"/>
      <c r="G186" s="131"/>
      <c r="H186" s="29"/>
      <c r="I186" s="132"/>
      <c r="J186" s="133"/>
      <c r="K186" s="134"/>
      <c r="L186" s="135"/>
      <c r="M186" s="104">
        <v>16572.599999999999</v>
      </c>
      <c r="N186" s="104">
        <f t="shared" si="15"/>
        <v>16075.421999999999</v>
      </c>
      <c r="O186" s="105">
        <v>7.0000000000000007E-2</v>
      </c>
      <c r="P186" s="101">
        <f t="shared" si="16"/>
        <v>17200.701539999998</v>
      </c>
    </row>
    <row r="187" spans="1:17">
      <c r="A187" s="136"/>
      <c r="B187" s="28"/>
      <c r="C187" s="48"/>
      <c r="D187" s="129"/>
      <c r="E187" s="44"/>
      <c r="F187" s="51"/>
      <c r="G187" s="131"/>
      <c r="H187" s="29"/>
      <c r="I187" s="150"/>
      <c r="J187" s="133"/>
      <c r="K187" s="134"/>
      <c r="L187" s="135"/>
      <c r="M187" s="104">
        <v>6021.12</v>
      </c>
      <c r="N187" s="104">
        <f>M187-(M187*0.03)</f>
        <v>5840.4863999999998</v>
      </c>
      <c r="O187" s="105">
        <v>7.0000000000000007E-2</v>
      </c>
      <c r="P187" s="101">
        <f>(N187*O187)+N187</f>
        <v>6249.3204479999995</v>
      </c>
    </row>
    <row r="188" spans="1:17">
      <c r="A188" s="136"/>
      <c r="B188" s="28"/>
      <c r="C188" s="48"/>
      <c r="D188" s="129"/>
      <c r="E188" s="44"/>
      <c r="F188" s="51"/>
      <c r="G188" s="131"/>
      <c r="H188" s="29"/>
      <c r="I188" s="132"/>
      <c r="J188" s="133"/>
      <c r="K188" s="134"/>
      <c r="L188" s="135"/>
      <c r="M188" s="104">
        <v>8714.16</v>
      </c>
      <c r="N188" s="104">
        <f>M188-(M188*0.03)</f>
        <v>8452.7351999999992</v>
      </c>
      <c r="O188" s="105">
        <v>7.0000000000000007E-2</v>
      </c>
      <c r="P188" s="101">
        <f>(N188*O188)+N188</f>
        <v>9044.4266639999987</v>
      </c>
    </row>
    <row r="189" spans="1:17">
      <c r="A189" s="136"/>
      <c r="B189" s="28"/>
      <c r="C189" s="48"/>
      <c r="D189" s="129"/>
      <c r="E189" s="44"/>
      <c r="F189" s="51"/>
      <c r="G189" s="131"/>
      <c r="H189" s="29"/>
      <c r="I189" s="132"/>
      <c r="J189" s="133"/>
      <c r="K189" s="134"/>
      <c r="L189" s="135"/>
      <c r="M189" s="104">
        <v>0</v>
      </c>
      <c r="N189" s="104">
        <f>M189-(M189*0.03)</f>
        <v>0</v>
      </c>
      <c r="O189" s="105">
        <v>7.0000000000000007E-2</v>
      </c>
      <c r="P189" s="101">
        <f t="shared" ref="P189:P195" si="17">(N189*O189)+N189</f>
        <v>0</v>
      </c>
    </row>
    <row r="190" spans="1:17">
      <c r="A190" s="136"/>
      <c r="B190" s="28"/>
      <c r="C190" s="48"/>
      <c r="D190" s="129"/>
      <c r="E190" s="44"/>
      <c r="F190" s="51"/>
      <c r="G190" s="131"/>
      <c r="H190" s="29"/>
      <c r="I190" s="132"/>
      <c r="J190" s="133"/>
      <c r="K190" s="134"/>
      <c r="L190" s="135"/>
      <c r="M190" s="104">
        <v>18537.7</v>
      </c>
      <c r="N190" s="104">
        <f>M190-(M190*0.03)</f>
        <v>17981.569</v>
      </c>
      <c r="O190" s="105">
        <v>7.0000000000000007E-2</v>
      </c>
      <c r="P190" s="101">
        <f t="shared" si="17"/>
        <v>19240.278829999999</v>
      </c>
    </row>
    <row r="191" spans="1:17">
      <c r="A191" s="151"/>
      <c r="B191" s="28"/>
      <c r="C191" s="48"/>
      <c r="D191" s="129"/>
      <c r="E191" s="50"/>
      <c r="F191" s="51"/>
      <c r="G191" s="131"/>
      <c r="H191" s="29"/>
      <c r="I191" s="132"/>
      <c r="J191" s="133"/>
      <c r="K191" s="134"/>
      <c r="L191" s="135"/>
      <c r="M191" s="104">
        <v>9031.68</v>
      </c>
      <c r="N191" s="104">
        <f t="shared" ref="N191:N203" si="18">M191-(M191*0.03)</f>
        <v>8760.7296000000006</v>
      </c>
      <c r="O191" s="105">
        <v>7.0000000000000007E-2</v>
      </c>
      <c r="P191" s="101">
        <f t="shared" si="17"/>
        <v>9373.9806720000015</v>
      </c>
    </row>
    <row r="192" spans="1:17">
      <c r="A192" s="152"/>
      <c r="B192" s="28"/>
      <c r="C192" s="48"/>
      <c r="D192" s="129"/>
      <c r="E192" s="153"/>
      <c r="F192" s="51"/>
      <c r="G192" s="131"/>
      <c r="H192" s="35"/>
      <c r="I192" s="154"/>
      <c r="J192" s="155"/>
      <c r="K192" s="156"/>
      <c r="L192" s="135"/>
      <c r="N192" s="104">
        <f t="shared" si="18"/>
        <v>0</v>
      </c>
      <c r="O192" s="105">
        <v>7.0000000000000007E-2</v>
      </c>
      <c r="P192" s="101">
        <f t="shared" si="17"/>
        <v>0</v>
      </c>
    </row>
    <row r="193" spans="1:16">
      <c r="A193" s="136"/>
      <c r="B193" s="28"/>
      <c r="C193" s="48"/>
      <c r="D193" s="129"/>
      <c r="E193" s="157"/>
      <c r="F193" s="51"/>
      <c r="G193" s="131"/>
      <c r="H193" s="29"/>
      <c r="I193" s="132"/>
      <c r="J193" s="133"/>
      <c r="K193" s="134"/>
      <c r="L193" s="135"/>
      <c r="M193" s="104">
        <v>8478.9599999999991</v>
      </c>
      <c r="N193" s="104">
        <f t="shared" si="18"/>
        <v>8224.5911999999989</v>
      </c>
      <c r="O193" s="105">
        <v>7.0000000000000007E-2</v>
      </c>
      <c r="P193" s="101">
        <f t="shared" si="17"/>
        <v>8800.3125839999993</v>
      </c>
    </row>
    <row r="194" spans="1:16">
      <c r="A194" s="136"/>
      <c r="B194" s="28"/>
      <c r="C194" s="48"/>
      <c r="D194" s="129"/>
      <c r="E194" s="158"/>
      <c r="F194" s="51"/>
      <c r="G194" s="131"/>
      <c r="H194" s="29"/>
      <c r="I194" s="132"/>
      <c r="J194" s="133"/>
      <c r="K194" s="134"/>
      <c r="L194" s="135"/>
      <c r="M194" s="104">
        <v>11122.62</v>
      </c>
      <c r="N194" s="104">
        <f t="shared" si="18"/>
        <v>10788.941400000002</v>
      </c>
      <c r="O194" s="105">
        <v>7.0000000000000007E-2</v>
      </c>
      <c r="P194" s="101">
        <f t="shared" si="17"/>
        <v>11544.167298000002</v>
      </c>
    </row>
    <row r="195" spans="1:16">
      <c r="A195" s="136"/>
      <c r="B195" s="70"/>
      <c r="C195" s="48"/>
      <c r="D195" s="159"/>
      <c r="E195" s="160"/>
      <c r="F195" s="161"/>
      <c r="G195" s="131"/>
      <c r="H195" s="162"/>
      <c r="I195" s="163"/>
      <c r="J195" s="133"/>
      <c r="K195" s="134"/>
      <c r="L195" s="135"/>
      <c r="M195" s="104">
        <v>3813.12</v>
      </c>
      <c r="N195" s="104">
        <f t="shared" si="18"/>
        <v>3698.7264</v>
      </c>
      <c r="O195" s="105">
        <v>7.0000000000000007E-2</v>
      </c>
      <c r="P195" s="101">
        <f t="shared" si="17"/>
        <v>3957.637248</v>
      </c>
    </row>
    <row r="196" spans="1:16">
      <c r="A196" s="136"/>
      <c r="B196" s="28"/>
      <c r="C196" s="48"/>
      <c r="D196" s="159"/>
      <c r="E196" s="182"/>
      <c r="F196" s="161"/>
      <c r="G196" s="131"/>
      <c r="H196" s="162"/>
      <c r="I196" s="163"/>
      <c r="J196" s="133"/>
      <c r="K196" s="134"/>
      <c r="L196" s="135"/>
    </row>
    <row r="197" spans="1:16">
      <c r="A197" s="136"/>
      <c r="B197" s="28"/>
      <c r="C197" s="48"/>
      <c r="D197" s="159"/>
      <c r="E197" s="182"/>
      <c r="F197" s="161"/>
      <c r="G197" s="131"/>
      <c r="H197" s="162"/>
      <c r="I197" s="163"/>
      <c r="J197" s="133"/>
      <c r="K197" s="134"/>
      <c r="L197" s="135"/>
    </row>
    <row r="198" spans="1:16">
      <c r="A198" s="136"/>
      <c r="B198" s="28"/>
      <c r="C198" s="48"/>
      <c r="D198" s="159"/>
      <c r="E198" s="182"/>
      <c r="F198" s="161"/>
      <c r="G198" s="131"/>
      <c r="H198" s="162"/>
      <c r="I198" s="163"/>
      <c r="J198" s="133"/>
      <c r="K198" s="134"/>
      <c r="L198" s="135"/>
    </row>
    <row r="199" spans="1:16">
      <c r="A199" s="136"/>
      <c r="B199" s="28"/>
      <c r="C199" s="48"/>
      <c r="D199" s="159"/>
      <c r="E199" s="182"/>
      <c r="F199" s="161"/>
      <c r="G199" s="131"/>
      <c r="H199" s="162"/>
      <c r="I199" s="163"/>
      <c r="J199" s="133"/>
      <c r="K199" s="134"/>
      <c r="L199" s="135"/>
    </row>
    <row r="200" spans="1:16">
      <c r="A200" s="136"/>
      <c r="B200" s="28"/>
      <c r="C200" s="48"/>
      <c r="D200" s="159"/>
      <c r="E200" s="182"/>
      <c r="F200" s="161"/>
      <c r="G200" s="131"/>
      <c r="H200" s="162"/>
      <c r="I200" s="163"/>
      <c r="J200" s="133"/>
      <c r="K200" s="134"/>
      <c r="L200" s="135"/>
    </row>
    <row r="201" spans="1:16">
      <c r="A201" s="136"/>
      <c r="B201" s="28"/>
      <c r="C201" s="48"/>
      <c r="D201" s="159"/>
      <c r="E201" s="158"/>
      <c r="F201" s="51"/>
      <c r="G201" s="131"/>
      <c r="H201" s="29"/>
      <c r="I201" s="132"/>
      <c r="J201" s="133"/>
      <c r="K201" s="134"/>
      <c r="L201" s="135"/>
    </row>
    <row r="202" spans="1:16">
      <c r="A202" s="136"/>
      <c r="B202" s="28"/>
      <c r="C202" s="48"/>
      <c r="D202" s="159"/>
      <c r="E202" s="158"/>
      <c r="F202" s="51"/>
      <c r="G202" s="131"/>
      <c r="H202" s="29"/>
      <c r="I202" s="132"/>
      <c r="J202" s="133"/>
      <c r="K202" s="134"/>
      <c r="L202" s="135"/>
    </row>
    <row r="203" spans="1:16">
      <c r="A203" s="136"/>
      <c r="B203" s="28"/>
      <c r="C203" s="48"/>
      <c r="D203" s="159"/>
      <c r="E203" s="158"/>
      <c r="F203" s="51"/>
      <c r="G203" s="131"/>
      <c r="H203" s="29"/>
      <c r="I203" s="132"/>
      <c r="J203" s="133"/>
      <c r="K203" s="134"/>
      <c r="L203" s="135"/>
      <c r="M203" s="104">
        <v>8640</v>
      </c>
      <c r="N203" s="104">
        <f t="shared" si="18"/>
        <v>8380.7999999999993</v>
      </c>
      <c r="O203" s="105">
        <v>7.0000000000000007E-2</v>
      </c>
      <c r="P203" s="101">
        <f>(N203*O203)+N203</f>
        <v>8967.4559999999983</v>
      </c>
    </row>
    <row r="204" spans="1:16" ht="34.5" customHeight="1">
      <c r="A204" s="165"/>
      <c r="B204" s="28"/>
      <c r="C204" s="48"/>
      <c r="D204" s="159"/>
      <c r="E204" s="160"/>
      <c r="F204" s="161"/>
      <c r="G204" s="131"/>
      <c r="H204" s="162"/>
      <c r="I204" s="163"/>
      <c r="J204" s="166"/>
      <c r="K204" s="167"/>
      <c r="L204" s="135"/>
    </row>
    <row r="205" spans="1:16">
      <c r="A205" s="214"/>
      <c r="C205" s="106"/>
      <c r="D205" s="106"/>
      <c r="E205" s="106"/>
      <c r="F205" s="106"/>
      <c r="G205" s="354"/>
      <c r="H205" s="98"/>
      <c r="I205" s="106"/>
      <c r="J205" s="3757"/>
      <c r="K205" s="106"/>
      <c r="L205" s="3757"/>
      <c r="M205" s="106"/>
    </row>
    <row r="206" spans="1:16">
      <c r="A206" s="1" t="s">
        <v>1</v>
      </c>
      <c r="F206" s="10"/>
      <c r="I206" s="107"/>
      <c r="K206" s="108"/>
      <c r="L206" s="3126"/>
    </row>
    <row r="207" spans="1:16">
      <c r="A207" s="3777" t="s">
        <v>2670</v>
      </c>
      <c r="B207" s="3777"/>
      <c r="C207" s="1"/>
      <c r="F207" s="10"/>
      <c r="I207" s="107"/>
      <c r="K207" s="108"/>
      <c r="L207" s="3126"/>
    </row>
    <row r="208" spans="1:16" ht="35.25" thickBot="1">
      <c r="F208" s="10"/>
    </row>
    <row r="209" spans="1:16">
      <c r="A209" s="3770" t="s">
        <v>3</v>
      </c>
      <c r="B209" s="3771"/>
      <c r="C209" s="6" t="s">
        <v>4</v>
      </c>
      <c r="D209" s="110" t="s">
        <v>5</v>
      </c>
      <c r="E209" s="8" t="s">
        <v>6</v>
      </c>
      <c r="F209" s="9" t="s">
        <v>6</v>
      </c>
      <c r="G209" s="111" t="s">
        <v>7</v>
      </c>
      <c r="H209" s="112" t="s">
        <v>8</v>
      </c>
      <c r="I209" s="113" t="s">
        <v>936</v>
      </c>
      <c r="J209" s="114" t="s">
        <v>10</v>
      </c>
      <c r="K209" s="115" t="s">
        <v>10</v>
      </c>
      <c r="L209" s="116" t="s">
        <v>2534</v>
      </c>
      <c r="M209" s="117"/>
    </row>
    <row r="210" spans="1:16" ht="35.25" thickBot="1">
      <c r="A210" s="118"/>
      <c r="B210" s="3138"/>
      <c r="C210" s="12"/>
      <c r="D210" s="120" t="s">
        <v>11</v>
      </c>
      <c r="E210" s="14" t="s">
        <v>13</v>
      </c>
      <c r="F210" s="15" t="s">
        <v>12</v>
      </c>
      <c r="G210" s="121"/>
      <c r="H210" s="122" t="s">
        <v>14</v>
      </c>
      <c r="I210" s="123" t="s">
        <v>937</v>
      </c>
      <c r="J210" s="124" t="s">
        <v>16</v>
      </c>
      <c r="K210" s="125" t="s">
        <v>15</v>
      </c>
      <c r="L210" s="126" t="s">
        <v>2535</v>
      </c>
      <c r="M210" s="117"/>
    </row>
    <row r="211" spans="1:16">
      <c r="A211" s="127"/>
      <c r="B211" s="3757"/>
      <c r="C211" s="48"/>
      <c r="D211" s="129"/>
      <c r="E211" s="130"/>
      <c r="F211" s="88"/>
      <c r="G211" s="131"/>
      <c r="H211" s="29"/>
      <c r="I211" s="132"/>
      <c r="J211" s="133"/>
      <c r="K211" s="114"/>
      <c r="L211" s="135"/>
      <c r="M211" s="104">
        <v>3552</v>
      </c>
      <c r="N211" s="104">
        <f t="shared" ref="N211:N227" si="19">M211-(M211*0.03)</f>
        <v>3445.44</v>
      </c>
      <c r="O211" s="105">
        <v>7.0000000000000007E-2</v>
      </c>
      <c r="P211" s="101">
        <f t="shared" ref="P211:P227" si="20">(N211*O211)+N211</f>
        <v>3686.6208000000001</v>
      </c>
    </row>
    <row r="212" spans="1:16">
      <c r="A212" s="136"/>
      <c r="B212" s="28"/>
      <c r="C212" s="48"/>
      <c r="D212" s="129"/>
      <c r="E212" s="137"/>
      <c r="F212" s="51"/>
      <c r="G212" s="131"/>
      <c r="H212" s="29"/>
      <c r="I212" s="132"/>
      <c r="J212" s="133"/>
      <c r="K212" s="176"/>
      <c r="L212" s="135"/>
      <c r="N212" s="104">
        <f t="shared" si="19"/>
        <v>0</v>
      </c>
      <c r="O212" s="105">
        <v>7.0000000000000007E-2</v>
      </c>
      <c r="P212" s="101">
        <f t="shared" si="20"/>
        <v>0</v>
      </c>
    </row>
    <row r="213" spans="1:16">
      <c r="A213" s="136"/>
      <c r="B213" s="28"/>
      <c r="C213" s="48"/>
      <c r="D213" s="129"/>
      <c r="E213" s="137"/>
      <c r="F213" s="51"/>
      <c r="G213" s="131"/>
      <c r="H213" s="29"/>
      <c r="I213" s="132"/>
      <c r="J213" s="133"/>
      <c r="K213" s="179"/>
      <c r="L213" s="135"/>
      <c r="M213" s="104">
        <v>9498.06</v>
      </c>
      <c r="N213" s="104">
        <f t="shared" si="19"/>
        <v>9213.118199999999</v>
      </c>
      <c r="O213" s="105">
        <v>7.0000000000000007E-2</v>
      </c>
      <c r="P213" s="101">
        <f t="shared" si="20"/>
        <v>9858.0364739999986</v>
      </c>
    </row>
    <row r="214" spans="1:16">
      <c r="A214" s="136"/>
      <c r="B214" s="28"/>
      <c r="C214" s="48"/>
      <c r="D214" s="129"/>
      <c r="E214" s="137"/>
      <c r="F214" s="51"/>
      <c r="G214" s="131"/>
      <c r="H214" s="29"/>
      <c r="I214" s="132"/>
      <c r="J214" s="133"/>
      <c r="K214" s="134"/>
      <c r="L214" s="135"/>
      <c r="M214" s="104">
        <v>15305.4</v>
      </c>
      <c r="N214" s="104">
        <f t="shared" si="19"/>
        <v>14846.237999999999</v>
      </c>
      <c r="O214" s="105">
        <v>7.0000000000000007E-2</v>
      </c>
      <c r="P214" s="101">
        <f t="shared" si="20"/>
        <v>15885.47466</v>
      </c>
    </row>
    <row r="215" spans="1:16">
      <c r="A215" s="136"/>
      <c r="B215" s="28"/>
      <c r="C215" s="48"/>
      <c r="D215" s="129"/>
      <c r="E215" s="137"/>
      <c r="F215" s="51"/>
      <c r="G215" s="131"/>
      <c r="H215" s="29"/>
      <c r="I215" s="132"/>
      <c r="J215" s="133"/>
      <c r="K215" s="134"/>
      <c r="L215" s="135"/>
      <c r="N215" s="104">
        <f t="shared" si="19"/>
        <v>0</v>
      </c>
      <c r="O215" s="105">
        <v>7.0000000000000007E-2</v>
      </c>
      <c r="P215" s="101">
        <f t="shared" si="20"/>
        <v>0</v>
      </c>
    </row>
    <row r="216" spans="1:16">
      <c r="A216" s="136"/>
      <c r="B216" s="28"/>
      <c r="C216" s="48"/>
      <c r="D216" s="129"/>
      <c r="E216" s="137"/>
      <c r="F216" s="51"/>
      <c r="G216" s="131"/>
      <c r="H216" s="29"/>
      <c r="I216" s="132"/>
      <c r="J216" s="133"/>
      <c r="K216" s="134"/>
      <c r="L216" s="135"/>
      <c r="N216" s="104">
        <f t="shared" si="19"/>
        <v>0</v>
      </c>
      <c r="O216" s="105">
        <v>7.0000000000000007E-2</v>
      </c>
      <c r="P216" s="101">
        <f t="shared" si="20"/>
        <v>0</v>
      </c>
    </row>
    <row r="217" spans="1:16">
      <c r="A217" s="136"/>
      <c r="B217" s="28"/>
      <c r="C217" s="48"/>
      <c r="D217" s="129"/>
      <c r="E217" s="137"/>
      <c r="F217" s="51"/>
      <c r="G217" s="131"/>
      <c r="H217" s="29"/>
      <c r="I217" s="132"/>
      <c r="J217" s="133"/>
      <c r="K217" s="134"/>
      <c r="L217" s="135"/>
      <c r="N217" s="104">
        <f t="shared" si="19"/>
        <v>0</v>
      </c>
      <c r="O217" s="105">
        <v>7.0000000000000007E-2</v>
      </c>
      <c r="P217" s="101">
        <f t="shared" si="20"/>
        <v>0</v>
      </c>
    </row>
    <row r="218" spans="1:16">
      <c r="A218" s="136"/>
      <c r="B218" s="28"/>
      <c r="C218" s="140"/>
      <c r="D218" s="141"/>
      <c r="E218" s="137"/>
      <c r="F218" s="51"/>
      <c r="G218" s="180"/>
      <c r="H218" s="69"/>
      <c r="I218" s="144"/>
      <c r="J218" s="145"/>
      <c r="K218" s="181"/>
      <c r="M218" s="104">
        <v>14244.12</v>
      </c>
      <c r="N218" s="104">
        <f t="shared" si="19"/>
        <v>13816.796400000001</v>
      </c>
      <c r="O218" s="105">
        <v>7.0000000000000007E-2</v>
      </c>
      <c r="P218" s="101">
        <f t="shared" si="20"/>
        <v>14783.972148000001</v>
      </c>
    </row>
    <row r="219" spans="1:16">
      <c r="A219" s="136"/>
      <c r="B219" s="28"/>
      <c r="C219" s="48"/>
      <c r="D219" s="129"/>
      <c r="E219" s="137"/>
      <c r="F219" s="51"/>
      <c r="G219" s="131"/>
      <c r="H219" s="29"/>
      <c r="I219" s="132"/>
      <c r="J219" s="133"/>
      <c r="K219" s="134"/>
      <c r="L219" s="135"/>
      <c r="M219" s="104">
        <v>3240</v>
      </c>
      <c r="N219" s="104">
        <f t="shared" si="19"/>
        <v>3142.8</v>
      </c>
      <c r="O219" s="105">
        <v>7.0000000000000007E-2</v>
      </c>
      <c r="P219" s="101">
        <f t="shared" si="20"/>
        <v>3362.7960000000003</v>
      </c>
    </row>
    <row r="220" spans="1:16">
      <c r="A220" s="136"/>
      <c r="B220" s="28"/>
      <c r="C220" s="48"/>
      <c r="D220" s="129"/>
      <c r="E220" s="137"/>
      <c r="F220" s="51"/>
      <c r="G220" s="131"/>
      <c r="H220" s="29"/>
      <c r="I220" s="132"/>
      <c r="J220" s="133"/>
      <c r="K220" s="134"/>
      <c r="L220" s="135"/>
      <c r="M220" s="104">
        <v>14700</v>
      </c>
      <c r="N220" s="104">
        <f t="shared" si="19"/>
        <v>14259</v>
      </c>
      <c r="O220" s="105">
        <v>7.0000000000000007E-2</v>
      </c>
      <c r="P220" s="101">
        <f t="shared" si="20"/>
        <v>15257.130000000001</v>
      </c>
    </row>
    <row r="221" spans="1:16">
      <c r="A221" s="136"/>
      <c r="B221" s="28"/>
      <c r="C221" s="140"/>
      <c r="D221" s="141"/>
      <c r="E221" s="142"/>
      <c r="F221" s="143"/>
      <c r="G221" s="180"/>
      <c r="H221" s="69"/>
      <c r="I221" s="144"/>
      <c r="J221" s="145"/>
      <c r="K221" s="146"/>
      <c r="L221" s="147"/>
      <c r="M221" s="104">
        <v>14582.7</v>
      </c>
      <c r="N221" s="104">
        <f t="shared" si="19"/>
        <v>14145.219000000001</v>
      </c>
      <c r="O221" s="105">
        <v>7.0000000000000007E-2</v>
      </c>
      <c r="P221" s="101">
        <f t="shared" si="20"/>
        <v>15135.384330000001</v>
      </c>
    </row>
    <row r="222" spans="1:16">
      <c r="A222" s="136"/>
      <c r="B222" s="547"/>
      <c r="C222" s="48"/>
      <c r="D222" s="129"/>
      <c r="E222" s="137"/>
      <c r="F222" s="51"/>
      <c r="G222" s="131"/>
      <c r="H222" s="29"/>
      <c r="I222" s="132"/>
      <c r="J222" s="133"/>
      <c r="K222" s="134"/>
      <c r="L222" s="147"/>
      <c r="M222" s="104">
        <v>13483.8</v>
      </c>
      <c r="N222" s="104">
        <f t="shared" si="19"/>
        <v>13079.286</v>
      </c>
      <c r="O222" s="105">
        <v>7.0000000000000007E-2</v>
      </c>
      <c r="P222" s="101">
        <f t="shared" si="20"/>
        <v>13994.836020000001</v>
      </c>
    </row>
    <row r="223" spans="1:16">
      <c r="A223" s="136"/>
      <c r="B223" s="225"/>
      <c r="C223" s="140"/>
      <c r="D223" s="141"/>
      <c r="E223" s="137"/>
      <c r="F223" s="51"/>
      <c r="G223" s="180"/>
      <c r="H223" s="69"/>
      <c r="I223" s="144"/>
      <c r="J223" s="145"/>
      <c r="K223" s="146"/>
      <c r="L223" s="147"/>
      <c r="M223" s="104">
        <v>2669.52</v>
      </c>
      <c r="N223" s="104">
        <f t="shared" si="19"/>
        <v>2589.4344000000001</v>
      </c>
      <c r="O223" s="105">
        <v>7.0000000000000007E-2</v>
      </c>
      <c r="P223" s="101">
        <f t="shared" si="20"/>
        <v>2770.6948080000002</v>
      </c>
    </row>
    <row r="224" spans="1:16" ht="35.25" customHeight="1">
      <c r="A224" s="136"/>
      <c r="B224" s="225"/>
      <c r="C224" s="140"/>
      <c r="D224" s="141"/>
      <c r="E224" s="137"/>
      <c r="F224" s="51"/>
      <c r="G224" s="180"/>
      <c r="H224" s="69"/>
      <c r="I224" s="144"/>
      <c r="J224" s="145"/>
      <c r="K224" s="146"/>
      <c r="L224" s="147"/>
      <c r="N224" s="104">
        <f t="shared" si="19"/>
        <v>0</v>
      </c>
      <c r="O224" s="105">
        <v>7.0000000000000007E-2</v>
      </c>
      <c r="P224" s="101">
        <f t="shared" si="20"/>
        <v>0</v>
      </c>
    </row>
    <row r="225" spans="1:16">
      <c r="A225" s="148"/>
      <c r="B225" s="3757"/>
      <c r="C225" s="140"/>
      <c r="D225" s="141"/>
      <c r="E225" s="137"/>
      <c r="F225" s="51"/>
      <c r="G225" s="180"/>
      <c r="H225" s="69"/>
      <c r="I225" s="144"/>
      <c r="J225" s="145"/>
      <c r="K225" s="146"/>
      <c r="L225" s="147"/>
      <c r="M225" s="104">
        <v>12972.96</v>
      </c>
      <c r="N225" s="104">
        <f t="shared" si="19"/>
        <v>12583.771199999999</v>
      </c>
      <c r="O225" s="105">
        <v>7.0000000000000007E-2</v>
      </c>
      <c r="P225" s="101">
        <f t="shared" si="20"/>
        <v>13464.635183999999</v>
      </c>
    </row>
    <row r="226" spans="1:16">
      <c r="A226" s="136"/>
      <c r="B226" s="225"/>
      <c r="C226" s="48"/>
      <c r="D226" s="129"/>
      <c r="E226" s="137"/>
      <c r="F226" s="51"/>
      <c r="G226" s="131"/>
      <c r="H226" s="29"/>
      <c r="I226" s="132"/>
      <c r="J226" s="145"/>
      <c r="K226" s="134"/>
      <c r="L226" s="147"/>
      <c r="M226" s="104">
        <v>12687.84</v>
      </c>
      <c r="N226" s="104">
        <f t="shared" si="19"/>
        <v>12307.2048</v>
      </c>
      <c r="O226" s="105">
        <v>7.0000000000000007E-2</v>
      </c>
      <c r="P226" s="101">
        <f t="shared" si="20"/>
        <v>13168.709135999999</v>
      </c>
    </row>
    <row r="227" spans="1:16">
      <c r="A227" s="136"/>
      <c r="B227" s="225"/>
      <c r="C227" s="48"/>
      <c r="D227" s="129"/>
      <c r="E227" s="137"/>
      <c r="F227" s="51"/>
      <c r="G227" s="131"/>
      <c r="H227" s="29"/>
      <c r="I227" s="132"/>
      <c r="J227" s="133"/>
      <c r="K227" s="134"/>
      <c r="L227" s="135"/>
      <c r="M227" s="104">
        <v>16572.599999999999</v>
      </c>
      <c r="N227" s="104">
        <f t="shared" si="19"/>
        <v>16075.421999999999</v>
      </c>
      <c r="O227" s="105">
        <v>7.0000000000000007E-2</v>
      </c>
      <c r="P227" s="101">
        <f t="shared" si="20"/>
        <v>17200.701539999998</v>
      </c>
    </row>
    <row r="228" spans="1:16">
      <c r="A228" s="136"/>
      <c r="B228" s="225"/>
      <c r="C228" s="48"/>
      <c r="D228" s="129"/>
      <c r="E228" s="44"/>
      <c r="F228" s="51"/>
      <c r="G228" s="131"/>
      <c r="H228" s="29"/>
      <c r="I228" s="150"/>
      <c r="J228" s="133"/>
      <c r="K228" s="134"/>
      <c r="L228" s="135"/>
      <c r="M228" s="104">
        <v>6021.12</v>
      </c>
      <c r="N228" s="104">
        <f>M228-(M228*0.03)</f>
        <v>5840.4863999999998</v>
      </c>
      <c r="O228" s="105">
        <v>7.0000000000000007E-2</v>
      </c>
      <c r="P228" s="101">
        <f>(N228*O228)+N228</f>
        <v>6249.3204479999995</v>
      </c>
    </row>
    <row r="229" spans="1:16">
      <c r="A229" s="136"/>
      <c r="B229" s="225"/>
      <c r="C229" s="48"/>
      <c r="D229" s="129"/>
      <c r="E229" s="44"/>
      <c r="F229" s="51"/>
      <c r="G229" s="131"/>
      <c r="H229" s="29"/>
      <c r="I229" s="132"/>
      <c r="J229" s="133"/>
      <c r="K229" s="134"/>
      <c r="L229" s="135"/>
      <c r="M229" s="104">
        <v>8714.16</v>
      </c>
      <c r="N229" s="104">
        <f>M229-(M229*0.03)</f>
        <v>8452.7351999999992</v>
      </c>
      <c r="O229" s="105">
        <v>7.0000000000000007E-2</v>
      </c>
      <c r="P229" s="101">
        <f>(N229*O229)+N229</f>
        <v>9044.4266639999987</v>
      </c>
    </row>
    <row r="230" spans="1:16">
      <c r="A230" s="136"/>
      <c r="B230" s="225"/>
      <c r="C230" s="48"/>
      <c r="D230" s="129"/>
      <c r="E230" s="44"/>
      <c r="F230" s="51"/>
      <c r="G230" s="131"/>
      <c r="H230" s="29"/>
      <c r="I230" s="132"/>
      <c r="J230" s="133"/>
      <c r="K230" s="134"/>
      <c r="L230" s="135"/>
      <c r="M230" s="104">
        <v>0</v>
      </c>
      <c r="N230" s="104">
        <f>M230-(M230*0.03)</f>
        <v>0</v>
      </c>
      <c r="O230" s="105">
        <v>7.0000000000000007E-2</v>
      </c>
      <c r="P230" s="101">
        <f t="shared" ref="P230:P236" si="21">(N230*O230)+N230</f>
        <v>0</v>
      </c>
    </row>
    <row r="231" spans="1:16">
      <c r="A231" s="136"/>
      <c r="B231" s="225"/>
      <c r="C231" s="48"/>
      <c r="D231" s="129"/>
      <c r="E231" s="44"/>
      <c r="F231" s="51"/>
      <c r="G231" s="131"/>
      <c r="H231" s="29"/>
      <c r="I231" s="132"/>
      <c r="J231" s="133"/>
      <c r="K231" s="134"/>
      <c r="L231" s="135"/>
      <c r="M231" s="104">
        <v>18537.7</v>
      </c>
      <c r="N231" s="104">
        <f>M231-(M231*0.03)</f>
        <v>17981.569</v>
      </c>
      <c r="O231" s="105">
        <v>7.0000000000000007E-2</v>
      </c>
      <c r="P231" s="101">
        <f t="shared" si="21"/>
        <v>19240.278829999999</v>
      </c>
    </row>
    <row r="232" spans="1:16">
      <c r="A232" s="151"/>
      <c r="B232" s="225"/>
      <c r="C232" s="48"/>
      <c r="D232" s="129"/>
      <c r="E232" s="50"/>
      <c r="F232" s="51"/>
      <c r="G232" s="131"/>
      <c r="H232" s="29"/>
      <c r="I232" s="132"/>
      <c r="J232" s="133"/>
      <c r="K232" s="134"/>
      <c r="L232" s="135"/>
      <c r="M232" s="104">
        <v>9031.68</v>
      </c>
      <c r="N232" s="104">
        <f t="shared" ref="N232:N241" si="22">M232-(M232*0.03)</f>
        <v>8760.7296000000006</v>
      </c>
      <c r="O232" s="105">
        <v>7.0000000000000007E-2</v>
      </c>
      <c r="P232" s="101">
        <f t="shared" si="21"/>
        <v>9373.9806720000015</v>
      </c>
    </row>
    <row r="233" spans="1:16">
      <c r="A233" s="152"/>
      <c r="B233" s="225"/>
      <c r="C233" s="48"/>
      <c r="D233" s="129"/>
      <c r="E233" s="153"/>
      <c r="F233" s="51"/>
      <c r="G233" s="131"/>
      <c r="H233" s="35"/>
      <c r="I233" s="154"/>
      <c r="J233" s="155"/>
      <c r="K233" s="156"/>
      <c r="L233" s="135"/>
      <c r="N233" s="104">
        <f t="shared" si="22"/>
        <v>0</v>
      </c>
      <c r="O233" s="105">
        <v>7.0000000000000007E-2</v>
      </c>
      <c r="P233" s="101">
        <f t="shared" si="21"/>
        <v>0</v>
      </c>
    </row>
    <row r="234" spans="1:16">
      <c r="A234" s="136"/>
      <c r="B234" s="225"/>
      <c r="C234" s="48"/>
      <c r="D234" s="129"/>
      <c r="E234" s="157"/>
      <c r="F234" s="51"/>
      <c r="G234" s="131"/>
      <c r="H234" s="29"/>
      <c r="I234" s="132"/>
      <c r="J234" s="133"/>
      <c r="K234" s="134"/>
      <c r="L234" s="135"/>
      <c r="M234" s="104">
        <v>8478.9599999999991</v>
      </c>
      <c r="N234" s="104">
        <f t="shared" si="22"/>
        <v>8224.5911999999989</v>
      </c>
      <c r="O234" s="105">
        <v>7.0000000000000007E-2</v>
      </c>
      <c r="P234" s="101">
        <f t="shared" si="21"/>
        <v>8800.3125839999993</v>
      </c>
    </row>
    <row r="235" spans="1:16">
      <c r="A235" s="136"/>
      <c r="B235" s="225"/>
      <c r="C235" s="48"/>
      <c r="D235" s="129"/>
      <c r="E235" s="158"/>
      <c r="F235" s="51"/>
      <c r="G235" s="131"/>
      <c r="H235" s="29"/>
      <c r="I235" s="132"/>
      <c r="J235" s="133"/>
      <c r="K235" s="134"/>
      <c r="L235" s="135"/>
      <c r="M235" s="104">
        <v>11122.62</v>
      </c>
      <c r="N235" s="104">
        <f t="shared" si="22"/>
        <v>10788.941400000002</v>
      </c>
      <c r="O235" s="105">
        <v>7.0000000000000007E-2</v>
      </c>
      <c r="P235" s="101">
        <f t="shared" si="21"/>
        <v>11544.167298000002</v>
      </c>
    </row>
    <row r="236" spans="1:16">
      <c r="A236" s="136"/>
      <c r="B236" s="225"/>
      <c r="C236" s="48"/>
      <c r="D236" s="159"/>
      <c r="E236" s="160"/>
      <c r="F236" s="161"/>
      <c r="G236" s="131"/>
      <c r="H236" s="162"/>
      <c r="I236" s="163"/>
      <c r="J236" s="133"/>
      <c r="K236" s="134"/>
      <c r="L236" s="135"/>
      <c r="M236" s="104">
        <v>3813.12</v>
      </c>
      <c r="N236" s="104">
        <f t="shared" si="22"/>
        <v>3698.7264</v>
      </c>
      <c r="O236" s="105">
        <v>7.0000000000000007E-2</v>
      </c>
      <c r="P236" s="101">
        <f t="shared" si="21"/>
        <v>3957.637248</v>
      </c>
    </row>
    <row r="237" spans="1:16">
      <c r="A237" s="136"/>
      <c r="B237" s="225"/>
      <c r="C237" s="48"/>
      <c r="D237" s="159"/>
      <c r="E237" s="182"/>
      <c r="F237" s="161"/>
      <c r="G237" s="131"/>
      <c r="H237" s="162"/>
      <c r="I237" s="163"/>
      <c r="J237" s="133"/>
      <c r="K237" s="134"/>
      <c r="L237" s="135"/>
    </row>
    <row r="238" spans="1:16" ht="28.5" customHeight="1">
      <c r="A238" s="136"/>
      <c r="B238" s="225"/>
      <c r="C238" s="48"/>
      <c r="D238" s="159"/>
      <c r="E238" s="182"/>
      <c r="F238" s="161"/>
      <c r="G238" s="131"/>
      <c r="H238" s="162"/>
      <c r="I238" s="163"/>
      <c r="J238" s="133"/>
      <c r="K238" s="134"/>
      <c r="L238" s="135"/>
    </row>
    <row r="239" spans="1:16">
      <c r="A239" s="136"/>
      <c r="B239" s="225"/>
      <c r="C239" s="48"/>
      <c r="D239" s="159"/>
      <c r="E239" s="182"/>
      <c r="F239" s="161"/>
      <c r="G239" s="131"/>
      <c r="H239" s="162"/>
      <c r="I239" s="163"/>
      <c r="J239" s="133"/>
      <c r="K239" s="134"/>
      <c r="L239" s="135"/>
    </row>
    <row r="240" spans="1:16">
      <c r="A240" s="136"/>
      <c r="B240" s="225"/>
      <c r="C240" s="48"/>
      <c r="D240" s="159"/>
      <c r="E240" s="158"/>
      <c r="F240" s="51"/>
      <c r="G240" s="131"/>
      <c r="H240" s="29"/>
      <c r="I240" s="132"/>
      <c r="J240" s="133"/>
      <c r="K240" s="134"/>
      <c r="L240" s="135"/>
    </row>
    <row r="241" spans="1:16">
      <c r="A241" s="136"/>
      <c r="B241" s="645"/>
      <c r="C241" s="48"/>
      <c r="D241" s="159"/>
      <c r="E241" s="158"/>
      <c r="F241" s="51"/>
      <c r="G241" s="131"/>
      <c r="H241" s="29"/>
      <c r="I241" s="132"/>
      <c r="J241" s="133"/>
      <c r="K241" s="134"/>
      <c r="L241" s="135"/>
      <c r="M241" s="104">
        <v>8640</v>
      </c>
      <c r="N241" s="104">
        <f t="shared" si="22"/>
        <v>8380.7999999999993</v>
      </c>
      <c r="O241" s="105">
        <v>7.0000000000000007E-2</v>
      </c>
      <c r="P241" s="101">
        <f>(N241*O241)+N241</f>
        <v>8967.4559999999983</v>
      </c>
    </row>
    <row r="242" spans="1:16">
      <c r="A242" s="136"/>
      <c r="B242" s="645"/>
      <c r="C242" s="48"/>
      <c r="D242" s="159"/>
      <c r="E242" s="158"/>
      <c r="F242" s="51"/>
      <c r="G242" s="131"/>
      <c r="H242" s="29"/>
      <c r="I242" s="132"/>
      <c r="J242" s="133"/>
      <c r="K242" s="134"/>
      <c r="L242" s="135"/>
    </row>
    <row r="243" spans="1:16">
      <c r="A243" s="136"/>
      <c r="B243" s="645"/>
      <c r="C243" s="48"/>
      <c r="D243" s="159"/>
      <c r="E243" s="158"/>
      <c r="F243" s="51"/>
      <c r="G243" s="131"/>
      <c r="H243" s="29"/>
      <c r="I243" s="132"/>
      <c r="J243" s="133"/>
      <c r="K243" s="134"/>
      <c r="L243" s="135"/>
    </row>
    <row r="244" spans="1:16">
      <c r="A244" s="136"/>
      <c r="B244" s="645"/>
      <c r="C244" s="48"/>
      <c r="D244" s="159"/>
      <c r="E244" s="158"/>
      <c r="F244" s="51"/>
      <c r="G244" s="131"/>
      <c r="H244" s="29"/>
      <c r="I244" s="132"/>
      <c r="J244" s="133"/>
      <c r="K244" s="134"/>
      <c r="L244" s="135"/>
    </row>
    <row r="245" spans="1:16">
      <c r="A245" s="165"/>
      <c r="B245" s="225"/>
      <c r="C245" s="48"/>
      <c r="D245" s="159"/>
      <c r="E245" s="160"/>
      <c r="F245" s="161"/>
      <c r="G245" s="131"/>
      <c r="H245" s="162"/>
      <c r="I245" s="163"/>
      <c r="J245" s="166"/>
      <c r="K245" s="167"/>
      <c r="L245" s="135"/>
    </row>
    <row r="246" spans="1:16">
      <c r="F246" s="10"/>
    </row>
    <row r="247" spans="1:16">
      <c r="A247" s="1" t="s">
        <v>1</v>
      </c>
      <c r="F247" s="10"/>
      <c r="I247" s="107"/>
      <c r="K247" s="108"/>
      <c r="L247" s="3126"/>
    </row>
    <row r="248" spans="1:16">
      <c r="A248" s="3777" t="s">
        <v>2670</v>
      </c>
      <c r="B248" s="3777"/>
      <c r="C248" s="1"/>
      <c r="F248" s="10"/>
      <c r="I248" s="107"/>
      <c r="K248" s="108"/>
      <c r="L248" s="3126"/>
    </row>
    <row r="249" spans="1:16" ht="35.25" thickBot="1">
      <c r="F249" s="10"/>
    </row>
    <row r="250" spans="1:16">
      <c r="A250" s="3770" t="s">
        <v>3</v>
      </c>
      <c r="B250" s="3771"/>
      <c r="C250" s="6" t="s">
        <v>4</v>
      </c>
      <c r="D250" s="110" t="s">
        <v>5</v>
      </c>
      <c r="E250" s="8" t="s">
        <v>6</v>
      </c>
      <c r="F250" s="9" t="s">
        <v>6</v>
      </c>
      <c r="G250" s="111" t="s">
        <v>7</v>
      </c>
      <c r="H250" s="112" t="s">
        <v>8</v>
      </c>
      <c r="I250" s="113" t="s">
        <v>936</v>
      </c>
      <c r="J250" s="114" t="s">
        <v>10</v>
      </c>
      <c r="K250" s="115" t="s">
        <v>10</v>
      </c>
      <c r="L250" s="116" t="s">
        <v>2534</v>
      </c>
      <c r="M250" s="117"/>
    </row>
    <row r="251" spans="1:16" ht="35.25" thickBot="1">
      <c r="A251" s="118"/>
      <c r="B251" s="3138"/>
      <c r="C251" s="12"/>
      <c r="D251" s="120" t="s">
        <v>11</v>
      </c>
      <c r="E251" s="14" t="s">
        <v>13</v>
      </c>
      <c r="F251" s="15" t="s">
        <v>12</v>
      </c>
      <c r="G251" s="121"/>
      <c r="H251" s="122" t="s">
        <v>14</v>
      </c>
      <c r="I251" s="123" t="s">
        <v>937</v>
      </c>
      <c r="J251" s="124" t="s">
        <v>16</v>
      </c>
      <c r="K251" s="125" t="s">
        <v>15</v>
      </c>
      <c r="L251" s="126" t="s">
        <v>2535</v>
      </c>
      <c r="M251" s="117"/>
    </row>
    <row r="252" spans="1:16">
      <c r="A252" s="127"/>
      <c r="B252" s="225"/>
      <c r="C252" s="48"/>
      <c r="D252" s="129"/>
      <c r="E252" s="130"/>
      <c r="F252" s="88"/>
      <c r="G252" s="131"/>
      <c r="H252" s="29"/>
      <c r="I252" s="132"/>
      <c r="J252" s="133"/>
      <c r="K252" s="114"/>
      <c r="L252" s="135"/>
      <c r="M252" s="104">
        <v>3552</v>
      </c>
      <c r="N252" s="104">
        <f t="shared" ref="N252:N268" si="23">M252-(M252*0.03)</f>
        <v>3445.44</v>
      </c>
      <c r="O252" s="105">
        <v>7.0000000000000007E-2</v>
      </c>
      <c r="P252" s="101">
        <f t="shared" ref="P252:P268" si="24">(N252*O252)+N252</f>
        <v>3686.6208000000001</v>
      </c>
    </row>
    <row r="253" spans="1:16">
      <c r="A253" s="136"/>
      <c r="B253" s="225"/>
      <c r="C253" s="48"/>
      <c r="D253" s="129"/>
      <c r="E253" s="137"/>
      <c r="F253" s="51"/>
      <c r="G253" s="131"/>
      <c r="H253" s="29"/>
      <c r="I253" s="132"/>
      <c r="J253" s="133"/>
      <c r="K253" s="176"/>
      <c r="L253" s="135"/>
      <c r="N253" s="104">
        <f t="shared" si="23"/>
        <v>0</v>
      </c>
      <c r="O253" s="105">
        <v>7.0000000000000007E-2</v>
      </c>
      <c r="P253" s="101">
        <f t="shared" si="24"/>
        <v>0</v>
      </c>
    </row>
    <row r="254" spans="1:16">
      <c r="A254" s="136"/>
      <c r="B254" s="3757"/>
      <c r="C254" s="48"/>
      <c r="D254" s="129"/>
      <c r="E254" s="137"/>
      <c r="F254" s="51"/>
      <c r="G254" s="131"/>
      <c r="H254" s="29"/>
      <c r="I254" s="132"/>
      <c r="J254" s="133"/>
      <c r="K254" s="179"/>
      <c r="L254" s="135"/>
      <c r="M254" s="104">
        <v>9498.06</v>
      </c>
      <c r="N254" s="104">
        <f t="shared" si="23"/>
        <v>9213.118199999999</v>
      </c>
      <c r="O254" s="105">
        <v>7.0000000000000007E-2</v>
      </c>
      <c r="P254" s="101">
        <f t="shared" si="24"/>
        <v>9858.0364739999986</v>
      </c>
    </row>
    <row r="255" spans="1:16">
      <c r="A255" s="136"/>
      <c r="B255" s="3757"/>
      <c r="C255" s="48"/>
      <c r="D255" s="129"/>
      <c r="E255" s="137"/>
      <c r="F255" s="51"/>
      <c r="G255" s="131"/>
      <c r="H255" s="29"/>
      <c r="I255" s="132"/>
      <c r="J255" s="133"/>
      <c r="K255" s="134"/>
      <c r="L255" s="135"/>
      <c r="M255" s="104">
        <v>15305.4</v>
      </c>
      <c r="N255" s="104">
        <f t="shared" si="23"/>
        <v>14846.237999999999</v>
      </c>
      <c r="O255" s="105">
        <v>7.0000000000000007E-2</v>
      </c>
      <c r="P255" s="101">
        <f t="shared" si="24"/>
        <v>15885.47466</v>
      </c>
    </row>
    <row r="256" spans="1:16">
      <c r="A256" s="136"/>
      <c r="B256" s="225"/>
      <c r="C256" s="48"/>
      <c r="D256" s="129"/>
      <c r="E256" s="137"/>
      <c r="F256" s="51"/>
      <c r="G256" s="131"/>
      <c r="H256" s="29"/>
      <c r="I256" s="132"/>
      <c r="J256" s="133"/>
      <c r="K256" s="134"/>
      <c r="L256" s="135"/>
      <c r="N256" s="104">
        <f t="shared" si="23"/>
        <v>0</v>
      </c>
      <c r="O256" s="105">
        <v>7.0000000000000007E-2</v>
      </c>
      <c r="P256" s="101">
        <f t="shared" si="24"/>
        <v>0</v>
      </c>
    </row>
    <row r="257" spans="1:16">
      <c r="A257" s="136"/>
      <c r="B257" s="225"/>
      <c r="C257" s="48"/>
      <c r="D257" s="129"/>
      <c r="E257" s="137"/>
      <c r="F257" s="51"/>
      <c r="G257" s="131"/>
      <c r="H257" s="29"/>
      <c r="I257" s="132"/>
      <c r="J257" s="133"/>
      <c r="K257" s="134"/>
      <c r="L257" s="135"/>
      <c r="N257" s="104">
        <f t="shared" si="23"/>
        <v>0</v>
      </c>
      <c r="O257" s="105">
        <v>7.0000000000000007E-2</v>
      </c>
      <c r="P257" s="101">
        <f t="shared" si="24"/>
        <v>0</v>
      </c>
    </row>
    <row r="258" spans="1:16">
      <c r="A258" s="136"/>
      <c r="B258" s="225"/>
      <c r="C258" s="48"/>
      <c r="D258" s="129"/>
      <c r="E258" s="137"/>
      <c r="F258" s="51"/>
      <c r="G258" s="131"/>
      <c r="H258" s="29"/>
      <c r="I258" s="132"/>
      <c r="J258" s="133"/>
      <c r="K258" s="134"/>
      <c r="L258" s="135"/>
      <c r="N258" s="104">
        <f t="shared" si="23"/>
        <v>0</v>
      </c>
      <c r="O258" s="105">
        <v>7.0000000000000007E-2</v>
      </c>
      <c r="P258" s="101">
        <f t="shared" si="24"/>
        <v>0</v>
      </c>
    </row>
    <row r="259" spans="1:16">
      <c r="A259" s="136"/>
      <c r="B259" s="3757"/>
      <c r="C259" s="140"/>
      <c r="D259" s="141"/>
      <c r="E259" s="137"/>
      <c r="F259" s="51"/>
      <c r="G259" s="180"/>
      <c r="H259" s="69"/>
      <c r="I259" s="144"/>
      <c r="J259" s="145"/>
      <c r="K259" s="181"/>
      <c r="M259" s="104">
        <v>14244.12</v>
      </c>
      <c r="N259" s="104">
        <f t="shared" si="23"/>
        <v>13816.796400000001</v>
      </c>
      <c r="O259" s="105">
        <v>7.0000000000000007E-2</v>
      </c>
      <c r="P259" s="101">
        <f t="shared" si="24"/>
        <v>14783.972148000001</v>
      </c>
    </row>
    <row r="260" spans="1:16">
      <c r="A260" s="136"/>
      <c r="B260" s="547"/>
      <c r="C260" s="48"/>
      <c r="D260" s="129"/>
      <c r="E260" s="137"/>
      <c r="F260" s="51"/>
      <c r="G260" s="131"/>
      <c r="H260" s="29"/>
      <c r="I260" s="132"/>
      <c r="J260" s="133"/>
      <c r="K260" s="134"/>
      <c r="L260" s="135"/>
      <c r="M260" s="104">
        <v>3240</v>
      </c>
      <c r="N260" s="104">
        <f t="shared" si="23"/>
        <v>3142.8</v>
      </c>
      <c r="O260" s="105">
        <v>7.0000000000000007E-2</v>
      </c>
      <c r="P260" s="101">
        <f t="shared" si="24"/>
        <v>3362.7960000000003</v>
      </c>
    </row>
    <row r="261" spans="1:16">
      <c r="A261" s="136"/>
      <c r="B261" s="547"/>
      <c r="C261" s="48"/>
      <c r="D261" s="129"/>
      <c r="E261" s="137"/>
      <c r="F261" s="51"/>
      <c r="G261" s="131"/>
      <c r="H261" s="29"/>
      <c r="I261" s="132"/>
      <c r="J261" s="133"/>
      <c r="K261" s="134"/>
      <c r="L261" s="135"/>
      <c r="M261" s="104">
        <v>14700</v>
      </c>
      <c r="N261" s="104">
        <f t="shared" si="23"/>
        <v>14259</v>
      </c>
      <c r="O261" s="105">
        <v>7.0000000000000007E-2</v>
      </c>
      <c r="P261" s="101">
        <f t="shared" si="24"/>
        <v>15257.130000000001</v>
      </c>
    </row>
    <row r="262" spans="1:16">
      <c r="A262" s="136"/>
      <c r="B262" s="547"/>
      <c r="C262" s="140"/>
      <c r="D262" s="141"/>
      <c r="E262" s="142"/>
      <c r="F262" s="143"/>
      <c r="G262" s="180"/>
      <c r="H262" s="69"/>
      <c r="I262" s="144"/>
      <c r="J262" s="145"/>
      <c r="K262" s="146"/>
      <c r="L262" s="147"/>
      <c r="M262" s="104">
        <v>14582.7</v>
      </c>
      <c r="N262" s="104">
        <f t="shared" si="23"/>
        <v>14145.219000000001</v>
      </c>
      <c r="O262" s="105">
        <v>7.0000000000000007E-2</v>
      </c>
      <c r="P262" s="101">
        <f t="shared" si="24"/>
        <v>15135.384330000001</v>
      </c>
    </row>
    <row r="263" spans="1:16">
      <c r="A263" s="136"/>
      <c r="B263" s="547"/>
      <c r="C263" s="48"/>
      <c r="D263" s="129"/>
      <c r="E263" s="137"/>
      <c r="F263" s="51"/>
      <c r="G263" s="131"/>
      <c r="H263" s="29"/>
      <c r="I263" s="132"/>
      <c r="J263" s="133"/>
      <c r="K263" s="134"/>
      <c r="L263" s="147"/>
      <c r="M263" s="104">
        <v>13483.8</v>
      </c>
      <c r="N263" s="104">
        <f t="shared" si="23"/>
        <v>13079.286</v>
      </c>
      <c r="O263" s="105">
        <v>7.0000000000000007E-2</v>
      </c>
      <c r="P263" s="101">
        <f t="shared" si="24"/>
        <v>13994.836020000001</v>
      </c>
    </row>
    <row r="264" spans="1:16">
      <c r="A264" s="136"/>
      <c r="B264" s="225"/>
      <c r="C264" s="140"/>
      <c r="D264" s="141"/>
      <c r="E264" s="137"/>
      <c r="F264" s="51"/>
      <c r="G264" s="180"/>
      <c r="H264" s="69"/>
      <c r="I264" s="144"/>
      <c r="J264" s="145"/>
      <c r="K264" s="146"/>
      <c r="L264" s="147"/>
      <c r="M264" s="104">
        <v>2669.52</v>
      </c>
      <c r="N264" s="104">
        <f t="shared" si="23"/>
        <v>2589.4344000000001</v>
      </c>
      <c r="O264" s="105">
        <v>7.0000000000000007E-2</v>
      </c>
      <c r="P264" s="101">
        <f t="shared" si="24"/>
        <v>2770.6948080000002</v>
      </c>
    </row>
    <row r="265" spans="1:16">
      <c r="A265" s="136"/>
      <c r="B265" s="225"/>
      <c r="C265" s="140"/>
      <c r="D265" s="141"/>
      <c r="E265" s="137"/>
      <c r="F265" s="51"/>
      <c r="G265" s="180"/>
      <c r="H265" s="69"/>
      <c r="I265" s="144"/>
      <c r="J265" s="145"/>
      <c r="K265" s="146"/>
      <c r="L265" s="147"/>
      <c r="N265" s="104">
        <f t="shared" si="23"/>
        <v>0</v>
      </c>
      <c r="O265" s="105">
        <v>7.0000000000000007E-2</v>
      </c>
      <c r="P265" s="101">
        <f t="shared" si="24"/>
        <v>0</v>
      </c>
    </row>
    <row r="266" spans="1:16">
      <c r="A266" s="148"/>
      <c r="B266" s="3757"/>
      <c r="C266" s="140"/>
      <c r="D266" s="141"/>
      <c r="E266" s="137"/>
      <c r="F266" s="51"/>
      <c r="G266" s="180"/>
      <c r="H266" s="69"/>
      <c r="I266" s="144"/>
      <c r="J266" s="145"/>
      <c r="K266" s="146"/>
      <c r="L266" s="147"/>
      <c r="M266" s="104">
        <v>12972.96</v>
      </c>
      <c r="N266" s="104">
        <f t="shared" si="23"/>
        <v>12583.771199999999</v>
      </c>
      <c r="O266" s="105">
        <v>7.0000000000000007E-2</v>
      </c>
      <c r="P266" s="101">
        <f t="shared" si="24"/>
        <v>13464.635183999999</v>
      </c>
    </row>
    <row r="267" spans="1:16">
      <c r="A267" s="136"/>
      <c r="B267" s="225"/>
      <c r="C267" s="48"/>
      <c r="D267" s="129"/>
      <c r="E267" s="137"/>
      <c r="F267" s="51"/>
      <c r="G267" s="131"/>
      <c r="H267" s="29"/>
      <c r="I267" s="132"/>
      <c r="J267" s="145"/>
      <c r="K267" s="134"/>
      <c r="L267" s="147"/>
      <c r="M267" s="104">
        <v>12687.84</v>
      </c>
      <c r="N267" s="104">
        <f t="shared" si="23"/>
        <v>12307.2048</v>
      </c>
      <c r="O267" s="105">
        <v>7.0000000000000007E-2</v>
      </c>
      <c r="P267" s="101">
        <f t="shared" si="24"/>
        <v>13168.709135999999</v>
      </c>
    </row>
    <row r="268" spans="1:16">
      <c r="A268" s="136"/>
      <c r="B268" s="225"/>
      <c r="C268" s="48"/>
      <c r="D268" s="129"/>
      <c r="E268" s="137"/>
      <c r="F268" s="51"/>
      <c r="G268" s="131"/>
      <c r="H268" s="29"/>
      <c r="I268" s="132"/>
      <c r="J268" s="133"/>
      <c r="K268" s="134"/>
      <c r="L268" s="135"/>
      <c r="M268" s="104">
        <v>16572.599999999999</v>
      </c>
      <c r="N268" s="104">
        <f t="shared" si="23"/>
        <v>16075.421999999999</v>
      </c>
      <c r="O268" s="105">
        <v>7.0000000000000007E-2</v>
      </c>
      <c r="P268" s="101">
        <f t="shared" si="24"/>
        <v>17200.701539999998</v>
      </c>
    </row>
    <row r="269" spans="1:16">
      <c r="A269" s="136"/>
      <c r="B269" s="225"/>
      <c r="C269" s="48"/>
      <c r="D269" s="129"/>
      <c r="E269" s="44"/>
      <c r="F269" s="51"/>
      <c r="G269" s="131"/>
      <c r="H269" s="29"/>
      <c r="I269" s="150"/>
      <c r="J269" s="133"/>
      <c r="K269" s="134"/>
      <c r="L269" s="135"/>
      <c r="M269" s="104">
        <v>6021.12</v>
      </c>
      <c r="N269" s="104">
        <f>M269-(M269*0.03)</f>
        <v>5840.4863999999998</v>
      </c>
      <c r="O269" s="105">
        <v>7.0000000000000007E-2</v>
      </c>
      <c r="P269" s="101">
        <f>(N269*O269)+N269</f>
        <v>6249.3204479999995</v>
      </c>
    </row>
    <row r="270" spans="1:16">
      <c r="A270" s="136"/>
      <c r="B270" s="225"/>
      <c r="C270" s="48"/>
      <c r="D270" s="129"/>
      <c r="E270" s="44"/>
      <c r="F270" s="51"/>
      <c r="G270" s="131"/>
      <c r="H270" s="29"/>
      <c r="I270" s="132"/>
      <c r="J270" s="133"/>
      <c r="K270" s="134"/>
      <c r="L270" s="135"/>
      <c r="M270" s="104">
        <v>8714.16</v>
      </c>
      <c r="N270" s="104">
        <f>M270-(M270*0.03)</f>
        <v>8452.7351999999992</v>
      </c>
      <c r="O270" s="105">
        <v>7.0000000000000007E-2</v>
      </c>
      <c r="P270" s="101">
        <f>(N270*O270)+N270</f>
        <v>9044.4266639999987</v>
      </c>
    </row>
    <row r="271" spans="1:16">
      <c r="A271" s="136"/>
      <c r="B271" s="225"/>
      <c r="C271" s="48"/>
      <c r="D271" s="129"/>
      <c r="E271" s="44"/>
      <c r="F271" s="51"/>
      <c r="G271" s="131"/>
      <c r="H271" s="29"/>
      <c r="I271" s="132"/>
      <c r="J271" s="133"/>
      <c r="K271" s="134"/>
      <c r="L271" s="135"/>
      <c r="M271" s="104">
        <v>0</v>
      </c>
      <c r="N271" s="104">
        <f>M271-(M271*0.03)</f>
        <v>0</v>
      </c>
      <c r="O271" s="105">
        <v>7.0000000000000007E-2</v>
      </c>
      <c r="P271" s="101">
        <f t="shared" ref="P271:P277" si="25">(N271*O271)+N271</f>
        <v>0</v>
      </c>
    </row>
    <row r="272" spans="1:16">
      <c r="A272" s="136"/>
      <c r="B272" s="225"/>
      <c r="C272" s="48"/>
      <c r="D272" s="129"/>
      <c r="E272" s="44"/>
      <c r="F272" s="51"/>
      <c r="G272" s="131"/>
      <c r="H272" s="29"/>
      <c r="I272" s="132"/>
      <c r="J272" s="133"/>
      <c r="K272" s="134"/>
      <c r="L272" s="135"/>
      <c r="M272" s="104">
        <v>18537.7</v>
      </c>
      <c r="N272" s="104">
        <f>M272-(M272*0.03)</f>
        <v>17981.569</v>
      </c>
      <c r="O272" s="105">
        <v>7.0000000000000007E-2</v>
      </c>
      <c r="P272" s="101">
        <f t="shared" si="25"/>
        <v>19240.278829999999</v>
      </c>
    </row>
    <row r="273" spans="1:16" ht="35.25" customHeight="1">
      <c r="A273" s="151"/>
      <c r="B273" s="225"/>
      <c r="C273" s="48"/>
      <c r="D273" s="129"/>
      <c r="E273" s="50"/>
      <c r="F273" s="51"/>
      <c r="G273" s="131"/>
      <c r="H273" s="29"/>
      <c r="I273" s="132"/>
      <c r="J273" s="133"/>
      <c r="K273" s="134"/>
      <c r="L273" s="135"/>
      <c r="M273" s="104">
        <v>9031.68</v>
      </c>
      <c r="N273" s="104">
        <f t="shared" ref="N273:N283" si="26">M273-(M273*0.03)</f>
        <v>8760.7296000000006</v>
      </c>
      <c r="O273" s="105">
        <v>7.0000000000000007E-2</v>
      </c>
      <c r="P273" s="101">
        <f t="shared" si="25"/>
        <v>9373.9806720000015</v>
      </c>
    </row>
    <row r="274" spans="1:16">
      <c r="A274" s="152"/>
      <c r="B274" s="225"/>
      <c r="C274" s="48"/>
      <c r="D274" s="129"/>
      <c r="E274" s="153"/>
      <c r="F274" s="51"/>
      <c r="G274" s="131"/>
      <c r="H274" s="35"/>
      <c r="I274" s="154"/>
      <c r="J274" s="155"/>
      <c r="K274" s="156"/>
      <c r="L274" s="135"/>
      <c r="N274" s="104">
        <f t="shared" si="26"/>
        <v>0</v>
      </c>
      <c r="O274" s="105">
        <v>7.0000000000000007E-2</v>
      </c>
      <c r="P274" s="101">
        <f t="shared" si="25"/>
        <v>0</v>
      </c>
    </row>
    <row r="275" spans="1:16">
      <c r="A275" s="136"/>
      <c r="B275" s="225"/>
      <c r="C275" s="48"/>
      <c r="D275" s="129"/>
      <c r="E275" s="157"/>
      <c r="F275" s="51"/>
      <c r="G275" s="131"/>
      <c r="H275" s="29"/>
      <c r="I275" s="132"/>
      <c r="J275" s="133"/>
      <c r="K275" s="134"/>
      <c r="L275" s="135"/>
      <c r="M275" s="104">
        <v>8478.9599999999991</v>
      </c>
      <c r="N275" s="104">
        <f t="shared" si="26"/>
        <v>8224.5911999999989</v>
      </c>
      <c r="O275" s="105">
        <v>7.0000000000000007E-2</v>
      </c>
      <c r="P275" s="101">
        <f t="shared" si="25"/>
        <v>8800.3125839999993</v>
      </c>
    </row>
    <row r="276" spans="1:16" ht="35.25" customHeight="1">
      <c r="A276" s="136"/>
      <c r="B276" s="225"/>
      <c r="C276" s="48"/>
      <c r="D276" s="129"/>
      <c r="E276" s="158"/>
      <c r="F276" s="51"/>
      <c r="G276" s="131"/>
      <c r="H276" s="29"/>
      <c r="I276" s="132"/>
      <c r="J276" s="133"/>
      <c r="K276" s="134"/>
      <c r="L276" s="135"/>
      <c r="M276" s="104">
        <v>11122.62</v>
      </c>
      <c r="N276" s="104">
        <f t="shared" si="26"/>
        <v>10788.941400000002</v>
      </c>
      <c r="O276" s="105">
        <v>7.0000000000000007E-2</v>
      </c>
      <c r="P276" s="101">
        <f t="shared" si="25"/>
        <v>11544.167298000002</v>
      </c>
    </row>
    <row r="277" spans="1:16">
      <c r="A277" s="136"/>
      <c r="B277" s="225"/>
      <c r="C277" s="48"/>
      <c r="D277" s="159"/>
      <c r="E277" s="160"/>
      <c r="F277" s="161"/>
      <c r="G277" s="131"/>
      <c r="H277" s="162"/>
      <c r="I277" s="163"/>
      <c r="J277" s="133"/>
      <c r="K277" s="134"/>
      <c r="L277" s="135"/>
      <c r="M277" s="104">
        <v>3813.12</v>
      </c>
      <c r="N277" s="104">
        <f t="shared" si="26"/>
        <v>3698.7264</v>
      </c>
      <c r="O277" s="105">
        <v>7.0000000000000007E-2</v>
      </c>
      <c r="P277" s="101">
        <f t="shared" si="25"/>
        <v>3957.637248</v>
      </c>
    </row>
    <row r="278" spans="1:16">
      <c r="A278" s="136"/>
      <c r="B278" s="225"/>
      <c r="C278" s="48"/>
      <c r="D278" s="159"/>
      <c r="E278" s="182"/>
      <c r="F278" s="161"/>
      <c r="G278" s="131"/>
      <c r="H278" s="162"/>
      <c r="I278" s="163"/>
      <c r="J278" s="133"/>
      <c r="K278" s="134"/>
      <c r="L278" s="135"/>
    </row>
    <row r="279" spans="1:16">
      <c r="A279" s="136"/>
      <c r="B279" s="225"/>
      <c r="C279" s="48"/>
      <c r="D279" s="159"/>
      <c r="E279" s="182"/>
      <c r="F279" s="161"/>
      <c r="G279" s="131"/>
      <c r="H279" s="162"/>
      <c r="I279" s="163"/>
      <c r="J279" s="133"/>
      <c r="K279" s="134"/>
      <c r="L279" s="135"/>
    </row>
    <row r="280" spans="1:16">
      <c r="A280" s="136"/>
      <c r="B280" s="225"/>
      <c r="C280" s="48"/>
      <c r="D280" s="159"/>
      <c r="E280" s="182"/>
      <c r="F280" s="161"/>
      <c r="G280" s="131"/>
      <c r="H280" s="162"/>
      <c r="I280" s="163"/>
      <c r="J280" s="133"/>
      <c r="K280" s="134"/>
      <c r="L280" s="135"/>
    </row>
    <row r="281" spans="1:16">
      <c r="A281" s="136"/>
      <c r="B281" s="225"/>
      <c r="C281" s="48"/>
      <c r="D281" s="159"/>
      <c r="E281" s="158"/>
      <c r="F281" s="51"/>
      <c r="G281" s="131"/>
      <c r="H281" s="29"/>
      <c r="I281" s="132"/>
      <c r="J281" s="133"/>
      <c r="K281" s="134"/>
      <c r="L281" s="135"/>
    </row>
    <row r="282" spans="1:16">
      <c r="A282" s="136"/>
      <c r="B282" s="225"/>
      <c r="C282" s="48"/>
      <c r="D282" s="159"/>
      <c r="E282" s="158"/>
      <c r="F282" s="51"/>
      <c r="G282" s="131"/>
      <c r="H282" s="29"/>
      <c r="I282" s="132"/>
      <c r="J282" s="133"/>
      <c r="K282" s="134"/>
      <c r="L282" s="135"/>
    </row>
    <row r="283" spans="1:16">
      <c r="A283" s="136"/>
      <c r="B283" s="645"/>
      <c r="C283" s="48"/>
      <c r="D283" s="159"/>
      <c r="E283" s="158"/>
      <c r="F283" s="51"/>
      <c r="G283" s="131"/>
      <c r="H283" s="29"/>
      <c r="I283" s="132"/>
      <c r="J283" s="133"/>
      <c r="K283" s="134"/>
      <c r="L283" s="135"/>
      <c r="M283" s="104">
        <v>8640</v>
      </c>
      <c r="N283" s="104">
        <f t="shared" si="26"/>
        <v>8380.7999999999993</v>
      </c>
      <c r="O283" s="105">
        <v>7.0000000000000007E-2</v>
      </c>
      <c r="P283" s="101">
        <f>(N283*O283)+N283</f>
        <v>8967.4559999999983</v>
      </c>
    </row>
    <row r="284" spans="1:16">
      <c r="A284" s="136"/>
      <c r="B284" s="645"/>
      <c r="C284" s="48"/>
      <c r="D284" s="159"/>
      <c r="E284" s="158"/>
      <c r="F284" s="51"/>
      <c r="G284" s="131"/>
      <c r="H284" s="29"/>
      <c r="I284" s="132"/>
      <c r="J284" s="133"/>
      <c r="K284" s="134"/>
      <c r="L284" s="135"/>
    </row>
    <row r="285" spans="1:16">
      <c r="A285" s="136"/>
      <c r="B285" s="645"/>
      <c r="C285" s="48"/>
      <c r="D285" s="159"/>
      <c r="E285" s="158"/>
      <c r="F285" s="51"/>
      <c r="G285" s="131"/>
      <c r="H285" s="29"/>
      <c r="I285" s="132"/>
      <c r="J285" s="133"/>
      <c r="K285" s="134"/>
      <c r="L285" s="135"/>
    </row>
    <row r="286" spans="1:16">
      <c r="A286" s="165"/>
      <c r="B286" s="225"/>
      <c r="C286" s="48"/>
      <c r="D286" s="159"/>
      <c r="E286" s="160"/>
      <c r="F286" s="161"/>
      <c r="G286" s="131"/>
      <c r="H286" s="162"/>
      <c r="I286" s="163"/>
      <c r="J286" s="166"/>
      <c r="K286" s="167"/>
      <c r="L286" s="135"/>
    </row>
    <row r="287" spans="1:16">
      <c r="A287" s="214"/>
      <c r="C287" s="106"/>
      <c r="D287" s="106"/>
      <c r="E287" s="106"/>
      <c r="F287" s="106"/>
      <c r="G287" s="354"/>
      <c r="H287" s="98"/>
      <c r="I287" s="106"/>
      <c r="J287" s="3757"/>
      <c r="K287" s="106"/>
      <c r="L287" s="3757"/>
      <c r="M287" s="106"/>
    </row>
    <row r="288" spans="1:16">
      <c r="A288" s="1" t="s">
        <v>1</v>
      </c>
      <c r="F288" s="10"/>
      <c r="I288" s="107"/>
      <c r="K288" s="108"/>
      <c r="L288" s="3126"/>
    </row>
    <row r="289" spans="1:16">
      <c r="A289" s="3777" t="s">
        <v>2670</v>
      </c>
      <c r="B289" s="3777"/>
      <c r="C289" s="1"/>
      <c r="F289" s="10"/>
      <c r="I289" s="107"/>
      <c r="K289" s="108"/>
      <c r="L289" s="3126"/>
    </row>
    <row r="290" spans="1:16" ht="35.25" thickBot="1">
      <c r="F290" s="10"/>
    </row>
    <row r="291" spans="1:16">
      <c r="A291" s="3770" t="s">
        <v>3</v>
      </c>
      <c r="B291" s="3771"/>
      <c r="C291" s="6" t="s">
        <v>4</v>
      </c>
      <c r="D291" s="110" t="s">
        <v>5</v>
      </c>
      <c r="E291" s="8" t="s">
        <v>6</v>
      </c>
      <c r="F291" s="9" t="s">
        <v>6</v>
      </c>
      <c r="G291" s="111" t="s">
        <v>7</v>
      </c>
      <c r="H291" s="112" t="s">
        <v>8</v>
      </c>
      <c r="I291" s="113" t="s">
        <v>936</v>
      </c>
      <c r="J291" s="114" t="s">
        <v>10</v>
      </c>
      <c r="K291" s="115" t="s">
        <v>10</v>
      </c>
      <c r="L291" s="116" t="s">
        <v>2534</v>
      </c>
      <c r="M291" s="117"/>
    </row>
    <row r="292" spans="1:16" ht="35.25" thickBot="1">
      <c r="A292" s="118"/>
      <c r="B292" s="3138"/>
      <c r="C292" s="12"/>
      <c r="D292" s="120" t="s">
        <v>11</v>
      </c>
      <c r="E292" s="14" t="s">
        <v>13</v>
      </c>
      <c r="F292" s="15" t="s">
        <v>12</v>
      </c>
      <c r="G292" s="121"/>
      <c r="H292" s="122" t="s">
        <v>14</v>
      </c>
      <c r="I292" s="123" t="s">
        <v>937</v>
      </c>
      <c r="J292" s="124" t="s">
        <v>16</v>
      </c>
      <c r="K292" s="125" t="s">
        <v>15</v>
      </c>
      <c r="L292" s="126" t="s">
        <v>2535</v>
      </c>
      <c r="M292" s="117"/>
    </row>
    <row r="293" spans="1:16">
      <c r="A293" s="127"/>
      <c r="B293" s="225"/>
      <c r="C293" s="48"/>
      <c r="D293" s="129"/>
      <c r="E293" s="130"/>
      <c r="F293" s="88"/>
      <c r="G293" s="131"/>
      <c r="H293" s="29"/>
      <c r="I293" s="132"/>
      <c r="J293" s="133"/>
      <c r="K293" s="114"/>
      <c r="L293" s="135"/>
      <c r="M293" s="104">
        <v>3552</v>
      </c>
      <c r="N293" s="104">
        <f t="shared" ref="N293:N309" si="27">M293-(M293*0.03)</f>
        <v>3445.44</v>
      </c>
      <c r="O293" s="105">
        <v>7.0000000000000007E-2</v>
      </c>
      <c r="P293" s="101">
        <f t="shared" ref="P293:P309" si="28">(N293*O293)+N293</f>
        <v>3686.6208000000001</v>
      </c>
    </row>
    <row r="294" spans="1:16">
      <c r="A294" s="136"/>
      <c r="B294" s="225"/>
      <c r="C294" s="48"/>
      <c r="D294" s="129"/>
      <c r="E294" s="137"/>
      <c r="F294" s="51"/>
      <c r="G294" s="131"/>
      <c r="H294" s="29"/>
      <c r="I294" s="132"/>
      <c r="J294" s="133"/>
      <c r="K294" s="176"/>
      <c r="L294" s="135"/>
      <c r="N294" s="104">
        <f t="shared" si="27"/>
        <v>0</v>
      </c>
      <c r="O294" s="105">
        <v>7.0000000000000007E-2</v>
      </c>
      <c r="P294" s="101">
        <f t="shared" si="28"/>
        <v>0</v>
      </c>
    </row>
    <row r="295" spans="1:16">
      <c r="A295" s="136"/>
      <c r="B295" s="3757"/>
      <c r="C295" s="48"/>
      <c r="D295" s="129"/>
      <c r="E295" s="137"/>
      <c r="F295" s="51"/>
      <c r="G295" s="131"/>
      <c r="H295" s="29"/>
      <c r="I295" s="132"/>
      <c r="J295" s="133"/>
      <c r="K295" s="179"/>
      <c r="L295" s="135"/>
      <c r="M295" s="104">
        <v>9498.06</v>
      </c>
      <c r="N295" s="104">
        <f t="shared" si="27"/>
        <v>9213.118199999999</v>
      </c>
      <c r="O295" s="105">
        <v>7.0000000000000007E-2</v>
      </c>
      <c r="P295" s="101">
        <f t="shared" si="28"/>
        <v>9858.0364739999986</v>
      </c>
    </row>
    <row r="296" spans="1:16">
      <c r="A296" s="136"/>
      <c r="B296" s="3757"/>
      <c r="C296" s="48"/>
      <c r="D296" s="129"/>
      <c r="E296" s="137"/>
      <c r="F296" s="51"/>
      <c r="G296" s="131"/>
      <c r="H296" s="29"/>
      <c r="I296" s="132"/>
      <c r="J296" s="133"/>
      <c r="K296" s="134"/>
      <c r="L296" s="135"/>
      <c r="M296" s="104">
        <v>15305.4</v>
      </c>
      <c r="N296" s="104">
        <f t="shared" si="27"/>
        <v>14846.237999999999</v>
      </c>
      <c r="O296" s="105">
        <v>7.0000000000000007E-2</v>
      </c>
      <c r="P296" s="101">
        <f t="shared" si="28"/>
        <v>15885.47466</v>
      </c>
    </row>
    <row r="297" spans="1:16">
      <c r="A297" s="136"/>
      <c r="B297" s="225"/>
      <c r="C297" s="48"/>
      <c r="D297" s="129"/>
      <c r="E297" s="137"/>
      <c r="F297" s="51"/>
      <c r="G297" s="131"/>
      <c r="H297" s="29"/>
      <c r="I297" s="132"/>
      <c r="J297" s="133"/>
      <c r="K297" s="134"/>
      <c r="L297" s="135"/>
      <c r="N297" s="104">
        <f t="shared" si="27"/>
        <v>0</v>
      </c>
      <c r="O297" s="105">
        <v>7.0000000000000007E-2</v>
      </c>
      <c r="P297" s="101">
        <f t="shared" si="28"/>
        <v>0</v>
      </c>
    </row>
    <row r="298" spans="1:16">
      <c r="A298" s="136"/>
      <c r="B298" s="225"/>
      <c r="C298" s="48"/>
      <c r="D298" s="129"/>
      <c r="E298" s="137"/>
      <c r="F298" s="51"/>
      <c r="G298" s="131"/>
      <c r="H298" s="29"/>
      <c r="I298" s="132"/>
      <c r="J298" s="133"/>
      <c r="K298" s="134"/>
      <c r="L298" s="135"/>
      <c r="N298" s="104">
        <f t="shared" si="27"/>
        <v>0</v>
      </c>
      <c r="O298" s="105">
        <v>7.0000000000000007E-2</v>
      </c>
      <c r="P298" s="101">
        <f t="shared" si="28"/>
        <v>0</v>
      </c>
    </row>
    <row r="299" spans="1:16">
      <c r="A299" s="136"/>
      <c r="B299" s="225"/>
      <c r="C299" s="48"/>
      <c r="D299" s="129"/>
      <c r="E299" s="137"/>
      <c r="F299" s="51"/>
      <c r="G299" s="131"/>
      <c r="H299" s="29"/>
      <c r="I299" s="132"/>
      <c r="J299" s="133"/>
      <c r="K299" s="134"/>
      <c r="L299" s="135"/>
      <c r="N299" s="104">
        <f t="shared" si="27"/>
        <v>0</v>
      </c>
      <c r="O299" s="105">
        <v>7.0000000000000007E-2</v>
      </c>
      <c r="P299" s="101">
        <f t="shared" si="28"/>
        <v>0</v>
      </c>
    </row>
    <row r="300" spans="1:16">
      <c r="A300" s="136"/>
      <c r="B300" s="3757"/>
      <c r="C300" s="140"/>
      <c r="D300" s="141"/>
      <c r="E300" s="137"/>
      <c r="F300" s="51"/>
      <c r="G300" s="180"/>
      <c r="H300" s="69"/>
      <c r="I300" s="144"/>
      <c r="J300" s="145"/>
      <c r="K300" s="181"/>
      <c r="M300" s="104">
        <v>14244.12</v>
      </c>
      <c r="N300" s="104">
        <f t="shared" si="27"/>
        <v>13816.796400000001</v>
      </c>
      <c r="O300" s="105">
        <v>7.0000000000000007E-2</v>
      </c>
      <c r="P300" s="101">
        <f t="shared" si="28"/>
        <v>14783.972148000001</v>
      </c>
    </row>
    <row r="301" spans="1:16">
      <c r="A301" s="136"/>
      <c r="B301" s="547"/>
      <c r="C301" s="48"/>
      <c r="D301" s="129"/>
      <c r="E301" s="137"/>
      <c r="F301" s="51"/>
      <c r="G301" s="131"/>
      <c r="H301" s="29"/>
      <c r="I301" s="132"/>
      <c r="J301" s="133"/>
      <c r="K301" s="134"/>
      <c r="L301" s="135"/>
      <c r="M301" s="104">
        <v>3240</v>
      </c>
      <c r="N301" s="104">
        <f t="shared" si="27"/>
        <v>3142.8</v>
      </c>
      <c r="O301" s="105">
        <v>7.0000000000000007E-2</v>
      </c>
      <c r="P301" s="101">
        <f t="shared" si="28"/>
        <v>3362.7960000000003</v>
      </c>
    </row>
    <row r="302" spans="1:16">
      <c r="A302" s="136"/>
      <c r="B302" s="547"/>
      <c r="C302" s="48"/>
      <c r="D302" s="129"/>
      <c r="E302" s="137"/>
      <c r="F302" s="51"/>
      <c r="G302" s="131"/>
      <c r="H302" s="29"/>
      <c r="I302" s="132"/>
      <c r="J302" s="133"/>
      <c r="K302" s="134"/>
      <c r="L302" s="135"/>
      <c r="M302" s="104">
        <v>14700</v>
      </c>
      <c r="N302" s="104">
        <f t="shared" si="27"/>
        <v>14259</v>
      </c>
      <c r="O302" s="105">
        <v>7.0000000000000007E-2</v>
      </c>
      <c r="P302" s="101">
        <f t="shared" si="28"/>
        <v>15257.130000000001</v>
      </c>
    </row>
    <row r="303" spans="1:16">
      <c r="A303" s="136"/>
      <c r="B303" s="547"/>
      <c r="C303" s="140"/>
      <c r="D303" s="141"/>
      <c r="E303" s="142"/>
      <c r="F303" s="143"/>
      <c r="G303" s="180"/>
      <c r="H303" s="69"/>
      <c r="I303" s="144"/>
      <c r="J303" s="145"/>
      <c r="K303" s="146"/>
      <c r="L303" s="147"/>
      <c r="M303" s="104">
        <v>14582.7</v>
      </c>
      <c r="N303" s="104">
        <f t="shared" si="27"/>
        <v>14145.219000000001</v>
      </c>
      <c r="O303" s="105">
        <v>7.0000000000000007E-2</v>
      </c>
      <c r="P303" s="101">
        <f t="shared" si="28"/>
        <v>15135.384330000001</v>
      </c>
    </row>
    <row r="304" spans="1:16">
      <c r="A304" s="136"/>
      <c r="B304" s="547"/>
      <c r="C304" s="48"/>
      <c r="D304" s="129"/>
      <c r="E304" s="137"/>
      <c r="F304" s="51"/>
      <c r="G304" s="131"/>
      <c r="H304" s="29"/>
      <c r="I304" s="132"/>
      <c r="J304" s="133"/>
      <c r="K304" s="134"/>
      <c r="L304" s="147"/>
      <c r="M304" s="104">
        <v>13483.8</v>
      </c>
      <c r="N304" s="104">
        <f t="shared" si="27"/>
        <v>13079.286</v>
      </c>
      <c r="O304" s="105">
        <v>7.0000000000000007E-2</v>
      </c>
      <c r="P304" s="101">
        <f t="shared" si="28"/>
        <v>13994.836020000001</v>
      </c>
    </row>
    <row r="305" spans="1:16">
      <c r="A305" s="136"/>
      <c r="B305" s="225"/>
      <c r="C305" s="140"/>
      <c r="D305" s="141"/>
      <c r="E305" s="137"/>
      <c r="F305" s="51"/>
      <c r="G305" s="180"/>
      <c r="H305" s="69"/>
      <c r="I305" s="144"/>
      <c r="J305" s="145"/>
      <c r="K305" s="146"/>
      <c r="L305" s="147"/>
      <c r="M305" s="104">
        <v>2669.52</v>
      </c>
      <c r="N305" s="104">
        <f t="shared" si="27"/>
        <v>2589.4344000000001</v>
      </c>
      <c r="O305" s="105">
        <v>7.0000000000000007E-2</v>
      </c>
      <c r="P305" s="101">
        <f t="shared" si="28"/>
        <v>2770.6948080000002</v>
      </c>
    </row>
    <row r="306" spans="1:16">
      <c r="A306" s="136"/>
      <c r="B306" s="225"/>
      <c r="C306" s="140"/>
      <c r="D306" s="141"/>
      <c r="E306" s="137"/>
      <c r="F306" s="51"/>
      <c r="G306" s="180"/>
      <c r="H306" s="69"/>
      <c r="I306" s="144"/>
      <c r="J306" s="145"/>
      <c r="K306" s="146"/>
      <c r="L306" s="147"/>
      <c r="N306" s="104">
        <f t="shared" si="27"/>
        <v>0</v>
      </c>
      <c r="O306" s="105">
        <v>7.0000000000000007E-2</v>
      </c>
      <c r="P306" s="101">
        <f t="shared" si="28"/>
        <v>0</v>
      </c>
    </row>
    <row r="307" spans="1:16">
      <c r="A307" s="148"/>
      <c r="B307" s="3757"/>
      <c r="C307" s="140"/>
      <c r="D307" s="141"/>
      <c r="E307" s="137"/>
      <c r="F307" s="51"/>
      <c r="G307" s="180"/>
      <c r="H307" s="69"/>
      <c r="I307" s="144"/>
      <c r="J307" s="145"/>
      <c r="K307" s="146"/>
      <c r="L307" s="147"/>
      <c r="M307" s="104">
        <v>12972.96</v>
      </c>
      <c r="N307" s="104">
        <f t="shared" si="27"/>
        <v>12583.771199999999</v>
      </c>
      <c r="O307" s="105">
        <v>7.0000000000000007E-2</v>
      </c>
      <c r="P307" s="101">
        <f t="shared" si="28"/>
        <v>13464.635183999999</v>
      </c>
    </row>
    <row r="308" spans="1:16">
      <c r="A308" s="136"/>
      <c r="B308" s="225"/>
      <c r="C308" s="48"/>
      <c r="D308" s="129"/>
      <c r="E308" s="137"/>
      <c r="F308" s="51"/>
      <c r="G308" s="131"/>
      <c r="H308" s="29"/>
      <c r="I308" s="132"/>
      <c r="J308" s="145"/>
      <c r="K308" s="134"/>
      <c r="L308" s="147"/>
      <c r="M308" s="104">
        <v>12687.84</v>
      </c>
      <c r="N308" s="104">
        <f t="shared" si="27"/>
        <v>12307.2048</v>
      </c>
      <c r="O308" s="105">
        <v>7.0000000000000007E-2</v>
      </c>
      <c r="P308" s="101">
        <f t="shared" si="28"/>
        <v>13168.709135999999</v>
      </c>
    </row>
    <row r="309" spans="1:16">
      <c r="A309" s="136"/>
      <c r="B309" s="225"/>
      <c r="C309" s="48"/>
      <c r="D309" s="129"/>
      <c r="E309" s="137"/>
      <c r="F309" s="51"/>
      <c r="G309" s="131"/>
      <c r="H309" s="29"/>
      <c r="I309" s="132"/>
      <c r="J309" s="133"/>
      <c r="K309" s="134"/>
      <c r="L309" s="135"/>
      <c r="M309" s="104">
        <v>16572.599999999999</v>
      </c>
      <c r="N309" s="104">
        <f t="shared" si="27"/>
        <v>16075.421999999999</v>
      </c>
      <c r="O309" s="105">
        <v>7.0000000000000007E-2</v>
      </c>
      <c r="P309" s="101">
        <f t="shared" si="28"/>
        <v>17200.701539999998</v>
      </c>
    </row>
    <row r="310" spans="1:16">
      <c r="A310" s="136"/>
      <c r="B310" s="225"/>
      <c r="C310" s="48"/>
      <c r="D310" s="129"/>
      <c r="E310" s="44"/>
      <c r="F310" s="51"/>
      <c r="G310" s="131"/>
      <c r="H310" s="29"/>
      <c r="I310" s="150"/>
      <c r="J310" s="133"/>
      <c r="K310" s="134"/>
      <c r="L310" s="135"/>
      <c r="M310" s="104">
        <v>6021.12</v>
      </c>
      <c r="N310" s="104">
        <f>M310-(M310*0.03)</f>
        <v>5840.4863999999998</v>
      </c>
      <c r="O310" s="105">
        <v>7.0000000000000007E-2</v>
      </c>
      <c r="P310" s="101">
        <f>(N310*O310)+N310</f>
        <v>6249.3204479999995</v>
      </c>
    </row>
    <row r="311" spans="1:16">
      <c r="A311" s="136"/>
      <c r="B311" s="225"/>
      <c r="C311" s="48"/>
      <c r="D311" s="129"/>
      <c r="E311" s="44"/>
      <c r="F311" s="51"/>
      <c r="G311" s="131"/>
      <c r="H311" s="29"/>
      <c r="I311" s="132"/>
      <c r="J311" s="133"/>
      <c r="K311" s="134"/>
      <c r="L311" s="135"/>
      <c r="M311" s="104">
        <v>8714.16</v>
      </c>
      <c r="N311" s="104">
        <f>M311-(M311*0.03)</f>
        <v>8452.7351999999992</v>
      </c>
      <c r="O311" s="105">
        <v>7.0000000000000007E-2</v>
      </c>
      <c r="P311" s="101">
        <f>(N311*O311)+N311</f>
        <v>9044.4266639999987</v>
      </c>
    </row>
    <row r="312" spans="1:16">
      <c r="A312" s="136"/>
      <c r="B312" s="225"/>
      <c r="C312" s="48"/>
      <c r="D312" s="129"/>
      <c r="E312" s="44"/>
      <c r="F312" s="51"/>
      <c r="G312" s="131"/>
      <c r="H312" s="29"/>
      <c r="I312" s="132"/>
      <c r="J312" s="133"/>
      <c r="K312" s="134"/>
      <c r="L312" s="135"/>
      <c r="M312" s="104">
        <v>0</v>
      </c>
      <c r="N312" s="104">
        <f>M312-(M312*0.03)</f>
        <v>0</v>
      </c>
      <c r="O312" s="105">
        <v>7.0000000000000007E-2</v>
      </c>
      <c r="P312" s="101">
        <f t="shared" ref="P312:P318" si="29">(N312*O312)+N312</f>
        <v>0</v>
      </c>
    </row>
    <row r="313" spans="1:16" ht="35.25" customHeight="1">
      <c r="A313" s="136"/>
      <c r="B313" s="225"/>
      <c r="C313" s="48"/>
      <c r="D313" s="129"/>
      <c r="E313" s="44"/>
      <c r="F313" s="51"/>
      <c r="G313" s="131"/>
      <c r="H313" s="29"/>
      <c r="I313" s="132"/>
      <c r="J313" s="133"/>
      <c r="K313" s="134"/>
      <c r="L313" s="135"/>
      <c r="M313" s="104">
        <v>18537.7</v>
      </c>
      <c r="N313" s="104">
        <f>M313-(M313*0.03)</f>
        <v>17981.569</v>
      </c>
      <c r="O313" s="105">
        <v>7.0000000000000007E-2</v>
      </c>
      <c r="P313" s="101">
        <f t="shared" si="29"/>
        <v>19240.278829999999</v>
      </c>
    </row>
    <row r="314" spans="1:16">
      <c r="A314" s="151"/>
      <c r="B314" s="225"/>
      <c r="C314" s="48"/>
      <c r="D314" s="129"/>
      <c r="E314" s="50"/>
      <c r="F314" s="51"/>
      <c r="G314" s="131"/>
      <c r="H314" s="29"/>
      <c r="I314" s="132"/>
      <c r="J314" s="133"/>
      <c r="K314" s="134"/>
      <c r="L314" s="135"/>
      <c r="M314" s="104">
        <v>9031.68</v>
      </c>
      <c r="N314" s="104">
        <f t="shared" ref="N314:N326" si="30">M314-(M314*0.03)</f>
        <v>8760.7296000000006</v>
      </c>
      <c r="O314" s="105">
        <v>7.0000000000000007E-2</v>
      </c>
      <c r="P314" s="101">
        <f t="shared" si="29"/>
        <v>9373.9806720000015</v>
      </c>
    </row>
    <row r="315" spans="1:16">
      <c r="A315" s="152"/>
      <c r="B315" s="225"/>
      <c r="C315" s="48"/>
      <c r="D315" s="129"/>
      <c r="E315" s="153"/>
      <c r="F315" s="51"/>
      <c r="G315" s="131"/>
      <c r="H315" s="35"/>
      <c r="I315" s="154"/>
      <c r="J315" s="155"/>
      <c r="K315" s="156"/>
      <c r="L315" s="135"/>
      <c r="N315" s="104">
        <f t="shared" si="30"/>
        <v>0</v>
      </c>
      <c r="O315" s="105">
        <v>7.0000000000000007E-2</v>
      </c>
      <c r="P315" s="101">
        <f t="shared" si="29"/>
        <v>0</v>
      </c>
    </row>
    <row r="316" spans="1:16">
      <c r="A316" s="136"/>
      <c r="B316" s="225"/>
      <c r="C316" s="48"/>
      <c r="D316" s="129"/>
      <c r="E316" s="157"/>
      <c r="F316" s="51"/>
      <c r="G316" s="131"/>
      <c r="H316" s="29"/>
      <c r="I316" s="132"/>
      <c r="J316" s="133"/>
      <c r="K316" s="134"/>
      <c r="L316" s="135"/>
      <c r="M316" s="104">
        <v>8478.9599999999991</v>
      </c>
      <c r="N316" s="104">
        <f t="shared" si="30"/>
        <v>8224.5911999999989</v>
      </c>
      <c r="O316" s="105">
        <v>7.0000000000000007E-2</v>
      </c>
      <c r="P316" s="101">
        <f t="shared" si="29"/>
        <v>8800.3125839999993</v>
      </c>
    </row>
    <row r="317" spans="1:16">
      <c r="A317" s="136"/>
      <c r="B317" s="225"/>
      <c r="C317" s="48"/>
      <c r="D317" s="129"/>
      <c r="E317" s="158"/>
      <c r="F317" s="51"/>
      <c r="G317" s="131"/>
      <c r="H317" s="29"/>
      <c r="I317" s="132"/>
      <c r="J317" s="133"/>
      <c r="K317" s="134"/>
      <c r="L317" s="135"/>
      <c r="M317" s="104">
        <v>11122.62</v>
      </c>
      <c r="N317" s="104">
        <f t="shared" si="30"/>
        <v>10788.941400000002</v>
      </c>
      <c r="O317" s="105">
        <v>7.0000000000000007E-2</v>
      </c>
      <c r="P317" s="101">
        <f t="shared" si="29"/>
        <v>11544.167298000002</v>
      </c>
    </row>
    <row r="318" spans="1:16">
      <c r="A318" s="136"/>
      <c r="B318" s="225"/>
      <c r="C318" s="48"/>
      <c r="D318" s="159"/>
      <c r="E318" s="160"/>
      <c r="F318" s="161"/>
      <c r="G318" s="131"/>
      <c r="H318" s="162"/>
      <c r="I318" s="163"/>
      <c r="J318" s="133"/>
      <c r="K318" s="134"/>
      <c r="L318" s="135"/>
      <c r="M318" s="104">
        <v>3813.12</v>
      </c>
      <c r="N318" s="104">
        <f t="shared" si="30"/>
        <v>3698.7264</v>
      </c>
      <c r="O318" s="105">
        <v>7.0000000000000007E-2</v>
      </c>
      <c r="P318" s="101">
        <f t="shared" si="29"/>
        <v>3957.637248</v>
      </c>
    </row>
    <row r="319" spans="1:16">
      <c r="A319" s="136"/>
      <c r="B319" s="225"/>
      <c r="C319" s="48"/>
      <c r="D319" s="159"/>
      <c r="E319" s="182"/>
      <c r="F319" s="161"/>
      <c r="G319" s="131"/>
      <c r="H319" s="162"/>
      <c r="I319" s="163"/>
      <c r="J319" s="133"/>
      <c r="K319" s="134"/>
      <c r="L319" s="135"/>
    </row>
    <row r="320" spans="1:16">
      <c r="A320" s="136"/>
      <c r="B320" s="225"/>
      <c r="C320" s="48"/>
      <c r="D320" s="159"/>
      <c r="E320" s="182"/>
      <c r="F320" s="161"/>
      <c r="G320" s="131"/>
      <c r="H320" s="162"/>
      <c r="I320" s="163"/>
      <c r="J320" s="133"/>
      <c r="K320" s="134"/>
      <c r="L320" s="135"/>
    </row>
    <row r="321" spans="1:16">
      <c r="A321" s="136"/>
      <c r="B321" s="225"/>
      <c r="C321" s="48"/>
      <c r="D321" s="159"/>
      <c r="E321" s="182"/>
      <c r="F321" s="161"/>
      <c r="G321" s="131"/>
      <c r="H321" s="162"/>
      <c r="I321" s="163"/>
      <c r="J321" s="133"/>
      <c r="K321" s="134"/>
      <c r="L321" s="135"/>
    </row>
    <row r="322" spans="1:16">
      <c r="A322" s="136"/>
      <c r="B322" s="225"/>
      <c r="C322" s="48"/>
      <c r="D322" s="159"/>
      <c r="E322" s="182"/>
      <c r="F322" s="161"/>
      <c r="G322" s="131"/>
      <c r="H322" s="162"/>
      <c r="I322" s="163"/>
      <c r="J322" s="133"/>
      <c r="K322" s="134"/>
      <c r="L322" s="135"/>
    </row>
    <row r="323" spans="1:16">
      <c r="A323" s="136"/>
      <c r="B323" s="225"/>
      <c r="C323" s="48"/>
      <c r="D323" s="159"/>
      <c r="E323" s="182"/>
      <c r="F323" s="161"/>
      <c r="G323" s="131"/>
      <c r="H323" s="162"/>
      <c r="I323" s="163"/>
      <c r="J323" s="133"/>
      <c r="K323" s="134"/>
      <c r="L323" s="135"/>
    </row>
    <row r="324" spans="1:16">
      <c r="A324" s="136"/>
      <c r="B324" s="225"/>
      <c r="C324" s="48"/>
      <c r="D324" s="159"/>
      <c r="E324" s="158"/>
      <c r="F324" s="51"/>
      <c r="G324" s="131"/>
      <c r="H324" s="29"/>
      <c r="I324" s="132"/>
      <c r="J324" s="133"/>
      <c r="K324" s="134"/>
      <c r="L324" s="135"/>
    </row>
    <row r="325" spans="1:16">
      <c r="A325" s="136"/>
      <c r="B325" s="225"/>
      <c r="C325" s="48"/>
      <c r="D325" s="159"/>
      <c r="E325" s="158"/>
      <c r="F325" s="51"/>
      <c r="G325" s="131"/>
      <c r="H325" s="29"/>
      <c r="I325" s="132"/>
      <c r="J325" s="133"/>
      <c r="K325" s="134"/>
      <c r="L325" s="135"/>
    </row>
    <row r="326" spans="1:16">
      <c r="A326" s="136"/>
      <c r="B326" s="645"/>
      <c r="C326" s="48"/>
      <c r="D326" s="159"/>
      <c r="E326" s="158"/>
      <c r="F326" s="51"/>
      <c r="G326" s="131"/>
      <c r="H326" s="29"/>
      <c r="I326" s="132"/>
      <c r="J326" s="133"/>
      <c r="K326" s="134"/>
      <c r="L326" s="135"/>
      <c r="M326" s="104">
        <v>8640</v>
      </c>
      <c r="N326" s="104">
        <f t="shared" si="30"/>
        <v>8380.7999999999993</v>
      </c>
      <c r="O326" s="105">
        <v>7.0000000000000007E-2</v>
      </c>
      <c r="P326" s="101">
        <f>(N326*O326)+N326</f>
        <v>8967.4559999999983</v>
      </c>
    </row>
    <row r="327" spans="1:16">
      <c r="A327" s="165"/>
      <c r="B327" s="225"/>
      <c r="C327" s="48"/>
      <c r="D327" s="159"/>
      <c r="E327" s="160"/>
      <c r="F327" s="161"/>
      <c r="G327" s="131"/>
      <c r="H327" s="162"/>
      <c r="I327" s="163"/>
      <c r="J327" s="166"/>
      <c r="K327" s="167"/>
      <c r="L327" s="135"/>
    </row>
    <row r="328" spans="1:16">
      <c r="A328" s="214"/>
      <c r="C328" s="106"/>
      <c r="D328" s="106"/>
      <c r="E328" s="106"/>
      <c r="F328" s="106"/>
      <c r="G328" s="354"/>
      <c r="H328" s="98"/>
      <c r="I328" s="106"/>
      <c r="J328" s="3757"/>
      <c r="K328" s="106"/>
      <c r="L328" s="3757"/>
      <c r="M328" s="106"/>
    </row>
    <row r="329" spans="1:16">
      <c r="A329" s="1" t="s">
        <v>1</v>
      </c>
      <c r="F329" s="10"/>
      <c r="I329" s="107"/>
      <c r="K329" s="108"/>
      <c r="L329" s="3126"/>
    </row>
    <row r="330" spans="1:16">
      <c r="A330" s="3777" t="s">
        <v>2670</v>
      </c>
      <c r="B330" s="3777"/>
      <c r="C330" s="1"/>
      <c r="F330" s="10"/>
      <c r="I330" s="107"/>
      <c r="K330" s="108"/>
      <c r="L330" s="3126"/>
    </row>
    <row r="331" spans="1:16" ht="35.25" thickBot="1">
      <c r="F331" s="10"/>
    </row>
    <row r="332" spans="1:16">
      <c r="A332" s="3770" t="s">
        <v>3</v>
      </c>
      <c r="B332" s="3771"/>
      <c r="C332" s="6" t="s">
        <v>4</v>
      </c>
      <c r="D332" s="110" t="s">
        <v>5</v>
      </c>
      <c r="E332" s="8" t="s">
        <v>6</v>
      </c>
      <c r="F332" s="9" t="s">
        <v>6</v>
      </c>
      <c r="G332" s="111" t="s">
        <v>7</v>
      </c>
      <c r="H332" s="112" t="s">
        <v>8</v>
      </c>
      <c r="I332" s="113" t="s">
        <v>936</v>
      </c>
      <c r="J332" s="114" t="s">
        <v>10</v>
      </c>
      <c r="K332" s="115" t="s">
        <v>10</v>
      </c>
      <c r="L332" s="116" t="s">
        <v>2534</v>
      </c>
      <c r="M332" s="117"/>
    </row>
    <row r="333" spans="1:16" ht="35.25" thickBot="1">
      <c r="A333" s="118"/>
      <c r="B333" s="3138"/>
      <c r="C333" s="12"/>
      <c r="D333" s="120" t="s">
        <v>11</v>
      </c>
      <c r="E333" s="14" t="s">
        <v>13</v>
      </c>
      <c r="F333" s="15" t="s">
        <v>12</v>
      </c>
      <c r="G333" s="121"/>
      <c r="H333" s="122" t="s">
        <v>14</v>
      </c>
      <c r="I333" s="123" t="s">
        <v>937</v>
      </c>
      <c r="J333" s="124" t="s">
        <v>16</v>
      </c>
      <c r="K333" s="125" t="s">
        <v>15</v>
      </c>
      <c r="L333" s="126" t="s">
        <v>2535</v>
      </c>
      <c r="M333" s="117"/>
    </row>
    <row r="334" spans="1:16">
      <c r="A334" s="127"/>
      <c r="B334" s="225"/>
      <c r="C334" s="48"/>
      <c r="D334" s="129"/>
      <c r="E334" s="130"/>
      <c r="F334" s="88"/>
      <c r="G334" s="131"/>
      <c r="H334" s="29"/>
      <c r="I334" s="132"/>
      <c r="J334" s="133"/>
      <c r="K334" s="114"/>
      <c r="L334" s="135"/>
      <c r="M334" s="104">
        <v>3552</v>
      </c>
      <c r="N334" s="104">
        <f t="shared" ref="N334:N350" si="31">M334-(M334*0.03)</f>
        <v>3445.44</v>
      </c>
      <c r="O334" s="105">
        <v>7.0000000000000007E-2</v>
      </c>
      <c r="P334" s="101">
        <f t="shared" ref="P334:P350" si="32">(N334*O334)+N334</f>
        <v>3686.6208000000001</v>
      </c>
    </row>
    <row r="335" spans="1:16">
      <c r="A335" s="136"/>
      <c r="B335" s="225"/>
      <c r="C335" s="48"/>
      <c r="D335" s="129"/>
      <c r="E335" s="137"/>
      <c r="F335" s="51"/>
      <c r="G335" s="131"/>
      <c r="H335" s="29"/>
      <c r="I335" s="132"/>
      <c r="J335" s="133"/>
      <c r="K335" s="176"/>
      <c r="L335" s="135"/>
      <c r="N335" s="104">
        <f t="shared" si="31"/>
        <v>0</v>
      </c>
      <c r="O335" s="105">
        <v>7.0000000000000007E-2</v>
      </c>
      <c r="P335" s="101">
        <f t="shared" si="32"/>
        <v>0</v>
      </c>
    </row>
    <row r="336" spans="1:16">
      <c r="A336" s="136"/>
      <c r="B336" s="3757"/>
      <c r="C336" s="48"/>
      <c r="D336" s="129"/>
      <c r="E336" s="137"/>
      <c r="F336" s="51"/>
      <c r="G336" s="131"/>
      <c r="H336" s="29"/>
      <c r="I336" s="132"/>
      <c r="J336" s="133"/>
      <c r="K336" s="179"/>
      <c r="L336" s="135"/>
      <c r="M336" s="104">
        <v>9498.06</v>
      </c>
      <c r="N336" s="104">
        <f t="shared" si="31"/>
        <v>9213.118199999999</v>
      </c>
      <c r="O336" s="105">
        <v>7.0000000000000007E-2</v>
      </c>
      <c r="P336" s="101">
        <f t="shared" si="32"/>
        <v>9858.0364739999986</v>
      </c>
    </row>
    <row r="337" spans="1:16">
      <c r="A337" s="136"/>
      <c r="B337" s="3757"/>
      <c r="C337" s="48"/>
      <c r="D337" s="129"/>
      <c r="E337" s="137"/>
      <c r="F337" s="51"/>
      <c r="G337" s="131"/>
      <c r="H337" s="29"/>
      <c r="I337" s="132"/>
      <c r="J337" s="133"/>
      <c r="K337" s="134"/>
      <c r="L337" s="135"/>
      <c r="M337" s="104">
        <v>15305.4</v>
      </c>
      <c r="N337" s="104">
        <f t="shared" si="31"/>
        <v>14846.237999999999</v>
      </c>
      <c r="O337" s="105">
        <v>7.0000000000000007E-2</v>
      </c>
      <c r="P337" s="101">
        <f t="shared" si="32"/>
        <v>15885.47466</v>
      </c>
    </row>
    <row r="338" spans="1:16">
      <c r="A338" s="136"/>
      <c r="B338" s="225"/>
      <c r="C338" s="48"/>
      <c r="D338" s="129"/>
      <c r="E338" s="137"/>
      <c r="F338" s="51"/>
      <c r="G338" s="131"/>
      <c r="H338" s="29"/>
      <c r="I338" s="132"/>
      <c r="J338" s="133"/>
      <c r="K338" s="134"/>
      <c r="L338" s="135"/>
      <c r="N338" s="104">
        <f t="shared" si="31"/>
        <v>0</v>
      </c>
      <c r="O338" s="105">
        <v>7.0000000000000007E-2</v>
      </c>
      <c r="P338" s="101">
        <f t="shared" si="32"/>
        <v>0</v>
      </c>
    </row>
    <row r="339" spans="1:16">
      <c r="A339" s="136"/>
      <c r="B339" s="225"/>
      <c r="C339" s="48"/>
      <c r="D339" s="129"/>
      <c r="E339" s="137"/>
      <c r="F339" s="51"/>
      <c r="G339" s="131"/>
      <c r="H339" s="29"/>
      <c r="I339" s="132"/>
      <c r="J339" s="133"/>
      <c r="K339" s="134"/>
      <c r="L339" s="135"/>
      <c r="N339" s="104">
        <f t="shared" si="31"/>
        <v>0</v>
      </c>
      <c r="O339" s="105">
        <v>7.0000000000000007E-2</v>
      </c>
      <c r="P339" s="101">
        <f t="shared" si="32"/>
        <v>0</v>
      </c>
    </row>
    <row r="340" spans="1:16">
      <c r="A340" s="136"/>
      <c r="B340" s="225"/>
      <c r="C340" s="48"/>
      <c r="D340" s="129"/>
      <c r="E340" s="137"/>
      <c r="F340" s="51"/>
      <c r="G340" s="131"/>
      <c r="H340" s="29"/>
      <c r="I340" s="132"/>
      <c r="J340" s="133"/>
      <c r="K340" s="134"/>
      <c r="L340" s="135"/>
      <c r="N340" s="104">
        <f t="shared" si="31"/>
        <v>0</v>
      </c>
      <c r="O340" s="105">
        <v>7.0000000000000007E-2</v>
      </c>
      <c r="P340" s="101">
        <f t="shared" si="32"/>
        <v>0</v>
      </c>
    </row>
    <row r="341" spans="1:16">
      <c r="A341" s="136"/>
      <c r="B341" s="3757"/>
      <c r="C341" s="140"/>
      <c r="D341" s="141"/>
      <c r="E341" s="137"/>
      <c r="F341" s="51"/>
      <c r="G341" s="180"/>
      <c r="H341" s="69"/>
      <c r="I341" s="144"/>
      <c r="J341" s="145"/>
      <c r="K341" s="181"/>
      <c r="M341" s="104">
        <v>14244.12</v>
      </c>
      <c r="N341" s="104">
        <f t="shared" si="31"/>
        <v>13816.796400000001</v>
      </c>
      <c r="O341" s="105">
        <v>7.0000000000000007E-2</v>
      </c>
      <c r="P341" s="101">
        <f t="shared" si="32"/>
        <v>14783.972148000001</v>
      </c>
    </row>
    <row r="342" spans="1:16">
      <c r="A342" s="136"/>
      <c r="B342" s="547"/>
      <c r="C342" s="48"/>
      <c r="D342" s="129"/>
      <c r="E342" s="137"/>
      <c r="F342" s="51"/>
      <c r="G342" s="131"/>
      <c r="H342" s="29"/>
      <c r="I342" s="132"/>
      <c r="J342" s="133"/>
      <c r="K342" s="134"/>
      <c r="L342" s="135"/>
      <c r="M342" s="104">
        <v>3240</v>
      </c>
      <c r="N342" s="104">
        <f t="shared" si="31"/>
        <v>3142.8</v>
      </c>
      <c r="O342" s="105">
        <v>7.0000000000000007E-2</v>
      </c>
      <c r="P342" s="101">
        <f t="shared" si="32"/>
        <v>3362.7960000000003</v>
      </c>
    </row>
    <row r="343" spans="1:16">
      <c r="A343" s="136"/>
      <c r="B343" s="547"/>
      <c r="C343" s="48"/>
      <c r="D343" s="129"/>
      <c r="E343" s="137"/>
      <c r="F343" s="51"/>
      <c r="G343" s="131"/>
      <c r="H343" s="29"/>
      <c r="I343" s="132"/>
      <c r="J343" s="133"/>
      <c r="K343" s="134"/>
      <c r="L343" s="135"/>
      <c r="M343" s="104">
        <v>14700</v>
      </c>
      <c r="N343" s="104">
        <f t="shared" si="31"/>
        <v>14259</v>
      </c>
      <c r="O343" s="105">
        <v>7.0000000000000007E-2</v>
      </c>
      <c r="P343" s="101">
        <f t="shared" si="32"/>
        <v>15257.130000000001</v>
      </c>
    </row>
    <row r="344" spans="1:16">
      <c r="A344" s="136"/>
      <c r="B344" s="547"/>
      <c r="C344" s="140"/>
      <c r="D344" s="141"/>
      <c r="E344" s="142"/>
      <c r="F344" s="143"/>
      <c r="G344" s="180"/>
      <c r="H344" s="69"/>
      <c r="I344" s="144"/>
      <c r="J344" s="145"/>
      <c r="K344" s="146"/>
      <c r="L344" s="147"/>
      <c r="M344" s="104">
        <v>14582.7</v>
      </c>
      <c r="N344" s="104">
        <f t="shared" si="31"/>
        <v>14145.219000000001</v>
      </c>
      <c r="O344" s="105">
        <v>7.0000000000000007E-2</v>
      </c>
      <c r="P344" s="101">
        <f t="shared" si="32"/>
        <v>15135.384330000001</v>
      </c>
    </row>
    <row r="345" spans="1:16">
      <c r="A345" s="136"/>
      <c r="B345" s="547"/>
      <c r="C345" s="48"/>
      <c r="D345" s="129"/>
      <c r="E345" s="137"/>
      <c r="F345" s="51"/>
      <c r="G345" s="131"/>
      <c r="H345" s="29"/>
      <c r="I345" s="132"/>
      <c r="J345" s="133"/>
      <c r="K345" s="134"/>
      <c r="L345" s="147"/>
      <c r="M345" s="104">
        <v>13483.8</v>
      </c>
      <c r="N345" s="104">
        <f t="shared" si="31"/>
        <v>13079.286</v>
      </c>
      <c r="O345" s="105">
        <v>7.0000000000000007E-2</v>
      </c>
      <c r="P345" s="101">
        <f t="shared" si="32"/>
        <v>13994.836020000001</v>
      </c>
    </row>
    <row r="346" spans="1:16">
      <c r="A346" s="136"/>
      <c r="B346" s="225"/>
      <c r="C346" s="140"/>
      <c r="D346" s="141"/>
      <c r="E346" s="137"/>
      <c r="F346" s="51"/>
      <c r="G346" s="180"/>
      <c r="H346" s="69"/>
      <c r="I346" s="144"/>
      <c r="J346" s="145"/>
      <c r="K346" s="146"/>
      <c r="L346" s="147"/>
      <c r="M346" s="104">
        <v>2669.52</v>
      </c>
      <c r="N346" s="104">
        <f t="shared" si="31"/>
        <v>2589.4344000000001</v>
      </c>
      <c r="O346" s="105">
        <v>7.0000000000000007E-2</v>
      </c>
      <c r="P346" s="101">
        <f t="shared" si="32"/>
        <v>2770.6948080000002</v>
      </c>
    </row>
    <row r="347" spans="1:16">
      <c r="A347" s="136"/>
      <c r="B347" s="225"/>
      <c r="C347" s="140"/>
      <c r="D347" s="141"/>
      <c r="E347" s="137"/>
      <c r="F347" s="51"/>
      <c r="G347" s="180"/>
      <c r="H347" s="69"/>
      <c r="I347" s="144"/>
      <c r="J347" s="145"/>
      <c r="K347" s="146"/>
      <c r="L347" s="147"/>
      <c r="N347" s="104">
        <f t="shared" si="31"/>
        <v>0</v>
      </c>
      <c r="O347" s="105">
        <v>7.0000000000000007E-2</v>
      </c>
      <c r="P347" s="101">
        <f t="shared" si="32"/>
        <v>0</v>
      </c>
    </row>
    <row r="348" spans="1:16">
      <c r="A348" s="148"/>
      <c r="B348" s="3757"/>
      <c r="C348" s="140"/>
      <c r="D348" s="141"/>
      <c r="E348" s="137"/>
      <c r="F348" s="51"/>
      <c r="G348" s="180"/>
      <c r="H348" s="69"/>
      <c r="I348" s="144"/>
      <c r="J348" s="145"/>
      <c r="K348" s="146"/>
      <c r="L348" s="147"/>
      <c r="M348" s="104">
        <v>12972.96</v>
      </c>
      <c r="N348" s="104">
        <f t="shared" si="31"/>
        <v>12583.771199999999</v>
      </c>
      <c r="O348" s="105">
        <v>7.0000000000000007E-2</v>
      </c>
      <c r="P348" s="101">
        <f t="shared" si="32"/>
        <v>13464.635183999999</v>
      </c>
    </row>
    <row r="349" spans="1:16">
      <c r="A349" s="136"/>
      <c r="B349" s="225"/>
      <c r="C349" s="48"/>
      <c r="D349" s="129"/>
      <c r="E349" s="137"/>
      <c r="F349" s="51"/>
      <c r="G349" s="131"/>
      <c r="H349" s="29"/>
      <c r="I349" s="132"/>
      <c r="J349" s="145"/>
      <c r="K349" s="134"/>
      <c r="L349" s="147"/>
      <c r="M349" s="104">
        <v>12687.84</v>
      </c>
      <c r="N349" s="104">
        <f t="shared" si="31"/>
        <v>12307.2048</v>
      </c>
      <c r="O349" s="105">
        <v>7.0000000000000007E-2</v>
      </c>
      <c r="P349" s="101">
        <f t="shared" si="32"/>
        <v>13168.709135999999</v>
      </c>
    </row>
    <row r="350" spans="1:16" ht="35.25" customHeight="1">
      <c r="A350" s="136"/>
      <c r="B350" s="225"/>
      <c r="C350" s="48"/>
      <c r="D350" s="129"/>
      <c r="E350" s="137"/>
      <c r="F350" s="51"/>
      <c r="G350" s="131"/>
      <c r="H350" s="29"/>
      <c r="I350" s="132"/>
      <c r="J350" s="133"/>
      <c r="K350" s="134"/>
      <c r="L350" s="135"/>
      <c r="M350" s="104">
        <v>16572.599999999999</v>
      </c>
      <c r="N350" s="104">
        <f t="shared" si="31"/>
        <v>16075.421999999999</v>
      </c>
      <c r="O350" s="105">
        <v>7.0000000000000007E-2</v>
      </c>
      <c r="P350" s="101">
        <f t="shared" si="32"/>
        <v>17200.701539999998</v>
      </c>
    </row>
    <row r="351" spans="1:16">
      <c r="A351" s="136"/>
      <c r="B351" s="225"/>
      <c r="C351" s="48"/>
      <c r="D351" s="129"/>
      <c r="E351" s="44"/>
      <c r="F351" s="51"/>
      <c r="G351" s="131"/>
      <c r="H351" s="29"/>
      <c r="I351" s="150"/>
      <c r="J351" s="133"/>
      <c r="K351" s="134"/>
      <c r="L351" s="135"/>
      <c r="M351" s="104">
        <v>6021.12</v>
      </c>
      <c r="N351" s="104">
        <f>M351-(M351*0.03)</f>
        <v>5840.4863999999998</v>
      </c>
      <c r="O351" s="105">
        <v>7.0000000000000007E-2</v>
      </c>
      <c r="P351" s="101">
        <f>(N351*O351)+N351</f>
        <v>6249.3204479999995</v>
      </c>
    </row>
    <row r="352" spans="1:16">
      <c r="A352" s="136"/>
      <c r="B352" s="225"/>
      <c r="C352" s="48"/>
      <c r="D352" s="129"/>
      <c r="E352" s="44"/>
      <c r="F352" s="51"/>
      <c r="G352" s="131"/>
      <c r="H352" s="29"/>
      <c r="I352" s="132"/>
      <c r="J352" s="133"/>
      <c r="K352" s="134"/>
      <c r="L352" s="135"/>
      <c r="M352" s="104">
        <v>8714.16</v>
      </c>
      <c r="N352" s="104">
        <f>M352-(M352*0.03)</f>
        <v>8452.7351999999992</v>
      </c>
      <c r="O352" s="105">
        <v>7.0000000000000007E-2</v>
      </c>
      <c r="P352" s="101">
        <f>(N352*O352)+N352</f>
        <v>9044.4266639999987</v>
      </c>
    </row>
    <row r="353" spans="1:16">
      <c r="A353" s="136"/>
      <c r="B353" s="225"/>
      <c r="C353" s="48"/>
      <c r="D353" s="129"/>
      <c r="E353" s="44"/>
      <c r="F353" s="51"/>
      <c r="G353" s="131"/>
      <c r="H353" s="29"/>
      <c r="I353" s="132"/>
      <c r="J353" s="133"/>
      <c r="K353" s="134"/>
      <c r="L353" s="135"/>
      <c r="M353" s="104">
        <v>0</v>
      </c>
      <c r="N353" s="104">
        <f>M353-(M353*0.03)</f>
        <v>0</v>
      </c>
      <c r="O353" s="105">
        <v>7.0000000000000007E-2</v>
      </c>
      <c r="P353" s="101">
        <f t="shared" ref="P353:P359" si="33">(N353*O353)+N353</f>
        <v>0</v>
      </c>
    </row>
    <row r="354" spans="1:16">
      <c r="A354" s="136"/>
      <c r="B354" s="225"/>
      <c r="C354" s="48"/>
      <c r="D354" s="129"/>
      <c r="E354" s="44"/>
      <c r="F354" s="51"/>
      <c r="G354" s="131"/>
      <c r="H354" s="29"/>
      <c r="I354" s="132"/>
      <c r="J354" s="133"/>
      <c r="K354" s="134"/>
      <c r="L354" s="135"/>
      <c r="M354" s="104">
        <v>18537.7</v>
      </c>
      <c r="N354" s="104">
        <f>M354-(M354*0.03)</f>
        <v>17981.569</v>
      </c>
      <c r="O354" s="105">
        <v>7.0000000000000007E-2</v>
      </c>
      <c r="P354" s="101">
        <f t="shared" si="33"/>
        <v>19240.278829999999</v>
      </c>
    </row>
    <row r="355" spans="1:16">
      <c r="A355" s="151"/>
      <c r="B355" s="225"/>
      <c r="C355" s="48"/>
      <c r="D355" s="129"/>
      <c r="E355" s="50"/>
      <c r="F355" s="51"/>
      <c r="G355" s="131"/>
      <c r="H355" s="29"/>
      <c r="I355" s="132"/>
      <c r="J355" s="133"/>
      <c r="K355" s="134"/>
      <c r="L355" s="135"/>
      <c r="M355" s="104">
        <v>9031.68</v>
      </c>
      <c r="N355" s="104">
        <f t="shared" ref="N355:N365" si="34">M355-(M355*0.03)</f>
        <v>8760.7296000000006</v>
      </c>
      <c r="O355" s="105">
        <v>7.0000000000000007E-2</v>
      </c>
      <c r="P355" s="101">
        <f t="shared" si="33"/>
        <v>9373.9806720000015</v>
      </c>
    </row>
    <row r="356" spans="1:16">
      <c r="A356" s="152"/>
      <c r="B356" s="225"/>
      <c r="C356" s="48"/>
      <c r="D356" s="129"/>
      <c r="E356" s="153"/>
      <c r="F356" s="51"/>
      <c r="G356" s="131"/>
      <c r="H356" s="35"/>
      <c r="I356" s="154"/>
      <c r="J356" s="155"/>
      <c r="K356" s="156"/>
      <c r="L356" s="135"/>
      <c r="N356" s="104">
        <f t="shared" si="34"/>
        <v>0</v>
      </c>
      <c r="O356" s="105">
        <v>7.0000000000000007E-2</v>
      </c>
      <c r="P356" s="101">
        <f t="shared" si="33"/>
        <v>0</v>
      </c>
    </row>
    <row r="357" spans="1:16">
      <c r="A357" s="136"/>
      <c r="B357" s="225"/>
      <c r="C357" s="48"/>
      <c r="D357" s="129"/>
      <c r="E357" s="157"/>
      <c r="F357" s="51"/>
      <c r="G357" s="131"/>
      <c r="H357" s="29"/>
      <c r="I357" s="132"/>
      <c r="J357" s="133"/>
      <c r="K357" s="134"/>
      <c r="L357" s="135"/>
      <c r="M357" s="104">
        <v>8478.9599999999991</v>
      </c>
      <c r="N357" s="104">
        <f t="shared" si="34"/>
        <v>8224.5911999999989</v>
      </c>
      <c r="O357" s="105">
        <v>7.0000000000000007E-2</v>
      </c>
      <c r="P357" s="101">
        <f t="shared" si="33"/>
        <v>8800.3125839999993</v>
      </c>
    </row>
    <row r="358" spans="1:16">
      <c r="A358" s="136"/>
      <c r="B358" s="225"/>
      <c r="C358" s="48"/>
      <c r="D358" s="129"/>
      <c r="E358" s="158"/>
      <c r="F358" s="51"/>
      <c r="G358" s="131"/>
      <c r="H358" s="29"/>
      <c r="I358" s="132"/>
      <c r="J358" s="133"/>
      <c r="K358" s="134"/>
      <c r="L358" s="135"/>
      <c r="M358" s="104">
        <v>11122.62</v>
      </c>
      <c r="N358" s="104">
        <f t="shared" si="34"/>
        <v>10788.941400000002</v>
      </c>
      <c r="O358" s="105">
        <v>7.0000000000000007E-2</v>
      </c>
      <c r="P358" s="101">
        <f t="shared" si="33"/>
        <v>11544.167298000002</v>
      </c>
    </row>
    <row r="359" spans="1:16">
      <c r="A359" s="136"/>
      <c r="B359" s="225"/>
      <c r="C359" s="48"/>
      <c r="D359" s="159"/>
      <c r="E359" s="160"/>
      <c r="F359" s="161"/>
      <c r="G359" s="131"/>
      <c r="H359" s="162"/>
      <c r="I359" s="163"/>
      <c r="J359" s="133"/>
      <c r="K359" s="134"/>
      <c r="L359" s="135"/>
      <c r="M359" s="104">
        <v>3813.12</v>
      </c>
      <c r="N359" s="104">
        <f t="shared" si="34"/>
        <v>3698.7264</v>
      </c>
      <c r="O359" s="105">
        <v>7.0000000000000007E-2</v>
      </c>
      <c r="P359" s="101">
        <f t="shared" si="33"/>
        <v>3957.637248</v>
      </c>
    </row>
    <row r="360" spans="1:16">
      <c r="A360" s="136"/>
      <c r="B360" s="225"/>
      <c r="C360" s="48"/>
      <c r="D360" s="159"/>
      <c r="E360" s="182"/>
      <c r="F360" s="161"/>
      <c r="G360" s="131"/>
      <c r="H360" s="162"/>
      <c r="I360" s="163"/>
      <c r="J360" s="133"/>
      <c r="K360" s="134"/>
      <c r="L360" s="135"/>
    </row>
    <row r="361" spans="1:16">
      <c r="A361" s="136"/>
      <c r="B361" s="225"/>
      <c r="C361" s="48"/>
      <c r="D361" s="159"/>
      <c r="E361" s="182"/>
      <c r="F361" s="161"/>
      <c r="G361" s="131"/>
      <c r="H361" s="162"/>
      <c r="I361" s="163"/>
      <c r="J361" s="133"/>
      <c r="K361" s="134"/>
      <c r="L361" s="135"/>
    </row>
    <row r="362" spans="1:16">
      <c r="A362" s="136"/>
      <c r="B362" s="225"/>
      <c r="C362" s="48"/>
      <c r="D362" s="159"/>
      <c r="E362" s="182"/>
      <c r="F362" s="161"/>
      <c r="G362" s="131"/>
      <c r="H362" s="162"/>
      <c r="I362" s="163"/>
      <c r="J362" s="133"/>
      <c r="K362" s="134"/>
      <c r="L362" s="135"/>
    </row>
    <row r="363" spans="1:16">
      <c r="A363" s="136"/>
      <c r="B363" s="225"/>
      <c r="C363" s="48"/>
      <c r="D363" s="159"/>
      <c r="E363" s="158"/>
      <c r="F363" s="51"/>
      <c r="G363" s="131"/>
      <c r="H363" s="29"/>
      <c r="I363" s="132"/>
      <c r="J363" s="133"/>
      <c r="K363" s="134"/>
      <c r="L363" s="135"/>
    </row>
    <row r="364" spans="1:16">
      <c r="A364" s="136"/>
      <c r="B364" s="225"/>
      <c r="C364" s="48"/>
      <c r="D364" s="159"/>
      <c r="E364" s="158"/>
      <c r="F364" s="51"/>
      <c r="G364" s="131"/>
      <c r="H364" s="29"/>
      <c r="I364" s="132"/>
      <c r="J364" s="133"/>
      <c r="K364" s="134"/>
      <c r="L364" s="135"/>
    </row>
    <row r="365" spans="1:16">
      <c r="A365" s="136"/>
      <c r="B365" s="645"/>
      <c r="C365" s="48"/>
      <c r="D365" s="159"/>
      <c r="E365" s="158"/>
      <c r="F365" s="51"/>
      <c r="G365" s="131"/>
      <c r="H365" s="29"/>
      <c r="I365" s="132"/>
      <c r="J365" s="133"/>
      <c r="K365" s="134"/>
      <c r="L365" s="135"/>
      <c r="M365" s="104">
        <v>8640</v>
      </c>
      <c r="N365" s="104">
        <f t="shared" si="34"/>
        <v>8380.7999999999993</v>
      </c>
      <c r="O365" s="105">
        <v>7.0000000000000007E-2</v>
      </c>
      <c r="P365" s="101">
        <f>(N365*O365)+N365</f>
        <v>8967.4559999999983</v>
      </c>
    </row>
    <row r="366" spans="1:16">
      <c r="A366" s="136"/>
      <c r="B366" s="645"/>
      <c r="C366" s="48"/>
      <c r="D366" s="159"/>
      <c r="E366" s="158"/>
      <c r="F366" s="51"/>
      <c r="G366" s="131"/>
      <c r="H366" s="29"/>
      <c r="I366" s="132"/>
      <c r="J366" s="133"/>
      <c r="K366" s="134"/>
      <c r="L366" s="135"/>
    </row>
    <row r="367" spans="1:16">
      <c r="A367" s="136"/>
      <c r="B367" s="645"/>
      <c r="C367" s="48"/>
      <c r="D367" s="159"/>
      <c r="E367" s="158"/>
      <c r="F367" s="51"/>
      <c r="G367" s="131"/>
      <c r="H367" s="29"/>
      <c r="I367" s="132"/>
      <c r="J367" s="133"/>
      <c r="K367" s="134"/>
      <c r="L367" s="135"/>
    </row>
    <row r="368" spans="1:16">
      <c r="A368" s="165"/>
      <c r="B368" s="225"/>
      <c r="C368" s="48"/>
      <c r="D368" s="159"/>
      <c r="E368" s="160"/>
      <c r="F368" s="161"/>
      <c r="G368" s="131"/>
      <c r="H368" s="162"/>
      <c r="I368" s="163"/>
      <c r="J368" s="166"/>
      <c r="K368" s="167"/>
      <c r="L368" s="135"/>
    </row>
    <row r="369" spans="1:16">
      <c r="A369" s="214"/>
      <c r="C369" s="106"/>
      <c r="D369" s="106"/>
      <c r="E369" s="106"/>
      <c r="F369" s="106"/>
      <c r="G369" s="354"/>
      <c r="H369" s="98"/>
      <c r="I369" s="106"/>
      <c r="J369" s="3757"/>
      <c r="K369" s="106"/>
      <c r="L369" s="3757"/>
      <c r="M369" s="106"/>
    </row>
    <row r="370" spans="1:16">
      <c r="A370" s="1" t="s">
        <v>1</v>
      </c>
      <c r="F370" s="10"/>
      <c r="I370" s="107"/>
      <c r="K370" s="108"/>
      <c r="L370" s="3126"/>
    </row>
    <row r="371" spans="1:16">
      <c r="A371" s="3777" t="s">
        <v>2670</v>
      </c>
      <c r="B371" s="3777"/>
      <c r="C371" s="1"/>
      <c r="F371" s="10"/>
      <c r="I371" s="107"/>
      <c r="K371" s="108"/>
      <c r="L371" s="3126"/>
    </row>
    <row r="372" spans="1:16" ht="35.25" thickBot="1">
      <c r="F372" s="10"/>
    </row>
    <row r="373" spans="1:16">
      <c r="A373" s="3770" t="s">
        <v>3</v>
      </c>
      <c r="B373" s="3771"/>
      <c r="C373" s="6" t="s">
        <v>4</v>
      </c>
      <c r="D373" s="110" t="s">
        <v>5</v>
      </c>
      <c r="E373" s="8" t="s">
        <v>6</v>
      </c>
      <c r="F373" s="9" t="s">
        <v>6</v>
      </c>
      <c r="G373" s="111" t="s">
        <v>7</v>
      </c>
      <c r="H373" s="112" t="s">
        <v>8</v>
      </c>
      <c r="I373" s="113" t="s">
        <v>936</v>
      </c>
      <c r="J373" s="114" t="s">
        <v>10</v>
      </c>
      <c r="K373" s="115" t="s">
        <v>10</v>
      </c>
      <c r="L373" s="116" t="s">
        <v>2534</v>
      </c>
      <c r="M373" s="117"/>
    </row>
    <row r="374" spans="1:16" ht="35.25" thickBot="1">
      <c r="A374" s="118"/>
      <c r="B374" s="3138"/>
      <c r="C374" s="12"/>
      <c r="D374" s="120" t="s">
        <v>11</v>
      </c>
      <c r="E374" s="14" t="s">
        <v>13</v>
      </c>
      <c r="F374" s="15" t="s">
        <v>12</v>
      </c>
      <c r="G374" s="121"/>
      <c r="H374" s="122" t="s">
        <v>14</v>
      </c>
      <c r="I374" s="123" t="s">
        <v>937</v>
      </c>
      <c r="J374" s="124" t="s">
        <v>16</v>
      </c>
      <c r="K374" s="125" t="s">
        <v>15</v>
      </c>
      <c r="L374" s="126" t="s">
        <v>2535</v>
      </c>
      <c r="M374" s="117"/>
    </row>
    <row r="375" spans="1:16">
      <c r="A375" s="127"/>
      <c r="B375" s="225"/>
      <c r="C375" s="48"/>
      <c r="D375" s="129"/>
      <c r="E375" s="130"/>
      <c r="F375" s="88"/>
      <c r="G375" s="131"/>
      <c r="H375" s="29"/>
      <c r="I375" s="132"/>
      <c r="J375" s="133"/>
      <c r="K375" s="114"/>
      <c r="L375" s="135"/>
      <c r="M375" s="104">
        <v>3552</v>
      </c>
      <c r="N375" s="104">
        <f t="shared" ref="N375:N391" si="35">M375-(M375*0.03)</f>
        <v>3445.44</v>
      </c>
      <c r="O375" s="105">
        <v>7.0000000000000007E-2</v>
      </c>
      <c r="P375" s="101">
        <f t="shared" ref="P375:P391" si="36">(N375*O375)+N375</f>
        <v>3686.6208000000001</v>
      </c>
    </row>
    <row r="376" spans="1:16">
      <c r="A376" s="136"/>
      <c r="B376" s="225"/>
      <c r="C376" s="48"/>
      <c r="D376" s="129"/>
      <c r="E376" s="137"/>
      <c r="F376" s="51"/>
      <c r="G376" s="131"/>
      <c r="H376" s="29"/>
      <c r="I376" s="132"/>
      <c r="J376" s="133"/>
      <c r="K376" s="176"/>
      <c r="L376" s="135"/>
      <c r="N376" s="104">
        <f t="shared" si="35"/>
        <v>0</v>
      </c>
      <c r="O376" s="105">
        <v>7.0000000000000007E-2</v>
      </c>
      <c r="P376" s="101">
        <f t="shared" si="36"/>
        <v>0</v>
      </c>
    </row>
    <row r="377" spans="1:16">
      <c r="A377" s="136"/>
      <c r="B377" s="3757"/>
      <c r="C377" s="48"/>
      <c r="D377" s="129"/>
      <c r="E377" s="137"/>
      <c r="F377" s="51"/>
      <c r="G377" s="131"/>
      <c r="H377" s="29"/>
      <c r="I377" s="132"/>
      <c r="J377" s="133"/>
      <c r="K377" s="179"/>
      <c r="L377" s="135"/>
      <c r="M377" s="104">
        <v>9498.06</v>
      </c>
      <c r="N377" s="104">
        <f t="shared" si="35"/>
        <v>9213.118199999999</v>
      </c>
      <c r="O377" s="105">
        <v>7.0000000000000007E-2</v>
      </c>
      <c r="P377" s="101">
        <f t="shared" si="36"/>
        <v>9858.0364739999986</v>
      </c>
    </row>
    <row r="378" spans="1:16">
      <c r="A378" s="136"/>
      <c r="B378" s="3757"/>
      <c r="C378" s="48"/>
      <c r="D378" s="129"/>
      <c r="E378" s="137"/>
      <c r="F378" s="51"/>
      <c r="G378" s="131"/>
      <c r="H378" s="29"/>
      <c r="I378" s="132"/>
      <c r="J378" s="133"/>
      <c r="K378" s="134"/>
      <c r="L378" s="135"/>
      <c r="M378" s="104">
        <v>15305.4</v>
      </c>
      <c r="N378" s="104">
        <f t="shared" si="35"/>
        <v>14846.237999999999</v>
      </c>
      <c r="O378" s="105">
        <v>7.0000000000000007E-2</v>
      </c>
      <c r="P378" s="101">
        <f t="shared" si="36"/>
        <v>15885.47466</v>
      </c>
    </row>
    <row r="379" spans="1:16">
      <c r="A379" s="136"/>
      <c r="B379" s="225"/>
      <c r="C379" s="48"/>
      <c r="D379" s="129"/>
      <c r="E379" s="137"/>
      <c r="F379" s="51"/>
      <c r="G379" s="131"/>
      <c r="H379" s="29"/>
      <c r="I379" s="132"/>
      <c r="J379" s="133"/>
      <c r="K379" s="134"/>
      <c r="L379" s="135"/>
      <c r="N379" s="104">
        <f t="shared" si="35"/>
        <v>0</v>
      </c>
      <c r="O379" s="105">
        <v>7.0000000000000007E-2</v>
      </c>
      <c r="P379" s="101">
        <f t="shared" si="36"/>
        <v>0</v>
      </c>
    </row>
    <row r="380" spans="1:16">
      <c r="A380" s="136"/>
      <c r="B380" s="225"/>
      <c r="C380" s="48"/>
      <c r="D380" s="129"/>
      <c r="E380" s="137"/>
      <c r="F380" s="51"/>
      <c r="G380" s="131"/>
      <c r="H380" s="29"/>
      <c r="I380" s="132"/>
      <c r="J380" s="133"/>
      <c r="K380" s="134"/>
      <c r="L380" s="135"/>
      <c r="N380" s="104">
        <f t="shared" si="35"/>
        <v>0</v>
      </c>
      <c r="O380" s="105">
        <v>7.0000000000000007E-2</v>
      </c>
      <c r="P380" s="101">
        <f t="shared" si="36"/>
        <v>0</v>
      </c>
    </row>
    <row r="381" spans="1:16">
      <c r="A381" s="136"/>
      <c r="B381" s="225"/>
      <c r="C381" s="48"/>
      <c r="D381" s="129"/>
      <c r="E381" s="137"/>
      <c r="F381" s="51"/>
      <c r="G381" s="131"/>
      <c r="H381" s="29"/>
      <c r="I381" s="132"/>
      <c r="J381" s="133"/>
      <c r="K381" s="134"/>
      <c r="L381" s="135"/>
      <c r="N381" s="104">
        <f t="shared" si="35"/>
        <v>0</v>
      </c>
      <c r="O381" s="105">
        <v>7.0000000000000007E-2</v>
      </c>
      <c r="P381" s="101">
        <f t="shared" si="36"/>
        <v>0</v>
      </c>
    </row>
    <row r="382" spans="1:16">
      <c r="A382" s="136"/>
      <c r="B382" s="3757"/>
      <c r="C382" s="140"/>
      <c r="D382" s="141"/>
      <c r="E382" s="137"/>
      <c r="F382" s="51"/>
      <c r="G382" s="180"/>
      <c r="H382" s="69"/>
      <c r="I382" s="144"/>
      <c r="J382" s="145"/>
      <c r="K382" s="181"/>
      <c r="M382" s="104">
        <v>14244.12</v>
      </c>
      <c r="N382" s="104">
        <f t="shared" si="35"/>
        <v>13816.796400000001</v>
      </c>
      <c r="O382" s="105">
        <v>7.0000000000000007E-2</v>
      </c>
      <c r="P382" s="101">
        <f t="shared" si="36"/>
        <v>14783.972148000001</v>
      </c>
    </row>
    <row r="383" spans="1:16">
      <c r="A383" s="136"/>
      <c r="B383" s="547"/>
      <c r="C383" s="48"/>
      <c r="D383" s="129"/>
      <c r="E383" s="137"/>
      <c r="F383" s="51"/>
      <c r="G383" s="131"/>
      <c r="H383" s="29"/>
      <c r="I383" s="132"/>
      <c r="J383" s="133"/>
      <c r="K383" s="134"/>
      <c r="L383" s="135"/>
      <c r="M383" s="104">
        <v>3240</v>
      </c>
      <c r="N383" s="104">
        <f t="shared" si="35"/>
        <v>3142.8</v>
      </c>
      <c r="O383" s="105">
        <v>7.0000000000000007E-2</v>
      </c>
      <c r="P383" s="101">
        <f t="shared" si="36"/>
        <v>3362.7960000000003</v>
      </c>
    </row>
    <row r="384" spans="1:16">
      <c r="A384" s="136"/>
      <c r="B384" s="547"/>
      <c r="C384" s="48"/>
      <c r="D384" s="129"/>
      <c r="E384" s="137"/>
      <c r="F384" s="51"/>
      <c r="G384" s="131"/>
      <c r="H384" s="29"/>
      <c r="I384" s="132"/>
      <c r="J384" s="133"/>
      <c r="K384" s="134"/>
      <c r="L384" s="135"/>
      <c r="M384" s="104">
        <v>14700</v>
      </c>
      <c r="N384" s="104">
        <f t="shared" si="35"/>
        <v>14259</v>
      </c>
      <c r="O384" s="105">
        <v>7.0000000000000007E-2</v>
      </c>
      <c r="P384" s="101">
        <f t="shared" si="36"/>
        <v>15257.130000000001</v>
      </c>
    </row>
    <row r="385" spans="1:16">
      <c r="A385" s="136"/>
      <c r="B385" s="547"/>
      <c r="C385" s="140"/>
      <c r="D385" s="141"/>
      <c r="E385" s="142"/>
      <c r="F385" s="143"/>
      <c r="G385" s="180"/>
      <c r="H385" s="69"/>
      <c r="I385" s="144"/>
      <c r="J385" s="145"/>
      <c r="K385" s="146"/>
      <c r="L385" s="147"/>
      <c r="M385" s="104">
        <v>14582.7</v>
      </c>
      <c r="N385" s="104">
        <f t="shared" si="35"/>
        <v>14145.219000000001</v>
      </c>
      <c r="O385" s="105">
        <v>7.0000000000000007E-2</v>
      </c>
      <c r="P385" s="101">
        <f t="shared" si="36"/>
        <v>15135.384330000001</v>
      </c>
    </row>
    <row r="386" spans="1:16">
      <c r="A386" s="136"/>
      <c r="B386" s="547"/>
      <c r="C386" s="48"/>
      <c r="D386" s="129"/>
      <c r="E386" s="137"/>
      <c r="F386" s="51"/>
      <c r="G386" s="131"/>
      <c r="H386" s="29"/>
      <c r="I386" s="132"/>
      <c r="J386" s="133"/>
      <c r="K386" s="134"/>
      <c r="L386" s="147"/>
      <c r="M386" s="104">
        <v>13483.8</v>
      </c>
      <c r="N386" s="104">
        <f t="shared" si="35"/>
        <v>13079.286</v>
      </c>
      <c r="O386" s="105">
        <v>7.0000000000000007E-2</v>
      </c>
      <c r="P386" s="101">
        <f t="shared" si="36"/>
        <v>13994.836020000001</v>
      </c>
    </row>
    <row r="387" spans="1:16">
      <c r="A387" s="136"/>
      <c r="B387" s="225"/>
      <c r="C387" s="140"/>
      <c r="D387" s="141"/>
      <c r="E387" s="137"/>
      <c r="F387" s="51"/>
      <c r="G387" s="180"/>
      <c r="H387" s="69"/>
      <c r="I387" s="144"/>
      <c r="J387" s="145"/>
      <c r="K387" s="146"/>
      <c r="L387" s="147"/>
      <c r="M387" s="104">
        <v>2669.52</v>
      </c>
      <c r="N387" s="104">
        <f t="shared" si="35"/>
        <v>2589.4344000000001</v>
      </c>
      <c r="O387" s="105">
        <v>7.0000000000000007E-2</v>
      </c>
      <c r="P387" s="101">
        <f t="shared" si="36"/>
        <v>2770.6948080000002</v>
      </c>
    </row>
    <row r="388" spans="1:16">
      <c r="A388" s="136"/>
      <c r="B388" s="225"/>
      <c r="C388" s="140"/>
      <c r="D388" s="141"/>
      <c r="E388" s="137"/>
      <c r="F388" s="51"/>
      <c r="G388" s="180"/>
      <c r="H388" s="69"/>
      <c r="I388" s="144"/>
      <c r="J388" s="145"/>
      <c r="K388" s="146"/>
      <c r="L388" s="147"/>
      <c r="N388" s="104">
        <f t="shared" si="35"/>
        <v>0</v>
      </c>
      <c r="O388" s="105">
        <v>7.0000000000000007E-2</v>
      </c>
      <c r="P388" s="101">
        <f t="shared" si="36"/>
        <v>0</v>
      </c>
    </row>
    <row r="389" spans="1:16">
      <c r="A389" s="148"/>
      <c r="B389" s="3757"/>
      <c r="C389" s="140"/>
      <c r="D389" s="141"/>
      <c r="E389" s="137"/>
      <c r="F389" s="51"/>
      <c r="G389" s="180"/>
      <c r="H389" s="69"/>
      <c r="I389" s="144"/>
      <c r="J389" s="145"/>
      <c r="K389" s="146"/>
      <c r="L389" s="147"/>
      <c r="M389" s="104">
        <v>12972.96</v>
      </c>
      <c r="N389" s="104">
        <f t="shared" si="35"/>
        <v>12583.771199999999</v>
      </c>
      <c r="O389" s="105">
        <v>7.0000000000000007E-2</v>
      </c>
      <c r="P389" s="101">
        <f t="shared" si="36"/>
        <v>13464.635183999999</v>
      </c>
    </row>
    <row r="390" spans="1:16">
      <c r="A390" s="136"/>
      <c r="B390" s="225"/>
      <c r="C390" s="48"/>
      <c r="D390" s="129"/>
      <c r="E390" s="137"/>
      <c r="F390" s="51"/>
      <c r="G390" s="131"/>
      <c r="H390" s="29"/>
      <c r="I390" s="132"/>
      <c r="J390" s="145"/>
      <c r="K390" s="134"/>
      <c r="L390" s="147"/>
      <c r="M390" s="104">
        <v>12687.84</v>
      </c>
      <c r="N390" s="104">
        <f t="shared" si="35"/>
        <v>12307.2048</v>
      </c>
      <c r="O390" s="105">
        <v>7.0000000000000007E-2</v>
      </c>
      <c r="P390" s="101">
        <f t="shared" si="36"/>
        <v>13168.709135999999</v>
      </c>
    </row>
    <row r="391" spans="1:16">
      <c r="A391" s="136"/>
      <c r="B391" s="225"/>
      <c r="C391" s="48"/>
      <c r="D391" s="129"/>
      <c r="E391" s="137"/>
      <c r="F391" s="51"/>
      <c r="G391" s="131"/>
      <c r="H391" s="29"/>
      <c r="I391" s="132"/>
      <c r="J391" s="133"/>
      <c r="K391" s="134"/>
      <c r="L391" s="135"/>
      <c r="M391" s="104">
        <v>16572.599999999999</v>
      </c>
      <c r="N391" s="104">
        <f t="shared" si="35"/>
        <v>16075.421999999999</v>
      </c>
      <c r="O391" s="105">
        <v>7.0000000000000007E-2</v>
      </c>
      <c r="P391" s="101">
        <f t="shared" si="36"/>
        <v>17200.701539999998</v>
      </c>
    </row>
    <row r="392" spans="1:16">
      <c r="A392" s="136"/>
      <c r="B392" s="225"/>
      <c r="C392" s="48"/>
      <c r="D392" s="129"/>
      <c r="E392" s="44"/>
      <c r="F392" s="51"/>
      <c r="G392" s="131"/>
      <c r="H392" s="29"/>
      <c r="I392" s="150"/>
      <c r="J392" s="133"/>
      <c r="K392" s="134"/>
      <c r="L392" s="135"/>
      <c r="M392" s="104">
        <v>6021.12</v>
      </c>
      <c r="N392" s="104">
        <f>M392-(M392*0.03)</f>
        <v>5840.4863999999998</v>
      </c>
      <c r="O392" s="105">
        <v>7.0000000000000007E-2</v>
      </c>
      <c r="P392" s="101">
        <f>(N392*O392)+N392</f>
        <v>6249.3204479999995</v>
      </c>
    </row>
    <row r="393" spans="1:16">
      <c r="A393" s="136"/>
      <c r="B393" s="225"/>
      <c r="C393" s="48"/>
      <c r="D393" s="129"/>
      <c r="E393" s="44"/>
      <c r="F393" s="51"/>
      <c r="G393" s="131"/>
      <c r="H393" s="29"/>
      <c r="I393" s="132"/>
      <c r="J393" s="133"/>
      <c r="K393" s="134"/>
      <c r="L393" s="135"/>
      <c r="M393" s="104">
        <v>8714.16</v>
      </c>
      <c r="N393" s="104">
        <f>M393-(M393*0.03)</f>
        <v>8452.7351999999992</v>
      </c>
      <c r="O393" s="105">
        <v>7.0000000000000007E-2</v>
      </c>
      <c r="P393" s="101">
        <f>(N393*O393)+N393</f>
        <v>9044.4266639999987</v>
      </c>
    </row>
    <row r="394" spans="1:16">
      <c r="A394" s="136"/>
      <c r="B394" s="225"/>
      <c r="C394" s="48"/>
      <c r="D394" s="129"/>
      <c r="E394" s="44"/>
      <c r="F394" s="51"/>
      <c r="G394" s="131"/>
      <c r="H394" s="29"/>
      <c r="I394" s="132"/>
      <c r="J394" s="133"/>
      <c r="K394" s="134"/>
      <c r="L394" s="135"/>
      <c r="M394" s="104">
        <v>0</v>
      </c>
      <c r="N394" s="104">
        <f>M394-(M394*0.03)</f>
        <v>0</v>
      </c>
      <c r="O394" s="105">
        <v>7.0000000000000007E-2</v>
      </c>
      <c r="P394" s="101">
        <f t="shared" ref="P394:P400" si="37">(N394*O394)+N394</f>
        <v>0</v>
      </c>
    </row>
    <row r="395" spans="1:16">
      <c r="A395" s="136"/>
      <c r="B395" s="225"/>
      <c r="C395" s="48"/>
      <c r="D395" s="129"/>
      <c r="E395" s="44"/>
      <c r="F395" s="51"/>
      <c r="G395" s="131"/>
      <c r="H395" s="29"/>
      <c r="I395" s="132"/>
      <c r="J395" s="133"/>
      <c r="K395" s="134"/>
      <c r="L395" s="135"/>
      <c r="M395" s="104">
        <v>18537.7</v>
      </c>
      <c r="N395" s="104">
        <f>M395-(M395*0.03)</f>
        <v>17981.569</v>
      </c>
      <c r="O395" s="105">
        <v>7.0000000000000007E-2</v>
      </c>
      <c r="P395" s="101">
        <f t="shared" si="37"/>
        <v>19240.278829999999</v>
      </c>
    </row>
    <row r="396" spans="1:16">
      <c r="A396" s="151"/>
      <c r="B396" s="225"/>
      <c r="C396" s="48"/>
      <c r="D396" s="129"/>
      <c r="E396" s="50"/>
      <c r="F396" s="51"/>
      <c r="G396" s="131"/>
      <c r="H396" s="29"/>
      <c r="I396" s="132"/>
      <c r="J396" s="133"/>
      <c r="K396" s="134"/>
      <c r="L396" s="135"/>
      <c r="M396" s="104">
        <v>9031.68</v>
      </c>
      <c r="N396" s="104">
        <f t="shared" ref="N396:N407" si="38">M396-(M396*0.03)</f>
        <v>8760.7296000000006</v>
      </c>
      <c r="O396" s="105">
        <v>7.0000000000000007E-2</v>
      </c>
      <c r="P396" s="101">
        <f t="shared" si="37"/>
        <v>9373.9806720000015</v>
      </c>
    </row>
    <row r="397" spans="1:16">
      <c r="A397" s="152"/>
      <c r="B397" s="225"/>
      <c r="C397" s="48"/>
      <c r="D397" s="129"/>
      <c r="E397" s="153"/>
      <c r="F397" s="51"/>
      <c r="G397" s="131"/>
      <c r="H397" s="35"/>
      <c r="I397" s="154"/>
      <c r="J397" s="155"/>
      <c r="K397" s="156"/>
      <c r="L397" s="135"/>
      <c r="N397" s="104">
        <f t="shared" si="38"/>
        <v>0</v>
      </c>
      <c r="O397" s="105">
        <v>7.0000000000000007E-2</v>
      </c>
      <c r="P397" s="101">
        <f t="shared" si="37"/>
        <v>0</v>
      </c>
    </row>
    <row r="398" spans="1:16">
      <c r="A398" s="136"/>
      <c r="B398" s="225"/>
      <c r="C398" s="48"/>
      <c r="D398" s="129"/>
      <c r="E398" s="157"/>
      <c r="F398" s="51"/>
      <c r="G398" s="131"/>
      <c r="H398" s="29"/>
      <c r="I398" s="132"/>
      <c r="J398" s="133"/>
      <c r="K398" s="134"/>
      <c r="L398" s="135"/>
      <c r="M398" s="104">
        <v>8478.9599999999991</v>
      </c>
      <c r="N398" s="104">
        <f t="shared" si="38"/>
        <v>8224.5911999999989</v>
      </c>
      <c r="O398" s="105">
        <v>7.0000000000000007E-2</v>
      </c>
      <c r="P398" s="101">
        <f t="shared" si="37"/>
        <v>8800.3125839999993</v>
      </c>
    </row>
    <row r="399" spans="1:16">
      <c r="A399" s="136"/>
      <c r="B399" s="225"/>
      <c r="C399" s="48"/>
      <c r="D399" s="129"/>
      <c r="E399" s="158"/>
      <c r="F399" s="51"/>
      <c r="G399" s="131"/>
      <c r="H399" s="29"/>
      <c r="I399" s="132"/>
      <c r="J399" s="133"/>
      <c r="K399" s="134"/>
      <c r="L399" s="135"/>
      <c r="M399" s="104">
        <v>11122.62</v>
      </c>
      <c r="N399" s="104">
        <f t="shared" si="38"/>
        <v>10788.941400000002</v>
      </c>
      <c r="O399" s="105">
        <v>7.0000000000000007E-2</v>
      </c>
      <c r="P399" s="101">
        <f t="shared" si="37"/>
        <v>11544.167298000002</v>
      </c>
    </row>
    <row r="400" spans="1:16">
      <c r="A400" s="136"/>
      <c r="B400" s="225"/>
      <c r="C400" s="48"/>
      <c r="D400" s="159"/>
      <c r="E400" s="160"/>
      <c r="F400" s="161"/>
      <c r="G400" s="131"/>
      <c r="H400" s="162"/>
      <c r="I400" s="163"/>
      <c r="J400" s="133"/>
      <c r="K400" s="134"/>
      <c r="L400" s="135"/>
      <c r="M400" s="104">
        <v>3813.12</v>
      </c>
      <c r="N400" s="104">
        <f t="shared" si="38"/>
        <v>3698.7264</v>
      </c>
      <c r="O400" s="105">
        <v>7.0000000000000007E-2</v>
      </c>
      <c r="P400" s="101">
        <f t="shared" si="37"/>
        <v>3957.637248</v>
      </c>
    </row>
    <row r="401" spans="1:16">
      <c r="A401" s="136"/>
      <c r="B401" s="225"/>
      <c r="C401" s="48"/>
      <c r="D401" s="159"/>
      <c r="E401" s="182"/>
      <c r="F401" s="161"/>
      <c r="G401" s="131"/>
      <c r="H401" s="162"/>
      <c r="I401" s="163"/>
      <c r="J401" s="133"/>
      <c r="K401" s="134"/>
      <c r="L401" s="135"/>
    </row>
    <row r="402" spans="1:16">
      <c r="A402" s="136"/>
      <c r="B402" s="225"/>
      <c r="C402" s="48"/>
      <c r="D402" s="159"/>
      <c r="E402" s="182"/>
      <c r="F402" s="161"/>
      <c r="G402" s="131"/>
      <c r="H402" s="162"/>
      <c r="I402" s="163"/>
      <c r="J402" s="133"/>
      <c r="K402" s="134"/>
      <c r="L402" s="135"/>
    </row>
    <row r="403" spans="1:16">
      <c r="A403" s="136"/>
      <c r="B403" s="225"/>
      <c r="C403" s="48"/>
      <c r="D403" s="159"/>
      <c r="E403" s="182"/>
      <c r="F403" s="161"/>
      <c r="G403" s="131"/>
      <c r="H403" s="162"/>
      <c r="I403" s="163"/>
      <c r="J403" s="133"/>
      <c r="K403" s="134"/>
      <c r="L403" s="135"/>
    </row>
    <row r="404" spans="1:16">
      <c r="A404" s="136"/>
      <c r="B404" s="225"/>
      <c r="C404" s="48"/>
      <c r="D404" s="159"/>
      <c r="E404" s="182"/>
      <c r="F404" s="161"/>
      <c r="G404" s="131"/>
      <c r="H404" s="162"/>
      <c r="I404" s="163"/>
      <c r="J404" s="133"/>
      <c r="K404" s="134"/>
      <c r="L404" s="135"/>
    </row>
    <row r="405" spans="1:16">
      <c r="A405" s="136"/>
      <c r="B405" s="225"/>
      <c r="C405" s="48"/>
      <c r="D405" s="159"/>
      <c r="E405" s="158"/>
      <c r="F405" s="51"/>
      <c r="G405" s="131"/>
      <c r="H405" s="29"/>
      <c r="I405" s="132"/>
      <c r="J405" s="133"/>
      <c r="K405" s="134"/>
      <c r="L405" s="135"/>
    </row>
    <row r="406" spans="1:16">
      <c r="A406" s="136"/>
      <c r="B406" s="225"/>
      <c r="C406" s="48"/>
      <c r="D406" s="159"/>
      <c r="E406" s="158"/>
      <c r="F406" s="51"/>
      <c r="G406" s="131"/>
      <c r="H406" s="29"/>
      <c r="I406" s="132"/>
      <c r="J406" s="133"/>
      <c r="K406" s="134"/>
      <c r="L406" s="135"/>
    </row>
    <row r="407" spans="1:16">
      <c r="A407" s="136"/>
      <c r="B407" s="645"/>
      <c r="C407" s="48"/>
      <c r="D407" s="159"/>
      <c r="E407" s="158"/>
      <c r="F407" s="51"/>
      <c r="G407" s="131"/>
      <c r="H407" s="29"/>
      <c r="I407" s="132"/>
      <c r="J407" s="133"/>
      <c r="K407" s="134"/>
      <c r="L407" s="135"/>
      <c r="M407" s="104">
        <v>8640</v>
      </c>
      <c r="N407" s="104">
        <f t="shared" si="38"/>
        <v>8380.7999999999993</v>
      </c>
      <c r="O407" s="105">
        <v>7.0000000000000007E-2</v>
      </c>
      <c r="P407" s="101">
        <f>(N407*O407)+N407</f>
        <v>8967.4559999999983</v>
      </c>
    </row>
    <row r="408" spans="1:16">
      <c r="A408" s="136"/>
      <c r="B408" s="645"/>
      <c r="C408" s="48"/>
      <c r="D408" s="159"/>
      <c r="E408" s="158"/>
      <c r="F408" s="51"/>
      <c r="G408" s="131"/>
      <c r="H408" s="29"/>
      <c r="I408" s="132"/>
      <c r="J408" s="133"/>
      <c r="K408" s="134"/>
      <c r="L408" s="135"/>
    </row>
    <row r="409" spans="1:16">
      <c r="A409" s="165"/>
      <c r="B409" s="225"/>
      <c r="C409" s="48"/>
      <c r="D409" s="159"/>
      <c r="E409" s="160"/>
      <c r="F409" s="161"/>
      <c r="G409" s="131"/>
      <c r="H409" s="162"/>
      <c r="I409" s="163"/>
      <c r="J409" s="166"/>
      <c r="K409" s="167"/>
      <c r="L409" s="135"/>
    </row>
    <row r="410" spans="1:16">
      <c r="F410" s="10"/>
    </row>
    <row r="411" spans="1:16">
      <c r="A411" s="1" t="s">
        <v>1</v>
      </c>
      <c r="F411" s="10"/>
      <c r="I411" s="107"/>
      <c r="K411" s="108"/>
      <c r="L411" s="3126"/>
    </row>
    <row r="412" spans="1:16">
      <c r="A412" s="3777" t="s">
        <v>2670</v>
      </c>
      <c r="B412" s="3777"/>
      <c r="C412" s="1"/>
      <c r="F412" s="10"/>
      <c r="I412" s="107"/>
      <c r="K412" s="108"/>
      <c r="L412" s="3126"/>
    </row>
    <row r="413" spans="1:16" ht="35.25" thickBot="1">
      <c r="F413" s="10"/>
    </row>
    <row r="414" spans="1:16">
      <c r="A414" s="3770" t="s">
        <v>3</v>
      </c>
      <c r="B414" s="3771"/>
      <c r="C414" s="6" t="s">
        <v>4</v>
      </c>
      <c r="D414" s="110" t="s">
        <v>5</v>
      </c>
      <c r="E414" s="8" t="s">
        <v>6</v>
      </c>
      <c r="F414" s="9" t="s">
        <v>6</v>
      </c>
      <c r="G414" s="111" t="s">
        <v>7</v>
      </c>
      <c r="H414" s="112" t="s">
        <v>8</v>
      </c>
      <c r="I414" s="113" t="s">
        <v>936</v>
      </c>
      <c r="J414" s="114" t="s">
        <v>10</v>
      </c>
      <c r="K414" s="115" t="s">
        <v>10</v>
      </c>
      <c r="L414" s="116" t="s">
        <v>2534</v>
      </c>
      <c r="M414" s="117"/>
    </row>
    <row r="415" spans="1:16" ht="35.25" thickBot="1">
      <c r="A415" s="118"/>
      <c r="B415" s="3138"/>
      <c r="C415" s="12"/>
      <c r="D415" s="120" t="s">
        <v>11</v>
      </c>
      <c r="E415" s="14" t="s">
        <v>13</v>
      </c>
      <c r="F415" s="15" t="s">
        <v>12</v>
      </c>
      <c r="G415" s="121"/>
      <c r="H415" s="122" t="s">
        <v>14</v>
      </c>
      <c r="I415" s="123" t="s">
        <v>937</v>
      </c>
      <c r="J415" s="124" t="s">
        <v>16</v>
      </c>
      <c r="K415" s="125" t="s">
        <v>15</v>
      </c>
      <c r="L415" s="126" t="s">
        <v>2535</v>
      </c>
      <c r="M415" s="117"/>
    </row>
    <row r="416" spans="1:16">
      <c r="A416" s="127"/>
      <c r="B416" s="225"/>
      <c r="C416" s="48"/>
      <c r="D416" s="129"/>
      <c r="E416" s="130"/>
      <c r="F416" s="88"/>
      <c r="G416" s="131"/>
      <c r="H416" s="29"/>
      <c r="I416" s="132"/>
      <c r="J416" s="133"/>
      <c r="K416" s="114"/>
      <c r="L416" s="135"/>
      <c r="M416" s="104">
        <v>3552</v>
      </c>
      <c r="N416" s="104">
        <f t="shared" ref="N416:N432" si="39">M416-(M416*0.03)</f>
        <v>3445.44</v>
      </c>
      <c r="O416" s="105">
        <v>7.0000000000000007E-2</v>
      </c>
      <c r="P416" s="101">
        <f t="shared" ref="P416:P432" si="40">(N416*O416)+N416</f>
        <v>3686.6208000000001</v>
      </c>
    </row>
    <row r="417" spans="1:16">
      <c r="A417" s="136"/>
      <c r="B417" s="225"/>
      <c r="C417" s="48"/>
      <c r="D417" s="129"/>
      <c r="E417" s="137"/>
      <c r="F417" s="51"/>
      <c r="G417" s="131"/>
      <c r="H417" s="29"/>
      <c r="I417" s="132"/>
      <c r="J417" s="133"/>
      <c r="K417" s="176"/>
      <c r="L417" s="135"/>
      <c r="N417" s="104">
        <f t="shared" si="39"/>
        <v>0</v>
      </c>
      <c r="O417" s="105">
        <v>7.0000000000000007E-2</v>
      </c>
      <c r="P417" s="101">
        <f t="shared" si="40"/>
        <v>0</v>
      </c>
    </row>
    <row r="418" spans="1:16">
      <c r="A418" s="136"/>
      <c r="B418" s="3757"/>
      <c r="C418" s="48"/>
      <c r="D418" s="129"/>
      <c r="E418" s="137"/>
      <c r="F418" s="51"/>
      <c r="G418" s="131"/>
      <c r="H418" s="29"/>
      <c r="I418" s="132"/>
      <c r="J418" s="133"/>
      <c r="K418" s="179"/>
      <c r="L418" s="135"/>
      <c r="M418" s="104">
        <v>9498.06</v>
      </c>
      <c r="N418" s="104">
        <f t="shared" si="39"/>
        <v>9213.118199999999</v>
      </c>
      <c r="O418" s="105">
        <v>7.0000000000000007E-2</v>
      </c>
      <c r="P418" s="101">
        <f t="shared" si="40"/>
        <v>9858.0364739999986</v>
      </c>
    </row>
    <row r="419" spans="1:16">
      <c r="A419" s="136"/>
      <c r="B419" s="3757"/>
      <c r="C419" s="48"/>
      <c r="D419" s="129"/>
      <c r="E419" s="137"/>
      <c r="F419" s="51"/>
      <c r="G419" s="131"/>
      <c r="H419" s="29"/>
      <c r="I419" s="132"/>
      <c r="J419" s="133"/>
      <c r="K419" s="134"/>
      <c r="L419" s="135"/>
      <c r="M419" s="104">
        <v>15305.4</v>
      </c>
      <c r="N419" s="104">
        <f t="shared" si="39"/>
        <v>14846.237999999999</v>
      </c>
      <c r="O419" s="105">
        <v>7.0000000000000007E-2</v>
      </c>
      <c r="P419" s="101">
        <f t="shared" si="40"/>
        <v>15885.47466</v>
      </c>
    </row>
    <row r="420" spans="1:16">
      <c r="A420" s="136"/>
      <c r="B420" s="225"/>
      <c r="C420" s="48"/>
      <c r="D420" s="129"/>
      <c r="E420" s="137"/>
      <c r="F420" s="51"/>
      <c r="G420" s="131"/>
      <c r="H420" s="29"/>
      <c r="I420" s="132"/>
      <c r="J420" s="133"/>
      <c r="K420" s="134"/>
      <c r="L420" s="135"/>
      <c r="N420" s="104">
        <f t="shared" si="39"/>
        <v>0</v>
      </c>
      <c r="O420" s="105">
        <v>7.0000000000000007E-2</v>
      </c>
      <c r="P420" s="101">
        <f t="shared" si="40"/>
        <v>0</v>
      </c>
    </row>
    <row r="421" spans="1:16">
      <c r="A421" s="136"/>
      <c r="B421" s="225"/>
      <c r="C421" s="48"/>
      <c r="D421" s="129"/>
      <c r="E421" s="137"/>
      <c r="F421" s="51"/>
      <c r="G421" s="131"/>
      <c r="H421" s="29"/>
      <c r="I421" s="132"/>
      <c r="J421" s="133"/>
      <c r="K421" s="134"/>
      <c r="L421" s="135"/>
      <c r="N421" s="104">
        <f t="shared" si="39"/>
        <v>0</v>
      </c>
      <c r="O421" s="105">
        <v>7.0000000000000007E-2</v>
      </c>
      <c r="P421" s="101">
        <f t="shared" si="40"/>
        <v>0</v>
      </c>
    </row>
    <row r="422" spans="1:16">
      <c r="A422" s="136"/>
      <c r="B422" s="225"/>
      <c r="C422" s="48"/>
      <c r="D422" s="129"/>
      <c r="E422" s="137"/>
      <c r="F422" s="51"/>
      <c r="G422" s="131"/>
      <c r="H422" s="29"/>
      <c r="I422" s="132"/>
      <c r="J422" s="133"/>
      <c r="K422" s="134"/>
      <c r="L422" s="135"/>
      <c r="N422" s="104">
        <f t="shared" si="39"/>
        <v>0</v>
      </c>
      <c r="O422" s="105">
        <v>7.0000000000000007E-2</v>
      </c>
      <c r="P422" s="101">
        <f t="shared" si="40"/>
        <v>0</v>
      </c>
    </row>
    <row r="423" spans="1:16">
      <c r="A423" s="136"/>
      <c r="B423" s="3757"/>
      <c r="C423" s="140"/>
      <c r="D423" s="141"/>
      <c r="E423" s="137"/>
      <c r="F423" s="51"/>
      <c r="G423" s="180"/>
      <c r="H423" s="69"/>
      <c r="I423" s="144"/>
      <c r="J423" s="145"/>
      <c r="K423" s="181"/>
      <c r="M423" s="104">
        <v>14244.12</v>
      </c>
      <c r="N423" s="104">
        <f t="shared" si="39"/>
        <v>13816.796400000001</v>
      </c>
      <c r="O423" s="105">
        <v>7.0000000000000007E-2</v>
      </c>
      <c r="P423" s="101">
        <f t="shared" si="40"/>
        <v>14783.972148000001</v>
      </c>
    </row>
    <row r="424" spans="1:16">
      <c r="A424" s="136"/>
      <c r="B424" s="547"/>
      <c r="C424" s="48"/>
      <c r="D424" s="129"/>
      <c r="E424" s="137"/>
      <c r="F424" s="51"/>
      <c r="G424" s="131"/>
      <c r="H424" s="29"/>
      <c r="I424" s="132"/>
      <c r="J424" s="133"/>
      <c r="K424" s="134"/>
      <c r="L424" s="135"/>
      <c r="M424" s="104">
        <v>3240</v>
      </c>
      <c r="N424" s="104">
        <f t="shared" si="39"/>
        <v>3142.8</v>
      </c>
      <c r="O424" s="105">
        <v>7.0000000000000007E-2</v>
      </c>
      <c r="P424" s="101">
        <f t="shared" si="40"/>
        <v>3362.7960000000003</v>
      </c>
    </row>
    <row r="425" spans="1:16">
      <c r="A425" s="136"/>
      <c r="B425" s="547"/>
      <c r="C425" s="48"/>
      <c r="D425" s="129"/>
      <c r="E425" s="137"/>
      <c r="F425" s="51"/>
      <c r="G425" s="131"/>
      <c r="H425" s="29"/>
      <c r="I425" s="132"/>
      <c r="J425" s="133"/>
      <c r="K425" s="134"/>
      <c r="L425" s="135"/>
      <c r="M425" s="104">
        <v>14700</v>
      </c>
      <c r="N425" s="104">
        <f t="shared" si="39"/>
        <v>14259</v>
      </c>
      <c r="O425" s="105">
        <v>7.0000000000000007E-2</v>
      </c>
      <c r="P425" s="101">
        <f t="shared" si="40"/>
        <v>15257.130000000001</v>
      </c>
    </row>
    <row r="426" spans="1:16">
      <c r="A426" s="136"/>
      <c r="B426" s="547"/>
      <c r="C426" s="140"/>
      <c r="D426" s="141"/>
      <c r="E426" s="142"/>
      <c r="F426" s="143"/>
      <c r="G426" s="180"/>
      <c r="H426" s="69"/>
      <c r="I426" s="144"/>
      <c r="J426" s="145"/>
      <c r="K426" s="146"/>
      <c r="L426" s="147"/>
      <c r="M426" s="104">
        <v>14582.7</v>
      </c>
      <c r="N426" s="104">
        <f t="shared" si="39"/>
        <v>14145.219000000001</v>
      </c>
      <c r="O426" s="105">
        <v>7.0000000000000007E-2</v>
      </c>
      <c r="P426" s="101">
        <f t="shared" si="40"/>
        <v>15135.384330000001</v>
      </c>
    </row>
    <row r="427" spans="1:16">
      <c r="A427" s="136"/>
      <c r="B427" s="547"/>
      <c r="C427" s="48"/>
      <c r="D427" s="129"/>
      <c r="E427" s="137"/>
      <c r="F427" s="51"/>
      <c r="G427" s="131"/>
      <c r="H427" s="29"/>
      <c r="I427" s="132"/>
      <c r="J427" s="133"/>
      <c r="K427" s="134"/>
      <c r="L427" s="147"/>
      <c r="M427" s="104">
        <v>13483.8</v>
      </c>
      <c r="N427" s="104">
        <f t="shared" si="39"/>
        <v>13079.286</v>
      </c>
      <c r="O427" s="105">
        <v>7.0000000000000007E-2</v>
      </c>
      <c r="P427" s="101">
        <f t="shared" si="40"/>
        <v>13994.836020000001</v>
      </c>
    </row>
    <row r="428" spans="1:16">
      <c r="A428" s="136"/>
      <c r="B428" s="225"/>
      <c r="C428" s="140"/>
      <c r="D428" s="141"/>
      <c r="E428" s="137"/>
      <c r="F428" s="51"/>
      <c r="G428" s="180"/>
      <c r="H428" s="69"/>
      <c r="I428" s="144"/>
      <c r="J428" s="145"/>
      <c r="K428" s="146"/>
      <c r="L428" s="147"/>
      <c r="M428" s="104">
        <v>2669.52</v>
      </c>
      <c r="N428" s="104">
        <f t="shared" si="39"/>
        <v>2589.4344000000001</v>
      </c>
      <c r="O428" s="105">
        <v>7.0000000000000007E-2</v>
      </c>
      <c r="P428" s="101">
        <f t="shared" si="40"/>
        <v>2770.6948080000002</v>
      </c>
    </row>
    <row r="429" spans="1:16">
      <c r="A429" s="136"/>
      <c r="B429" s="225"/>
      <c r="C429" s="140"/>
      <c r="D429" s="141"/>
      <c r="E429" s="137"/>
      <c r="F429" s="51"/>
      <c r="G429" s="180"/>
      <c r="H429" s="69"/>
      <c r="I429" s="144"/>
      <c r="J429" s="145"/>
      <c r="K429" s="146"/>
      <c r="L429" s="147"/>
      <c r="N429" s="104">
        <f t="shared" si="39"/>
        <v>0</v>
      </c>
      <c r="O429" s="105">
        <v>7.0000000000000007E-2</v>
      </c>
      <c r="P429" s="101">
        <f t="shared" si="40"/>
        <v>0</v>
      </c>
    </row>
    <row r="430" spans="1:16">
      <c r="A430" s="148"/>
      <c r="B430" s="3757"/>
      <c r="C430" s="140"/>
      <c r="D430" s="141"/>
      <c r="E430" s="137"/>
      <c r="F430" s="51"/>
      <c r="G430" s="180"/>
      <c r="H430" s="69"/>
      <c r="I430" s="144"/>
      <c r="J430" s="145"/>
      <c r="K430" s="146"/>
      <c r="L430" s="147"/>
      <c r="M430" s="104">
        <v>12972.96</v>
      </c>
      <c r="N430" s="104">
        <f t="shared" si="39"/>
        <v>12583.771199999999</v>
      </c>
      <c r="O430" s="105">
        <v>7.0000000000000007E-2</v>
      </c>
      <c r="P430" s="101">
        <f t="shared" si="40"/>
        <v>13464.635183999999</v>
      </c>
    </row>
    <row r="431" spans="1:16">
      <c r="A431" s="136"/>
      <c r="B431" s="225"/>
      <c r="C431" s="48"/>
      <c r="D431" s="129"/>
      <c r="E431" s="137"/>
      <c r="F431" s="51"/>
      <c r="G431" s="131"/>
      <c r="H431" s="29"/>
      <c r="I431" s="132"/>
      <c r="J431" s="145"/>
      <c r="K431" s="134"/>
      <c r="L431" s="147"/>
      <c r="M431" s="104">
        <v>12687.84</v>
      </c>
      <c r="N431" s="104">
        <f t="shared" si="39"/>
        <v>12307.2048</v>
      </c>
      <c r="O431" s="105">
        <v>7.0000000000000007E-2</v>
      </c>
      <c r="P431" s="101">
        <f t="shared" si="40"/>
        <v>13168.709135999999</v>
      </c>
    </row>
    <row r="432" spans="1:16">
      <c r="A432" s="136"/>
      <c r="B432" s="225"/>
      <c r="C432" s="48"/>
      <c r="D432" s="129"/>
      <c r="E432" s="137"/>
      <c r="F432" s="51"/>
      <c r="G432" s="131"/>
      <c r="H432" s="29"/>
      <c r="I432" s="132"/>
      <c r="J432" s="133"/>
      <c r="K432" s="134"/>
      <c r="L432" s="135"/>
      <c r="M432" s="104">
        <v>16572.599999999999</v>
      </c>
      <c r="N432" s="104">
        <f t="shared" si="39"/>
        <v>16075.421999999999</v>
      </c>
      <c r="O432" s="105">
        <v>7.0000000000000007E-2</v>
      </c>
      <c r="P432" s="101">
        <f t="shared" si="40"/>
        <v>17200.701539999998</v>
      </c>
    </row>
    <row r="433" spans="1:16">
      <c r="A433" s="136"/>
      <c r="B433" s="225"/>
      <c r="C433" s="48"/>
      <c r="D433" s="129"/>
      <c r="E433" s="44"/>
      <c r="F433" s="51"/>
      <c r="G433" s="131"/>
      <c r="H433" s="29"/>
      <c r="I433" s="150"/>
      <c r="J433" s="133"/>
      <c r="K433" s="134"/>
      <c r="L433" s="135"/>
      <c r="M433" s="104">
        <v>6021.12</v>
      </c>
      <c r="N433" s="104">
        <f>M433-(M433*0.03)</f>
        <v>5840.4863999999998</v>
      </c>
      <c r="O433" s="105">
        <v>7.0000000000000007E-2</v>
      </c>
      <c r="P433" s="101">
        <f>(N433*O433)+N433</f>
        <v>6249.3204479999995</v>
      </c>
    </row>
    <row r="434" spans="1:16">
      <c r="A434" s="136"/>
      <c r="B434" s="225"/>
      <c r="C434" s="48"/>
      <c r="D434" s="129"/>
      <c r="E434" s="44"/>
      <c r="F434" s="51"/>
      <c r="G434" s="131"/>
      <c r="H434" s="29"/>
      <c r="I434" s="132"/>
      <c r="J434" s="133"/>
      <c r="K434" s="134"/>
      <c r="L434" s="135"/>
      <c r="M434" s="104">
        <v>8714.16</v>
      </c>
      <c r="N434" s="104">
        <f>M434-(M434*0.03)</f>
        <v>8452.7351999999992</v>
      </c>
      <c r="O434" s="105">
        <v>7.0000000000000007E-2</v>
      </c>
      <c r="P434" s="101">
        <f>(N434*O434)+N434</f>
        <v>9044.4266639999987</v>
      </c>
    </row>
    <row r="435" spans="1:16">
      <c r="A435" s="136"/>
      <c r="B435" s="225"/>
      <c r="C435" s="48"/>
      <c r="D435" s="129"/>
      <c r="E435" s="44"/>
      <c r="F435" s="51"/>
      <c r="G435" s="131"/>
      <c r="H435" s="29"/>
      <c r="I435" s="132"/>
      <c r="J435" s="133"/>
      <c r="K435" s="134"/>
      <c r="L435" s="135"/>
      <c r="M435" s="104">
        <v>0</v>
      </c>
      <c r="N435" s="104">
        <f>M435-(M435*0.03)</f>
        <v>0</v>
      </c>
      <c r="O435" s="105">
        <v>7.0000000000000007E-2</v>
      </c>
      <c r="P435" s="101">
        <f t="shared" ref="P435:P441" si="41">(N435*O435)+N435</f>
        <v>0</v>
      </c>
    </row>
    <row r="436" spans="1:16">
      <c r="A436" s="136"/>
      <c r="B436" s="225"/>
      <c r="C436" s="48"/>
      <c r="D436" s="129"/>
      <c r="E436" s="44"/>
      <c r="F436" s="51"/>
      <c r="G436" s="131"/>
      <c r="H436" s="29"/>
      <c r="I436" s="132"/>
      <c r="J436" s="133"/>
      <c r="K436" s="134"/>
      <c r="L436" s="135"/>
      <c r="M436" s="104">
        <v>18537.7</v>
      </c>
      <c r="N436" s="104">
        <f>M436-(M436*0.03)</f>
        <v>17981.569</v>
      </c>
      <c r="O436" s="105">
        <v>7.0000000000000007E-2</v>
      </c>
      <c r="P436" s="101">
        <f t="shared" si="41"/>
        <v>19240.278829999999</v>
      </c>
    </row>
    <row r="437" spans="1:16">
      <c r="A437" s="151"/>
      <c r="B437" s="225"/>
      <c r="C437" s="48"/>
      <c r="D437" s="129"/>
      <c r="E437" s="50"/>
      <c r="F437" s="51"/>
      <c r="G437" s="131"/>
      <c r="H437" s="29"/>
      <c r="I437" s="132"/>
      <c r="J437" s="133"/>
      <c r="K437" s="134"/>
      <c r="L437" s="135"/>
      <c r="M437" s="104">
        <v>9031.68</v>
      </c>
      <c r="N437" s="104">
        <f t="shared" ref="N437:N449" si="42">M437-(M437*0.03)</f>
        <v>8760.7296000000006</v>
      </c>
      <c r="O437" s="105">
        <v>7.0000000000000007E-2</v>
      </c>
      <c r="P437" s="101">
        <f t="shared" si="41"/>
        <v>9373.9806720000015</v>
      </c>
    </row>
    <row r="438" spans="1:16">
      <c r="A438" s="152"/>
      <c r="B438" s="225"/>
      <c r="C438" s="48"/>
      <c r="D438" s="129"/>
      <c r="E438" s="153"/>
      <c r="F438" s="51"/>
      <c r="G438" s="131"/>
      <c r="H438" s="35"/>
      <c r="I438" s="154"/>
      <c r="J438" s="155"/>
      <c r="K438" s="156"/>
      <c r="L438" s="135"/>
      <c r="N438" s="104">
        <f t="shared" si="42"/>
        <v>0</v>
      </c>
      <c r="O438" s="105">
        <v>7.0000000000000007E-2</v>
      </c>
      <c r="P438" s="101">
        <f t="shared" si="41"/>
        <v>0</v>
      </c>
    </row>
    <row r="439" spans="1:16">
      <c r="A439" s="136"/>
      <c r="B439" s="225"/>
      <c r="C439" s="48"/>
      <c r="D439" s="129"/>
      <c r="E439" s="157"/>
      <c r="F439" s="51"/>
      <c r="G439" s="131"/>
      <c r="H439" s="29"/>
      <c r="I439" s="132"/>
      <c r="J439" s="133"/>
      <c r="K439" s="134"/>
      <c r="L439" s="135"/>
      <c r="M439" s="104">
        <v>8478.9599999999991</v>
      </c>
      <c r="N439" s="104">
        <f t="shared" si="42"/>
        <v>8224.5911999999989</v>
      </c>
      <c r="O439" s="105">
        <v>7.0000000000000007E-2</v>
      </c>
      <c r="P439" s="101">
        <f t="shared" si="41"/>
        <v>8800.3125839999993</v>
      </c>
    </row>
    <row r="440" spans="1:16">
      <c r="A440" s="136"/>
      <c r="B440" s="225"/>
      <c r="C440" s="48"/>
      <c r="D440" s="129"/>
      <c r="E440" s="158"/>
      <c r="F440" s="51"/>
      <c r="G440" s="131"/>
      <c r="H440" s="29"/>
      <c r="I440" s="132"/>
      <c r="J440" s="133"/>
      <c r="K440" s="134"/>
      <c r="L440" s="135"/>
      <c r="M440" s="104">
        <v>11122.62</v>
      </c>
      <c r="N440" s="104">
        <f t="shared" si="42"/>
        <v>10788.941400000002</v>
      </c>
      <c r="O440" s="105">
        <v>7.0000000000000007E-2</v>
      </c>
      <c r="P440" s="101">
        <f t="shared" si="41"/>
        <v>11544.167298000002</v>
      </c>
    </row>
    <row r="441" spans="1:16">
      <c r="A441" s="136"/>
      <c r="B441" s="225"/>
      <c r="C441" s="48"/>
      <c r="D441" s="159"/>
      <c r="E441" s="160"/>
      <c r="F441" s="161"/>
      <c r="G441" s="131"/>
      <c r="H441" s="162"/>
      <c r="I441" s="163"/>
      <c r="J441" s="133"/>
      <c r="K441" s="134"/>
      <c r="L441" s="135"/>
      <c r="M441" s="104">
        <v>3813.12</v>
      </c>
      <c r="N441" s="104">
        <f t="shared" si="42"/>
        <v>3698.7264</v>
      </c>
      <c r="O441" s="105">
        <v>7.0000000000000007E-2</v>
      </c>
      <c r="P441" s="101">
        <f t="shared" si="41"/>
        <v>3957.637248</v>
      </c>
    </row>
    <row r="442" spans="1:16">
      <c r="A442" s="136"/>
      <c r="B442" s="225"/>
      <c r="C442" s="48"/>
      <c r="D442" s="159"/>
      <c r="E442" s="182"/>
      <c r="F442" s="161"/>
      <c r="G442" s="131"/>
      <c r="H442" s="162"/>
      <c r="I442" s="163"/>
      <c r="J442" s="133"/>
      <c r="K442" s="134"/>
      <c r="L442" s="135"/>
    </row>
    <row r="443" spans="1:16">
      <c r="A443" s="136"/>
      <c r="B443" s="225"/>
      <c r="C443" s="48"/>
      <c r="D443" s="159"/>
      <c r="E443" s="182"/>
      <c r="F443" s="161"/>
      <c r="G443" s="131"/>
      <c r="H443" s="162"/>
      <c r="I443" s="163"/>
      <c r="J443" s="133"/>
      <c r="K443" s="134"/>
      <c r="L443" s="135"/>
    </row>
    <row r="444" spans="1:16">
      <c r="A444" s="136"/>
      <c r="B444" s="225"/>
      <c r="C444" s="48"/>
      <c r="D444" s="159"/>
      <c r="E444" s="182"/>
      <c r="F444" s="161"/>
      <c r="G444" s="131"/>
      <c r="H444" s="162"/>
      <c r="I444" s="163"/>
      <c r="J444" s="133"/>
      <c r="K444" s="134"/>
      <c r="L444" s="135"/>
    </row>
    <row r="445" spans="1:16">
      <c r="A445" s="136"/>
      <c r="B445" s="225"/>
      <c r="C445" s="48"/>
      <c r="D445" s="159"/>
      <c r="E445" s="182"/>
      <c r="F445" s="161"/>
      <c r="G445" s="131"/>
      <c r="H445" s="162"/>
      <c r="I445" s="163"/>
      <c r="J445" s="133"/>
      <c r="K445" s="134"/>
      <c r="L445" s="135"/>
    </row>
    <row r="446" spans="1:16">
      <c r="A446" s="136"/>
      <c r="B446" s="225"/>
      <c r="C446" s="48"/>
      <c r="D446" s="159"/>
      <c r="E446" s="182"/>
      <c r="F446" s="161"/>
      <c r="G446" s="131"/>
      <c r="H446" s="162"/>
      <c r="I446" s="163"/>
      <c r="J446" s="133"/>
      <c r="K446" s="134"/>
      <c r="L446" s="135"/>
    </row>
    <row r="447" spans="1:16">
      <c r="A447" s="136"/>
      <c r="B447" s="225"/>
      <c r="C447" s="48"/>
      <c r="D447" s="159"/>
      <c r="E447" s="158"/>
      <c r="F447" s="51"/>
      <c r="G447" s="131"/>
      <c r="H447" s="29"/>
      <c r="I447" s="132"/>
      <c r="J447" s="133"/>
      <c r="K447" s="134"/>
      <c r="L447" s="135"/>
    </row>
    <row r="448" spans="1:16">
      <c r="A448" s="136"/>
      <c r="B448" s="225"/>
      <c r="C448" s="48"/>
      <c r="D448" s="159"/>
      <c r="E448" s="158"/>
      <c r="F448" s="51"/>
      <c r="G448" s="131"/>
      <c r="H448" s="29"/>
      <c r="I448" s="132"/>
      <c r="J448" s="133"/>
      <c r="K448" s="134"/>
      <c r="L448" s="135"/>
    </row>
    <row r="449" spans="1:16">
      <c r="A449" s="136"/>
      <c r="B449" s="645"/>
      <c r="C449" s="48"/>
      <c r="D449" s="159"/>
      <c r="E449" s="158"/>
      <c r="F449" s="51"/>
      <c r="G449" s="131"/>
      <c r="H449" s="29"/>
      <c r="I449" s="132"/>
      <c r="J449" s="133"/>
      <c r="K449" s="134"/>
      <c r="L449" s="135"/>
      <c r="M449" s="104">
        <v>8640</v>
      </c>
      <c r="N449" s="104">
        <f t="shared" si="42"/>
        <v>8380.7999999999993</v>
      </c>
      <c r="O449" s="105">
        <v>7.0000000000000007E-2</v>
      </c>
      <c r="P449" s="101">
        <f>(N449*O449)+N449</f>
        <v>8967.4559999999983</v>
      </c>
    </row>
    <row r="450" spans="1:16">
      <c r="A450" s="165"/>
      <c r="B450" s="225"/>
      <c r="C450" s="48"/>
      <c r="D450" s="159"/>
      <c r="E450" s="160"/>
      <c r="F450" s="161"/>
      <c r="G450" s="131"/>
      <c r="H450" s="162"/>
      <c r="I450" s="163"/>
      <c r="J450" s="166"/>
      <c r="K450" s="167"/>
      <c r="L450" s="135"/>
    </row>
    <row r="451" spans="1:16">
      <c r="F451" s="10"/>
    </row>
    <row r="452" spans="1:16">
      <c r="A452" s="1" t="s">
        <v>1</v>
      </c>
      <c r="F452" s="10"/>
      <c r="I452" s="107"/>
      <c r="K452" s="108"/>
      <c r="L452" s="3126"/>
    </row>
    <row r="453" spans="1:16">
      <c r="A453" s="3777" t="s">
        <v>2670</v>
      </c>
      <c r="B453" s="3777"/>
      <c r="C453" s="1"/>
      <c r="F453" s="10"/>
      <c r="I453" s="107"/>
      <c r="K453" s="108"/>
      <c r="L453" s="3126"/>
    </row>
    <row r="454" spans="1:16" ht="35.25" thickBot="1">
      <c r="F454" s="10"/>
    </row>
    <row r="455" spans="1:16">
      <c r="A455" s="3770" t="s">
        <v>3</v>
      </c>
      <c r="B455" s="3771"/>
      <c r="C455" s="6" t="s">
        <v>4</v>
      </c>
      <c r="D455" s="110" t="s">
        <v>5</v>
      </c>
      <c r="E455" s="8" t="s">
        <v>6</v>
      </c>
      <c r="F455" s="9" t="s">
        <v>6</v>
      </c>
      <c r="G455" s="111" t="s">
        <v>7</v>
      </c>
      <c r="H455" s="112" t="s">
        <v>8</v>
      </c>
      <c r="I455" s="113" t="s">
        <v>936</v>
      </c>
      <c r="J455" s="114" t="s">
        <v>10</v>
      </c>
      <c r="K455" s="115" t="s">
        <v>10</v>
      </c>
      <c r="L455" s="116" t="s">
        <v>2534</v>
      </c>
      <c r="M455" s="117"/>
    </row>
    <row r="456" spans="1:16" ht="35.25" thickBot="1">
      <c r="A456" s="118"/>
      <c r="B456" s="3138"/>
      <c r="C456" s="12"/>
      <c r="D456" s="120" t="s">
        <v>11</v>
      </c>
      <c r="E456" s="14" t="s">
        <v>13</v>
      </c>
      <c r="F456" s="15" t="s">
        <v>12</v>
      </c>
      <c r="G456" s="121"/>
      <c r="H456" s="122" t="s">
        <v>14</v>
      </c>
      <c r="I456" s="123" t="s">
        <v>937</v>
      </c>
      <c r="J456" s="124" t="s">
        <v>16</v>
      </c>
      <c r="K456" s="125" t="s">
        <v>15</v>
      </c>
      <c r="L456" s="126" t="s">
        <v>2535</v>
      </c>
      <c r="M456" s="117"/>
    </row>
    <row r="457" spans="1:16">
      <c r="A457" s="127"/>
      <c r="B457" s="225"/>
      <c r="C457" s="48"/>
      <c r="D457" s="129"/>
      <c r="E457" s="130"/>
      <c r="F457" s="88"/>
      <c r="G457" s="131"/>
      <c r="H457" s="29"/>
      <c r="I457" s="132"/>
      <c r="J457" s="133"/>
      <c r="K457" s="114"/>
      <c r="L457" s="135"/>
      <c r="M457" s="104">
        <v>3552</v>
      </c>
      <c r="N457" s="104">
        <f t="shared" ref="N457:N473" si="43">M457-(M457*0.03)</f>
        <v>3445.44</v>
      </c>
      <c r="O457" s="105">
        <v>7.0000000000000007E-2</v>
      </c>
      <c r="P457" s="101">
        <f t="shared" ref="P457:P473" si="44">(N457*O457)+N457</f>
        <v>3686.6208000000001</v>
      </c>
    </row>
    <row r="458" spans="1:16">
      <c r="A458" s="136"/>
      <c r="B458" s="225"/>
      <c r="C458" s="48"/>
      <c r="D458" s="129"/>
      <c r="E458" s="137"/>
      <c r="F458" s="51"/>
      <c r="G458" s="131"/>
      <c r="H458" s="29"/>
      <c r="I458" s="132"/>
      <c r="J458" s="133"/>
      <c r="K458" s="176"/>
      <c r="L458" s="135"/>
      <c r="N458" s="104">
        <f t="shared" si="43"/>
        <v>0</v>
      </c>
      <c r="O458" s="105">
        <v>7.0000000000000007E-2</v>
      </c>
      <c r="P458" s="101">
        <f t="shared" si="44"/>
        <v>0</v>
      </c>
    </row>
    <row r="459" spans="1:16">
      <c r="A459" s="136"/>
      <c r="B459" s="3757"/>
      <c r="C459" s="48"/>
      <c r="D459" s="129"/>
      <c r="E459" s="137"/>
      <c r="F459" s="51"/>
      <c r="G459" s="131"/>
      <c r="H459" s="29"/>
      <c r="I459" s="132"/>
      <c r="J459" s="133"/>
      <c r="K459" s="179"/>
      <c r="L459" s="135"/>
      <c r="M459" s="104">
        <v>9498.06</v>
      </c>
      <c r="N459" s="104">
        <f t="shared" si="43"/>
        <v>9213.118199999999</v>
      </c>
      <c r="O459" s="105">
        <v>7.0000000000000007E-2</v>
      </c>
      <c r="P459" s="101">
        <f t="shared" si="44"/>
        <v>9858.0364739999986</v>
      </c>
    </row>
    <row r="460" spans="1:16">
      <c r="A460" s="136"/>
      <c r="B460" s="3757"/>
      <c r="C460" s="48"/>
      <c r="D460" s="129"/>
      <c r="E460" s="137"/>
      <c r="F460" s="51"/>
      <c r="G460" s="131"/>
      <c r="H460" s="29"/>
      <c r="I460" s="132"/>
      <c r="J460" s="133"/>
      <c r="K460" s="134"/>
      <c r="L460" s="135"/>
      <c r="M460" s="104">
        <v>15305.4</v>
      </c>
      <c r="N460" s="104">
        <f t="shared" si="43"/>
        <v>14846.237999999999</v>
      </c>
      <c r="O460" s="105">
        <v>7.0000000000000007E-2</v>
      </c>
      <c r="P460" s="101">
        <f t="shared" si="44"/>
        <v>15885.47466</v>
      </c>
    </row>
    <row r="461" spans="1:16">
      <c r="A461" s="136"/>
      <c r="B461" s="225"/>
      <c r="C461" s="48"/>
      <c r="D461" s="129"/>
      <c r="E461" s="137"/>
      <c r="F461" s="51"/>
      <c r="G461" s="131"/>
      <c r="H461" s="29"/>
      <c r="I461" s="132"/>
      <c r="J461" s="133"/>
      <c r="K461" s="134"/>
      <c r="L461" s="135"/>
      <c r="N461" s="104">
        <f t="shared" si="43"/>
        <v>0</v>
      </c>
      <c r="O461" s="105">
        <v>7.0000000000000007E-2</v>
      </c>
      <c r="P461" s="101">
        <f t="shared" si="44"/>
        <v>0</v>
      </c>
    </row>
    <row r="462" spans="1:16">
      <c r="A462" s="136"/>
      <c r="B462" s="225"/>
      <c r="C462" s="48"/>
      <c r="D462" s="129"/>
      <c r="E462" s="137"/>
      <c r="F462" s="51"/>
      <c r="G462" s="131"/>
      <c r="H462" s="29"/>
      <c r="I462" s="132"/>
      <c r="J462" s="133"/>
      <c r="K462" s="134"/>
      <c r="L462" s="135"/>
      <c r="N462" s="104">
        <f t="shared" si="43"/>
        <v>0</v>
      </c>
      <c r="O462" s="105">
        <v>7.0000000000000007E-2</v>
      </c>
      <c r="P462" s="101">
        <f t="shared" si="44"/>
        <v>0</v>
      </c>
    </row>
    <row r="463" spans="1:16">
      <c r="A463" s="136"/>
      <c r="B463" s="225"/>
      <c r="C463" s="48"/>
      <c r="D463" s="129"/>
      <c r="E463" s="137"/>
      <c r="F463" s="51"/>
      <c r="G463" s="131"/>
      <c r="H463" s="29"/>
      <c r="I463" s="132"/>
      <c r="J463" s="133"/>
      <c r="K463" s="134"/>
      <c r="L463" s="135"/>
      <c r="N463" s="104">
        <f t="shared" si="43"/>
        <v>0</v>
      </c>
      <c r="O463" s="105">
        <v>7.0000000000000007E-2</v>
      </c>
      <c r="P463" s="101">
        <f t="shared" si="44"/>
        <v>0</v>
      </c>
    </row>
    <row r="464" spans="1:16">
      <c r="A464" s="136"/>
      <c r="B464" s="3757"/>
      <c r="C464" s="140"/>
      <c r="D464" s="141"/>
      <c r="E464" s="137"/>
      <c r="F464" s="51"/>
      <c r="G464" s="180"/>
      <c r="H464" s="69"/>
      <c r="I464" s="144"/>
      <c r="J464" s="145"/>
      <c r="K464" s="181"/>
      <c r="M464" s="104">
        <v>14244.12</v>
      </c>
      <c r="N464" s="104">
        <f t="shared" si="43"/>
        <v>13816.796400000001</v>
      </c>
      <c r="O464" s="105">
        <v>7.0000000000000007E-2</v>
      </c>
      <c r="P464" s="101">
        <f t="shared" si="44"/>
        <v>14783.972148000001</v>
      </c>
    </row>
    <row r="465" spans="1:16">
      <c r="A465" s="136"/>
      <c r="B465" s="547"/>
      <c r="C465" s="48"/>
      <c r="D465" s="129"/>
      <c r="E465" s="137"/>
      <c r="F465" s="51"/>
      <c r="G465" s="131"/>
      <c r="H465" s="29"/>
      <c r="I465" s="132"/>
      <c r="J465" s="133"/>
      <c r="K465" s="134"/>
      <c r="L465" s="135"/>
      <c r="M465" s="104">
        <v>3240</v>
      </c>
      <c r="N465" s="104">
        <f t="shared" si="43"/>
        <v>3142.8</v>
      </c>
      <c r="O465" s="105">
        <v>7.0000000000000007E-2</v>
      </c>
      <c r="P465" s="101">
        <f t="shared" si="44"/>
        <v>3362.7960000000003</v>
      </c>
    </row>
    <row r="466" spans="1:16">
      <c r="A466" s="136"/>
      <c r="B466" s="547"/>
      <c r="C466" s="48"/>
      <c r="D466" s="129"/>
      <c r="E466" s="137"/>
      <c r="F466" s="51"/>
      <c r="G466" s="131"/>
      <c r="H466" s="29"/>
      <c r="I466" s="132"/>
      <c r="J466" s="133"/>
      <c r="K466" s="134"/>
      <c r="L466" s="135"/>
      <c r="M466" s="104">
        <v>14700</v>
      </c>
      <c r="N466" s="104">
        <f t="shared" si="43"/>
        <v>14259</v>
      </c>
      <c r="O466" s="105">
        <v>7.0000000000000007E-2</v>
      </c>
      <c r="P466" s="101">
        <f t="shared" si="44"/>
        <v>15257.130000000001</v>
      </c>
    </row>
    <row r="467" spans="1:16">
      <c r="A467" s="136"/>
      <c r="B467" s="547"/>
      <c r="C467" s="140"/>
      <c r="D467" s="141"/>
      <c r="E467" s="142"/>
      <c r="F467" s="143"/>
      <c r="G467" s="180"/>
      <c r="H467" s="69"/>
      <c r="I467" s="144"/>
      <c r="J467" s="145"/>
      <c r="K467" s="146"/>
      <c r="L467" s="147"/>
      <c r="M467" s="104">
        <v>14582.7</v>
      </c>
      <c r="N467" s="104">
        <f t="shared" si="43"/>
        <v>14145.219000000001</v>
      </c>
      <c r="O467" s="105">
        <v>7.0000000000000007E-2</v>
      </c>
      <c r="P467" s="101">
        <f t="shared" si="44"/>
        <v>15135.384330000001</v>
      </c>
    </row>
    <row r="468" spans="1:16">
      <c r="A468" s="136"/>
      <c r="B468" s="547"/>
      <c r="C468" s="48"/>
      <c r="D468" s="129"/>
      <c r="E468" s="137"/>
      <c r="F468" s="51"/>
      <c r="G468" s="131"/>
      <c r="H468" s="29"/>
      <c r="I468" s="132"/>
      <c r="J468" s="133"/>
      <c r="K468" s="134"/>
      <c r="L468" s="147"/>
      <c r="M468" s="104">
        <v>13483.8</v>
      </c>
      <c r="N468" s="104">
        <f t="shared" si="43"/>
        <v>13079.286</v>
      </c>
      <c r="O468" s="105">
        <v>7.0000000000000007E-2</v>
      </c>
      <c r="P468" s="101">
        <f t="shared" si="44"/>
        <v>13994.836020000001</v>
      </c>
    </row>
    <row r="469" spans="1:16">
      <c r="A469" s="136"/>
      <c r="B469" s="225"/>
      <c r="C469" s="140"/>
      <c r="D469" s="141"/>
      <c r="E469" s="137"/>
      <c r="F469" s="51"/>
      <c r="G469" s="180"/>
      <c r="H469" s="69"/>
      <c r="I469" s="144"/>
      <c r="J469" s="145"/>
      <c r="K469" s="146"/>
      <c r="L469" s="147"/>
      <c r="M469" s="104">
        <v>2669.52</v>
      </c>
      <c r="N469" s="104">
        <f t="shared" si="43"/>
        <v>2589.4344000000001</v>
      </c>
      <c r="O469" s="105">
        <v>7.0000000000000007E-2</v>
      </c>
      <c r="P469" s="101">
        <f t="shared" si="44"/>
        <v>2770.6948080000002</v>
      </c>
    </row>
    <row r="470" spans="1:16">
      <c r="A470" s="136"/>
      <c r="B470" s="225"/>
      <c r="C470" s="140"/>
      <c r="D470" s="141"/>
      <c r="E470" s="137"/>
      <c r="F470" s="51"/>
      <c r="G470" s="180"/>
      <c r="H470" s="69"/>
      <c r="I470" s="144"/>
      <c r="J470" s="145"/>
      <c r="K470" s="146"/>
      <c r="L470" s="147"/>
      <c r="N470" s="104">
        <f t="shared" si="43"/>
        <v>0</v>
      </c>
      <c r="O470" s="105">
        <v>7.0000000000000007E-2</v>
      </c>
      <c r="P470" s="101">
        <f t="shared" si="44"/>
        <v>0</v>
      </c>
    </row>
    <row r="471" spans="1:16">
      <c r="A471" s="148"/>
      <c r="B471" s="3757"/>
      <c r="C471" s="140"/>
      <c r="D471" s="141"/>
      <c r="E471" s="137"/>
      <c r="F471" s="51"/>
      <c r="G471" s="180"/>
      <c r="H471" s="69"/>
      <c r="I471" s="144"/>
      <c r="J471" s="145"/>
      <c r="K471" s="146"/>
      <c r="L471" s="147"/>
      <c r="M471" s="104">
        <v>12972.96</v>
      </c>
      <c r="N471" s="104">
        <f t="shared" si="43"/>
        <v>12583.771199999999</v>
      </c>
      <c r="O471" s="105">
        <v>7.0000000000000007E-2</v>
      </c>
      <c r="P471" s="101">
        <f t="shared" si="44"/>
        <v>13464.635183999999</v>
      </c>
    </row>
    <row r="472" spans="1:16">
      <c r="A472" s="136"/>
      <c r="B472" s="225"/>
      <c r="C472" s="48"/>
      <c r="D472" s="129"/>
      <c r="E472" s="137"/>
      <c r="F472" s="51"/>
      <c r="G472" s="131"/>
      <c r="H472" s="29"/>
      <c r="I472" s="132"/>
      <c r="J472" s="145"/>
      <c r="K472" s="134"/>
      <c r="L472" s="147"/>
      <c r="M472" s="104">
        <v>12687.84</v>
      </c>
      <c r="N472" s="104">
        <f t="shared" si="43"/>
        <v>12307.2048</v>
      </c>
      <c r="O472" s="105">
        <v>7.0000000000000007E-2</v>
      </c>
      <c r="P472" s="101">
        <f t="shared" si="44"/>
        <v>13168.709135999999</v>
      </c>
    </row>
    <row r="473" spans="1:16">
      <c r="A473" s="136"/>
      <c r="B473" s="225"/>
      <c r="C473" s="48"/>
      <c r="D473" s="129"/>
      <c r="E473" s="137"/>
      <c r="F473" s="51"/>
      <c r="G473" s="131"/>
      <c r="H473" s="29"/>
      <c r="I473" s="132"/>
      <c r="J473" s="133"/>
      <c r="K473" s="134"/>
      <c r="L473" s="135"/>
      <c r="M473" s="104">
        <v>16572.599999999999</v>
      </c>
      <c r="N473" s="104">
        <f t="shared" si="43"/>
        <v>16075.421999999999</v>
      </c>
      <c r="O473" s="105">
        <v>7.0000000000000007E-2</v>
      </c>
      <c r="P473" s="101">
        <f t="shared" si="44"/>
        <v>17200.701539999998</v>
      </c>
    </row>
    <row r="474" spans="1:16">
      <c r="A474" s="136"/>
      <c r="B474" s="225"/>
      <c r="C474" s="48"/>
      <c r="D474" s="129"/>
      <c r="E474" s="44"/>
      <c r="F474" s="51"/>
      <c r="G474" s="131"/>
      <c r="H474" s="29"/>
      <c r="I474" s="150"/>
      <c r="J474" s="133"/>
      <c r="K474" s="134"/>
      <c r="L474" s="135"/>
      <c r="M474" s="104">
        <v>6021.12</v>
      </c>
      <c r="N474" s="104">
        <f>M474-(M474*0.03)</f>
        <v>5840.4863999999998</v>
      </c>
      <c r="O474" s="105">
        <v>7.0000000000000007E-2</v>
      </c>
      <c r="P474" s="101">
        <f>(N474*O474)+N474</f>
        <v>6249.3204479999995</v>
      </c>
    </row>
    <row r="475" spans="1:16">
      <c r="A475" s="136"/>
      <c r="B475" s="225"/>
      <c r="C475" s="48"/>
      <c r="D475" s="129"/>
      <c r="E475" s="44"/>
      <c r="F475" s="51"/>
      <c r="G475" s="131"/>
      <c r="H475" s="29"/>
      <c r="I475" s="132"/>
      <c r="J475" s="133"/>
      <c r="K475" s="134"/>
      <c r="L475" s="135"/>
      <c r="M475" s="104">
        <v>8714.16</v>
      </c>
      <c r="N475" s="104">
        <f>M475-(M475*0.03)</f>
        <v>8452.7351999999992</v>
      </c>
      <c r="O475" s="105">
        <v>7.0000000000000007E-2</v>
      </c>
      <c r="P475" s="101">
        <f>(N475*O475)+N475</f>
        <v>9044.4266639999987</v>
      </c>
    </row>
    <row r="476" spans="1:16">
      <c r="A476" s="136"/>
      <c r="B476" s="225"/>
      <c r="C476" s="48"/>
      <c r="D476" s="129"/>
      <c r="E476" s="44"/>
      <c r="F476" s="51"/>
      <c r="G476" s="131"/>
      <c r="H476" s="29"/>
      <c r="I476" s="132"/>
      <c r="J476" s="133"/>
      <c r="K476" s="134"/>
      <c r="L476" s="135"/>
      <c r="M476" s="104">
        <v>0</v>
      </c>
      <c r="N476" s="104">
        <f>M476-(M476*0.03)</f>
        <v>0</v>
      </c>
      <c r="O476" s="105">
        <v>7.0000000000000007E-2</v>
      </c>
      <c r="P476" s="101">
        <f t="shared" ref="P476:P482" si="45">(N476*O476)+N476</f>
        <v>0</v>
      </c>
    </row>
    <row r="477" spans="1:16">
      <c r="A477" s="136"/>
      <c r="B477" s="225"/>
      <c r="C477" s="48"/>
      <c r="D477" s="129"/>
      <c r="E477" s="44"/>
      <c r="F477" s="51"/>
      <c r="G477" s="131"/>
      <c r="H477" s="29"/>
      <c r="I477" s="132"/>
      <c r="J477" s="133"/>
      <c r="K477" s="134"/>
      <c r="L477" s="135"/>
      <c r="M477" s="104">
        <v>18537.7</v>
      </c>
      <c r="N477" s="104">
        <f>M477-(M477*0.03)</f>
        <v>17981.569</v>
      </c>
      <c r="O477" s="105">
        <v>7.0000000000000007E-2</v>
      </c>
      <c r="P477" s="101">
        <f t="shared" si="45"/>
        <v>19240.278829999999</v>
      </c>
    </row>
    <row r="478" spans="1:16">
      <c r="A478" s="151"/>
      <c r="B478" s="225"/>
      <c r="C478" s="48"/>
      <c r="D478" s="129"/>
      <c r="E478" s="50"/>
      <c r="F478" s="51"/>
      <c r="G478" s="131"/>
      <c r="H478" s="29"/>
      <c r="I478" s="132"/>
      <c r="J478" s="133"/>
      <c r="K478" s="134"/>
      <c r="L478" s="135"/>
      <c r="M478" s="104">
        <v>9031.68</v>
      </c>
      <c r="N478" s="104">
        <f t="shared" ref="N478:N490" si="46">M478-(M478*0.03)</f>
        <v>8760.7296000000006</v>
      </c>
      <c r="O478" s="105">
        <v>7.0000000000000007E-2</v>
      </c>
      <c r="P478" s="101">
        <f t="shared" si="45"/>
        <v>9373.9806720000015</v>
      </c>
    </row>
    <row r="479" spans="1:16">
      <c r="A479" s="152"/>
      <c r="B479" s="225"/>
      <c r="C479" s="48"/>
      <c r="D479" s="129"/>
      <c r="E479" s="153"/>
      <c r="F479" s="51"/>
      <c r="G479" s="131"/>
      <c r="H479" s="35"/>
      <c r="I479" s="154"/>
      <c r="J479" s="155"/>
      <c r="K479" s="156"/>
      <c r="L479" s="135"/>
      <c r="N479" s="104">
        <f t="shared" si="46"/>
        <v>0</v>
      </c>
      <c r="O479" s="105">
        <v>7.0000000000000007E-2</v>
      </c>
      <c r="P479" s="101">
        <f t="shared" si="45"/>
        <v>0</v>
      </c>
    </row>
    <row r="480" spans="1:16">
      <c r="A480" s="136"/>
      <c r="B480" s="225"/>
      <c r="C480" s="48"/>
      <c r="D480" s="129"/>
      <c r="E480" s="157"/>
      <c r="F480" s="51"/>
      <c r="G480" s="131"/>
      <c r="H480" s="29"/>
      <c r="I480" s="132"/>
      <c r="J480" s="133"/>
      <c r="K480" s="134"/>
      <c r="L480" s="135"/>
      <c r="M480" s="104">
        <v>8478.9599999999991</v>
      </c>
      <c r="N480" s="104">
        <f t="shared" si="46"/>
        <v>8224.5911999999989</v>
      </c>
      <c r="O480" s="105">
        <v>7.0000000000000007E-2</v>
      </c>
      <c r="P480" s="101">
        <f t="shared" si="45"/>
        <v>8800.3125839999993</v>
      </c>
    </row>
    <row r="481" spans="1:16">
      <c r="A481" s="136"/>
      <c r="B481" s="225"/>
      <c r="C481" s="48"/>
      <c r="D481" s="129"/>
      <c r="E481" s="158"/>
      <c r="F481" s="51"/>
      <c r="G481" s="131"/>
      <c r="H481" s="29"/>
      <c r="I481" s="132"/>
      <c r="J481" s="133"/>
      <c r="K481" s="134"/>
      <c r="L481" s="135"/>
      <c r="M481" s="104">
        <v>11122.62</v>
      </c>
      <c r="N481" s="104">
        <f t="shared" si="46"/>
        <v>10788.941400000002</v>
      </c>
      <c r="O481" s="105">
        <v>7.0000000000000007E-2</v>
      </c>
      <c r="P481" s="101">
        <f t="shared" si="45"/>
        <v>11544.167298000002</v>
      </c>
    </row>
    <row r="482" spans="1:16">
      <c r="A482" s="136"/>
      <c r="B482" s="225"/>
      <c r="C482" s="48"/>
      <c r="D482" s="159"/>
      <c r="E482" s="160"/>
      <c r="F482" s="161"/>
      <c r="G482" s="131"/>
      <c r="H482" s="162"/>
      <c r="I482" s="163"/>
      <c r="J482" s="133"/>
      <c r="K482" s="134"/>
      <c r="L482" s="135"/>
      <c r="M482" s="104">
        <v>3813.12</v>
      </c>
      <c r="N482" s="104">
        <f t="shared" si="46"/>
        <v>3698.7264</v>
      </c>
      <c r="O482" s="105">
        <v>7.0000000000000007E-2</v>
      </c>
      <c r="P482" s="101">
        <f t="shared" si="45"/>
        <v>3957.637248</v>
      </c>
    </row>
    <row r="483" spans="1:16">
      <c r="A483" s="136"/>
      <c r="B483" s="225"/>
      <c r="C483" s="48"/>
      <c r="D483" s="159"/>
      <c r="E483" s="182"/>
      <c r="F483" s="161"/>
      <c r="G483" s="131"/>
      <c r="H483" s="162"/>
      <c r="I483" s="163"/>
      <c r="J483" s="133"/>
      <c r="K483" s="134"/>
      <c r="L483" s="135"/>
    </row>
    <row r="484" spans="1:16">
      <c r="A484" s="136"/>
      <c r="B484" s="225"/>
      <c r="C484" s="48"/>
      <c r="D484" s="159"/>
      <c r="E484" s="182"/>
      <c r="F484" s="161"/>
      <c r="G484" s="131"/>
      <c r="H484" s="162"/>
      <c r="I484" s="163"/>
      <c r="J484" s="133"/>
      <c r="K484" s="134"/>
      <c r="L484" s="135"/>
    </row>
    <row r="485" spans="1:16">
      <c r="A485" s="136"/>
      <c r="B485" s="225"/>
      <c r="C485" s="48"/>
      <c r="D485" s="159"/>
      <c r="E485" s="182"/>
      <c r="F485" s="161"/>
      <c r="G485" s="131"/>
      <c r="H485" s="162"/>
      <c r="I485" s="163"/>
      <c r="J485" s="133"/>
      <c r="K485" s="134"/>
      <c r="L485" s="135"/>
    </row>
    <row r="486" spans="1:16">
      <c r="A486" s="136"/>
      <c r="B486" s="225"/>
      <c r="C486" s="48"/>
      <c r="D486" s="159"/>
      <c r="E486" s="182"/>
      <c r="F486" s="161"/>
      <c r="G486" s="131"/>
      <c r="H486" s="162"/>
      <c r="I486" s="163"/>
      <c r="J486" s="133"/>
      <c r="K486" s="134"/>
      <c r="L486" s="135"/>
    </row>
    <row r="487" spans="1:16">
      <c r="A487" s="136"/>
      <c r="B487" s="225"/>
      <c r="C487" s="48"/>
      <c r="D487" s="159"/>
      <c r="E487" s="182"/>
      <c r="F487" s="161"/>
      <c r="G487" s="131"/>
      <c r="H487" s="162"/>
      <c r="I487" s="163"/>
      <c r="J487" s="133"/>
      <c r="K487" s="134"/>
      <c r="L487" s="135"/>
    </row>
    <row r="488" spans="1:16">
      <c r="A488" s="136"/>
      <c r="B488" s="225"/>
      <c r="C488" s="48"/>
      <c r="D488" s="159"/>
      <c r="E488" s="182"/>
      <c r="F488" s="161"/>
      <c r="G488" s="131"/>
      <c r="H488" s="162"/>
      <c r="I488" s="163"/>
      <c r="J488" s="133"/>
      <c r="K488" s="134"/>
      <c r="L488" s="135"/>
    </row>
    <row r="489" spans="1:16">
      <c r="A489" s="136"/>
      <c r="B489" s="225"/>
      <c r="C489" s="48"/>
      <c r="D489" s="159"/>
      <c r="E489" s="158"/>
      <c r="F489" s="51"/>
      <c r="G489" s="131"/>
      <c r="H489" s="29"/>
      <c r="I489" s="132"/>
      <c r="J489" s="133"/>
      <c r="K489" s="134"/>
      <c r="L489" s="135"/>
    </row>
    <row r="490" spans="1:16">
      <c r="A490" s="136"/>
      <c r="B490" s="645"/>
      <c r="C490" s="48"/>
      <c r="D490" s="159"/>
      <c r="E490" s="158"/>
      <c r="F490" s="51"/>
      <c r="G490" s="131"/>
      <c r="H490" s="29"/>
      <c r="I490" s="132"/>
      <c r="J490" s="133"/>
      <c r="K490" s="134"/>
      <c r="L490" s="135"/>
      <c r="M490" s="104">
        <v>8640</v>
      </c>
      <c r="N490" s="104">
        <f t="shared" si="46"/>
        <v>8380.7999999999993</v>
      </c>
      <c r="O490" s="105">
        <v>7.0000000000000007E-2</v>
      </c>
      <c r="P490" s="101">
        <f>(N490*O490)+N490</f>
        <v>8967.4559999999983</v>
      </c>
    </row>
    <row r="491" spans="1:16">
      <c r="A491" s="165"/>
      <c r="B491" s="225"/>
      <c r="C491" s="48"/>
      <c r="D491" s="159"/>
      <c r="E491" s="160"/>
      <c r="F491" s="161"/>
      <c r="G491" s="131"/>
      <c r="H491" s="162"/>
      <c r="I491" s="163"/>
      <c r="J491" s="166"/>
      <c r="K491" s="167"/>
      <c r="L491" s="135"/>
    </row>
    <row r="492" spans="1:16">
      <c r="F492" s="10"/>
    </row>
    <row r="493" spans="1:16">
      <c r="A493" s="1" t="s">
        <v>1</v>
      </c>
      <c r="F493" s="10"/>
      <c r="I493" s="107"/>
      <c r="K493" s="108"/>
      <c r="L493" s="3126"/>
    </row>
    <row r="494" spans="1:16">
      <c r="A494" s="3777" t="s">
        <v>2670</v>
      </c>
      <c r="B494" s="3777"/>
      <c r="C494" s="1"/>
      <c r="F494" s="10"/>
      <c r="I494" s="107"/>
      <c r="K494" s="108"/>
      <c r="L494" s="3126"/>
    </row>
    <row r="495" spans="1:16" ht="35.25" thickBot="1">
      <c r="F495" s="10"/>
    </row>
    <row r="496" spans="1:16">
      <c r="A496" s="3770" t="s">
        <v>3</v>
      </c>
      <c r="B496" s="3771"/>
      <c r="C496" s="6" t="s">
        <v>4</v>
      </c>
      <c r="D496" s="110" t="s">
        <v>5</v>
      </c>
      <c r="E496" s="8" t="s">
        <v>6</v>
      </c>
      <c r="F496" s="9" t="s">
        <v>6</v>
      </c>
      <c r="G496" s="111" t="s">
        <v>7</v>
      </c>
      <c r="H496" s="112" t="s">
        <v>8</v>
      </c>
      <c r="I496" s="113" t="s">
        <v>936</v>
      </c>
      <c r="J496" s="114" t="s">
        <v>10</v>
      </c>
      <c r="K496" s="115" t="s">
        <v>10</v>
      </c>
      <c r="L496" s="116" t="s">
        <v>2534</v>
      </c>
      <c r="M496" s="117"/>
    </row>
    <row r="497" spans="1:16" ht="35.25" thickBot="1">
      <c r="A497" s="118"/>
      <c r="B497" s="3138"/>
      <c r="C497" s="12"/>
      <c r="D497" s="120" t="s">
        <v>11</v>
      </c>
      <c r="E497" s="14" t="s">
        <v>13</v>
      </c>
      <c r="F497" s="15" t="s">
        <v>12</v>
      </c>
      <c r="G497" s="121"/>
      <c r="H497" s="122" t="s">
        <v>14</v>
      </c>
      <c r="I497" s="123" t="s">
        <v>937</v>
      </c>
      <c r="J497" s="124" t="s">
        <v>16</v>
      </c>
      <c r="K497" s="125" t="s">
        <v>15</v>
      </c>
      <c r="L497" s="126" t="s">
        <v>2535</v>
      </c>
      <c r="M497" s="117"/>
    </row>
    <row r="498" spans="1:16">
      <c r="A498" s="127"/>
      <c r="B498" s="225"/>
      <c r="C498" s="48"/>
      <c r="D498" s="129"/>
      <c r="E498" s="130"/>
      <c r="F498" s="88"/>
      <c r="G498" s="131"/>
      <c r="H498" s="29"/>
      <c r="I498" s="132"/>
      <c r="J498" s="133"/>
      <c r="K498" s="114"/>
      <c r="L498" s="135"/>
      <c r="M498" s="104">
        <v>3552</v>
      </c>
      <c r="N498" s="104">
        <f t="shared" ref="N498:N514" si="47">M498-(M498*0.03)</f>
        <v>3445.44</v>
      </c>
      <c r="O498" s="105">
        <v>7.0000000000000007E-2</v>
      </c>
      <c r="P498" s="101">
        <f t="shared" ref="P498:P514" si="48">(N498*O498)+N498</f>
        <v>3686.6208000000001</v>
      </c>
    </row>
    <row r="499" spans="1:16">
      <c r="A499" s="136"/>
      <c r="B499" s="225"/>
      <c r="C499" s="48"/>
      <c r="D499" s="129"/>
      <c r="E499" s="137"/>
      <c r="F499" s="51"/>
      <c r="G499" s="131"/>
      <c r="H499" s="29"/>
      <c r="I499" s="132"/>
      <c r="J499" s="133"/>
      <c r="K499" s="176"/>
      <c r="L499" s="135"/>
      <c r="N499" s="104">
        <f t="shared" si="47"/>
        <v>0</v>
      </c>
      <c r="O499" s="105">
        <v>7.0000000000000007E-2</v>
      </c>
      <c r="P499" s="101">
        <f t="shared" si="48"/>
        <v>0</v>
      </c>
    </row>
    <row r="500" spans="1:16">
      <c r="A500" s="136"/>
      <c r="B500" s="3757"/>
      <c r="C500" s="48"/>
      <c r="D500" s="129"/>
      <c r="E500" s="137"/>
      <c r="F500" s="51"/>
      <c r="G500" s="131"/>
      <c r="H500" s="29"/>
      <c r="I500" s="132"/>
      <c r="J500" s="133"/>
      <c r="K500" s="179"/>
      <c r="L500" s="135"/>
      <c r="M500" s="104">
        <v>9498.06</v>
      </c>
      <c r="N500" s="104">
        <f t="shared" si="47"/>
        <v>9213.118199999999</v>
      </c>
      <c r="O500" s="105">
        <v>7.0000000000000007E-2</v>
      </c>
      <c r="P500" s="101">
        <f t="shared" si="48"/>
        <v>9858.0364739999986</v>
      </c>
    </row>
    <row r="501" spans="1:16">
      <c r="A501" s="136"/>
      <c r="B501" s="3757"/>
      <c r="C501" s="48"/>
      <c r="D501" s="129"/>
      <c r="E501" s="137"/>
      <c r="F501" s="51"/>
      <c r="G501" s="131"/>
      <c r="H501" s="29"/>
      <c r="I501" s="132"/>
      <c r="J501" s="133"/>
      <c r="K501" s="134"/>
      <c r="L501" s="135"/>
      <c r="M501" s="104">
        <v>15305.4</v>
      </c>
      <c r="N501" s="104">
        <f t="shared" si="47"/>
        <v>14846.237999999999</v>
      </c>
      <c r="O501" s="105">
        <v>7.0000000000000007E-2</v>
      </c>
      <c r="P501" s="101">
        <f t="shared" si="48"/>
        <v>15885.47466</v>
      </c>
    </row>
    <row r="502" spans="1:16">
      <c r="A502" s="136"/>
      <c r="B502" s="225"/>
      <c r="C502" s="48"/>
      <c r="D502" s="129"/>
      <c r="E502" s="137"/>
      <c r="F502" s="51"/>
      <c r="G502" s="131"/>
      <c r="H502" s="29"/>
      <c r="I502" s="132"/>
      <c r="J502" s="133"/>
      <c r="K502" s="134"/>
      <c r="L502" s="135"/>
      <c r="N502" s="104">
        <f t="shared" si="47"/>
        <v>0</v>
      </c>
      <c r="O502" s="105">
        <v>7.0000000000000007E-2</v>
      </c>
      <c r="P502" s="101">
        <f t="shared" si="48"/>
        <v>0</v>
      </c>
    </row>
    <row r="503" spans="1:16">
      <c r="A503" s="136"/>
      <c r="B503" s="225"/>
      <c r="C503" s="48"/>
      <c r="D503" s="129"/>
      <c r="E503" s="137"/>
      <c r="F503" s="51"/>
      <c r="G503" s="131"/>
      <c r="H503" s="29"/>
      <c r="I503" s="132"/>
      <c r="J503" s="133"/>
      <c r="K503" s="134"/>
      <c r="L503" s="135"/>
      <c r="N503" s="104">
        <f t="shared" si="47"/>
        <v>0</v>
      </c>
      <c r="O503" s="105">
        <v>7.0000000000000007E-2</v>
      </c>
      <c r="P503" s="101">
        <f t="shared" si="48"/>
        <v>0</v>
      </c>
    </row>
    <row r="504" spans="1:16">
      <c r="A504" s="136"/>
      <c r="B504" s="225"/>
      <c r="C504" s="48"/>
      <c r="D504" s="129"/>
      <c r="E504" s="137"/>
      <c r="F504" s="51"/>
      <c r="G504" s="131"/>
      <c r="H504" s="29"/>
      <c r="I504" s="132"/>
      <c r="J504" s="133"/>
      <c r="K504" s="134"/>
      <c r="L504" s="135"/>
      <c r="N504" s="104">
        <f t="shared" si="47"/>
        <v>0</v>
      </c>
      <c r="O504" s="105">
        <v>7.0000000000000007E-2</v>
      </c>
      <c r="P504" s="101">
        <f t="shared" si="48"/>
        <v>0</v>
      </c>
    </row>
    <row r="505" spans="1:16">
      <c r="A505" s="136"/>
      <c r="B505" s="3757"/>
      <c r="C505" s="140"/>
      <c r="D505" s="141"/>
      <c r="E505" s="137"/>
      <c r="F505" s="51"/>
      <c r="G505" s="180"/>
      <c r="H505" s="69"/>
      <c r="I505" s="144"/>
      <c r="J505" s="145"/>
      <c r="K505" s="181"/>
      <c r="M505" s="104">
        <v>14244.12</v>
      </c>
      <c r="N505" s="104">
        <f t="shared" si="47"/>
        <v>13816.796400000001</v>
      </c>
      <c r="O505" s="105">
        <v>7.0000000000000007E-2</v>
      </c>
      <c r="P505" s="101">
        <f t="shared" si="48"/>
        <v>14783.972148000001</v>
      </c>
    </row>
    <row r="506" spans="1:16">
      <c r="A506" s="136"/>
      <c r="B506" s="547"/>
      <c r="C506" s="48"/>
      <c r="D506" s="129"/>
      <c r="E506" s="137"/>
      <c r="F506" s="51"/>
      <c r="G506" s="131"/>
      <c r="H506" s="29"/>
      <c r="I506" s="132"/>
      <c r="J506" s="133"/>
      <c r="K506" s="134"/>
      <c r="L506" s="135"/>
      <c r="M506" s="104">
        <v>3240</v>
      </c>
      <c r="N506" s="104">
        <f t="shared" si="47"/>
        <v>3142.8</v>
      </c>
      <c r="O506" s="105">
        <v>7.0000000000000007E-2</v>
      </c>
      <c r="P506" s="101">
        <f t="shared" si="48"/>
        <v>3362.7960000000003</v>
      </c>
    </row>
    <row r="507" spans="1:16">
      <c r="A507" s="136"/>
      <c r="B507" s="547"/>
      <c r="C507" s="48"/>
      <c r="D507" s="129"/>
      <c r="E507" s="137"/>
      <c r="F507" s="51"/>
      <c r="G507" s="131"/>
      <c r="H507" s="29"/>
      <c r="I507" s="132"/>
      <c r="J507" s="133"/>
      <c r="K507" s="134"/>
      <c r="L507" s="135"/>
      <c r="M507" s="104">
        <v>14700</v>
      </c>
      <c r="N507" s="104">
        <f t="shared" si="47"/>
        <v>14259</v>
      </c>
      <c r="O507" s="105">
        <v>7.0000000000000007E-2</v>
      </c>
      <c r="P507" s="101">
        <f t="shared" si="48"/>
        <v>15257.130000000001</v>
      </c>
    </row>
    <row r="508" spans="1:16">
      <c r="A508" s="136"/>
      <c r="B508" s="547"/>
      <c r="C508" s="140"/>
      <c r="D508" s="141"/>
      <c r="E508" s="142"/>
      <c r="F508" s="143"/>
      <c r="G508" s="180"/>
      <c r="H508" s="69"/>
      <c r="I508" s="144"/>
      <c r="J508" s="145"/>
      <c r="K508" s="146"/>
      <c r="L508" s="147"/>
      <c r="M508" s="104">
        <v>14582.7</v>
      </c>
      <c r="N508" s="104">
        <f t="shared" si="47"/>
        <v>14145.219000000001</v>
      </c>
      <c r="O508" s="105">
        <v>7.0000000000000007E-2</v>
      </c>
      <c r="P508" s="101">
        <f t="shared" si="48"/>
        <v>15135.384330000001</v>
      </c>
    </row>
    <row r="509" spans="1:16">
      <c r="A509" s="136"/>
      <c r="B509" s="547"/>
      <c r="C509" s="48"/>
      <c r="D509" s="129"/>
      <c r="E509" s="137"/>
      <c r="F509" s="51"/>
      <c r="G509" s="131"/>
      <c r="H509" s="29"/>
      <c r="I509" s="132"/>
      <c r="J509" s="133"/>
      <c r="K509" s="134"/>
      <c r="L509" s="147"/>
      <c r="M509" s="104">
        <v>13483.8</v>
      </c>
      <c r="N509" s="104">
        <f t="shared" si="47"/>
        <v>13079.286</v>
      </c>
      <c r="O509" s="105">
        <v>7.0000000000000007E-2</v>
      </c>
      <c r="P509" s="101">
        <f t="shared" si="48"/>
        <v>13994.836020000001</v>
      </c>
    </row>
    <row r="510" spans="1:16">
      <c r="A510" s="136"/>
      <c r="B510" s="225"/>
      <c r="C510" s="140"/>
      <c r="D510" s="141"/>
      <c r="E510" s="137"/>
      <c r="F510" s="51"/>
      <c r="G510" s="180"/>
      <c r="H510" s="69"/>
      <c r="I510" s="144"/>
      <c r="J510" s="145"/>
      <c r="K510" s="146"/>
      <c r="L510" s="147"/>
      <c r="M510" s="104">
        <v>2669.52</v>
      </c>
      <c r="N510" s="104">
        <f t="shared" si="47"/>
        <v>2589.4344000000001</v>
      </c>
      <c r="O510" s="105">
        <v>7.0000000000000007E-2</v>
      </c>
      <c r="P510" s="101">
        <f t="shared" si="48"/>
        <v>2770.6948080000002</v>
      </c>
    </row>
    <row r="511" spans="1:16">
      <c r="A511" s="136"/>
      <c r="B511" s="225"/>
      <c r="C511" s="140"/>
      <c r="D511" s="141"/>
      <c r="E511" s="137"/>
      <c r="F511" s="51"/>
      <c r="G511" s="180"/>
      <c r="H511" s="69"/>
      <c r="I511" s="144"/>
      <c r="J511" s="145"/>
      <c r="K511" s="146"/>
      <c r="L511" s="147"/>
      <c r="N511" s="104">
        <f t="shared" si="47"/>
        <v>0</v>
      </c>
      <c r="O511" s="105">
        <v>7.0000000000000007E-2</v>
      </c>
      <c r="P511" s="101">
        <f t="shared" si="48"/>
        <v>0</v>
      </c>
    </row>
    <row r="512" spans="1:16">
      <c r="A512" s="148"/>
      <c r="B512" s="3757"/>
      <c r="C512" s="140"/>
      <c r="D512" s="141"/>
      <c r="E512" s="137"/>
      <c r="F512" s="51"/>
      <c r="G512" s="180"/>
      <c r="H512" s="69"/>
      <c r="I512" s="144"/>
      <c r="J512" s="145"/>
      <c r="K512" s="146"/>
      <c r="L512" s="147"/>
      <c r="M512" s="104">
        <v>12972.96</v>
      </c>
      <c r="N512" s="104">
        <f t="shared" si="47"/>
        <v>12583.771199999999</v>
      </c>
      <c r="O512" s="105">
        <v>7.0000000000000007E-2</v>
      </c>
      <c r="P512" s="101">
        <f t="shared" si="48"/>
        <v>13464.635183999999</v>
      </c>
    </row>
    <row r="513" spans="1:16">
      <c r="A513" s="136"/>
      <c r="B513" s="225"/>
      <c r="C513" s="48"/>
      <c r="D513" s="129"/>
      <c r="E513" s="137"/>
      <c r="F513" s="51"/>
      <c r="G513" s="131"/>
      <c r="H513" s="29"/>
      <c r="I513" s="132"/>
      <c r="J513" s="145"/>
      <c r="K513" s="134"/>
      <c r="L513" s="147"/>
      <c r="M513" s="104">
        <v>12687.84</v>
      </c>
      <c r="N513" s="104">
        <f t="shared" si="47"/>
        <v>12307.2048</v>
      </c>
      <c r="O513" s="105">
        <v>7.0000000000000007E-2</v>
      </c>
      <c r="P513" s="101">
        <f t="shared" si="48"/>
        <v>13168.709135999999</v>
      </c>
    </row>
    <row r="514" spans="1:16">
      <c r="A514" s="136"/>
      <c r="B514" s="225"/>
      <c r="C514" s="48"/>
      <c r="D514" s="129"/>
      <c r="E514" s="137"/>
      <c r="F514" s="51"/>
      <c r="G514" s="131"/>
      <c r="H514" s="29"/>
      <c r="I514" s="132"/>
      <c r="J514" s="133"/>
      <c r="K514" s="134"/>
      <c r="L514" s="135"/>
      <c r="M514" s="104">
        <v>16572.599999999999</v>
      </c>
      <c r="N514" s="104">
        <f t="shared" si="47"/>
        <v>16075.421999999999</v>
      </c>
      <c r="O514" s="105">
        <v>7.0000000000000007E-2</v>
      </c>
      <c r="P514" s="101">
        <f t="shared" si="48"/>
        <v>17200.701539999998</v>
      </c>
    </row>
    <row r="515" spans="1:16">
      <c r="A515" s="136"/>
      <c r="B515" s="225"/>
      <c r="C515" s="48"/>
      <c r="D515" s="129"/>
      <c r="E515" s="44"/>
      <c r="F515" s="51"/>
      <c r="G515" s="131"/>
      <c r="H515" s="29"/>
      <c r="I515" s="150"/>
      <c r="J515" s="133"/>
      <c r="K515" s="134"/>
      <c r="L515" s="135"/>
      <c r="M515" s="104">
        <v>6021.12</v>
      </c>
      <c r="N515" s="104">
        <f>M515-(M515*0.03)</f>
        <v>5840.4863999999998</v>
      </c>
      <c r="O515" s="105">
        <v>7.0000000000000007E-2</v>
      </c>
      <c r="P515" s="101">
        <f>(N515*O515)+N515</f>
        <v>6249.3204479999995</v>
      </c>
    </row>
    <row r="516" spans="1:16">
      <c r="A516" s="136"/>
      <c r="B516" s="225"/>
      <c r="C516" s="48"/>
      <c r="D516" s="129"/>
      <c r="E516" s="44"/>
      <c r="F516" s="51"/>
      <c r="G516" s="131"/>
      <c r="H516" s="29"/>
      <c r="I516" s="132"/>
      <c r="J516" s="133"/>
      <c r="K516" s="134"/>
      <c r="L516" s="135"/>
      <c r="M516" s="104">
        <v>8714.16</v>
      </c>
      <c r="N516" s="104">
        <f>M516-(M516*0.03)</f>
        <v>8452.7351999999992</v>
      </c>
      <c r="O516" s="105">
        <v>7.0000000000000007E-2</v>
      </c>
      <c r="P516" s="101">
        <f>(N516*O516)+N516</f>
        <v>9044.4266639999987</v>
      </c>
    </row>
    <row r="517" spans="1:16">
      <c r="A517" s="136"/>
      <c r="B517" s="225"/>
      <c r="C517" s="48"/>
      <c r="D517" s="129"/>
      <c r="E517" s="44"/>
      <c r="F517" s="51"/>
      <c r="G517" s="131"/>
      <c r="H517" s="29"/>
      <c r="I517" s="132"/>
      <c r="J517" s="133"/>
      <c r="K517" s="134"/>
      <c r="L517" s="135"/>
      <c r="M517" s="104">
        <v>0</v>
      </c>
      <c r="N517" s="104">
        <f>M517-(M517*0.03)</f>
        <v>0</v>
      </c>
      <c r="O517" s="105">
        <v>7.0000000000000007E-2</v>
      </c>
      <c r="P517" s="101">
        <f t="shared" ref="P517:P523" si="49">(N517*O517)+N517</f>
        <v>0</v>
      </c>
    </row>
    <row r="518" spans="1:16">
      <c r="A518" s="136"/>
      <c r="B518" s="225"/>
      <c r="C518" s="48"/>
      <c r="D518" s="129"/>
      <c r="E518" s="44"/>
      <c r="F518" s="51"/>
      <c r="G518" s="131"/>
      <c r="H518" s="29"/>
      <c r="I518" s="132"/>
      <c r="J518" s="133"/>
      <c r="K518" s="134"/>
      <c r="L518" s="135"/>
      <c r="M518" s="104">
        <v>18537.7</v>
      </c>
      <c r="N518" s="104">
        <f>M518-(M518*0.03)</f>
        <v>17981.569</v>
      </c>
      <c r="O518" s="105">
        <v>7.0000000000000007E-2</v>
      </c>
      <c r="P518" s="101">
        <f t="shared" si="49"/>
        <v>19240.278829999999</v>
      </c>
    </row>
    <row r="519" spans="1:16">
      <c r="A519" s="151"/>
      <c r="B519" s="225"/>
      <c r="C519" s="48"/>
      <c r="D519" s="129"/>
      <c r="E519" s="50"/>
      <c r="F519" s="51"/>
      <c r="G519" s="131"/>
      <c r="H519" s="29"/>
      <c r="I519" s="132"/>
      <c r="J519" s="133"/>
      <c r="K519" s="134"/>
      <c r="L519" s="135"/>
      <c r="M519" s="104">
        <v>9031.68</v>
      </c>
      <c r="N519" s="104">
        <f t="shared" ref="N519:N531" si="50">M519-(M519*0.03)</f>
        <v>8760.7296000000006</v>
      </c>
      <c r="O519" s="105">
        <v>7.0000000000000007E-2</v>
      </c>
      <c r="P519" s="101">
        <f t="shared" si="49"/>
        <v>9373.9806720000015</v>
      </c>
    </row>
    <row r="520" spans="1:16">
      <c r="A520" s="152"/>
      <c r="B520" s="225"/>
      <c r="C520" s="48"/>
      <c r="D520" s="129"/>
      <c r="E520" s="153"/>
      <c r="F520" s="51"/>
      <c r="G520" s="131"/>
      <c r="H520" s="35"/>
      <c r="I520" s="154"/>
      <c r="J520" s="155"/>
      <c r="K520" s="156"/>
      <c r="L520" s="135"/>
      <c r="N520" s="104">
        <f t="shared" si="50"/>
        <v>0</v>
      </c>
      <c r="O520" s="105">
        <v>7.0000000000000007E-2</v>
      </c>
      <c r="P520" s="101">
        <f t="shared" si="49"/>
        <v>0</v>
      </c>
    </row>
    <row r="521" spans="1:16">
      <c r="A521" s="136"/>
      <c r="B521" s="225"/>
      <c r="C521" s="48"/>
      <c r="D521" s="129"/>
      <c r="E521" s="157"/>
      <c r="F521" s="51"/>
      <c r="G521" s="131"/>
      <c r="H521" s="29"/>
      <c r="I521" s="132"/>
      <c r="J521" s="133"/>
      <c r="K521" s="134"/>
      <c r="L521" s="135"/>
      <c r="M521" s="104">
        <v>8478.9599999999991</v>
      </c>
      <c r="N521" s="104">
        <f t="shared" si="50"/>
        <v>8224.5911999999989</v>
      </c>
      <c r="O521" s="105">
        <v>7.0000000000000007E-2</v>
      </c>
      <c r="P521" s="101">
        <f t="shared" si="49"/>
        <v>8800.3125839999993</v>
      </c>
    </row>
    <row r="522" spans="1:16">
      <c r="A522" s="136"/>
      <c r="B522" s="225"/>
      <c r="C522" s="48"/>
      <c r="D522" s="129"/>
      <c r="E522" s="158"/>
      <c r="F522" s="51"/>
      <c r="G522" s="131"/>
      <c r="H522" s="29"/>
      <c r="I522" s="132"/>
      <c r="J522" s="133"/>
      <c r="K522" s="134"/>
      <c r="L522" s="135"/>
      <c r="M522" s="104">
        <v>11122.62</v>
      </c>
      <c r="N522" s="104">
        <f t="shared" si="50"/>
        <v>10788.941400000002</v>
      </c>
      <c r="O522" s="105">
        <v>7.0000000000000007E-2</v>
      </c>
      <c r="P522" s="101">
        <f t="shared" si="49"/>
        <v>11544.167298000002</v>
      </c>
    </row>
    <row r="523" spans="1:16">
      <c r="A523" s="136"/>
      <c r="B523" s="225"/>
      <c r="C523" s="48"/>
      <c r="D523" s="159"/>
      <c r="E523" s="160"/>
      <c r="F523" s="161"/>
      <c r="G523" s="131"/>
      <c r="H523" s="162"/>
      <c r="I523" s="163"/>
      <c r="J523" s="133"/>
      <c r="K523" s="134"/>
      <c r="L523" s="135"/>
      <c r="M523" s="104">
        <v>3813.12</v>
      </c>
      <c r="N523" s="104">
        <f t="shared" si="50"/>
        <v>3698.7264</v>
      </c>
      <c r="O523" s="105">
        <v>7.0000000000000007E-2</v>
      </c>
      <c r="P523" s="101">
        <f t="shared" si="49"/>
        <v>3957.637248</v>
      </c>
    </row>
    <row r="524" spans="1:16">
      <c r="A524" s="136"/>
      <c r="B524" s="225"/>
      <c r="C524" s="48"/>
      <c r="D524" s="159"/>
      <c r="E524" s="182"/>
      <c r="F524" s="161"/>
      <c r="G524" s="131"/>
      <c r="H524" s="162"/>
      <c r="I524" s="163"/>
      <c r="J524" s="133"/>
      <c r="K524" s="134"/>
      <c r="L524" s="135"/>
    </row>
    <row r="525" spans="1:16">
      <c r="A525" s="136"/>
      <c r="B525" s="225"/>
      <c r="C525" s="48"/>
      <c r="D525" s="159"/>
      <c r="E525" s="182"/>
      <c r="F525" s="161"/>
      <c r="G525" s="131"/>
      <c r="H525" s="162"/>
      <c r="I525" s="163"/>
      <c r="J525" s="133"/>
      <c r="K525" s="134"/>
      <c r="L525" s="135"/>
    </row>
    <row r="526" spans="1:16">
      <c r="A526" s="136"/>
      <c r="B526" s="225"/>
      <c r="C526" s="48"/>
      <c r="D526" s="159"/>
      <c r="E526" s="182"/>
      <c r="F526" s="161"/>
      <c r="G526" s="131"/>
      <c r="H526" s="162"/>
      <c r="I526" s="163"/>
      <c r="J526" s="133"/>
      <c r="K526" s="134"/>
      <c r="L526" s="135"/>
    </row>
    <row r="527" spans="1:16">
      <c r="A527" s="136"/>
      <c r="B527" s="225"/>
      <c r="C527" s="48"/>
      <c r="D527" s="159"/>
      <c r="E527" s="182"/>
      <c r="F527" s="161"/>
      <c r="G527" s="131"/>
      <c r="H527" s="162"/>
      <c r="I527" s="163"/>
      <c r="J527" s="133"/>
      <c r="K527" s="134"/>
      <c r="L527" s="135"/>
    </row>
    <row r="528" spans="1:16">
      <c r="A528" s="136"/>
      <c r="B528" s="225"/>
      <c r="C528" s="48"/>
      <c r="D528" s="159"/>
      <c r="E528" s="182"/>
      <c r="F528" s="161"/>
      <c r="G528" s="131"/>
      <c r="H528" s="162"/>
      <c r="I528" s="163"/>
      <c r="J528" s="133"/>
      <c r="K528" s="134"/>
      <c r="L528" s="135"/>
    </row>
    <row r="529" spans="1:16">
      <c r="A529" s="136"/>
      <c r="B529" s="225"/>
      <c r="C529" s="48"/>
      <c r="D529" s="159"/>
      <c r="E529" s="182"/>
      <c r="F529" s="161"/>
      <c r="G529" s="131"/>
      <c r="H529" s="162"/>
      <c r="I529" s="163"/>
      <c r="J529" s="133"/>
      <c r="K529" s="134"/>
      <c r="L529" s="135"/>
    </row>
    <row r="530" spans="1:16">
      <c r="A530" s="136"/>
      <c r="B530" s="225"/>
      <c r="C530" s="48"/>
      <c r="D530" s="159"/>
      <c r="E530" s="158"/>
      <c r="F530" s="51"/>
      <c r="G530" s="131"/>
      <c r="H530" s="29"/>
      <c r="I530" s="132"/>
      <c r="J530" s="133"/>
      <c r="K530" s="134"/>
      <c r="L530" s="135"/>
    </row>
    <row r="531" spans="1:16">
      <c r="A531" s="136"/>
      <c r="B531" s="645"/>
      <c r="C531" s="48"/>
      <c r="D531" s="159"/>
      <c r="E531" s="158"/>
      <c r="F531" s="51"/>
      <c r="G531" s="131"/>
      <c r="H531" s="29"/>
      <c r="I531" s="132"/>
      <c r="J531" s="133"/>
      <c r="K531" s="134"/>
      <c r="L531" s="135"/>
      <c r="M531" s="104">
        <v>8640</v>
      </c>
      <c r="N531" s="104">
        <f t="shared" si="50"/>
        <v>8380.7999999999993</v>
      </c>
      <c r="O531" s="105">
        <v>7.0000000000000007E-2</v>
      </c>
      <c r="P531" s="101">
        <f>(N531*O531)+N531</f>
        <v>8967.4559999999983</v>
      </c>
    </row>
    <row r="532" spans="1:16">
      <c r="A532" s="165"/>
      <c r="B532" s="225"/>
      <c r="C532" s="48"/>
      <c r="D532" s="159"/>
      <c r="E532" s="160"/>
      <c r="F532" s="161"/>
      <c r="G532" s="131"/>
      <c r="H532" s="162"/>
      <c r="I532" s="163"/>
      <c r="J532" s="166"/>
      <c r="K532" s="167"/>
      <c r="L532" s="135"/>
    </row>
    <row r="533" spans="1:16">
      <c r="F533" s="10"/>
    </row>
    <row r="534" spans="1:16">
      <c r="F534" s="10"/>
    </row>
    <row r="535" spans="1:16">
      <c r="A535" s="1" t="s">
        <v>1</v>
      </c>
      <c r="F535" s="10"/>
      <c r="I535" s="107"/>
      <c r="K535" s="108"/>
      <c r="L535" s="3126"/>
    </row>
    <row r="536" spans="1:16">
      <c r="A536" s="3777" t="s">
        <v>2670</v>
      </c>
      <c r="B536" s="3777"/>
      <c r="C536" s="1"/>
      <c r="F536" s="10"/>
      <c r="I536" s="107"/>
      <c r="K536" s="108"/>
      <c r="L536" s="3126"/>
    </row>
    <row r="537" spans="1:16" ht="35.25" thickBot="1">
      <c r="F537" s="10"/>
    </row>
    <row r="538" spans="1:16">
      <c r="A538" s="3770" t="s">
        <v>3</v>
      </c>
      <c r="B538" s="3771"/>
      <c r="C538" s="6" t="s">
        <v>4</v>
      </c>
      <c r="D538" s="110" t="s">
        <v>5</v>
      </c>
      <c r="E538" s="8" t="s">
        <v>6</v>
      </c>
      <c r="F538" s="9" t="s">
        <v>6</v>
      </c>
      <c r="G538" s="111" t="s">
        <v>7</v>
      </c>
      <c r="H538" s="112" t="s">
        <v>8</v>
      </c>
      <c r="I538" s="113" t="s">
        <v>936</v>
      </c>
      <c r="J538" s="114" t="s">
        <v>10</v>
      </c>
      <c r="K538" s="115" t="s">
        <v>10</v>
      </c>
      <c r="L538" s="116" t="s">
        <v>2534</v>
      </c>
      <c r="M538" s="117"/>
    </row>
    <row r="539" spans="1:16" ht="35.25" thickBot="1">
      <c r="A539" s="118"/>
      <c r="B539" s="3138"/>
      <c r="C539" s="12"/>
      <c r="D539" s="120" t="s">
        <v>11</v>
      </c>
      <c r="E539" s="14" t="s">
        <v>13</v>
      </c>
      <c r="F539" s="15" t="s">
        <v>12</v>
      </c>
      <c r="G539" s="121"/>
      <c r="H539" s="122" t="s">
        <v>14</v>
      </c>
      <c r="I539" s="123" t="s">
        <v>937</v>
      </c>
      <c r="J539" s="124" t="s">
        <v>16</v>
      </c>
      <c r="K539" s="125" t="s">
        <v>15</v>
      </c>
      <c r="L539" s="126" t="s">
        <v>2535</v>
      </c>
      <c r="M539" s="117"/>
    </row>
    <row r="540" spans="1:16">
      <c r="A540" s="127"/>
      <c r="B540" s="225"/>
      <c r="C540" s="48"/>
      <c r="D540" s="129"/>
      <c r="E540" s="130"/>
      <c r="F540" s="88"/>
      <c r="G540" s="131"/>
      <c r="H540" s="29"/>
      <c r="I540" s="132"/>
      <c r="J540" s="133"/>
      <c r="K540" s="114"/>
      <c r="L540" s="135"/>
      <c r="M540" s="104">
        <v>3552</v>
      </c>
      <c r="N540" s="104">
        <f t="shared" ref="N540:N556" si="51">M540-(M540*0.03)</f>
        <v>3445.44</v>
      </c>
      <c r="O540" s="105">
        <v>7.0000000000000007E-2</v>
      </c>
      <c r="P540" s="101">
        <f t="shared" ref="P540:P556" si="52">(N540*O540)+N540</f>
        <v>3686.6208000000001</v>
      </c>
    </row>
    <row r="541" spans="1:16">
      <c r="A541" s="136"/>
      <c r="B541" s="225"/>
      <c r="C541" s="48"/>
      <c r="D541" s="129"/>
      <c r="E541" s="137"/>
      <c r="F541" s="51"/>
      <c r="G541" s="131"/>
      <c r="H541" s="29"/>
      <c r="I541" s="132"/>
      <c r="J541" s="133"/>
      <c r="K541" s="176"/>
      <c r="L541" s="135"/>
      <c r="N541" s="104">
        <f t="shared" si="51"/>
        <v>0</v>
      </c>
      <c r="O541" s="105">
        <v>7.0000000000000007E-2</v>
      </c>
      <c r="P541" s="101">
        <f t="shared" si="52"/>
        <v>0</v>
      </c>
    </row>
    <row r="542" spans="1:16">
      <c r="A542" s="136"/>
      <c r="B542" s="3757"/>
      <c r="C542" s="48"/>
      <c r="D542" s="129"/>
      <c r="E542" s="137"/>
      <c r="F542" s="51"/>
      <c r="G542" s="131"/>
      <c r="H542" s="29"/>
      <c r="I542" s="132"/>
      <c r="J542" s="133"/>
      <c r="K542" s="179"/>
      <c r="L542" s="135"/>
      <c r="M542" s="104">
        <v>9498.06</v>
      </c>
      <c r="N542" s="104">
        <f t="shared" si="51"/>
        <v>9213.118199999999</v>
      </c>
      <c r="O542" s="105">
        <v>7.0000000000000007E-2</v>
      </c>
      <c r="P542" s="101">
        <f t="shared" si="52"/>
        <v>9858.0364739999986</v>
      </c>
    </row>
    <row r="543" spans="1:16">
      <c r="A543" s="136"/>
      <c r="B543" s="3757"/>
      <c r="C543" s="48"/>
      <c r="D543" s="129"/>
      <c r="E543" s="137"/>
      <c r="F543" s="51"/>
      <c r="G543" s="131"/>
      <c r="H543" s="29"/>
      <c r="I543" s="132"/>
      <c r="J543" s="133"/>
      <c r="K543" s="134"/>
      <c r="L543" s="135"/>
      <c r="M543" s="104">
        <v>15305.4</v>
      </c>
      <c r="N543" s="104">
        <f t="shared" si="51"/>
        <v>14846.237999999999</v>
      </c>
      <c r="O543" s="105">
        <v>7.0000000000000007E-2</v>
      </c>
      <c r="P543" s="101">
        <f t="shared" si="52"/>
        <v>15885.47466</v>
      </c>
    </row>
    <row r="544" spans="1:16">
      <c r="A544" s="136"/>
      <c r="B544" s="225"/>
      <c r="C544" s="48"/>
      <c r="D544" s="129"/>
      <c r="E544" s="137"/>
      <c r="F544" s="51"/>
      <c r="G544" s="131"/>
      <c r="H544" s="29"/>
      <c r="I544" s="132"/>
      <c r="J544" s="133"/>
      <c r="K544" s="134"/>
      <c r="L544" s="135"/>
      <c r="N544" s="104">
        <f t="shared" si="51"/>
        <v>0</v>
      </c>
      <c r="O544" s="105">
        <v>7.0000000000000007E-2</v>
      </c>
      <c r="P544" s="101">
        <f t="shared" si="52"/>
        <v>0</v>
      </c>
    </row>
    <row r="545" spans="1:16">
      <c r="A545" s="136"/>
      <c r="B545" s="225"/>
      <c r="C545" s="48"/>
      <c r="D545" s="129"/>
      <c r="E545" s="137"/>
      <c r="F545" s="51"/>
      <c r="G545" s="131"/>
      <c r="H545" s="29"/>
      <c r="I545" s="132"/>
      <c r="J545" s="133"/>
      <c r="K545" s="134"/>
      <c r="L545" s="135"/>
      <c r="N545" s="104">
        <f t="shared" si="51"/>
        <v>0</v>
      </c>
      <c r="O545" s="105">
        <v>7.0000000000000007E-2</v>
      </c>
      <c r="P545" s="101">
        <f t="shared" si="52"/>
        <v>0</v>
      </c>
    </row>
    <row r="546" spans="1:16">
      <c r="A546" s="136"/>
      <c r="B546" s="225"/>
      <c r="C546" s="48"/>
      <c r="D546" s="129"/>
      <c r="E546" s="137"/>
      <c r="F546" s="51"/>
      <c r="G546" s="131"/>
      <c r="H546" s="29"/>
      <c r="I546" s="132"/>
      <c r="J546" s="133"/>
      <c r="K546" s="134"/>
      <c r="L546" s="135"/>
      <c r="N546" s="104">
        <f t="shared" si="51"/>
        <v>0</v>
      </c>
      <c r="O546" s="105">
        <v>7.0000000000000007E-2</v>
      </c>
      <c r="P546" s="101">
        <f t="shared" si="52"/>
        <v>0</v>
      </c>
    </row>
    <row r="547" spans="1:16">
      <c r="A547" s="136"/>
      <c r="B547" s="3757"/>
      <c r="C547" s="140"/>
      <c r="D547" s="141"/>
      <c r="E547" s="137"/>
      <c r="F547" s="51"/>
      <c r="G547" s="180"/>
      <c r="H547" s="69"/>
      <c r="I547" s="144"/>
      <c r="J547" s="145"/>
      <c r="K547" s="181"/>
      <c r="M547" s="104">
        <v>14244.12</v>
      </c>
      <c r="N547" s="104">
        <f t="shared" si="51"/>
        <v>13816.796400000001</v>
      </c>
      <c r="O547" s="105">
        <v>7.0000000000000007E-2</v>
      </c>
      <c r="P547" s="101">
        <f t="shared" si="52"/>
        <v>14783.972148000001</v>
      </c>
    </row>
    <row r="548" spans="1:16">
      <c r="A548" s="136"/>
      <c r="B548" s="547"/>
      <c r="C548" s="48"/>
      <c r="D548" s="129"/>
      <c r="E548" s="137"/>
      <c r="F548" s="51"/>
      <c r="G548" s="131"/>
      <c r="H548" s="29"/>
      <c r="I548" s="132"/>
      <c r="J548" s="133"/>
      <c r="K548" s="134"/>
      <c r="L548" s="135"/>
      <c r="M548" s="104">
        <v>3240</v>
      </c>
      <c r="N548" s="104">
        <f t="shared" si="51"/>
        <v>3142.8</v>
      </c>
      <c r="O548" s="105">
        <v>7.0000000000000007E-2</v>
      </c>
      <c r="P548" s="101">
        <f t="shared" si="52"/>
        <v>3362.7960000000003</v>
      </c>
    </row>
    <row r="549" spans="1:16">
      <c r="A549" s="136"/>
      <c r="B549" s="547"/>
      <c r="C549" s="48"/>
      <c r="D549" s="129"/>
      <c r="E549" s="137"/>
      <c r="F549" s="51"/>
      <c r="G549" s="131"/>
      <c r="H549" s="29"/>
      <c r="I549" s="132"/>
      <c r="J549" s="133"/>
      <c r="K549" s="134"/>
      <c r="L549" s="135"/>
      <c r="M549" s="104">
        <v>14700</v>
      </c>
      <c r="N549" s="104">
        <f t="shared" si="51"/>
        <v>14259</v>
      </c>
      <c r="O549" s="105">
        <v>7.0000000000000007E-2</v>
      </c>
      <c r="P549" s="101">
        <f t="shared" si="52"/>
        <v>15257.130000000001</v>
      </c>
    </row>
    <row r="550" spans="1:16">
      <c r="A550" s="136"/>
      <c r="B550" s="547"/>
      <c r="C550" s="140"/>
      <c r="D550" s="141"/>
      <c r="E550" s="142"/>
      <c r="F550" s="143"/>
      <c r="G550" s="180"/>
      <c r="H550" s="69"/>
      <c r="I550" s="144"/>
      <c r="J550" s="145"/>
      <c r="K550" s="146"/>
      <c r="L550" s="147"/>
      <c r="M550" s="104">
        <v>14582.7</v>
      </c>
      <c r="N550" s="104">
        <f t="shared" si="51"/>
        <v>14145.219000000001</v>
      </c>
      <c r="O550" s="105">
        <v>7.0000000000000007E-2</v>
      </c>
      <c r="P550" s="101">
        <f t="shared" si="52"/>
        <v>15135.384330000001</v>
      </c>
    </row>
    <row r="551" spans="1:16">
      <c r="A551" s="136"/>
      <c r="B551" s="547"/>
      <c r="C551" s="48"/>
      <c r="D551" s="129"/>
      <c r="E551" s="137"/>
      <c r="F551" s="51"/>
      <c r="G551" s="131"/>
      <c r="H551" s="29"/>
      <c r="I551" s="132"/>
      <c r="J551" s="133"/>
      <c r="K551" s="134"/>
      <c r="L551" s="147"/>
      <c r="M551" s="104">
        <v>13483.8</v>
      </c>
      <c r="N551" s="104">
        <f t="shared" si="51"/>
        <v>13079.286</v>
      </c>
      <c r="O551" s="105">
        <v>7.0000000000000007E-2</v>
      </c>
      <c r="P551" s="101">
        <f t="shared" si="52"/>
        <v>13994.836020000001</v>
      </c>
    </row>
    <row r="552" spans="1:16">
      <c r="A552" s="136"/>
      <c r="B552" s="225"/>
      <c r="C552" s="140"/>
      <c r="D552" s="141"/>
      <c r="E552" s="137"/>
      <c r="F552" s="51"/>
      <c r="G552" s="180"/>
      <c r="H552" s="69"/>
      <c r="I552" s="144"/>
      <c r="J552" s="145"/>
      <c r="K552" s="146"/>
      <c r="L552" s="147"/>
      <c r="M552" s="104">
        <v>2669.52</v>
      </c>
      <c r="N552" s="104">
        <f t="shared" si="51"/>
        <v>2589.4344000000001</v>
      </c>
      <c r="O552" s="105">
        <v>7.0000000000000007E-2</v>
      </c>
      <c r="P552" s="101">
        <f t="shared" si="52"/>
        <v>2770.6948080000002</v>
      </c>
    </row>
    <row r="553" spans="1:16">
      <c r="A553" s="136"/>
      <c r="B553" s="225"/>
      <c r="C553" s="140"/>
      <c r="D553" s="141"/>
      <c r="E553" s="137"/>
      <c r="F553" s="51"/>
      <c r="G553" s="180"/>
      <c r="H553" s="69"/>
      <c r="I553" s="144"/>
      <c r="J553" s="145"/>
      <c r="K553" s="146"/>
      <c r="L553" s="147"/>
      <c r="N553" s="104">
        <f t="shared" si="51"/>
        <v>0</v>
      </c>
      <c r="O553" s="105">
        <v>7.0000000000000007E-2</v>
      </c>
      <c r="P553" s="101">
        <f t="shared" si="52"/>
        <v>0</v>
      </c>
    </row>
    <row r="554" spans="1:16">
      <c r="A554" s="148"/>
      <c r="B554" s="3757"/>
      <c r="C554" s="140"/>
      <c r="D554" s="141"/>
      <c r="E554" s="137"/>
      <c r="F554" s="51"/>
      <c r="G554" s="180"/>
      <c r="H554" s="69"/>
      <c r="I554" s="144"/>
      <c r="J554" s="145"/>
      <c r="K554" s="146"/>
      <c r="L554" s="147"/>
      <c r="M554" s="104">
        <v>12972.96</v>
      </c>
      <c r="N554" s="104">
        <f t="shared" si="51"/>
        <v>12583.771199999999</v>
      </c>
      <c r="O554" s="105">
        <v>7.0000000000000007E-2</v>
      </c>
      <c r="P554" s="101">
        <f t="shared" si="52"/>
        <v>13464.635183999999</v>
      </c>
    </row>
    <row r="555" spans="1:16">
      <c r="A555" s="136"/>
      <c r="B555" s="225"/>
      <c r="C555" s="48"/>
      <c r="D555" s="129"/>
      <c r="E555" s="137"/>
      <c r="F555" s="51"/>
      <c r="G555" s="131"/>
      <c r="H555" s="29"/>
      <c r="I555" s="132"/>
      <c r="J555" s="145"/>
      <c r="K555" s="134"/>
      <c r="L555" s="147"/>
      <c r="M555" s="104">
        <v>12687.84</v>
      </c>
      <c r="N555" s="104">
        <f t="shared" si="51"/>
        <v>12307.2048</v>
      </c>
      <c r="O555" s="105">
        <v>7.0000000000000007E-2</v>
      </c>
      <c r="P555" s="101">
        <f t="shared" si="52"/>
        <v>13168.709135999999</v>
      </c>
    </row>
    <row r="556" spans="1:16">
      <c r="A556" s="136"/>
      <c r="B556" s="225"/>
      <c r="C556" s="48"/>
      <c r="D556" s="129"/>
      <c r="E556" s="137"/>
      <c r="F556" s="51"/>
      <c r="G556" s="131"/>
      <c r="H556" s="29"/>
      <c r="I556" s="132"/>
      <c r="J556" s="133"/>
      <c r="K556" s="134"/>
      <c r="L556" s="135"/>
      <c r="M556" s="104">
        <v>16572.599999999999</v>
      </c>
      <c r="N556" s="104">
        <f t="shared" si="51"/>
        <v>16075.421999999999</v>
      </c>
      <c r="O556" s="105">
        <v>7.0000000000000007E-2</v>
      </c>
      <c r="P556" s="101">
        <f t="shared" si="52"/>
        <v>17200.701539999998</v>
      </c>
    </row>
    <row r="557" spans="1:16">
      <c r="A557" s="136"/>
      <c r="B557" s="225"/>
      <c r="C557" s="48"/>
      <c r="D557" s="129"/>
      <c r="E557" s="44"/>
      <c r="F557" s="51"/>
      <c r="G557" s="131"/>
      <c r="H557" s="29"/>
      <c r="I557" s="150"/>
      <c r="J557" s="133"/>
      <c r="K557" s="134"/>
      <c r="L557" s="135"/>
      <c r="M557" s="104">
        <v>6021.12</v>
      </c>
      <c r="N557" s="104">
        <f>M557-(M557*0.03)</f>
        <v>5840.4863999999998</v>
      </c>
      <c r="O557" s="105">
        <v>7.0000000000000007E-2</v>
      </c>
      <c r="P557" s="101">
        <f>(N557*O557)+N557</f>
        <v>6249.3204479999995</v>
      </c>
    </row>
    <row r="558" spans="1:16">
      <c r="A558" s="136"/>
      <c r="B558" s="225"/>
      <c r="C558" s="48"/>
      <c r="D558" s="129"/>
      <c r="E558" s="44"/>
      <c r="F558" s="51"/>
      <c r="G558" s="131"/>
      <c r="H558" s="29"/>
      <c r="I558" s="132"/>
      <c r="J558" s="133"/>
      <c r="K558" s="134"/>
      <c r="L558" s="135"/>
      <c r="M558" s="104">
        <v>8714.16</v>
      </c>
      <c r="N558" s="104">
        <f>M558-(M558*0.03)</f>
        <v>8452.7351999999992</v>
      </c>
      <c r="O558" s="105">
        <v>7.0000000000000007E-2</v>
      </c>
      <c r="P558" s="101">
        <f>(N558*O558)+N558</f>
        <v>9044.4266639999987</v>
      </c>
    </row>
    <row r="559" spans="1:16">
      <c r="A559" s="136"/>
      <c r="B559" s="225"/>
      <c r="C559" s="48"/>
      <c r="D559" s="129"/>
      <c r="E559" s="44"/>
      <c r="F559" s="51"/>
      <c r="G559" s="131"/>
      <c r="H559" s="29"/>
      <c r="I559" s="132"/>
      <c r="J559" s="133"/>
      <c r="K559" s="134"/>
      <c r="L559" s="135"/>
      <c r="M559" s="104">
        <v>0</v>
      </c>
      <c r="N559" s="104">
        <f>M559-(M559*0.03)</f>
        <v>0</v>
      </c>
      <c r="O559" s="105">
        <v>7.0000000000000007E-2</v>
      </c>
      <c r="P559" s="101">
        <f t="shared" ref="P559:P565" si="53">(N559*O559)+N559</f>
        <v>0</v>
      </c>
    </row>
    <row r="560" spans="1:16">
      <c r="A560" s="136"/>
      <c r="B560" s="225"/>
      <c r="C560" s="48"/>
      <c r="D560" s="129"/>
      <c r="E560" s="44"/>
      <c r="F560" s="51"/>
      <c r="G560" s="131"/>
      <c r="H560" s="29"/>
      <c r="I560" s="132"/>
      <c r="J560" s="133"/>
      <c r="K560" s="134"/>
      <c r="L560" s="135"/>
      <c r="M560" s="104">
        <v>18537.7</v>
      </c>
      <c r="N560" s="104">
        <f>M560-(M560*0.03)</f>
        <v>17981.569</v>
      </c>
      <c r="O560" s="105">
        <v>7.0000000000000007E-2</v>
      </c>
      <c r="P560" s="101">
        <f t="shared" si="53"/>
        <v>19240.278829999999</v>
      </c>
    </row>
    <row r="561" spans="1:16">
      <c r="A561" s="151"/>
      <c r="B561" s="225"/>
      <c r="C561" s="48"/>
      <c r="D561" s="129"/>
      <c r="E561" s="50"/>
      <c r="F561" s="51"/>
      <c r="G561" s="131"/>
      <c r="H561" s="29"/>
      <c r="I561" s="132"/>
      <c r="J561" s="133"/>
      <c r="K561" s="134"/>
      <c r="L561" s="135"/>
      <c r="M561" s="104">
        <v>9031.68</v>
      </c>
      <c r="N561" s="104">
        <f t="shared" ref="N561:N571" si="54">M561-(M561*0.03)</f>
        <v>8760.7296000000006</v>
      </c>
      <c r="O561" s="105">
        <v>7.0000000000000007E-2</v>
      </c>
      <c r="P561" s="101">
        <f t="shared" si="53"/>
        <v>9373.9806720000015</v>
      </c>
    </row>
    <row r="562" spans="1:16">
      <c r="A562" s="152"/>
      <c r="B562" s="225"/>
      <c r="C562" s="48"/>
      <c r="D562" s="129"/>
      <c r="E562" s="153"/>
      <c r="F562" s="51"/>
      <c r="G562" s="131"/>
      <c r="H562" s="35"/>
      <c r="I562" s="154"/>
      <c r="J562" s="155"/>
      <c r="K562" s="156"/>
      <c r="L562" s="135"/>
      <c r="N562" s="104">
        <f t="shared" si="54"/>
        <v>0</v>
      </c>
      <c r="O562" s="105">
        <v>7.0000000000000007E-2</v>
      </c>
      <c r="P562" s="101">
        <f t="shared" si="53"/>
        <v>0</v>
      </c>
    </row>
    <row r="563" spans="1:16">
      <c r="A563" s="136"/>
      <c r="B563" s="225"/>
      <c r="C563" s="48"/>
      <c r="D563" s="129"/>
      <c r="E563" s="157"/>
      <c r="F563" s="51"/>
      <c r="G563" s="131"/>
      <c r="H563" s="29"/>
      <c r="I563" s="132"/>
      <c r="J563" s="133"/>
      <c r="K563" s="134"/>
      <c r="L563" s="135"/>
      <c r="M563" s="104">
        <v>8478.9599999999991</v>
      </c>
      <c r="N563" s="104">
        <f t="shared" si="54"/>
        <v>8224.5911999999989</v>
      </c>
      <c r="O563" s="105">
        <v>7.0000000000000007E-2</v>
      </c>
      <c r="P563" s="101">
        <f t="shared" si="53"/>
        <v>8800.3125839999993</v>
      </c>
    </row>
    <row r="564" spans="1:16">
      <c r="A564" s="136"/>
      <c r="B564" s="225"/>
      <c r="C564" s="48"/>
      <c r="D564" s="129"/>
      <c r="E564" s="158"/>
      <c r="F564" s="51"/>
      <c r="G564" s="131"/>
      <c r="H564" s="29"/>
      <c r="I564" s="132"/>
      <c r="J564" s="133"/>
      <c r="K564" s="134"/>
      <c r="L564" s="135"/>
      <c r="M564" s="104">
        <v>11122.62</v>
      </c>
      <c r="N564" s="104">
        <f t="shared" si="54"/>
        <v>10788.941400000002</v>
      </c>
      <c r="O564" s="105">
        <v>7.0000000000000007E-2</v>
      </c>
      <c r="P564" s="101">
        <f t="shared" si="53"/>
        <v>11544.167298000002</v>
      </c>
    </row>
    <row r="565" spans="1:16">
      <c r="A565" s="136"/>
      <c r="B565" s="225"/>
      <c r="C565" s="48"/>
      <c r="D565" s="159"/>
      <c r="E565" s="160"/>
      <c r="F565" s="161"/>
      <c r="G565" s="131"/>
      <c r="H565" s="162"/>
      <c r="I565" s="163"/>
      <c r="J565" s="133"/>
      <c r="K565" s="134"/>
      <c r="L565" s="135"/>
      <c r="M565" s="104">
        <v>3813.12</v>
      </c>
      <c r="N565" s="104">
        <f t="shared" si="54"/>
        <v>3698.7264</v>
      </c>
      <c r="O565" s="105">
        <v>7.0000000000000007E-2</v>
      </c>
      <c r="P565" s="101">
        <f t="shared" si="53"/>
        <v>3957.637248</v>
      </c>
    </row>
    <row r="566" spans="1:16">
      <c r="A566" s="136"/>
      <c r="B566" s="225"/>
      <c r="C566" s="48"/>
      <c r="D566" s="159"/>
      <c r="E566" s="182"/>
      <c r="F566" s="161"/>
      <c r="G566" s="131"/>
      <c r="H566" s="162"/>
      <c r="I566" s="163"/>
      <c r="J566" s="133"/>
      <c r="K566" s="134"/>
      <c r="L566" s="135"/>
    </row>
    <row r="567" spans="1:16">
      <c r="A567" s="136"/>
      <c r="B567" s="225"/>
      <c r="C567" s="48"/>
      <c r="D567" s="159"/>
      <c r="E567" s="182"/>
      <c r="F567" s="161"/>
      <c r="G567" s="131"/>
      <c r="H567" s="162"/>
      <c r="I567" s="163"/>
      <c r="J567" s="133"/>
      <c r="K567" s="134"/>
      <c r="L567" s="135"/>
    </row>
    <row r="568" spans="1:16">
      <c r="A568" s="136"/>
      <c r="B568" s="225"/>
      <c r="C568" s="48"/>
      <c r="D568" s="159"/>
      <c r="E568" s="182"/>
      <c r="F568" s="161"/>
      <c r="G568" s="131"/>
      <c r="H568" s="162"/>
      <c r="I568" s="163"/>
      <c r="J568" s="133"/>
      <c r="K568" s="134"/>
      <c r="L568" s="135"/>
    </row>
    <row r="569" spans="1:16">
      <c r="A569" s="136"/>
      <c r="B569" s="225"/>
      <c r="C569" s="48"/>
      <c r="D569" s="159"/>
      <c r="E569" s="158"/>
      <c r="F569" s="51"/>
      <c r="G569" s="131"/>
      <c r="H569" s="29"/>
      <c r="I569" s="132"/>
      <c r="J569" s="133"/>
      <c r="K569" s="134"/>
      <c r="L569" s="135"/>
    </row>
    <row r="570" spans="1:16">
      <c r="A570" s="136"/>
      <c r="B570" s="225"/>
      <c r="C570" s="48"/>
      <c r="D570" s="159"/>
      <c r="E570" s="158"/>
      <c r="F570" s="51"/>
      <c r="G570" s="131"/>
      <c r="H570" s="29"/>
      <c r="I570" s="132"/>
      <c r="J570" s="133"/>
      <c r="K570" s="134"/>
      <c r="L570" s="135"/>
    </row>
    <row r="571" spans="1:16">
      <c r="A571" s="136"/>
      <c r="B571" s="645"/>
      <c r="C571" s="48"/>
      <c r="D571" s="159"/>
      <c r="E571" s="158"/>
      <c r="F571" s="51"/>
      <c r="G571" s="131"/>
      <c r="H571" s="29"/>
      <c r="I571" s="132"/>
      <c r="J571" s="133"/>
      <c r="K571" s="134"/>
      <c r="L571" s="135"/>
      <c r="M571" s="104">
        <v>8640</v>
      </c>
      <c r="N571" s="104">
        <f t="shared" si="54"/>
        <v>8380.7999999999993</v>
      </c>
      <c r="O571" s="105">
        <v>7.0000000000000007E-2</v>
      </c>
      <c r="P571" s="101">
        <f>(N571*O571)+N571</f>
        <v>8967.4559999999983</v>
      </c>
    </row>
    <row r="572" spans="1:16">
      <c r="A572" s="136"/>
      <c r="B572" s="645"/>
      <c r="C572" s="48"/>
      <c r="D572" s="159"/>
      <c r="E572" s="158"/>
      <c r="F572" s="51"/>
      <c r="G572" s="131"/>
      <c r="H572" s="29"/>
      <c r="I572" s="132"/>
      <c r="J572" s="133"/>
      <c r="K572" s="134"/>
      <c r="L572" s="135"/>
    </row>
    <row r="573" spans="1:16">
      <c r="A573" s="136"/>
      <c r="B573" s="645"/>
      <c r="C573" s="48"/>
      <c r="D573" s="159"/>
      <c r="E573" s="158"/>
      <c r="F573" s="51"/>
      <c r="G573" s="131"/>
      <c r="H573" s="29"/>
      <c r="I573" s="132"/>
      <c r="J573" s="133"/>
      <c r="K573" s="134"/>
      <c r="L573" s="135"/>
    </row>
    <row r="574" spans="1:16">
      <c r="A574" s="165"/>
      <c r="B574" s="225"/>
      <c r="C574" s="48"/>
      <c r="D574" s="159"/>
      <c r="E574" s="160"/>
      <c r="F574" s="161"/>
      <c r="G574" s="131"/>
      <c r="H574" s="162"/>
      <c r="I574" s="163"/>
      <c r="J574" s="166"/>
      <c r="K574" s="167"/>
      <c r="L574" s="135"/>
    </row>
    <row r="575" spans="1:16">
      <c r="F575" s="10"/>
    </row>
    <row r="576" spans="1:16">
      <c r="F576" s="10"/>
    </row>
    <row r="577" spans="1:16">
      <c r="A577" s="1" t="s">
        <v>1</v>
      </c>
      <c r="F577" s="10"/>
      <c r="I577" s="107"/>
      <c r="K577" s="108"/>
      <c r="L577" s="3126"/>
    </row>
    <row r="578" spans="1:16">
      <c r="A578" s="3777" t="s">
        <v>2670</v>
      </c>
      <c r="B578" s="3777"/>
      <c r="C578" s="1"/>
      <c r="F578" s="10"/>
      <c r="I578" s="107"/>
      <c r="K578" s="108"/>
      <c r="L578" s="3126"/>
    </row>
    <row r="579" spans="1:16" ht="35.25" thickBot="1">
      <c r="F579" s="10"/>
    </row>
    <row r="580" spans="1:16">
      <c r="A580" s="3770" t="s">
        <v>3</v>
      </c>
      <c r="B580" s="3771"/>
      <c r="C580" s="6" t="s">
        <v>4</v>
      </c>
      <c r="D580" s="110" t="s">
        <v>5</v>
      </c>
      <c r="E580" s="8" t="s">
        <v>6</v>
      </c>
      <c r="F580" s="9" t="s">
        <v>6</v>
      </c>
      <c r="G580" s="111" t="s">
        <v>7</v>
      </c>
      <c r="H580" s="112" t="s">
        <v>8</v>
      </c>
      <c r="I580" s="113" t="s">
        <v>936</v>
      </c>
      <c r="J580" s="114" t="s">
        <v>10</v>
      </c>
      <c r="K580" s="115" t="s">
        <v>10</v>
      </c>
      <c r="L580" s="116" t="s">
        <v>2534</v>
      </c>
      <c r="M580" s="117"/>
    </row>
    <row r="581" spans="1:16" ht="35.25" thickBot="1">
      <c r="A581" s="118"/>
      <c r="B581" s="3138"/>
      <c r="C581" s="12"/>
      <c r="D581" s="120" t="s">
        <v>11</v>
      </c>
      <c r="E581" s="14" t="s">
        <v>13</v>
      </c>
      <c r="F581" s="15" t="s">
        <v>12</v>
      </c>
      <c r="G581" s="121"/>
      <c r="H581" s="122" t="s">
        <v>14</v>
      </c>
      <c r="I581" s="123" t="s">
        <v>937</v>
      </c>
      <c r="J581" s="124" t="s">
        <v>16</v>
      </c>
      <c r="K581" s="125" t="s">
        <v>15</v>
      </c>
      <c r="L581" s="126" t="s">
        <v>2535</v>
      </c>
      <c r="M581" s="117"/>
    </row>
    <row r="582" spans="1:16">
      <c r="A582" s="127"/>
      <c r="B582" s="225"/>
      <c r="C582" s="48"/>
      <c r="D582" s="129"/>
      <c r="E582" s="130"/>
      <c r="F582" s="88"/>
      <c r="G582" s="131"/>
      <c r="H582" s="29"/>
      <c r="I582" s="132"/>
      <c r="J582" s="133"/>
      <c r="K582" s="114"/>
      <c r="L582" s="135"/>
      <c r="M582" s="104">
        <v>3552</v>
      </c>
      <c r="N582" s="104">
        <f t="shared" ref="N582:N598" si="55">M582-(M582*0.03)</f>
        <v>3445.44</v>
      </c>
      <c r="O582" s="105">
        <v>7.0000000000000007E-2</v>
      </c>
      <c r="P582" s="101">
        <f t="shared" ref="P582:P598" si="56">(N582*O582)+N582</f>
        <v>3686.6208000000001</v>
      </c>
    </row>
    <row r="583" spans="1:16">
      <c r="A583" s="136"/>
      <c r="B583" s="225"/>
      <c r="C583" s="48"/>
      <c r="D583" s="129"/>
      <c r="E583" s="137"/>
      <c r="F583" s="51"/>
      <c r="G583" s="131"/>
      <c r="H583" s="29"/>
      <c r="I583" s="132"/>
      <c r="J583" s="133"/>
      <c r="K583" s="176"/>
      <c r="L583" s="135"/>
      <c r="N583" s="104">
        <f t="shared" si="55"/>
        <v>0</v>
      </c>
      <c r="O583" s="105">
        <v>7.0000000000000007E-2</v>
      </c>
      <c r="P583" s="101">
        <f t="shared" si="56"/>
        <v>0</v>
      </c>
    </row>
    <row r="584" spans="1:16">
      <c r="A584" s="136"/>
      <c r="B584" s="3757"/>
      <c r="C584" s="48"/>
      <c r="D584" s="129"/>
      <c r="E584" s="137"/>
      <c r="F584" s="51"/>
      <c r="G584" s="131"/>
      <c r="H584" s="29"/>
      <c r="I584" s="132"/>
      <c r="J584" s="133"/>
      <c r="K584" s="179"/>
      <c r="L584" s="135"/>
      <c r="M584" s="104">
        <v>9498.06</v>
      </c>
      <c r="N584" s="104">
        <f t="shared" si="55"/>
        <v>9213.118199999999</v>
      </c>
      <c r="O584" s="105">
        <v>7.0000000000000007E-2</v>
      </c>
      <c r="P584" s="101">
        <f t="shared" si="56"/>
        <v>9858.0364739999986</v>
      </c>
    </row>
    <row r="585" spans="1:16">
      <c r="A585" s="136"/>
      <c r="B585" s="3757"/>
      <c r="C585" s="48"/>
      <c r="D585" s="129"/>
      <c r="E585" s="137"/>
      <c r="F585" s="51"/>
      <c r="G585" s="131"/>
      <c r="H585" s="29"/>
      <c r="I585" s="132"/>
      <c r="J585" s="133"/>
      <c r="K585" s="134"/>
      <c r="L585" s="135"/>
      <c r="M585" s="104">
        <v>15305.4</v>
      </c>
      <c r="N585" s="104">
        <f t="shared" si="55"/>
        <v>14846.237999999999</v>
      </c>
      <c r="O585" s="105">
        <v>7.0000000000000007E-2</v>
      </c>
      <c r="P585" s="101">
        <f t="shared" si="56"/>
        <v>15885.47466</v>
      </c>
    </row>
    <row r="586" spans="1:16">
      <c r="A586" s="136"/>
      <c r="B586" s="225"/>
      <c r="C586" s="48"/>
      <c r="D586" s="129"/>
      <c r="E586" s="137"/>
      <c r="F586" s="51"/>
      <c r="G586" s="131"/>
      <c r="H586" s="29"/>
      <c r="I586" s="132"/>
      <c r="J586" s="133"/>
      <c r="K586" s="134"/>
      <c r="L586" s="135"/>
      <c r="N586" s="104">
        <f t="shared" si="55"/>
        <v>0</v>
      </c>
      <c r="O586" s="105">
        <v>7.0000000000000007E-2</v>
      </c>
      <c r="P586" s="101">
        <f t="shared" si="56"/>
        <v>0</v>
      </c>
    </row>
    <row r="587" spans="1:16">
      <c r="A587" s="136"/>
      <c r="B587" s="225"/>
      <c r="C587" s="48"/>
      <c r="D587" s="129"/>
      <c r="E587" s="137"/>
      <c r="F587" s="51"/>
      <c r="G587" s="131"/>
      <c r="H587" s="29"/>
      <c r="I587" s="132"/>
      <c r="J587" s="133"/>
      <c r="K587" s="134"/>
      <c r="L587" s="135"/>
      <c r="N587" s="104">
        <f t="shared" si="55"/>
        <v>0</v>
      </c>
      <c r="O587" s="105">
        <v>7.0000000000000007E-2</v>
      </c>
      <c r="P587" s="101">
        <f t="shared" si="56"/>
        <v>0</v>
      </c>
    </row>
    <row r="588" spans="1:16">
      <c r="A588" s="136"/>
      <c r="B588" s="225"/>
      <c r="C588" s="48"/>
      <c r="D588" s="129"/>
      <c r="E588" s="137"/>
      <c r="F588" s="51"/>
      <c r="G588" s="131"/>
      <c r="H588" s="29"/>
      <c r="I588" s="132"/>
      <c r="J588" s="133"/>
      <c r="K588" s="134"/>
      <c r="L588" s="135"/>
      <c r="N588" s="104">
        <f t="shared" si="55"/>
        <v>0</v>
      </c>
      <c r="O588" s="105">
        <v>7.0000000000000007E-2</v>
      </c>
      <c r="P588" s="101">
        <f t="shared" si="56"/>
        <v>0</v>
      </c>
    </row>
    <row r="589" spans="1:16">
      <c r="A589" s="136"/>
      <c r="B589" s="3757"/>
      <c r="C589" s="140"/>
      <c r="D589" s="141"/>
      <c r="E589" s="137"/>
      <c r="F589" s="51"/>
      <c r="G589" s="180"/>
      <c r="H589" s="69"/>
      <c r="I589" s="144"/>
      <c r="J589" s="145"/>
      <c r="K589" s="181"/>
      <c r="M589" s="104">
        <v>14244.12</v>
      </c>
      <c r="N589" s="104">
        <f t="shared" si="55"/>
        <v>13816.796400000001</v>
      </c>
      <c r="O589" s="105">
        <v>7.0000000000000007E-2</v>
      </c>
      <c r="P589" s="101">
        <f t="shared" si="56"/>
        <v>14783.972148000001</v>
      </c>
    </row>
    <row r="590" spans="1:16">
      <c r="A590" s="136"/>
      <c r="B590" s="547"/>
      <c r="C590" s="48"/>
      <c r="D590" s="129"/>
      <c r="E590" s="137"/>
      <c r="F590" s="51"/>
      <c r="G590" s="131"/>
      <c r="H590" s="29"/>
      <c r="I590" s="132"/>
      <c r="J590" s="133"/>
      <c r="K590" s="134"/>
      <c r="L590" s="135"/>
      <c r="M590" s="104">
        <v>3240</v>
      </c>
      <c r="N590" s="104">
        <f t="shared" si="55"/>
        <v>3142.8</v>
      </c>
      <c r="O590" s="105">
        <v>7.0000000000000007E-2</v>
      </c>
      <c r="P590" s="101">
        <f t="shared" si="56"/>
        <v>3362.7960000000003</v>
      </c>
    </row>
    <row r="591" spans="1:16">
      <c r="A591" s="136"/>
      <c r="B591" s="547"/>
      <c r="C591" s="48"/>
      <c r="D591" s="129"/>
      <c r="E591" s="137"/>
      <c r="F591" s="51"/>
      <c r="G591" s="131"/>
      <c r="H591" s="29"/>
      <c r="I591" s="132"/>
      <c r="J591" s="133"/>
      <c r="K591" s="134"/>
      <c r="L591" s="135"/>
      <c r="M591" s="104">
        <v>14700</v>
      </c>
      <c r="N591" s="104">
        <f t="shared" si="55"/>
        <v>14259</v>
      </c>
      <c r="O591" s="105">
        <v>7.0000000000000007E-2</v>
      </c>
      <c r="P591" s="101">
        <f t="shared" si="56"/>
        <v>15257.130000000001</v>
      </c>
    </row>
    <row r="592" spans="1:16">
      <c r="A592" s="136"/>
      <c r="B592" s="547"/>
      <c r="C592" s="140"/>
      <c r="D592" s="141"/>
      <c r="E592" s="142"/>
      <c r="F592" s="143"/>
      <c r="G592" s="180"/>
      <c r="H592" s="69"/>
      <c r="I592" s="144"/>
      <c r="J592" s="145"/>
      <c r="K592" s="146"/>
      <c r="L592" s="147"/>
      <c r="M592" s="104">
        <v>14582.7</v>
      </c>
      <c r="N592" s="104">
        <f t="shared" si="55"/>
        <v>14145.219000000001</v>
      </c>
      <c r="O592" s="105">
        <v>7.0000000000000007E-2</v>
      </c>
      <c r="P592" s="101">
        <f t="shared" si="56"/>
        <v>15135.384330000001</v>
      </c>
    </row>
    <row r="593" spans="1:16">
      <c r="A593" s="136"/>
      <c r="B593" s="547"/>
      <c r="C593" s="48"/>
      <c r="D593" s="129"/>
      <c r="E593" s="137"/>
      <c r="F593" s="51"/>
      <c r="G593" s="131"/>
      <c r="H593" s="29"/>
      <c r="I593" s="132"/>
      <c r="J593" s="133"/>
      <c r="K593" s="134"/>
      <c r="L593" s="147"/>
      <c r="M593" s="104">
        <v>13483.8</v>
      </c>
      <c r="N593" s="104">
        <f t="shared" si="55"/>
        <v>13079.286</v>
      </c>
      <c r="O593" s="105">
        <v>7.0000000000000007E-2</v>
      </c>
      <c r="P593" s="101">
        <f t="shared" si="56"/>
        <v>13994.836020000001</v>
      </c>
    </row>
    <row r="594" spans="1:16">
      <c r="A594" s="136"/>
      <c r="B594" s="225"/>
      <c r="C594" s="140"/>
      <c r="D594" s="141"/>
      <c r="E594" s="137"/>
      <c r="F594" s="51"/>
      <c r="G594" s="180"/>
      <c r="H594" s="69"/>
      <c r="I594" s="144"/>
      <c r="J594" s="145"/>
      <c r="K594" s="146"/>
      <c r="L594" s="147"/>
      <c r="M594" s="104">
        <v>2669.52</v>
      </c>
      <c r="N594" s="104">
        <f t="shared" si="55"/>
        <v>2589.4344000000001</v>
      </c>
      <c r="O594" s="105">
        <v>7.0000000000000007E-2</v>
      </c>
      <c r="P594" s="101">
        <f t="shared" si="56"/>
        <v>2770.6948080000002</v>
      </c>
    </row>
    <row r="595" spans="1:16">
      <c r="A595" s="136"/>
      <c r="B595" s="225"/>
      <c r="C595" s="140"/>
      <c r="D595" s="141"/>
      <c r="E595" s="137"/>
      <c r="F595" s="51"/>
      <c r="G595" s="180"/>
      <c r="H595" s="69"/>
      <c r="I595" s="144"/>
      <c r="J595" s="145"/>
      <c r="K595" s="146"/>
      <c r="L595" s="147"/>
      <c r="N595" s="104">
        <f t="shared" si="55"/>
        <v>0</v>
      </c>
      <c r="O595" s="105">
        <v>7.0000000000000007E-2</v>
      </c>
      <c r="P595" s="101">
        <f t="shared" si="56"/>
        <v>0</v>
      </c>
    </row>
    <row r="596" spans="1:16">
      <c r="A596" s="148"/>
      <c r="B596" s="3757"/>
      <c r="C596" s="140"/>
      <c r="D596" s="141"/>
      <c r="E596" s="137"/>
      <c r="F596" s="51"/>
      <c r="G596" s="180"/>
      <c r="H596" s="69"/>
      <c r="I596" s="144"/>
      <c r="J596" s="145"/>
      <c r="K596" s="146"/>
      <c r="L596" s="147"/>
      <c r="M596" s="104">
        <v>12972.96</v>
      </c>
      <c r="N596" s="104">
        <f t="shared" si="55"/>
        <v>12583.771199999999</v>
      </c>
      <c r="O596" s="105">
        <v>7.0000000000000007E-2</v>
      </c>
      <c r="P596" s="101">
        <f t="shared" si="56"/>
        <v>13464.635183999999</v>
      </c>
    </row>
    <row r="597" spans="1:16">
      <c r="A597" s="136"/>
      <c r="B597" s="225"/>
      <c r="C597" s="48"/>
      <c r="D597" s="129"/>
      <c r="E597" s="137"/>
      <c r="F597" s="51"/>
      <c r="G597" s="131"/>
      <c r="H597" s="29"/>
      <c r="I597" s="132"/>
      <c r="J597" s="145"/>
      <c r="K597" s="134"/>
      <c r="L597" s="147"/>
      <c r="M597" s="104">
        <v>12687.84</v>
      </c>
      <c r="N597" s="104">
        <f t="shared" si="55"/>
        <v>12307.2048</v>
      </c>
      <c r="O597" s="105">
        <v>7.0000000000000007E-2</v>
      </c>
      <c r="P597" s="101">
        <f t="shared" si="56"/>
        <v>13168.709135999999</v>
      </c>
    </row>
    <row r="598" spans="1:16">
      <c r="A598" s="136"/>
      <c r="B598" s="225"/>
      <c r="C598" s="48"/>
      <c r="D598" s="129"/>
      <c r="E598" s="137"/>
      <c r="F598" s="51"/>
      <c r="G598" s="131"/>
      <c r="H598" s="29"/>
      <c r="I598" s="132"/>
      <c r="J598" s="133"/>
      <c r="K598" s="134"/>
      <c r="L598" s="135"/>
      <c r="M598" s="104">
        <v>16572.599999999999</v>
      </c>
      <c r="N598" s="104">
        <f t="shared" si="55"/>
        <v>16075.421999999999</v>
      </c>
      <c r="O598" s="105">
        <v>7.0000000000000007E-2</v>
      </c>
      <c r="P598" s="101">
        <f t="shared" si="56"/>
        <v>17200.701539999998</v>
      </c>
    </row>
    <row r="599" spans="1:16">
      <c r="A599" s="136"/>
      <c r="B599" s="225"/>
      <c r="C599" s="48"/>
      <c r="D599" s="129"/>
      <c r="E599" s="44"/>
      <c r="F599" s="51"/>
      <c r="G599" s="131"/>
      <c r="H599" s="29"/>
      <c r="I599" s="150"/>
      <c r="J599" s="133"/>
      <c r="K599" s="134"/>
      <c r="L599" s="135"/>
      <c r="M599" s="104">
        <v>6021.12</v>
      </c>
      <c r="N599" s="104">
        <f>M599-(M599*0.03)</f>
        <v>5840.4863999999998</v>
      </c>
      <c r="O599" s="105">
        <v>7.0000000000000007E-2</v>
      </c>
      <c r="P599" s="101">
        <f>(N599*O599)+N599</f>
        <v>6249.3204479999995</v>
      </c>
    </row>
    <row r="600" spans="1:16">
      <c r="A600" s="136"/>
      <c r="B600" s="225"/>
      <c r="C600" s="48"/>
      <c r="D600" s="129"/>
      <c r="E600" s="44"/>
      <c r="F600" s="51"/>
      <c r="G600" s="131"/>
      <c r="H600" s="29"/>
      <c r="I600" s="132"/>
      <c r="J600" s="133"/>
      <c r="K600" s="134"/>
      <c r="L600" s="135"/>
      <c r="M600" s="104">
        <v>8714.16</v>
      </c>
      <c r="N600" s="104">
        <f>M600-(M600*0.03)</f>
        <v>8452.7351999999992</v>
      </c>
      <c r="O600" s="105">
        <v>7.0000000000000007E-2</v>
      </c>
      <c r="P600" s="101">
        <f>(N600*O600)+N600</f>
        <v>9044.4266639999987</v>
      </c>
    </row>
    <row r="601" spans="1:16">
      <c r="A601" s="136"/>
      <c r="B601" s="225"/>
      <c r="C601" s="48"/>
      <c r="D601" s="129"/>
      <c r="E601" s="44"/>
      <c r="F601" s="51"/>
      <c r="G601" s="131"/>
      <c r="H601" s="29"/>
      <c r="I601" s="132"/>
      <c r="J601" s="133"/>
      <c r="K601" s="134"/>
      <c r="L601" s="135"/>
      <c r="M601" s="104">
        <v>0</v>
      </c>
      <c r="N601" s="104">
        <f>M601-(M601*0.03)</f>
        <v>0</v>
      </c>
      <c r="O601" s="105">
        <v>7.0000000000000007E-2</v>
      </c>
      <c r="P601" s="101">
        <f t="shared" ref="P601:P607" si="57">(N601*O601)+N601</f>
        <v>0</v>
      </c>
    </row>
    <row r="602" spans="1:16">
      <c r="A602" s="136"/>
      <c r="B602" s="225"/>
      <c r="C602" s="48"/>
      <c r="D602" s="129"/>
      <c r="E602" s="44"/>
      <c r="F602" s="51"/>
      <c r="G602" s="131"/>
      <c r="H602" s="29"/>
      <c r="I602" s="132"/>
      <c r="J602" s="133"/>
      <c r="K602" s="134"/>
      <c r="L602" s="135"/>
      <c r="M602" s="104">
        <v>18537.7</v>
      </c>
      <c r="N602" s="104">
        <f>M602-(M602*0.03)</f>
        <v>17981.569</v>
      </c>
      <c r="O602" s="105">
        <v>7.0000000000000007E-2</v>
      </c>
      <c r="P602" s="101">
        <f t="shared" si="57"/>
        <v>19240.278829999999</v>
      </c>
    </row>
    <row r="603" spans="1:16">
      <c r="A603" s="151"/>
      <c r="B603" s="225"/>
      <c r="C603" s="48"/>
      <c r="D603" s="129"/>
      <c r="E603" s="50"/>
      <c r="F603" s="51"/>
      <c r="G603" s="131"/>
      <c r="H603" s="29"/>
      <c r="I603" s="132"/>
      <c r="J603" s="133"/>
      <c r="K603" s="134"/>
      <c r="L603" s="135"/>
      <c r="M603" s="104">
        <v>9031.68</v>
      </c>
      <c r="N603" s="104">
        <f t="shared" ref="N603:N612" si="58">M603-(M603*0.03)</f>
        <v>8760.7296000000006</v>
      </c>
      <c r="O603" s="105">
        <v>7.0000000000000007E-2</v>
      </c>
      <c r="P603" s="101">
        <f t="shared" si="57"/>
        <v>9373.9806720000015</v>
      </c>
    </row>
    <row r="604" spans="1:16">
      <c r="A604" s="152"/>
      <c r="B604" s="225"/>
      <c r="C604" s="48"/>
      <c r="D604" s="129"/>
      <c r="E604" s="153"/>
      <c r="F604" s="51"/>
      <c r="G604" s="131"/>
      <c r="H604" s="35"/>
      <c r="I604" s="154"/>
      <c r="J604" s="155"/>
      <c r="K604" s="156"/>
      <c r="L604" s="135"/>
      <c r="N604" s="104">
        <f t="shared" si="58"/>
        <v>0</v>
      </c>
      <c r="O604" s="105">
        <v>7.0000000000000007E-2</v>
      </c>
      <c r="P604" s="101">
        <f t="shared" si="57"/>
        <v>0</v>
      </c>
    </row>
    <row r="605" spans="1:16">
      <c r="A605" s="136"/>
      <c r="B605" s="225"/>
      <c r="C605" s="48"/>
      <c r="D605" s="129"/>
      <c r="E605" s="157"/>
      <c r="F605" s="51"/>
      <c r="G605" s="131"/>
      <c r="H605" s="29"/>
      <c r="I605" s="132"/>
      <c r="J605" s="133"/>
      <c r="K605" s="134"/>
      <c r="L605" s="135"/>
      <c r="M605" s="104">
        <v>8478.9599999999991</v>
      </c>
      <c r="N605" s="104">
        <f t="shared" si="58"/>
        <v>8224.5911999999989</v>
      </c>
      <c r="O605" s="105">
        <v>7.0000000000000007E-2</v>
      </c>
      <c r="P605" s="101">
        <f t="shared" si="57"/>
        <v>8800.3125839999993</v>
      </c>
    </row>
    <row r="606" spans="1:16">
      <c r="A606" s="136"/>
      <c r="B606" s="225"/>
      <c r="C606" s="48"/>
      <c r="D606" s="129"/>
      <c r="E606" s="158"/>
      <c r="F606" s="51"/>
      <c r="G606" s="131"/>
      <c r="H606" s="29"/>
      <c r="I606" s="132"/>
      <c r="J606" s="133"/>
      <c r="K606" s="134"/>
      <c r="L606" s="135"/>
      <c r="M606" s="104">
        <v>11122.62</v>
      </c>
      <c r="N606" s="104">
        <f t="shared" si="58"/>
        <v>10788.941400000002</v>
      </c>
      <c r="O606" s="105">
        <v>7.0000000000000007E-2</v>
      </c>
      <c r="P606" s="101">
        <f t="shared" si="57"/>
        <v>11544.167298000002</v>
      </c>
    </row>
    <row r="607" spans="1:16">
      <c r="A607" s="136"/>
      <c r="B607" s="225"/>
      <c r="C607" s="48"/>
      <c r="D607" s="159"/>
      <c r="E607" s="160"/>
      <c r="F607" s="161"/>
      <c r="G607" s="131"/>
      <c r="H607" s="162"/>
      <c r="I607" s="163"/>
      <c r="J607" s="133"/>
      <c r="K607" s="134"/>
      <c r="L607" s="135"/>
      <c r="M607" s="104">
        <v>3813.12</v>
      </c>
      <c r="N607" s="104">
        <f t="shared" si="58"/>
        <v>3698.7264</v>
      </c>
      <c r="O607" s="105">
        <v>7.0000000000000007E-2</v>
      </c>
      <c r="P607" s="101">
        <f t="shared" si="57"/>
        <v>3957.637248</v>
      </c>
    </row>
    <row r="608" spans="1:16">
      <c r="A608" s="136"/>
      <c r="B608" s="225"/>
      <c r="C608" s="48"/>
      <c r="D608" s="159"/>
      <c r="E608" s="182"/>
      <c r="F608" s="161"/>
      <c r="G608" s="131"/>
      <c r="H608" s="162"/>
      <c r="I608" s="163"/>
      <c r="J608" s="133"/>
      <c r="K608" s="134"/>
      <c r="L608" s="135"/>
    </row>
    <row r="609" spans="1:16">
      <c r="A609" s="136"/>
      <c r="B609" s="225"/>
      <c r="C609" s="48"/>
      <c r="D609" s="159"/>
      <c r="E609" s="182"/>
      <c r="F609" s="161"/>
      <c r="G609" s="131"/>
      <c r="H609" s="162"/>
      <c r="I609" s="163"/>
      <c r="J609" s="133"/>
      <c r="K609" s="134"/>
      <c r="L609" s="135"/>
    </row>
    <row r="610" spans="1:16">
      <c r="A610" s="136"/>
      <c r="B610" s="225"/>
      <c r="C610" s="48"/>
      <c r="D610" s="159"/>
      <c r="E610" s="182"/>
      <c r="F610" s="161"/>
      <c r="G610" s="131"/>
      <c r="H610" s="162"/>
      <c r="I610" s="163"/>
      <c r="J610" s="133"/>
      <c r="K610" s="134"/>
      <c r="L610" s="135"/>
    </row>
    <row r="611" spans="1:16">
      <c r="A611" s="136"/>
      <c r="B611" s="225"/>
      <c r="C611" s="48"/>
      <c r="D611" s="159"/>
      <c r="E611" s="158"/>
      <c r="F611" s="51"/>
      <c r="G611" s="131"/>
      <c r="H611" s="29"/>
      <c r="I611" s="132"/>
      <c r="J611" s="133"/>
      <c r="K611" s="134"/>
      <c r="L611" s="135"/>
    </row>
    <row r="612" spans="1:16">
      <c r="A612" s="136"/>
      <c r="B612" s="645"/>
      <c r="C612" s="48"/>
      <c r="D612" s="159"/>
      <c r="E612" s="158"/>
      <c r="F612" s="51"/>
      <c r="G612" s="131"/>
      <c r="H612" s="29"/>
      <c r="I612" s="132"/>
      <c r="J612" s="133"/>
      <c r="K612" s="134"/>
      <c r="L612" s="135"/>
      <c r="M612" s="104">
        <v>8640</v>
      </c>
      <c r="N612" s="104">
        <f t="shared" si="58"/>
        <v>8380.7999999999993</v>
      </c>
      <c r="O612" s="105">
        <v>7.0000000000000007E-2</v>
      </c>
      <c r="P612" s="101">
        <f>(N612*O612)+N612</f>
        <v>8967.4559999999983</v>
      </c>
    </row>
    <row r="613" spans="1:16">
      <c r="A613" s="165"/>
      <c r="B613" s="225"/>
      <c r="C613" s="48"/>
      <c r="D613" s="159"/>
      <c r="E613" s="160"/>
      <c r="F613" s="161"/>
      <c r="G613" s="131"/>
      <c r="H613" s="162"/>
      <c r="I613" s="163"/>
      <c r="J613" s="166"/>
      <c r="K613" s="167"/>
      <c r="L613" s="135"/>
    </row>
    <row r="614" spans="1:16">
      <c r="A614" s="214"/>
      <c r="C614" s="106"/>
      <c r="D614" s="106"/>
      <c r="E614" s="106"/>
      <c r="F614" s="106"/>
      <c r="G614" s="354"/>
      <c r="H614" s="98"/>
      <c r="I614" s="106"/>
      <c r="J614" s="3757"/>
      <c r="K614" s="106"/>
      <c r="L614" s="3757"/>
      <c r="M614" s="106"/>
    </row>
  </sheetData>
  <mergeCells count="31">
    <mergeCell ref="A207:B207"/>
    <mergeCell ref="A3:B3"/>
    <mergeCell ref="A5:B5"/>
    <mergeCell ref="A44:B44"/>
    <mergeCell ref="A46:B46"/>
    <mergeCell ref="A48:B48"/>
    <mergeCell ref="A85:B85"/>
    <mergeCell ref="A87:B87"/>
    <mergeCell ref="A125:B125"/>
    <mergeCell ref="A127:B127"/>
    <mergeCell ref="A166:B166"/>
    <mergeCell ref="A168:B168"/>
    <mergeCell ref="A453:B453"/>
    <mergeCell ref="A209:B209"/>
    <mergeCell ref="A248:B248"/>
    <mergeCell ref="A250:B250"/>
    <mergeCell ref="A289:B289"/>
    <mergeCell ref="A291:B291"/>
    <mergeCell ref="A330:B330"/>
    <mergeCell ref="A332:B332"/>
    <mergeCell ref="A371:B371"/>
    <mergeCell ref="A373:B373"/>
    <mergeCell ref="A412:B412"/>
    <mergeCell ref="A414:B414"/>
    <mergeCell ref="A580:B580"/>
    <mergeCell ref="A455:B455"/>
    <mergeCell ref="A494:B494"/>
    <mergeCell ref="A496:B496"/>
    <mergeCell ref="A536:B536"/>
    <mergeCell ref="A538:B538"/>
    <mergeCell ref="A578:B578"/>
  </mergeCells>
  <phoneticPr fontId="13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B2FA-3B76-4B29-8FC1-954B0C49E8D4}">
  <dimension ref="A1:P504"/>
  <sheetViews>
    <sheetView view="pageBreakPreview" topLeftCell="A61" zoomScale="60" zoomScaleNormal="100" workbookViewId="0">
      <selection activeCell="H89" sqref="H89"/>
    </sheetView>
  </sheetViews>
  <sheetFormatPr defaultRowHeight="34.5"/>
  <cols>
    <col min="1" max="1" width="7.5703125" style="3" customWidth="1"/>
    <col min="2" max="2" width="28.140625" style="3" customWidth="1"/>
    <col min="3" max="3" width="10.85546875" style="77" customWidth="1"/>
    <col min="4" max="4" width="13.140625" style="317" customWidth="1"/>
    <col min="5" max="5" width="9.28515625" style="317" customWidth="1"/>
    <col min="6" max="6" width="12" style="211" customWidth="1"/>
    <col min="7" max="7" width="13.28515625" style="99" customWidth="1"/>
    <col min="8" max="8" width="13.85546875" style="3" customWidth="1"/>
    <col min="9" max="9" width="22" style="412" customWidth="1"/>
    <col min="10" max="10" width="13.140625" style="347" customWidth="1"/>
    <col min="11" max="11" width="11.7109375" style="3174" customWidth="1"/>
    <col min="12" max="12" width="24.28515625" style="3" customWidth="1"/>
    <col min="13" max="16384" width="9.140625" style="3"/>
  </cols>
  <sheetData>
    <row r="1" spans="1:12" ht="29.25" customHeight="1">
      <c r="F1" s="77"/>
      <c r="K1" s="3331">
        <v>1</v>
      </c>
    </row>
    <row r="2" spans="1:12" s="1" customFormat="1">
      <c r="A2" s="1" t="s">
        <v>1</v>
      </c>
      <c r="C2" s="10"/>
      <c r="D2" s="3332"/>
      <c r="E2" s="317"/>
      <c r="F2" s="77"/>
      <c r="G2" s="99"/>
      <c r="I2" s="413"/>
      <c r="J2" s="347"/>
      <c r="K2" s="3174"/>
    </row>
    <row r="3" spans="1:12" s="1" customFormat="1">
      <c r="A3" s="3777" t="s">
        <v>2765</v>
      </c>
      <c r="B3" s="3777"/>
      <c r="C3" s="10"/>
      <c r="D3" s="3332"/>
      <c r="E3" s="317"/>
      <c r="F3" s="77"/>
      <c r="G3" s="99"/>
      <c r="I3" s="413"/>
      <c r="J3" s="347"/>
      <c r="K3" s="3174"/>
    </row>
    <row r="4" spans="1:12" ht="18" customHeight="1" thickBot="1">
      <c r="F4" s="77"/>
    </row>
    <row r="5" spans="1:12" s="10" customFormat="1">
      <c r="A5" s="7"/>
      <c r="B5" s="3760" t="s">
        <v>3</v>
      </c>
      <c r="C5" s="6" t="s">
        <v>4</v>
      </c>
      <c r="D5" s="319" t="s">
        <v>5</v>
      </c>
      <c r="E5" s="3333" t="s">
        <v>6</v>
      </c>
      <c r="F5" s="2751" t="s">
        <v>6</v>
      </c>
      <c r="G5" s="380" t="s">
        <v>7</v>
      </c>
      <c r="H5" s="6" t="s">
        <v>8</v>
      </c>
      <c r="I5" s="80" t="s">
        <v>9</v>
      </c>
      <c r="J5" s="2177" t="s">
        <v>10</v>
      </c>
      <c r="K5" s="219" t="s">
        <v>10</v>
      </c>
    </row>
    <row r="6" spans="1:12" s="10" customFormat="1" ht="35.25" thickBot="1">
      <c r="A6" s="178"/>
      <c r="B6" s="614"/>
      <c r="C6" s="12"/>
      <c r="D6" s="320" t="s">
        <v>11</v>
      </c>
      <c r="E6" s="3757" t="s">
        <v>13</v>
      </c>
      <c r="F6" s="3757" t="s">
        <v>12</v>
      </c>
      <c r="G6" s="382"/>
      <c r="H6" s="12" t="s">
        <v>14</v>
      </c>
      <c r="I6" s="414"/>
      <c r="J6" s="2178" t="s">
        <v>15</v>
      </c>
      <c r="K6" s="307" t="s">
        <v>16</v>
      </c>
    </row>
    <row r="7" spans="1:12" s="10" customFormat="1">
      <c r="A7" s="3374"/>
      <c r="B7" s="3506" t="s">
        <v>2766</v>
      </c>
      <c r="C7" s="3757"/>
      <c r="D7" s="351"/>
      <c r="E7" s="3757"/>
      <c r="F7" s="3757"/>
      <c r="G7" s="275"/>
      <c r="H7" s="747"/>
      <c r="I7" s="3373"/>
      <c r="J7" s="3373"/>
      <c r="K7" s="3373"/>
      <c r="L7" s="3"/>
    </row>
    <row r="8" spans="1:12">
      <c r="A8" s="29"/>
      <c r="B8" s="432" t="s">
        <v>2767</v>
      </c>
      <c r="C8" s="747" t="s">
        <v>45</v>
      </c>
      <c r="D8" s="351" t="s">
        <v>682</v>
      </c>
      <c r="E8" s="3757">
        <v>27</v>
      </c>
      <c r="F8" s="3757" t="s">
        <v>2768</v>
      </c>
      <c r="G8" s="3538">
        <v>25190</v>
      </c>
      <c r="H8" s="3600">
        <v>602.79999999999995</v>
      </c>
      <c r="I8" s="3757"/>
      <c r="J8" s="2134" t="s">
        <v>27</v>
      </c>
      <c r="K8" s="2027" t="s">
        <v>2769</v>
      </c>
    </row>
    <row r="9" spans="1:12">
      <c r="A9" s="487"/>
      <c r="B9" s="29" t="s">
        <v>2770</v>
      </c>
      <c r="C9" s="459" t="s">
        <v>45</v>
      </c>
      <c r="D9" s="324" t="s">
        <v>682</v>
      </c>
      <c r="E9" s="3757">
        <v>25</v>
      </c>
      <c r="F9" s="3757" t="s">
        <v>2771</v>
      </c>
      <c r="G9" s="3820" t="s">
        <v>2772</v>
      </c>
      <c r="H9" s="3821">
        <v>556.86</v>
      </c>
      <c r="I9" s="3787"/>
      <c r="J9" s="3341">
        <v>595.84</v>
      </c>
      <c r="K9" s="3341">
        <v>23.83</v>
      </c>
    </row>
    <row r="10" spans="1:12">
      <c r="A10" s="69"/>
      <c r="B10" s="29" t="s">
        <v>2773</v>
      </c>
      <c r="C10" s="459" t="s">
        <v>45</v>
      </c>
      <c r="D10" s="324" t="s">
        <v>2774</v>
      </c>
      <c r="E10" s="3757">
        <v>24</v>
      </c>
      <c r="F10" s="3757" t="s">
        <v>2771</v>
      </c>
      <c r="G10" s="3822" t="s">
        <v>2775</v>
      </c>
      <c r="H10" s="3821">
        <v>510.7</v>
      </c>
      <c r="I10" s="3787"/>
      <c r="J10" s="3341">
        <v>550</v>
      </c>
      <c r="K10" s="3341">
        <v>22</v>
      </c>
    </row>
    <row r="11" spans="1:12">
      <c r="A11" s="69"/>
      <c r="B11" s="29" t="s">
        <v>2776</v>
      </c>
      <c r="C11" s="48"/>
      <c r="D11" s="366" t="s">
        <v>789</v>
      </c>
      <c r="E11" s="3757">
        <v>19</v>
      </c>
      <c r="F11" s="3757"/>
      <c r="G11" s="131" t="s">
        <v>2777</v>
      </c>
      <c r="H11" s="162">
        <v>607.48</v>
      </c>
      <c r="I11" s="163"/>
      <c r="J11" s="475">
        <v>650</v>
      </c>
      <c r="K11" s="924">
        <v>16.25</v>
      </c>
    </row>
    <row r="12" spans="1:12">
      <c r="A12" s="29"/>
      <c r="B12" s="29" t="s">
        <v>2778</v>
      </c>
      <c r="C12" s="3776"/>
      <c r="D12" s="3757" t="s">
        <v>1662</v>
      </c>
      <c r="E12" s="3757"/>
      <c r="F12" s="3757"/>
      <c r="G12" s="3822"/>
      <c r="H12" s="3821"/>
      <c r="I12" s="3787"/>
      <c r="J12" s="3341" t="s">
        <v>2779</v>
      </c>
      <c r="K12" s="3341" t="s">
        <v>2780</v>
      </c>
    </row>
    <row r="13" spans="1:12">
      <c r="A13" s="69"/>
      <c r="B13" s="3506" t="s">
        <v>2781</v>
      </c>
      <c r="C13" s="3757"/>
      <c r="D13" s="490"/>
      <c r="E13" s="3757"/>
      <c r="F13" s="3757"/>
      <c r="G13" s="131"/>
      <c r="H13" s="29"/>
      <c r="I13" s="416"/>
      <c r="J13" s="441"/>
      <c r="K13" s="311"/>
    </row>
    <row r="14" spans="1:12">
      <c r="A14" s="69"/>
      <c r="B14" s="29" t="s">
        <v>2782</v>
      </c>
      <c r="C14" s="459" t="s">
        <v>45</v>
      </c>
      <c r="D14" s="324" t="s">
        <v>682</v>
      </c>
      <c r="E14" s="3757" t="s">
        <v>2783</v>
      </c>
      <c r="F14" s="3757" t="s">
        <v>2784</v>
      </c>
      <c r="G14" s="3757">
        <v>25071</v>
      </c>
      <c r="H14" s="3363"/>
      <c r="I14" s="487"/>
      <c r="J14" s="3364"/>
      <c r="K14" s="3364"/>
    </row>
    <row r="15" spans="1:12">
      <c r="A15" s="69"/>
      <c r="B15" s="416" t="s">
        <v>2785</v>
      </c>
      <c r="C15" s="459" t="s">
        <v>45</v>
      </c>
      <c r="D15" s="324" t="s">
        <v>682</v>
      </c>
      <c r="E15" s="3757" t="s">
        <v>2786</v>
      </c>
      <c r="F15" s="3757" t="s">
        <v>2677</v>
      </c>
      <c r="G15" s="3377" t="s">
        <v>2787</v>
      </c>
      <c r="H15" s="3365" t="s">
        <v>2788</v>
      </c>
      <c r="I15" s="3365" t="s">
        <v>2789</v>
      </c>
      <c r="J15" s="3365" t="s">
        <v>2790</v>
      </c>
      <c r="K15" s="3365">
        <v>27.99</v>
      </c>
    </row>
    <row r="16" spans="1:12">
      <c r="A16" s="69"/>
      <c r="B16" s="29" t="s">
        <v>2791</v>
      </c>
      <c r="C16" s="459" t="s">
        <v>45</v>
      </c>
      <c r="D16" s="324" t="s">
        <v>867</v>
      </c>
      <c r="E16" s="3757" t="s">
        <v>2792</v>
      </c>
      <c r="F16" s="3757" t="s">
        <v>2793</v>
      </c>
      <c r="G16" s="3757">
        <v>25071</v>
      </c>
      <c r="H16" s="3365" t="s">
        <v>2794</v>
      </c>
      <c r="I16" s="3365" t="s">
        <v>1510</v>
      </c>
      <c r="J16" s="3365" t="s">
        <v>2795</v>
      </c>
      <c r="K16" s="3365">
        <v>35.36</v>
      </c>
    </row>
    <row r="17" spans="1:16">
      <c r="A17" s="29"/>
      <c r="B17" s="162" t="s">
        <v>2796</v>
      </c>
      <c r="C17" s="459" t="s">
        <v>1719</v>
      </c>
      <c r="D17" s="324" t="s">
        <v>2797</v>
      </c>
      <c r="E17" s="3757" t="s">
        <v>2798</v>
      </c>
      <c r="F17" s="3757" t="s">
        <v>2799</v>
      </c>
      <c r="G17" s="3377" t="s">
        <v>2800</v>
      </c>
      <c r="H17" s="2548" t="s">
        <v>2801</v>
      </c>
      <c r="I17" s="3365" t="s">
        <v>1510</v>
      </c>
      <c r="J17" s="3365" t="s">
        <v>2802</v>
      </c>
      <c r="K17" s="3365" t="s">
        <v>2803</v>
      </c>
    </row>
    <row r="18" spans="1:16">
      <c r="A18" s="29"/>
      <c r="B18" s="162" t="s">
        <v>2804</v>
      </c>
      <c r="C18" s="459" t="s">
        <v>1719</v>
      </c>
      <c r="D18" s="324" t="s">
        <v>2797</v>
      </c>
      <c r="E18" s="3757" t="s">
        <v>2805</v>
      </c>
      <c r="F18" s="3757" t="s">
        <v>2806</v>
      </c>
      <c r="G18" s="3757">
        <v>25192</v>
      </c>
      <c r="H18" s="3365" t="s">
        <v>2807</v>
      </c>
      <c r="I18" s="3365" t="s">
        <v>2808</v>
      </c>
      <c r="J18" s="3365" t="s">
        <v>2809</v>
      </c>
      <c r="K18" s="3365" t="s">
        <v>2810</v>
      </c>
    </row>
    <row r="19" spans="1:16">
      <c r="A19" s="29"/>
      <c r="B19" s="162" t="s">
        <v>2811</v>
      </c>
      <c r="C19" s="459" t="s">
        <v>21</v>
      </c>
      <c r="D19" s="324" t="s">
        <v>2797</v>
      </c>
      <c r="E19" s="3757" t="s">
        <v>2812</v>
      </c>
      <c r="F19" s="3757" t="s">
        <v>2813</v>
      </c>
      <c r="G19" s="3757">
        <v>25192</v>
      </c>
      <c r="H19" s="3363" t="s">
        <v>2814</v>
      </c>
      <c r="I19" s="3365" t="s">
        <v>2815</v>
      </c>
      <c r="J19" s="2026" t="s">
        <v>2816</v>
      </c>
      <c r="K19" s="2026" t="s">
        <v>2817</v>
      </c>
    </row>
    <row r="20" spans="1:16">
      <c r="A20" s="29"/>
      <c r="B20" s="162" t="s">
        <v>2818</v>
      </c>
      <c r="C20" s="459" t="s">
        <v>45</v>
      </c>
      <c r="D20" s="324" t="s">
        <v>2797</v>
      </c>
      <c r="E20" s="3757"/>
      <c r="F20" s="3757"/>
      <c r="G20" s="3377"/>
      <c r="H20" s="3365"/>
      <c r="I20" s="3365"/>
      <c r="J20" s="3365" t="s">
        <v>2819</v>
      </c>
      <c r="K20" s="3365" t="s">
        <v>2820</v>
      </c>
    </row>
    <row r="21" spans="1:16">
      <c r="A21" s="29"/>
      <c r="B21" s="162" t="s">
        <v>2821</v>
      </c>
      <c r="C21" s="459" t="s">
        <v>45</v>
      </c>
      <c r="D21" s="324" t="s">
        <v>867</v>
      </c>
      <c r="E21" s="3757" t="s">
        <v>2798</v>
      </c>
      <c r="F21" s="3757" t="s">
        <v>91</v>
      </c>
      <c r="G21" s="3377" t="s">
        <v>2800</v>
      </c>
      <c r="H21" s="3365"/>
      <c r="I21" s="3365" t="s">
        <v>2822</v>
      </c>
      <c r="J21" s="3365" t="s">
        <v>2823</v>
      </c>
      <c r="K21" s="3365" t="s">
        <v>2824</v>
      </c>
    </row>
    <row r="22" spans="1:16">
      <c r="A22" s="487"/>
      <c r="B22" s="3363" t="s">
        <v>2825</v>
      </c>
      <c r="C22" s="3359" t="s">
        <v>2826</v>
      </c>
      <c r="D22" s="490"/>
      <c r="E22" s="3757" t="s">
        <v>2827</v>
      </c>
      <c r="F22" s="3757"/>
      <c r="G22" s="3757">
        <v>25071</v>
      </c>
      <c r="H22" s="3365" t="s">
        <v>2275</v>
      </c>
      <c r="I22" s="3365"/>
      <c r="J22" s="3365" t="s">
        <v>2828</v>
      </c>
      <c r="K22" s="3364" t="s">
        <v>2829</v>
      </c>
    </row>
    <row r="23" spans="1:16">
      <c r="A23" s="487"/>
      <c r="B23" s="3363" t="s">
        <v>2830</v>
      </c>
      <c r="C23" s="3359" t="s">
        <v>2831</v>
      </c>
      <c r="D23" s="490"/>
      <c r="E23" s="3757" t="s">
        <v>2832</v>
      </c>
      <c r="F23" s="3757"/>
      <c r="G23" s="3757">
        <v>25071</v>
      </c>
      <c r="H23" s="3365" t="s">
        <v>2833</v>
      </c>
      <c r="I23" s="3365"/>
      <c r="J23" s="3365" t="s">
        <v>2834</v>
      </c>
      <c r="K23" s="3364" t="s">
        <v>2835</v>
      </c>
    </row>
    <row r="24" spans="1:16">
      <c r="A24" s="487"/>
      <c r="B24" s="162" t="s">
        <v>2836</v>
      </c>
      <c r="C24" s="487"/>
      <c r="D24" s="490" t="s">
        <v>2837</v>
      </c>
      <c r="E24" s="3757"/>
      <c r="F24" s="3757"/>
      <c r="G24" s="3377" t="s">
        <v>1559</v>
      </c>
      <c r="H24" s="3365"/>
      <c r="I24" s="3365" t="s">
        <v>2838</v>
      </c>
      <c r="J24" s="3365" t="s">
        <v>2839</v>
      </c>
      <c r="K24" s="3365" t="s">
        <v>2840</v>
      </c>
    </row>
    <row r="25" spans="1:16">
      <c r="A25" s="487"/>
      <c r="B25" s="2073" t="s">
        <v>2841</v>
      </c>
      <c r="C25" s="2026" t="s">
        <v>554</v>
      </c>
      <c r="D25" s="2028" t="s">
        <v>555</v>
      </c>
      <c r="E25" s="3757" t="s">
        <v>556</v>
      </c>
      <c r="F25" s="3757" t="s">
        <v>2842</v>
      </c>
      <c r="G25" s="3368">
        <v>25071</v>
      </c>
      <c r="H25" s="3365" t="s">
        <v>2843</v>
      </c>
      <c r="I25" s="3365" t="s">
        <v>2844</v>
      </c>
      <c r="J25" s="3365" t="s">
        <v>2845</v>
      </c>
      <c r="K25" s="3365" t="s">
        <v>2846</v>
      </c>
    </row>
    <row r="26" spans="1:16">
      <c r="A26" s="487"/>
      <c r="B26" s="2073" t="s">
        <v>2847</v>
      </c>
      <c r="C26" s="2026" t="s">
        <v>554</v>
      </c>
      <c r="D26" s="2028" t="s">
        <v>555</v>
      </c>
      <c r="E26" s="3757" t="s">
        <v>556</v>
      </c>
      <c r="F26" s="3757" t="s">
        <v>2842</v>
      </c>
      <c r="G26" s="3368">
        <v>25071</v>
      </c>
      <c r="H26" s="3365" t="s">
        <v>2843</v>
      </c>
      <c r="I26" s="3365" t="s">
        <v>2844</v>
      </c>
      <c r="J26" s="3365" t="s">
        <v>2845</v>
      </c>
      <c r="K26" s="3365" t="s">
        <v>2846</v>
      </c>
    </row>
    <row r="27" spans="1:16">
      <c r="A27" s="487"/>
      <c r="B27" s="2073" t="s">
        <v>2848</v>
      </c>
      <c r="C27" s="2026" t="s">
        <v>1136</v>
      </c>
      <c r="D27" s="2028" t="s">
        <v>555</v>
      </c>
      <c r="E27" s="3757" t="s">
        <v>2849</v>
      </c>
      <c r="F27" s="3757" t="s">
        <v>2842</v>
      </c>
      <c r="G27" s="3368">
        <v>25071</v>
      </c>
      <c r="H27" s="3365" t="s">
        <v>2850</v>
      </c>
      <c r="I27" s="3365" t="s">
        <v>2851</v>
      </c>
      <c r="J27" s="3364" t="s">
        <v>2852</v>
      </c>
      <c r="K27" s="3365" t="s">
        <v>2853</v>
      </c>
    </row>
    <row r="28" spans="1:16">
      <c r="A28" s="29"/>
      <c r="B28" s="2073" t="s">
        <v>2854</v>
      </c>
      <c r="C28" s="2026"/>
      <c r="D28" s="2028"/>
      <c r="E28" s="3757"/>
      <c r="F28" s="3757"/>
      <c r="G28" s="3375"/>
      <c r="H28" s="29"/>
      <c r="I28" s="416"/>
      <c r="J28" s="353"/>
      <c r="K28" s="1638"/>
      <c r="M28" s="104"/>
      <c r="N28" s="104"/>
      <c r="O28" s="105"/>
      <c r="P28" s="101"/>
    </row>
    <row r="29" spans="1:16">
      <c r="A29" s="29"/>
      <c r="B29" s="3506" t="s">
        <v>2855</v>
      </c>
      <c r="C29" s="3407"/>
      <c r="D29" s="3407"/>
      <c r="E29" s="3757"/>
      <c r="F29" s="3757"/>
      <c r="G29" s="644"/>
      <c r="H29" s="203"/>
      <c r="I29" s="29"/>
      <c r="J29" s="441"/>
      <c r="K29" s="311"/>
      <c r="M29" s="104"/>
      <c r="N29" s="104"/>
      <c r="O29" s="105"/>
      <c r="P29" s="101"/>
    </row>
    <row r="30" spans="1:16">
      <c r="A30" s="29"/>
      <c r="B30" s="29" t="s">
        <v>2856</v>
      </c>
      <c r="C30" s="82" t="s">
        <v>45</v>
      </c>
      <c r="D30" s="2028" t="s">
        <v>2195</v>
      </c>
      <c r="E30" s="3757">
        <v>38</v>
      </c>
      <c r="F30" s="3757" t="s">
        <v>2857</v>
      </c>
      <c r="G30" s="3757" t="s">
        <v>2858</v>
      </c>
      <c r="H30" s="203">
        <v>750</v>
      </c>
      <c r="I30" s="29" t="s">
        <v>126</v>
      </c>
      <c r="J30" s="305" t="s">
        <v>2859</v>
      </c>
      <c r="K30" s="305" t="s">
        <v>2860</v>
      </c>
      <c r="M30" s="104"/>
      <c r="N30" s="104"/>
      <c r="O30" s="105"/>
      <c r="P30" s="101"/>
    </row>
    <row r="31" spans="1:16">
      <c r="A31" s="29"/>
      <c r="B31" s="487"/>
      <c r="C31" s="218"/>
      <c r="D31" s="3756"/>
      <c r="E31" s="3757"/>
      <c r="F31" s="3757"/>
      <c r="G31" s="766"/>
      <c r="H31" s="29"/>
      <c r="I31" s="886"/>
      <c r="J31" s="3806"/>
      <c r="K31" s="487"/>
      <c r="M31" s="104"/>
      <c r="N31" s="104"/>
      <c r="O31" s="105"/>
      <c r="P31" s="101"/>
    </row>
    <row r="32" spans="1:16">
      <c r="A32" s="29"/>
      <c r="B32" s="53" t="s">
        <v>203</v>
      </c>
      <c r="C32" s="82" t="s">
        <v>21</v>
      </c>
      <c r="D32" s="3756" t="s">
        <v>22</v>
      </c>
      <c r="E32" s="3757">
        <v>58</v>
      </c>
      <c r="F32" s="3757" t="s">
        <v>1234</v>
      </c>
      <c r="G32" s="904" t="s">
        <v>1111</v>
      </c>
      <c r="H32" s="29">
        <v>48.6</v>
      </c>
      <c r="I32" s="561" t="s">
        <v>2861</v>
      </c>
      <c r="J32" s="203" t="s">
        <v>2862</v>
      </c>
      <c r="K32" s="1963">
        <v>53</v>
      </c>
    </row>
    <row r="33" spans="1:12">
      <c r="A33" s="29"/>
      <c r="B33" s="487"/>
      <c r="C33" s="487"/>
      <c r="D33" s="159"/>
      <c r="E33" s="3757"/>
      <c r="F33" s="3757"/>
      <c r="G33" s="766"/>
      <c r="H33" s="29"/>
      <c r="I33" s="886"/>
      <c r="J33" s="487"/>
      <c r="K33" s="487"/>
    </row>
    <row r="34" spans="1:12">
      <c r="A34" s="487"/>
      <c r="B34" s="3584" t="s">
        <v>2710</v>
      </c>
      <c r="C34" s="487"/>
      <c r="D34" s="159"/>
      <c r="E34" s="3757"/>
      <c r="F34" s="3757"/>
      <c r="G34" s="766"/>
      <c r="H34" s="29"/>
      <c r="I34" s="886"/>
      <c r="J34" s="487"/>
      <c r="K34" s="487"/>
    </row>
    <row r="35" spans="1:12">
      <c r="A35" s="29"/>
      <c r="B35" s="3363" t="s">
        <v>2863</v>
      </c>
      <c r="C35" s="2026" t="s">
        <v>189</v>
      </c>
      <c r="D35" s="1933" t="s">
        <v>2616</v>
      </c>
      <c r="E35" s="3757" t="s">
        <v>2864</v>
      </c>
      <c r="F35" s="3757" t="s">
        <v>2865</v>
      </c>
      <c r="G35" s="766" t="s">
        <v>2866</v>
      </c>
      <c r="H35" s="29">
        <v>1125</v>
      </c>
      <c r="I35" s="886" t="s">
        <v>2867</v>
      </c>
      <c r="J35" s="2026" t="s">
        <v>2868</v>
      </c>
      <c r="K35" s="2026" t="s">
        <v>2869</v>
      </c>
    </row>
    <row r="36" spans="1:12" ht="35.25" thickBot="1">
      <c r="A36" s="487"/>
      <c r="B36" s="487"/>
      <c r="C36" s="48"/>
      <c r="D36" s="324"/>
      <c r="E36" s="3757"/>
      <c r="F36" s="3757"/>
      <c r="G36" s="131"/>
      <c r="H36" s="29"/>
      <c r="I36" s="561"/>
      <c r="J36" s="864"/>
      <c r="K36" s="487"/>
    </row>
    <row r="37" spans="1:12">
      <c r="F37" s="317"/>
      <c r="G37" s="317"/>
    </row>
    <row r="38" spans="1:12">
      <c r="A38" s="1" t="s">
        <v>1</v>
      </c>
      <c r="B38" s="1"/>
      <c r="C38" s="10"/>
      <c r="D38" s="3332"/>
      <c r="F38" s="77"/>
      <c r="H38" s="1"/>
      <c r="I38" s="413"/>
      <c r="K38" s="3757">
        <v>2</v>
      </c>
      <c r="L38" s="1"/>
    </row>
    <row r="39" spans="1:12" s="1" customFormat="1">
      <c r="A39" s="3777" t="s">
        <v>2765</v>
      </c>
      <c r="B39" s="3777"/>
      <c r="C39" s="10"/>
      <c r="D39" s="3332"/>
      <c r="E39" s="317"/>
      <c r="F39" s="77"/>
      <c r="G39" s="99"/>
      <c r="I39" s="413"/>
      <c r="J39" s="3757"/>
      <c r="K39" s="3174"/>
    </row>
    <row r="40" spans="1:12" ht="15.75" customHeight="1" thickBot="1">
      <c r="F40" s="77"/>
    </row>
    <row r="41" spans="1:12">
      <c r="A41" s="7"/>
      <c r="B41" s="3760" t="s">
        <v>3</v>
      </c>
      <c r="C41" s="6" t="s">
        <v>4</v>
      </c>
      <c r="D41" s="319" t="s">
        <v>5</v>
      </c>
      <c r="E41" s="3333" t="s">
        <v>6</v>
      </c>
      <c r="F41" s="2751" t="s">
        <v>6</v>
      </c>
      <c r="G41" s="380" t="s">
        <v>7</v>
      </c>
      <c r="H41" s="6" t="s">
        <v>8</v>
      </c>
      <c r="I41" s="80" t="s">
        <v>9</v>
      </c>
      <c r="J41" s="2177" t="s">
        <v>10</v>
      </c>
      <c r="K41" s="219" t="s">
        <v>10</v>
      </c>
      <c r="L41" s="10"/>
    </row>
    <row r="42" spans="1:12" ht="35.25" thickBot="1">
      <c r="A42" s="178"/>
      <c r="B42" s="614"/>
      <c r="C42" s="12"/>
      <c r="D42" s="320" t="s">
        <v>11</v>
      </c>
      <c r="E42" s="3334" t="s">
        <v>13</v>
      </c>
      <c r="F42" s="2753" t="s">
        <v>12</v>
      </c>
      <c r="G42" s="382"/>
      <c r="H42" s="12" t="s">
        <v>14</v>
      </c>
      <c r="I42" s="414"/>
      <c r="J42" s="2178" t="s">
        <v>15</v>
      </c>
      <c r="K42" s="307" t="s">
        <v>16</v>
      </c>
      <c r="L42" s="10"/>
    </row>
    <row r="43" spans="1:12">
      <c r="A43" s="487"/>
      <c r="B43" s="3506" t="s">
        <v>2870</v>
      </c>
      <c r="C43" s="3407"/>
      <c r="D43" s="83"/>
      <c r="E43" s="252"/>
      <c r="F43" s="241"/>
      <c r="G43" s="644"/>
      <c r="H43" s="203"/>
      <c r="I43" s="29"/>
      <c r="J43" s="441"/>
      <c r="K43" s="311"/>
    </row>
    <row r="44" spans="1:12">
      <c r="A44" s="29"/>
      <c r="B44" s="29" t="s">
        <v>2871</v>
      </c>
      <c r="C44" s="3378" t="s">
        <v>2872</v>
      </c>
      <c r="D44" s="2232" t="s">
        <v>2873</v>
      </c>
      <c r="E44" s="252"/>
      <c r="F44" s="241"/>
      <c r="G44" s="644" t="s">
        <v>2874</v>
      </c>
      <c r="H44" s="203" t="s">
        <v>2875</v>
      </c>
      <c r="I44" s="29" t="s">
        <v>350</v>
      </c>
      <c r="J44" s="3757" t="s">
        <v>2876</v>
      </c>
      <c r="K44" s="3757" t="s">
        <v>2877</v>
      </c>
    </row>
    <row r="45" spans="1:12">
      <c r="A45" s="190"/>
      <c r="B45" s="53"/>
      <c r="C45" s="3378"/>
      <c r="D45" s="3756"/>
      <c r="E45" s="247"/>
      <c r="F45" s="241"/>
      <c r="G45" s="276"/>
      <c r="H45" s="29"/>
      <c r="I45" s="162"/>
      <c r="J45" s="29"/>
      <c r="K45" s="424"/>
    </row>
    <row r="46" spans="1:12">
      <c r="A46" s="487"/>
      <c r="B46" s="454"/>
      <c r="C46" s="3379"/>
      <c r="D46" s="94"/>
      <c r="E46" s="247"/>
      <c r="F46" s="241"/>
      <c r="G46" s="276"/>
      <c r="H46" s="29"/>
      <c r="I46" s="1804"/>
      <c r="J46" s="29"/>
      <c r="K46" s="424"/>
    </row>
    <row r="47" spans="1:12" ht="35.25" thickBot="1">
      <c r="A47" s="29"/>
      <c r="B47" s="53"/>
      <c r="C47" s="3378"/>
      <c r="D47" s="3756"/>
      <c r="E47" s="247"/>
      <c r="F47" s="241"/>
      <c r="G47" s="276"/>
      <c r="H47" s="29"/>
      <c r="I47" s="162"/>
      <c r="J47" s="29"/>
      <c r="K47" s="2877"/>
    </row>
    <row r="48" spans="1:12">
      <c r="A48" s="3757"/>
      <c r="B48" s="29"/>
      <c r="C48" s="3378"/>
      <c r="D48" s="955"/>
      <c r="E48" s="247"/>
      <c r="F48" s="241"/>
      <c r="G48" s="3775"/>
      <c r="H48" s="3776"/>
      <c r="I48" s="3312"/>
      <c r="J48" s="3776"/>
      <c r="K48" s="3816"/>
      <c r="L48" s="315"/>
    </row>
    <row r="49" spans="1:12">
      <c r="A49" s="42"/>
      <c r="B49" s="29"/>
      <c r="C49" s="3378"/>
      <c r="D49" s="955"/>
      <c r="E49" s="247"/>
      <c r="F49" s="241"/>
      <c r="G49" s="2438"/>
      <c r="H49" s="3776"/>
      <c r="I49" s="3312"/>
      <c r="J49" s="3776"/>
      <c r="K49" s="2877"/>
      <c r="L49" s="310"/>
    </row>
    <row r="50" spans="1:12">
      <c r="A50" s="42"/>
      <c r="B50" s="3584" t="s">
        <v>2878</v>
      </c>
      <c r="C50" s="3380"/>
      <c r="D50" s="86"/>
      <c r="E50" s="252"/>
      <c r="F50" s="241"/>
      <c r="G50" s="652"/>
      <c r="H50" s="204"/>
      <c r="I50" s="20"/>
      <c r="J50" s="1581"/>
      <c r="K50" s="310"/>
      <c r="L50" s="310"/>
    </row>
    <row r="51" spans="1:12">
      <c r="A51" s="487"/>
      <c r="B51" s="3363" t="s">
        <v>2879</v>
      </c>
      <c r="C51" s="3359" t="s">
        <v>2716</v>
      </c>
      <c r="D51" s="2026" t="s">
        <v>183</v>
      </c>
      <c r="E51" s="137" t="s">
        <v>2880</v>
      </c>
      <c r="F51" s="361" t="s">
        <v>2222</v>
      </c>
      <c r="G51" s="904" t="s">
        <v>2881</v>
      </c>
      <c r="H51" s="2072">
        <v>330</v>
      </c>
      <c r="I51" s="594" t="s">
        <v>2882</v>
      </c>
      <c r="J51" s="2134">
        <v>330</v>
      </c>
      <c r="K51" s="2134">
        <v>33</v>
      </c>
      <c r="L51" s="310"/>
    </row>
    <row r="52" spans="1:12">
      <c r="A52" s="29"/>
      <c r="B52" s="3363" t="s">
        <v>2879</v>
      </c>
      <c r="C52" s="2026" t="s">
        <v>45</v>
      </c>
      <c r="D52" s="3363" t="s">
        <v>22</v>
      </c>
      <c r="E52" s="137" t="s">
        <v>2883</v>
      </c>
      <c r="F52" s="361" t="s">
        <v>448</v>
      </c>
      <c r="G52" s="275" t="s">
        <v>2881</v>
      </c>
      <c r="H52" s="204">
        <v>320</v>
      </c>
      <c r="I52" s="594" t="s">
        <v>2882</v>
      </c>
      <c r="J52" s="204">
        <v>320.68</v>
      </c>
      <c r="K52" s="2894">
        <v>32.01</v>
      </c>
      <c r="L52" s="311"/>
    </row>
    <row r="53" spans="1:12">
      <c r="A53" s="487"/>
      <c r="B53" s="487"/>
      <c r="C53" s="3378"/>
      <c r="D53" s="83"/>
      <c r="E53" s="252"/>
      <c r="F53" s="241"/>
      <c r="G53" s="644"/>
      <c r="H53" s="203"/>
      <c r="I53" s="29"/>
      <c r="J53" s="441"/>
      <c r="K53" s="311"/>
      <c r="L53" s="311"/>
    </row>
    <row r="54" spans="1:12">
      <c r="A54" s="29"/>
      <c r="B54" s="29"/>
      <c r="C54" s="3378"/>
      <c r="D54" s="2232"/>
      <c r="E54" s="252"/>
      <c r="F54" s="241"/>
      <c r="G54" s="644"/>
      <c r="H54" s="203"/>
      <c r="I54" s="29"/>
      <c r="J54" s="441"/>
      <c r="K54" s="311"/>
      <c r="L54" s="311"/>
    </row>
    <row r="55" spans="1:12">
      <c r="A55" s="42"/>
      <c r="B55" s="3586" t="s">
        <v>2884</v>
      </c>
      <c r="C55" s="82"/>
      <c r="D55" s="82"/>
      <c r="E55" s="1641"/>
      <c r="F55" s="1641"/>
      <c r="G55" s="653"/>
      <c r="H55" s="203"/>
      <c r="I55" s="29"/>
      <c r="J55" s="441"/>
      <c r="K55" s="1494"/>
      <c r="L55" s="3585"/>
    </row>
    <row r="56" spans="1:12">
      <c r="A56" s="487"/>
      <c r="B56" s="3363" t="s">
        <v>2885</v>
      </c>
      <c r="C56" s="2026" t="s">
        <v>45</v>
      </c>
      <c r="D56" s="3363" t="s">
        <v>22</v>
      </c>
      <c r="E56" s="1504" t="s">
        <v>2883</v>
      </c>
      <c r="F56" s="3516" t="s">
        <v>448</v>
      </c>
      <c r="G56" s="2311" t="s">
        <v>2886</v>
      </c>
      <c r="H56" s="2026">
        <v>330</v>
      </c>
      <c r="I56" s="653" t="s">
        <v>2887</v>
      </c>
      <c r="J56" s="3363">
        <v>333.33</v>
      </c>
      <c r="K56" s="3363">
        <v>33.33</v>
      </c>
    </row>
    <row r="57" spans="1:12">
      <c r="A57" s="487"/>
      <c r="B57" s="487"/>
      <c r="C57" s="487"/>
      <c r="D57" s="487"/>
      <c r="E57" s="1504"/>
      <c r="F57" s="3516"/>
      <c r="G57" s="487"/>
      <c r="H57" s="218"/>
      <c r="I57" s="487"/>
      <c r="J57" s="487"/>
      <c r="K57" s="487"/>
    </row>
    <row r="58" spans="1:12">
      <c r="A58" s="487"/>
      <c r="B58" s="3586" t="s">
        <v>2888</v>
      </c>
      <c r="C58" s="3777" t="s">
        <v>2889</v>
      </c>
      <c r="D58" s="3777"/>
      <c r="E58" s="1504"/>
      <c r="F58" s="3516"/>
      <c r="G58" s="2026" t="s">
        <v>2890</v>
      </c>
      <c r="H58" s="218"/>
      <c r="I58" s="487"/>
      <c r="J58" s="487"/>
      <c r="K58" s="487"/>
    </row>
    <row r="59" spans="1:12">
      <c r="A59" s="190"/>
      <c r="B59" s="3363" t="s">
        <v>2891</v>
      </c>
      <c r="C59" s="2073" t="s">
        <v>45</v>
      </c>
      <c r="D59" s="459" t="s">
        <v>22</v>
      </c>
      <c r="E59" s="1504" t="s">
        <v>2883</v>
      </c>
      <c r="F59" s="3516" t="s">
        <v>448</v>
      </c>
      <c r="G59" s="3425">
        <v>25139</v>
      </c>
      <c r="H59" s="218">
        <v>295</v>
      </c>
      <c r="I59" s="2026" t="s">
        <v>2892</v>
      </c>
      <c r="J59" s="2026">
        <v>296.41000000000003</v>
      </c>
      <c r="K59" s="2026">
        <v>29.64</v>
      </c>
    </row>
    <row r="60" spans="1:12">
      <c r="A60" s="487"/>
      <c r="B60" s="3363" t="s">
        <v>2595</v>
      </c>
      <c r="C60" s="69" t="s">
        <v>392</v>
      </c>
      <c r="D60" s="82" t="s">
        <v>2893</v>
      </c>
      <c r="E60" s="1504" t="s">
        <v>2894</v>
      </c>
      <c r="F60" s="487" t="s">
        <v>2895</v>
      </c>
      <c r="G60" s="455" t="s">
        <v>1757</v>
      </c>
      <c r="H60" s="29">
        <v>1030</v>
      </c>
      <c r="I60" s="886" t="s">
        <v>2896</v>
      </c>
      <c r="J60" s="2026" t="s">
        <v>2897</v>
      </c>
      <c r="K60" s="2026" t="s">
        <v>2898</v>
      </c>
      <c r="L60" s="3174"/>
    </row>
    <row r="61" spans="1:12">
      <c r="A61" s="487"/>
      <c r="B61" s="487"/>
      <c r="C61" s="218"/>
      <c r="D61" s="82"/>
      <c r="E61" s="1504"/>
      <c r="F61" s="3516"/>
      <c r="G61" s="493"/>
      <c r="H61" s="29"/>
      <c r="I61" s="886"/>
      <c r="J61" s="487"/>
      <c r="K61" s="487"/>
      <c r="L61" s="3757"/>
    </row>
    <row r="62" spans="1:12">
      <c r="A62" s="487"/>
      <c r="B62" s="3587" t="s">
        <v>2899</v>
      </c>
      <c r="C62" s="3588"/>
      <c r="D62" s="3588"/>
      <c r="E62" s="1504"/>
      <c r="F62" s="3516"/>
      <c r="G62" s="493"/>
      <c r="H62" s="29"/>
      <c r="I62" s="886"/>
      <c r="J62" s="487"/>
      <c r="K62" s="487"/>
    </row>
    <row r="63" spans="1:12">
      <c r="A63" s="487"/>
      <c r="B63" s="2026" t="s">
        <v>2900</v>
      </c>
      <c r="C63" s="69" t="s">
        <v>66</v>
      </c>
      <c r="D63" s="2073" t="s">
        <v>22</v>
      </c>
      <c r="E63" s="1504">
        <v>32</v>
      </c>
      <c r="F63" s="3516">
        <v>300</v>
      </c>
      <c r="G63" s="487" t="s">
        <v>2901</v>
      </c>
      <c r="H63" s="487"/>
      <c r="I63" s="487"/>
      <c r="J63" s="487">
        <v>275</v>
      </c>
      <c r="K63" s="487">
        <v>27.5</v>
      </c>
    </row>
    <row r="64" spans="1:12">
      <c r="A64" s="487"/>
      <c r="B64" s="2026" t="s">
        <v>2902</v>
      </c>
      <c r="C64" s="69" t="s">
        <v>66</v>
      </c>
      <c r="D64" s="2073" t="s">
        <v>22</v>
      </c>
      <c r="E64" s="1504">
        <v>32</v>
      </c>
      <c r="F64" s="3516">
        <v>300</v>
      </c>
      <c r="G64" s="487" t="s">
        <v>2901</v>
      </c>
      <c r="H64" s="487"/>
      <c r="I64" s="487"/>
      <c r="J64" s="487">
        <v>275</v>
      </c>
      <c r="K64" s="487">
        <v>27.5</v>
      </c>
    </row>
    <row r="65" spans="1:12">
      <c r="A65" s="487"/>
      <c r="B65" s="2026" t="s">
        <v>2902</v>
      </c>
      <c r="C65" s="69" t="s">
        <v>66</v>
      </c>
      <c r="D65" s="2073" t="s">
        <v>22</v>
      </c>
      <c r="E65" s="1504">
        <v>37</v>
      </c>
      <c r="F65" s="3516">
        <v>360</v>
      </c>
      <c r="G65" s="487">
        <v>24829</v>
      </c>
      <c r="H65" s="487"/>
      <c r="I65" s="487"/>
      <c r="J65" s="3363">
        <v>325</v>
      </c>
      <c r="K65" s="487"/>
    </row>
    <row r="66" spans="1:12">
      <c r="A66" s="3366"/>
      <c r="B66" s="3589" t="s">
        <v>2903</v>
      </c>
      <c r="C66" s="487"/>
      <c r="D66" s="82"/>
      <c r="E66" s="1517"/>
      <c r="F66" s="1517"/>
      <c r="G66" s="653"/>
      <c r="H66" s="203"/>
      <c r="I66" s="48"/>
      <c r="J66" s="441"/>
      <c r="K66" s="1494"/>
    </row>
    <row r="67" spans="1:12">
      <c r="A67" s="42"/>
      <c r="B67" s="29" t="s">
        <v>2904</v>
      </c>
      <c r="C67" s="82" t="s">
        <v>2905</v>
      </c>
      <c r="D67" s="82" t="s">
        <v>172</v>
      </c>
      <c r="E67" s="1641"/>
      <c r="F67" s="1641">
        <v>90</v>
      </c>
      <c r="G67" s="653" t="s">
        <v>2906</v>
      </c>
      <c r="H67" s="203">
        <v>882</v>
      </c>
      <c r="I67" s="29"/>
      <c r="J67" s="441">
        <v>904.42</v>
      </c>
      <c r="K67" s="1494">
        <v>75.37</v>
      </c>
    </row>
    <row r="68" spans="1:12">
      <c r="A68" s="29"/>
      <c r="B68" s="29" t="s">
        <v>2904</v>
      </c>
      <c r="C68" s="82" t="s">
        <v>825</v>
      </c>
      <c r="D68" s="82" t="s">
        <v>168</v>
      </c>
      <c r="E68" s="1641">
        <v>160</v>
      </c>
      <c r="F68" s="1641"/>
      <c r="G68" s="2311" t="s">
        <v>1366</v>
      </c>
      <c r="H68" s="203" t="s">
        <v>2907</v>
      </c>
      <c r="I68" s="29"/>
      <c r="J68" s="441">
        <v>5235.67</v>
      </c>
      <c r="K68" s="1494">
        <v>145.44</v>
      </c>
    </row>
    <row r="69" spans="1:12">
      <c r="A69" s="29"/>
      <c r="B69" s="29" t="s">
        <v>2904</v>
      </c>
      <c r="C69" s="3380" t="s">
        <v>2908</v>
      </c>
      <c r="D69" s="83"/>
      <c r="E69" s="252">
        <v>115</v>
      </c>
      <c r="F69" s="241"/>
      <c r="G69" s="644" t="s">
        <v>2909</v>
      </c>
      <c r="H69" s="203">
        <v>1324</v>
      </c>
      <c r="I69" s="29"/>
      <c r="J69" s="441">
        <v>1283.49</v>
      </c>
      <c r="K69" s="310">
        <v>106.96</v>
      </c>
    </row>
    <row r="70" spans="1:12">
      <c r="A70" s="29"/>
      <c r="B70" s="29"/>
      <c r="C70" s="3378"/>
      <c r="D70" s="83"/>
      <c r="E70" s="252"/>
      <c r="F70" s="241"/>
      <c r="G70" s="644"/>
      <c r="H70" s="203"/>
      <c r="I70" s="29"/>
      <c r="J70" s="441"/>
      <c r="K70" s="311"/>
    </row>
    <row r="71" spans="1:12" s="210" customFormat="1">
      <c r="A71" s="3777" t="s">
        <v>1815</v>
      </c>
      <c r="B71" s="3777"/>
      <c r="C71" s="3378"/>
      <c r="D71" s="83"/>
      <c r="E71" s="252"/>
      <c r="F71" s="241"/>
      <c r="G71" s="644"/>
      <c r="H71" s="203"/>
      <c r="I71" s="29"/>
      <c r="J71" s="441"/>
      <c r="K71" s="311"/>
    </row>
    <row r="72" spans="1:12" ht="29.25" customHeight="1">
      <c r="A72" s="29"/>
      <c r="B72" s="29" t="s">
        <v>2910</v>
      </c>
      <c r="C72" s="3378" t="s">
        <v>2911</v>
      </c>
      <c r="D72" s="2232" t="s">
        <v>168</v>
      </c>
      <c r="E72" s="252"/>
      <c r="F72" s="241"/>
      <c r="G72" s="644" t="s">
        <v>2912</v>
      </c>
      <c r="H72" s="203"/>
      <c r="I72" s="29"/>
      <c r="J72" s="441">
        <v>875.26</v>
      </c>
      <c r="K72" s="311">
        <f>J72/36</f>
        <v>24.312777777777779</v>
      </c>
    </row>
    <row r="73" spans="1:12" ht="29.25" customHeight="1">
      <c r="A73" s="1"/>
      <c r="B73" s="1"/>
      <c r="C73" s="10"/>
      <c r="D73" s="3332"/>
      <c r="F73" s="77"/>
      <c r="H73" s="1"/>
      <c r="I73" s="413"/>
      <c r="K73" s="3331">
        <v>3</v>
      </c>
    </row>
    <row r="74" spans="1:12">
      <c r="A74" s="1" t="s">
        <v>1</v>
      </c>
      <c r="B74" s="1"/>
      <c r="C74" s="10"/>
      <c r="D74" s="3332"/>
      <c r="F74" s="77"/>
      <c r="H74" s="1"/>
      <c r="I74" s="413"/>
      <c r="L74" s="1"/>
    </row>
    <row r="75" spans="1:12" s="1" customFormat="1">
      <c r="A75" s="3777" t="s">
        <v>2765</v>
      </c>
      <c r="B75" s="3777"/>
      <c r="C75" s="10"/>
      <c r="D75" s="3332"/>
      <c r="E75" s="317"/>
      <c r="F75" s="77"/>
      <c r="G75" s="99"/>
      <c r="I75" s="413"/>
      <c r="J75" s="347"/>
      <c r="K75" s="3174"/>
    </row>
    <row r="76" spans="1:12" ht="27" customHeight="1" thickBot="1">
      <c r="F76" s="77"/>
    </row>
    <row r="77" spans="1:12">
      <c r="A77" s="3777" t="s">
        <v>3</v>
      </c>
      <c r="B77" s="3771"/>
      <c r="C77" s="6" t="s">
        <v>4</v>
      </c>
      <c r="D77" s="319" t="s">
        <v>5</v>
      </c>
      <c r="E77" s="3333" t="s">
        <v>6</v>
      </c>
      <c r="F77" s="2751" t="s">
        <v>6</v>
      </c>
      <c r="G77" s="380" t="s">
        <v>7</v>
      </c>
      <c r="H77" s="6" t="s">
        <v>8</v>
      </c>
      <c r="I77" s="80" t="s">
        <v>9</v>
      </c>
      <c r="J77" s="2177" t="s">
        <v>10</v>
      </c>
      <c r="K77" s="219" t="s">
        <v>10</v>
      </c>
      <c r="L77" s="10"/>
    </row>
    <row r="78" spans="1:12" ht="35.25" thickBot="1">
      <c r="A78" s="178"/>
      <c r="B78" s="614"/>
      <c r="C78" s="12"/>
      <c r="D78" s="320" t="s">
        <v>11</v>
      </c>
      <c r="E78" s="3334" t="s">
        <v>12</v>
      </c>
      <c r="F78" s="2753" t="s">
        <v>13</v>
      </c>
      <c r="G78" s="382"/>
      <c r="H78" s="12" t="s">
        <v>14</v>
      </c>
      <c r="I78" s="414"/>
      <c r="J78" s="2178" t="s">
        <v>15</v>
      </c>
      <c r="K78" s="307" t="s">
        <v>16</v>
      </c>
      <c r="L78" s="10"/>
    </row>
    <row r="79" spans="1:12" ht="38.25">
      <c r="A79" s="487"/>
      <c r="B79" s="3757" t="s">
        <v>1579</v>
      </c>
      <c r="C79" s="1672"/>
      <c r="D79" s="938"/>
      <c r="E79" s="247"/>
      <c r="F79" s="241"/>
      <c r="G79" s="649" t="s">
        <v>1580</v>
      </c>
      <c r="H79" s="939" t="s">
        <v>1581</v>
      </c>
      <c r="I79" s="940"/>
      <c r="J79" s="29"/>
      <c r="K79" s="424"/>
    </row>
    <row r="80" spans="1:12">
      <c r="A80" s="487"/>
      <c r="B80" s="53" t="s">
        <v>923</v>
      </c>
      <c r="C80" s="82" t="s">
        <v>240</v>
      </c>
      <c r="D80" s="3756"/>
      <c r="E80" s="247"/>
      <c r="F80" s="241" t="s">
        <v>2509</v>
      </c>
      <c r="G80" s="276" t="s">
        <v>2308</v>
      </c>
      <c r="H80" s="29">
        <v>483.75</v>
      </c>
      <c r="I80" s="162" t="s">
        <v>925</v>
      </c>
      <c r="J80" s="29" t="s">
        <v>2510</v>
      </c>
      <c r="K80" s="424"/>
    </row>
    <row r="81" spans="1:15">
      <c r="A81" s="487"/>
      <c r="B81" s="454" t="s">
        <v>2305</v>
      </c>
      <c r="C81" s="459" t="s">
        <v>2306</v>
      </c>
      <c r="D81" s="94"/>
      <c r="E81" s="247"/>
      <c r="F81" s="241" t="s">
        <v>2307</v>
      </c>
      <c r="G81" s="276" t="s">
        <v>2308</v>
      </c>
      <c r="H81" s="29" t="s">
        <v>2309</v>
      </c>
      <c r="I81" s="1804" t="s">
        <v>2310</v>
      </c>
      <c r="J81" s="29" t="s">
        <v>2311</v>
      </c>
      <c r="K81" s="424"/>
    </row>
    <row r="82" spans="1:15">
      <c r="A82" s="487"/>
      <c r="B82" s="53" t="s">
        <v>2312</v>
      </c>
      <c r="C82" s="82" t="s">
        <v>2313</v>
      </c>
      <c r="D82" s="3756" t="s">
        <v>2314</v>
      </c>
      <c r="E82" s="247" t="s">
        <v>2315</v>
      </c>
      <c r="F82" s="241" t="s">
        <v>2316</v>
      </c>
      <c r="G82" s="276" t="s">
        <v>924</v>
      </c>
      <c r="H82" s="29" t="s">
        <v>2317</v>
      </c>
      <c r="I82" s="162" t="s">
        <v>931</v>
      </c>
      <c r="J82" s="29">
        <v>668.75</v>
      </c>
      <c r="K82" s="2877" t="s">
        <v>2318</v>
      </c>
    </row>
    <row r="83" spans="1:15">
      <c r="A83" s="487"/>
      <c r="B83" s="29" t="s">
        <v>2264</v>
      </c>
      <c r="C83" s="82" t="s">
        <v>2265</v>
      </c>
      <c r="D83" s="955"/>
      <c r="E83" s="247" t="s">
        <v>2266</v>
      </c>
      <c r="F83" s="241"/>
      <c r="G83" s="3775" t="s">
        <v>2267</v>
      </c>
      <c r="H83" s="3776" t="s">
        <v>806</v>
      </c>
      <c r="I83" s="3312" t="s">
        <v>2268</v>
      </c>
      <c r="J83" s="3776" t="s">
        <v>2269</v>
      </c>
      <c r="K83" s="3816" t="s">
        <v>2270</v>
      </c>
    </row>
    <row r="84" spans="1:15">
      <c r="A84" s="487"/>
      <c r="B84" s="29" t="s">
        <v>2271</v>
      </c>
      <c r="C84" s="82" t="s">
        <v>189</v>
      </c>
      <c r="D84" s="955" t="s">
        <v>540</v>
      </c>
      <c r="E84" s="247" t="s">
        <v>2272</v>
      </c>
      <c r="F84" s="241"/>
      <c r="G84" s="2438" t="s">
        <v>2273</v>
      </c>
      <c r="H84" s="3776" t="s">
        <v>1064</v>
      </c>
      <c r="I84" s="3312" t="s">
        <v>2274</v>
      </c>
      <c r="J84" s="3776" t="s">
        <v>2275</v>
      </c>
      <c r="K84" s="2877" t="s">
        <v>2276</v>
      </c>
    </row>
    <row r="85" spans="1:15">
      <c r="A85" s="487"/>
      <c r="B85" s="29" t="s">
        <v>2277</v>
      </c>
      <c r="C85" s="82" t="s">
        <v>45</v>
      </c>
      <c r="D85" s="955" t="s">
        <v>1662</v>
      </c>
      <c r="E85" s="249" t="s">
        <v>2278</v>
      </c>
      <c r="F85" s="245"/>
      <c r="G85" s="288" t="s">
        <v>2273</v>
      </c>
      <c r="H85" s="203" t="s">
        <v>2231</v>
      </c>
      <c r="I85" s="3312" t="s">
        <v>2274</v>
      </c>
      <c r="J85" s="203" t="s">
        <v>2279</v>
      </c>
      <c r="K85" s="2893" t="s">
        <v>2280</v>
      </c>
      <c r="O85" s="3757"/>
    </row>
    <row r="86" spans="1:15">
      <c r="A86" s="487"/>
      <c r="B86" s="1189" t="s">
        <v>2511</v>
      </c>
      <c r="C86" s="82" t="s">
        <v>45</v>
      </c>
      <c r="D86" s="955" t="s">
        <v>1662</v>
      </c>
      <c r="E86" s="249" t="s">
        <v>2512</v>
      </c>
      <c r="F86" s="245" t="s">
        <v>2513</v>
      </c>
      <c r="G86" s="275" t="s">
        <v>2273</v>
      </c>
      <c r="H86" s="204" t="s">
        <v>2514</v>
      </c>
      <c r="I86" s="3312" t="s">
        <v>2274</v>
      </c>
      <c r="J86" s="204" t="s">
        <v>2515</v>
      </c>
      <c r="K86" s="2894" t="s">
        <v>2516</v>
      </c>
    </row>
    <row r="87" spans="1:15">
      <c r="A87" s="487"/>
      <c r="B87" s="2134" t="s">
        <v>2296</v>
      </c>
      <c r="C87" s="209" t="s">
        <v>2288</v>
      </c>
      <c r="D87" s="211" t="s">
        <v>2297</v>
      </c>
      <c r="E87" s="249" t="s">
        <v>2298</v>
      </c>
      <c r="F87" s="245" t="s">
        <v>2517</v>
      </c>
      <c r="G87" s="275" t="s">
        <v>2273</v>
      </c>
      <c r="H87" s="204" t="s">
        <v>2518</v>
      </c>
      <c r="I87" s="3312" t="s">
        <v>2274</v>
      </c>
      <c r="J87" s="204" t="s">
        <v>2519</v>
      </c>
      <c r="K87" s="2894" t="s">
        <v>2520</v>
      </c>
    </row>
    <row r="88" spans="1:15">
      <c r="A88" s="487"/>
      <c r="B88" s="69"/>
      <c r="C88" s="487"/>
      <c r="D88" s="459"/>
      <c r="E88" s="3757"/>
      <c r="F88" s="3757"/>
      <c r="G88" s="3033"/>
      <c r="H88" s="487"/>
      <c r="I88" s="487"/>
      <c r="J88" s="487"/>
      <c r="K88" s="487"/>
    </row>
    <row r="89" spans="1:15">
      <c r="A89" s="487"/>
      <c r="B89" s="487"/>
      <c r="C89" s="487"/>
      <c r="D89" s="459"/>
      <c r="E89" s="3757"/>
      <c r="F89" s="3757"/>
      <c r="G89" s="3033"/>
      <c r="H89" s="459"/>
      <c r="I89" s="886"/>
      <c r="J89" s="487"/>
      <c r="K89" s="487"/>
    </row>
    <row r="90" spans="1:15">
      <c r="A90" s="487"/>
      <c r="B90" s="3757" t="s">
        <v>2913</v>
      </c>
      <c r="C90" s="3757"/>
      <c r="D90" s="459"/>
      <c r="E90" s="3757"/>
      <c r="F90" s="3757"/>
      <c r="G90" s="3033"/>
      <c r="H90" s="487"/>
      <c r="I90" s="487"/>
      <c r="J90" s="487"/>
      <c r="K90" s="487"/>
    </row>
    <row r="91" spans="1:15">
      <c r="A91" s="487"/>
      <c r="B91" s="2073" t="s">
        <v>2914</v>
      </c>
      <c r="C91" s="2073" t="s">
        <v>2915</v>
      </c>
      <c r="D91" s="459" t="s">
        <v>2486</v>
      </c>
      <c r="E91" s="3757" t="s">
        <v>2916</v>
      </c>
      <c r="F91" s="3757" t="s">
        <v>1695</v>
      </c>
      <c r="G91" s="3757">
        <v>25264</v>
      </c>
      <c r="H91" s="218">
        <v>495.33</v>
      </c>
      <c r="I91" s="886" t="s">
        <v>2917</v>
      </c>
      <c r="J91" s="2073" t="s">
        <v>2918</v>
      </c>
      <c r="K91" s="3359" t="s">
        <v>2919</v>
      </c>
    </row>
    <row r="92" spans="1:15">
      <c r="A92" s="487"/>
      <c r="B92" s="487"/>
      <c r="C92" s="487"/>
      <c r="D92" s="459"/>
      <c r="E92" s="3757"/>
      <c r="F92" s="3757"/>
      <c r="G92" s="904"/>
      <c r="H92" s="487"/>
      <c r="I92" s="487"/>
      <c r="J92" s="487"/>
      <c r="K92" s="487"/>
    </row>
    <row r="93" spans="1:15">
      <c r="A93" s="487"/>
      <c r="B93" s="487"/>
      <c r="C93" s="487"/>
      <c r="D93" s="459"/>
      <c r="E93" s="3757"/>
      <c r="F93" s="3757"/>
      <c r="G93" s="904"/>
      <c r="H93" s="487"/>
      <c r="I93" s="487"/>
      <c r="J93" s="487"/>
      <c r="K93" s="487"/>
    </row>
    <row r="94" spans="1:15">
      <c r="A94" s="487"/>
      <c r="B94" s="487"/>
      <c r="C94" s="487"/>
      <c r="D94" s="459"/>
      <c r="E94" s="3757"/>
      <c r="F94" s="3757"/>
      <c r="G94" s="276"/>
      <c r="H94" s="459"/>
      <c r="I94" s="886"/>
      <c r="J94" s="487"/>
      <c r="K94" s="487"/>
    </row>
    <row r="95" spans="1:15">
      <c r="A95" s="487"/>
      <c r="B95" s="487"/>
      <c r="C95" s="487"/>
      <c r="D95" s="487"/>
      <c r="E95" s="3757"/>
      <c r="F95" s="3757"/>
      <c r="G95" s="904"/>
      <c r="H95" s="487"/>
      <c r="I95" s="487"/>
      <c r="J95" s="487"/>
      <c r="K95" s="487"/>
    </row>
    <row r="96" spans="1:15">
      <c r="A96" s="487"/>
      <c r="B96" s="487"/>
      <c r="C96" s="487"/>
      <c r="D96" s="487"/>
      <c r="E96" s="3757"/>
      <c r="F96" s="3757"/>
      <c r="G96" s="904"/>
      <c r="H96" s="487"/>
      <c r="I96" s="487"/>
      <c r="J96" s="487"/>
      <c r="K96" s="487"/>
    </row>
    <row r="97" spans="1:12">
      <c r="A97" s="487"/>
      <c r="B97" s="487"/>
      <c r="C97" s="487"/>
      <c r="D97" s="459"/>
      <c r="E97" s="3757"/>
      <c r="F97" s="3757"/>
      <c r="G97" s="276"/>
      <c r="H97" s="459"/>
      <c r="I97" s="886"/>
      <c r="J97" s="487"/>
      <c r="K97" s="487"/>
    </row>
    <row r="98" spans="1:12">
      <c r="A98" s="487"/>
      <c r="B98" s="487"/>
      <c r="C98" s="69"/>
      <c r="D98" s="82"/>
      <c r="E98" s="3757"/>
      <c r="F98" s="3757"/>
      <c r="G98" s="766"/>
      <c r="H98" s="29"/>
      <c r="I98" s="886"/>
      <c r="J98" s="487"/>
      <c r="K98" s="487"/>
    </row>
    <row r="99" spans="1:12">
      <c r="A99" s="487"/>
      <c r="B99" s="487"/>
      <c r="C99" s="218"/>
      <c r="D99" s="82"/>
      <c r="E99" s="3757"/>
      <c r="F99" s="3757"/>
      <c r="G99" s="766"/>
      <c r="H99" s="29"/>
      <c r="I99" s="886"/>
      <c r="J99" s="487"/>
      <c r="K99" s="487"/>
    </row>
    <row r="100" spans="1:12">
      <c r="A100" s="487"/>
      <c r="B100" s="487"/>
      <c r="C100" s="69"/>
      <c r="D100" s="487"/>
      <c r="E100" s="3757"/>
      <c r="F100" s="3757"/>
      <c r="G100" s="3375"/>
      <c r="H100" s="69"/>
      <c r="I100" s="487"/>
      <c r="J100" s="487"/>
      <c r="K100" s="487"/>
    </row>
    <row r="101" spans="1:12">
      <c r="A101" s="487"/>
      <c r="B101" s="487"/>
      <c r="C101" s="69"/>
      <c r="D101" s="487"/>
      <c r="E101" s="3757"/>
      <c r="F101" s="3757"/>
      <c r="G101" s="3375"/>
      <c r="H101" s="69"/>
      <c r="I101" s="487"/>
      <c r="J101" s="487"/>
      <c r="K101" s="487"/>
    </row>
    <row r="102" spans="1:12">
      <c r="A102" s="487"/>
      <c r="B102" s="487"/>
      <c r="C102" s="487"/>
      <c r="D102" s="174"/>
      <c r="E102" s="3757"/>
      <c r="F102" s="3757"/>
      <c r="G102" s="766"/>
      <c r="H102" s="29"/>
      <c r="I102" s="886"/>
      <c r="J102" s="487"/>
      <c r="K102" s="487"/>
    </row>
    <row r="103" spans="1:12">
      <c r="A103" s="29"/>
      <c r="B103" s="487"/>
      <c r="C103" s="487"/>
      <c r="D103" s="174"/>
      <c r="E103" s="3757"/>
      <c r="F103" s="3757"/>
      <c r="G103" s="766"/>
      <c r="H103" s="29"/>
      <c r="I103" s="886"/>
      <c r="J103" s="487"/>
      <c r="K103" s="487"/>
    </row>
    <row r="104" spans="1:12">
      <c r="A104" s="29"/>
      <c r="B104" s="69"/>
      <c r="C104" s="487"/>
      <c r="D104" s="454"/>
      <c r="E104" s="3757"/>
      <c r="F104" s="3757"/>
      <c r="G104" s="766"/>
      <c r="H104" s="29"/>
      <c r="I104" s="886"/>
      <c r="J104" s="487"/>
      <c r="K104" s="487"/>
    </row>
    <row r="105" spans="1:12">
      <c r="A105" s="29"/>
      <c r="B105" s="53"/>
      <c r="C105" s="93"/>
      <c r="D105" s="487"/>
      <c r="E105" s="3757"/>
      <c r="F105" s="3757"/>
      <c r="G105" s="766"/>
      <c r="H105" s="459"/>
      <c r="I105" s="416"/>
      <c r="J105" s="487"/>
      <c r="K105" s="1898"/>
    </row>
    <row r="106" spans="1:12">
      <c r="A106" s="29"/>
      <c r="B106" s="53"/>
      <c r="C106" s="82"/>
      <c r="D106" s="459"/>
      <c r="E106" s="3757"/>
      <c r="F106" s="3757"/>
      <c r="G106" s="3375"/>
      <c r="H106" s="93"/>
      <c r="I106" s="561"/>
      <c r="J106" s="1564"/>
      <c r="K106" s="1494"/>
    </row>
    <row r="107" spans="1:12">
      <c r="A107" s="48"/>
      <c r="B107" s="53"/>
      <c r="C107" s="459"/>
      <c r="D107" s="459"/>
      <c r="E107" s="3757"/>
      <c r="F107" s="3757"/>
      <c r="G107" s="3375"/>
      <c r="H107" s="459"/>
      <c r="I107" s="536"/>
      <c r="J107" s="441"/>
      <c r="K107" s="1494"/>
    </row>
    <row r="108" spans="1:12">
      <c r="A108" s="48"/>
      <c r="B108" s="53"/>
      <c r="C108" s="459"/>
      <c r="D108" s="459"/>
      <c r="E108" s="3757"/>
      <c r="F108" s="3757"/>
      <c r="G108" s="766"/>
      <c r="H108" s="459"/>
      <c r="I108" s="561"/>
      <c r="J108" s="441"/>
      <c r="K108" s="1494"/>
    </row>
    <row r="109" spans="1:12">
      <c r="A109" s="1"/>
      <c r="B109" s="1"/>
      <c r="C109" s="10"/>
      <c r="D109" s="3332"/>
      <c r="F109" s="77"/>
      <c r="H109" s="1"/>
      <c r="I109" s="413"/>
      <c r="K109" s="3331">
        <v>4</v>
      </c>
    </row>
    <row r="110" spans="1:12">
      <c r="A110" s="1" t="s">
        <v>1</v>
      </c>
      <c r="B110" s="1"/>
      <c r="C110" s="10"/>
      <c r="D110" s="3332"/>
      <c r="F110" s="77"/>
      <c r="H110" s="1"/>
      <c r="I110" s="413"/>
      <c r="L110" s="1"/>
    </row>
    <row r="111" spans="1:12" s="1" customFormat="1">
      <c r="A111" s="3777" t="s">
        <v>2765</v>
      </c>
      <c r="B111" s="3777"/>
      <c r="C111" s="10"/>
      <c r="D111" s="3332"/>
      <c r="E111" s="317"/>
      <c r="F111" s="77"/>
      <c r="G111" s="99"/>
      <c r="I111" s="413"/>
      <c r="J111" s="347"/>
      <c r="K111" s="3174"/>
    </row>
    <row r="112" spans="1:12" ht="24" customHeight="1" thickBot="1">
      <c r="F112" s="77"/>
    </row>
    <row r="113" spans="1:12">
      <c r="A113" s="3777" t="s">
        <v>3</v>
      </c>
      <c r="B113" s="3771"/>
      <c r="C113" s="6" t="s">
        <v>4</v>
      </c>
      <c r="D113" s="319" t="s">
        <v>5</v>
      </c>
      <c r="E113" s="3333" t="s">
        <v>6</v>
      </c>
      <c r="F113" s="2751" t="s">
        <v>6</v>
      </c>
      <c r="G113" s="111" t="s">
        <v>7</v>
      </c>
      <c r="H113" s="6" t="s">
        <v>8</v>
      </c>
      <c r="I113" s="80" t="s">
        <v>9</v>
      </c>
      <c r="J113" s="2177" t="s">
        <v>10</v>
      </c>
      <c r="K113" s="219" t="s">
        <v>10</v>
      </c>
      <c r="L113" s="10"/>
    </row>
    <row r="114" spans="1:12" ht="35.25" thickBot="1">
      <c r="A114" s="13"/>
      <c r="B114" s="16"/>
      <c r="C114" s="12"/>
      <c r="D114" s="320" t="s">
        <v>11</v>
      </c>
      <c r="E114" s="3334" t="s">
        <v>12</v>
      </c>
      <c r="F114" s="2753" t="s">
        <v>13</v>
      </c>
      <c r="G114" s="121"/>
      <c r="H114" s="12" t="s">
        <v>14</v>
      </c>
      <c r="I114" s="414"/>
      <c r="J114" s="2178" t="s">
        <v>15</v>
      </c>
      <c r="K114" s="307" t="s">
        <v>16</v>
      </c>
      <c r="L114" s="10"/>
    </row>
    <row r="115" spans="1:12">
      <c r="A115" s="616"/>
      <c r="B115" s="3757"/>
      <c r="C115" s="3777"/>
      <c r="D115" s="3777"/>
      <c r="E115" s="158"/>
      <c r="F115" s="361"/>
      <c r="G115" s="276"/>
      <c r="H115" s="459"/>
      <c r="I115" s="886"/>
      <c r="J115" s="3757"/>
      <c r="K115" s="3757"/>
    </row>
    <row r="116" spans="1:12">
      <c r="A116" s="29"/>
      <c r="B116" s="3757"/>
      <c r="C116" s="3757"/>
      <c r="D116" s="3757"/>
      <c r="E116" s="158"/>
      <c r="F116" s="361"/>
      <c r="G116" s="904"/>
      <c r="H116" s="3757"/>
      <c r="I116" s="594"/>
      <c r="J116" s="3757"/>
      <c r="K116" s="3757"/>
    </row>
    <row r="117" spans="1:12">
      <c r="A117" s="616"/>
      <c r="B117" s="3757"/>
      <c r="C117" s="3757"/>
      <c r="D117" s="3757"/>
      <c r="E117" s="158"/>
      <c r="F117" s="361"/>
      <c r="G117" s="904"/>
      <c r="H117" s="3757"/>
      <c r="I117" s="594"/>
      <c r="J117" s="3757"/>
      <c r="K117" s="3757"/>
    </row>
    <row r="118" spans="1:12">
      <c r="A118" s="616"/>
      <c r="B118" s="3757"/>
      <c r="C118" s="3757"/>
      <c r="D118" s="3757"/>
      <c r="E118" s="158"/>
      <c r="F118" s="361"/>
      <c r="G118" s="3757"/>
      <c r="H118" s="218"/>
      <c r="I118" s="3757"/>
      <c r="J118" s="3757"/>
      <c r="K118" s="3757"/>
    </row>
    <row r="119" spans="1:12">
      <c r="A119" s="32"/>
      <c r="B119" s="3757"/>
      <c r="C119" s="3777"/>
      <c r="D119" s="3777"/>
      <c r="E119" s="158"/>
      <c r="F119" s="361"/>
      <c r="G119" s="3757"/>
      <c r="H119" s="218"/>
      <c r="I119" s="3757"/>
      <c r="J119" s="3757"/>
      <c r="K119" s="3757"/>
    </row>
    <row r="120" spans="1:12">
      <c r="A120" s="616"/>
      <c r="B120" s="3757"/>
      <c r="C120" s="3757"/>
      <c r="D120" s="324"/>
      <c r="E120" s="158"/>
      <c r="F120" s="361"/>
      <c r="G120" s="3757"/>
      <c r="H120" s="218"/>
      <c r="I120" s="3757"/>
      <c r="J120" s="3757"/>
      <c r="K120" s="3757"/>
    </row>
    <row r="121" spans="1:12">
      <c r="A121" s="616"/>
      <c r="B121" s="3757"/>
      <c r="C121" s="69"/>
      <c r="D121" s="3756"/>
      <c r="E121" s="158"/>
      <c r="F121" s="361"/>
      <c r="G121" s="766"/>
      <c r="H121" s="29"/>
      <c r="I121" s="886"/>
      <c r="J121" s="3757"/>
      <c r="K121" s="3757"/>
    </row>
    <row r="122" spans="1:12">
      <c r="A122" s="3757"/>
      <c r="B122" s="3757"/>
      <c r="C122" s="218"/>
      <c r="D122" s="3756"/>
      <c r="E122" s="158"/>
      <c r="F122" s="361"/>
      <c r="G122" s="766"/>
      <c r="H122" s="29"/>
      <c r="I122" s="886"/>
      <c r="J122" s="3757"/>
      <c r="K122" s="3757"/>
    </row>
    <row r="123" spans="1:12">
      <c r="A123" s="3757"/>
      <c r="B123" s="3757"/>
      <c r="C123" s="69"/>
      <c r="D123" s="3757"/>
      <c r="E123" s="158"/>
      <c r="F123" s="361"/>
      <c r="G123" s="3757"/>
      <c r="H123" s="69"/>
      <c r="I123" s="3757"/>
      <c r="J123" s="3757"/>
      <c r="K123" s="3757"/>
    </row>
    <row r="124" spans="1:12">
      <c r="A124" s="1345"/>
      <c r="B124" s="3757"/>
      <c r="C124" s="69"/>
      <c r="D124" s="3757"/>
      <c r="E124" s="158"/>
      <c r="F124" s="361"/>
      <c r="G124" s="3757"/>
      <c r="H124" s="69"/>
      <c r="I124" s="3757"/>
      <c r="J124" s="3757"/>
      <c r="K124" s="3757"/>
    </row>
    <row r="125" spans="1:12">
      <c r="A125" s="3757"/>
      <c r="B125" s="32"/>
      <c r="C125" s="459"/>
      <c r="D125" s="83"/>
      <c r="E125" s="216"/>
      <c r="F125" s="361"/>
      <c r="G125" s="3757"/>
      <c r="H125" s="29"/>
      <c r="I125" s="886"/>
      <c r="J125" s="965"/>
      <c r="K125" s="424"/>
    </row>
    <row r="126" spans="1:12">
      <c r="A126" s="544"/>
      <c r="B126" s="29"/>
      <c r="C126" s="459"/>
      <c r="D126" s="83"/>
      <c r="E126" s="216"/>
      <c r="F126" s="361"/>
      <c r="G126" s="3757"/>
      <c r="H126" s="29"/>
      <c r="I126" s="886"/>
      <c r="J126" s="908"/>
      <c r="K126" s="3757"/>
    </row>
    <row r="127" spans="1:12">
      <c r="A127" s="616"/>
      <c r="B127" s="26"/>
      <c r="C127" s="459"/>
      <c r="D127" s="3756"/>
      <c r="E127" s="95"/>
      <c r="F127" s="361"/>
      <c r="G127" s="3757"/>
      <c r="H127" s="82"/>
      <c r="I127" s="3757"/>
      <c r="J127" s="965"/>
      <c r="K127" s="424"/>
    </row>
    <row r="128" spans="1:12">
      <c r="A128" s="616"/>
      <c r="B128" s="32"/>
      <c r="C128" s="459"/>
      <c r="D128" s="3756"/>
      <c r="E128" s="95"/>
      <c r="F128" s="361"/>
      <c r="G128" s="3757"/>
      <c r="H128" s="29"/>
      <c r="I128" s="886"/>
      <c r="J128" s="965"/>
      <c r="K128" s="424"/>
    </row>
    <row r="129" spans="1:11">
      <c r="A129" s="3757"/>
      <c r="B129" s="746"/>
      <c r="C129" s="459"/>
      <c r="D129" s="324"/>
      <c r="E129" s="96"/>
      <c r="F129" s="361"/>
      <c r="G129" s="904"/>
      <c r="H129" s="203"/>
      <c r="I129" s="886"/>
      <c r="J129" s="965"/>
      <c r="K129" s="311"/>
    </row>
    <row r="130" spans="1:11" ht="35.25" thickBot="1">
      <c r="A130" s="3757"/>
      <c r="B130" s="3757"/>
      <c r="C130" s="459"/>
      <c r="D130" s="3756"/>
      <c r="E130" s="158"/>
      <c r="F130" s="361"/>
      <c r="G130" s="3757"/>
      <c r="H130" s="82"/>
      <c r="I130" s="3757"/>
      <c r="J130" s="965"/>
      <c r="K130" s="1247"/>
    </row>
    <row r="131" spans="1:11">
      <c r="A131" s="3757"/>
      <c r="B131" s="544"/>
      <c r="C131" s="459"/>
      <c r="D131" s="3756"/>
      <c r="E131" s="158"/>
      <c r="F131" s="361"/>
      <c r="G131" s="3757"/>
      <c r="H131" s="82"/>
      <c r="I131" s="3757"/>
      <c r="J131" s="965"/>
      <c r="K131" s="424"/>
    </row>
    <row r="132" spans="1:11">
      <c r="A132" s="3757"/>
      <c r="B132" s="544"/>
      <c r="C132" s="459"/>
      <c r="D132" s="3756"/>
      <c r="E132" s="95"/>
      <c r="F132" s="361"/>
      <c r="G132" s="3757"/>
      <c r="H132" s="82"/>
      <c r="I132" s="3757"/>
      <c r="J132" s="965"/>
      <c r="K132" s="424"/>
    </row>
    <row r="133" spans="1:11">
      <c r="A133" s="3757"/>
      <c r="B133" s="616"/>
      <c r="C133" s="459"/>
      <c r="D133" s="3756"/>
      <c r="E133" s="95"/>
      <c r="F133" s="361"/>
      <c r="G133" s="3757"/>
      <c r="H133" s="29"/>
      <c r="I133" s="886"/>
      <c r="J133" s="965"/>
      <c r="K133" s="424"/>
    </row>
    <row r="134" spans="1:11">
      <c r="A134" s="3757"/>
      <c r="B134" s="616"/>
      <c r="C134" s="459"/>
      <c r="D134" s="83"/>
      <c r="E134" s="216"/>
      <c r="F134" s="361"/>
      <c r="G134" s="3757"/>
      <c r="H134" s="29"/>
      <c r="I134" s="886"/>
      <c r="J134" s="965"/>
      <c r="K134" s="424"/>
    </row>
    <row r="135" spans="1:11">
      <c r="A135" s="3757"/>
      <c r="B135" s="69"/>
      <c r="C135" s="459"/>
      <c r="D135" s="83"/>
      <c r="E135" s="216"/>
      <c r="F135" s="361"/>
      <c r="G135" s="3757"/>
      <c r="H135" s="29"/>
      <c r="I135" s="886"/>
      <c r="J135" s="908"/>
      <c r="K135" s="3757"/>
    </row>
    <row r="136" spans="1:11">
      <c r="A136" s="3757"/>
      <c r="B136" s="3757"/>
      <c r="C136" s="3757"/>
      <c r="D136" s="3757"/>
      <c r="E136" s="158"/>
      <c r="F136" s="361"/>
      <c r="G136" s="3757"/>
      <c r="H136" s="3757"/>
      <c r="I136" s="3757"/>
      <c r="J136" s="3757"/>
      <c r="K136" s="3757"/>
    </row>
    <row r="137" spans="1:11">
      <c r="A137" s="746"/>
      <c r="B137" s="746"/>
      <c r="C137" s="459"/>
      <c r="D137" s="324"/>
      <c r="E137" s="96"/>
      <c r="F137" s="361"/>
      <c r="G137" s="904"/>
      <c r="H137" s="203"/>
      <c r="I137" s="886"/>
      <c r="J137" s="965"/>
      <c r="K137" s="311"/>
    </row>
    <row r="138" spans="1:11">
      <c r="A138" s="616"/>
      <c r="B138" s="227"/>
      <c r="C138" s="459"/>
      <c r="D138" s="3756"/>
      <c r="E138" s="158"/>
      <c r="F138" s="361"/>
      <c r="G138" s="765"/>
      <c r="H138" s="82"/>
      <c r="I138" s="3757"/>
      <c r="J138" s="965"/>
      <c r="K138" s="1247"/>
    </row>
    <row r="139" spans="1:11">
      <c r="A139" s="616"/>
      <c r="B139" s="26"/>
      <c r="C139" s="459"/>
      <c r="D139" s="3756"/>
      <c r="E139" s="158"/>
      <c r="F139" s="361"/>
      <c r="G139" s="765"/>
      <c r="H139" s="82"/>
      <c r="I139" s="370"/>
      <c r="J139" s="965"/>
      <c r="K139" s="424"/>
    </row>
    <row r="140" spans="1:11">
      <c r="A140" s="616"/>
      <c r="B140" s="26"/>
      <c r="C140" s="459"/>
      <c r="D140" s="3756"/>
      <c r="E140" s="95"/>
      <c r="F140" s="361"/>
      <c r="G140" s="765"/>
      <c r="H140" s="82"/>
      <c r="I140" s="3757"/>
      <c r="J140" s="965"/>
      <c r="K140" s="424"/>
    </row>
    <row r="141" spans="1:11">
      <c r="A141" s="3757"/>
      <c r="B141" s="32"/>
      <c r="C141" s="459"/>
      <c r="D141" s="3756"/>
      <c r="E141" s="95"/>
      <c r="F141" s="361"/>
      <c r="G141" s="765"/>
      <c r="H141" s="29"/>
      <c r="I141" s="886"/>
      <c r="J141" s="965"/>
      <c r="K141" s="424"/>
    </row>
    <row r="142" spans="1:11">
      <c r="A142" s="3757"/>
      <c r="B142" s="32"/>
      <c r="C142" s="82"/>
      <c r="D142" s="322"/>
      <c r="E142" s="3757"/>
      <c r="F142" s="963"/>
      <c r="G142" s="131"/>
      <c r="H142" s="29"/>
      <c r="I142" s="416"/>
      <c r="J142" s="2180"/>
      <c r="K142" s="3757"/>
    </row>
    <row r="143" spans="1:11">
      <c r="A143" s="3757"/>
      <c r="B143" s="616"/>
      <c r="C143" s="82"/>
      <c r="D143" s="322"/>
      <c r="E143" s="963"/>
      <c r="F143" s="963"/>
      <c r="G143" s="131"/>
      <c r="H143" s="29"/>
      <c r="I143" s="416"/>
      <c r="J143" s="353"/>
      <c r="K143" s="311"/>
    </row>
    <row r="144" spans="1:11">
      <c r="A144" s="94"/>
      <c r="B144" s="32"/>
      <c r="C144" s="82"/>
      <c r="D144" s="324"/>
      <c r="E144" s="3335"/>
      <c r="F144" s="963"/>
      <c r="G144" s="131"/>
      <c r="H144" s="29"/>
      <c r="I144" s="3757"/>
      <c r="J144" s="353"/>
      <c r="K144" s="332"/>
    </row>
    <row r="145" spans="1:12" ht="32.25" customHeight="1">
      <c r="A145" s="1"/>
      <c r="B145" s="1"/>
      <c r="C145" s="10"/>
      <c r="D145" s="3332"/>
      <c r="F145" s="77"/>
      <c r="H145" s="1"/>
      <c r="I145" s="413"/>
      <c r="K145" s="3331">
        <v>5</v>
      </c>
    </row>
    <row r="146" spans="1:12">
      <c r="A146" s="1" t="s">
        <v>1</v>
      </c>
      <c r="B146" s="1"/>
      <c r="C146" s="10"/>
      <c r="D146" s="3332"/>
      <c r="F146" s="77"/>
      <c r="H146" s="1"/>
      <c r="I146" s="413"/>
      <c r="L146" s="1"/>
    </row>
    <row r="147" spans="1:12" s="1" customFormat="1">
      <c r="A147" s="3777" t="s">
        <v>2765</v>
      </c>
      <c r="B147" s="3777"/>
      <c r="C147" s="10"/>
      <c r="D147" s="3332"/>
      <c r="E147" s="317"/>
      <c r="F147" s="77"/>
      <c r="G147" s="99"/>
      <c r="I147" s="413"/>
      <c r="J147" s="347"/>
      <c r="K147" s="3174"/>
    </row>
    <row r="148" spans="1:12" ht="18.75" customHeight="1" thickBot="1">
      <c r="F148" s="77"/>
    </row>
    <row r="149" spans="1:12">
      <c r="A149" s="3777" t="s">
        <v>3</v>
      </c>
      <c r="B149" s="3771"/>
      <c r="C149" s="6" t="s">
        <v>4</v>
      </c>
      <c r="D149" s="319" t="s">
        <v>5</v>
      </c>
      <c r="E149" s="2751" t="s">
        <v>6</v>
      </c>
      <c r="F149" s="2751" t="s">
        <v>6</v>
      </c>
      <c r="G149" s="111" t="s">
        <v>7</v>
      </c>
      <c r="H149" s="6" t="s">
        <v>8</v>
      </c>
      <c r="I149" s="80" t="s">
        <v>9</v>
      </c>
      <c r="J149" s="2177" t="s">
        <v>10</v>
      </c>
      <c r="K149" s="219" t="s">
        <v>10</v>
      </c>
      <c r="L149" s="10"/>
    </row>
    <row r="150" spans="1:12" ht="35.25" thickBot="1">
      <c r="A150" s="13"/>
      <c r="B150" s="16"/>
      <c r="C150" s="12"/>
      <c r="D150" s="320" t="s">
        <v>11</v>
      </c>
      <c r="E150" s="2753" t="s">
        <v>13</v>
      </c>
      <c r="F150" s="2753" t="s">
        <v>12</v>
      </c>
      <c r="G150" s="121"/>
      <c r="H150" s="12" t="s">
        <v>14</v>
      </c>
      <c r="I150" s="414"/>
      <c r="J150" s="2178" t="s">
        <v>15</v>
      </c>
      <c r="K150" s="307" t="s">
        <v>16</v>
      </c>
      <c r="L150" s="10"/>
    </row>
    <row r="151" spans="1:12">
      <c r="A151" s="3757"/>
      <c r="B151" s="3757"/>
      <c r="C151" s="459"/>
      <c r="D151" s="3756"/>
      <c r="E151" s="158"/>
      <c r="F151" s="361"/>
      <c r="G151" s="131"/>
      <c r="H151" s="29"/>
      <c r="I151" s="132"/>
      <c r="J151" s="133"/>
      <c r="K151" s="424"/>
    </row>
    <row r="152" spans="1:12">
      <c r="A152" s="29"/>
      <c r="B152" s="29"/>
      <c r="C152" s="3756"/>
      <c r="D152" s="3757"/>
      <c r="E152" s="1976"/>
      <c r="F152" s="1975"/>
      <c r="G152" s="3757"/>
      <c r="H152" s="886"/>
      <c r="I152" s="3757"/>
      <c r="J152" s="311"/>
      <c r="K152" s="1247"/>
    </row>
    <row r="153" spans="1:12">
      <c r="A153" s="32"/>
      <c r="B153" s="32"/>
      <c r="C153" s="82"/>
      <c r="D153" s="324"/>
      <c r="E153" s="3757"/>
      <c r="F153" s="2756"/>
      <c r="G153" s="766"/>
      <c r="H153" s="29"/>
      <c r="I153" s="416"/>
      <c r="J153" s="353"/>
      <c r="K153" s="332"/>
    </row>
    <row r="154" spans="1:12">
      <c r="A154" s="32"/>
      <c r="B154" s="32"/>
      <c r="C154" s="82"/>
      <c r="D154" s="324"/>
      <c r="E154" s="3757"/>
      <c r="F154" s="2756"/>
      <c r="G154" s="766"/>
      <c r="H154" s="29"/>
      <c r="I154" s="416"/>
      <c r="J154" s="353"/>
      <c r="K154" s="332"/>
    </row>
    <row r="155" spans="1:12">
      <c r="A155" s="29"/>
      <c r="B155" s="29"/>
      <c r="C155" s="3756"/>
      <c r="D155" s="3757"/>
      <c r="E155" s="1976"/>
      <c r="F155" s="1975"/>
      <c r="G155" s="3757"/>
      <c r="H155" s="3757"/>
      <c r="I155" s="965"/>
      <c r="J155" s="311"/>
      <c r="K155" s="424"/>
    </row>
    <row r="156" spans="1:12">
      <c r="A156" s="29"/>
      <c r="B156" s="29"/>
      <c r="C156" s="3756"/>
      <c r="D156" s="3757"/>
      <c r="E156" s="1976"/>
      <c r="F156" s="1975"/>
      <c r="G156" s="3757"/>
      <c r="H156" s="3757"/>
      <c r="I156" s="965"/>
      <c r="J156" s="311"/>
      <c r="K156" s="424"/>
    </row>
    <row r="157" spans="1:12">
      <c r="A157" s="32"/>
      <c r="B157" s="32"/>
      <c r="C157" s="3756"/>
      <c r="D157" s="3757"/>
      <c r="E157" s="1976"/>
      <c r="F157" s="1975"/>
      <c r="G157" s="3757"/>
      <c r="H157" s="3757"/>
      <c r="I157" s="965"/>
      <c r="J157" s="311"/>
      <c r="K157" s="424"/>
    </row>
    <row r="158" spans="1:12">
      <c r="A158" s="29"/>
      <c r="B158" s="29"/>
      <c r="C158" s="3756"/>
      <c r="D158" s="3757"/>
      <c r="E158" s="1976"/>
      <c r="F158" s="1975"/>
      <c r="G158" s="3757"/>
      <c r="H158" s="3757"/>
      <c r="I158" s="965"/>
      <c r="J158" s="311"/>
      <c r="K158" s="424"/>
    </row>
    <row r="159" spans="1:12">
      <c r="A159" s="26"/>
      <c r="B159" s="26"/>
      <c r="C159" s="97"/>
      <c r="D159" s="3757"/>
      <c r="E159" s="1976"/>
      <c r="F159" s="1975"/>
      <c r="G159" s="3757"/>
      <c r="H159" s="3757"/>
      <c r="I159" s="965"/>
      <c r="J159" s="311"/>
      <c r="K159" s="424"/>
    </row>
    <row r="160" spans="1:12">
      <c r="A160" s="32"/>
      <c r="B160" s="32"/>
      <c r="C160" s="97"/>
      <c r="D160" s="3757"/>
      <c r="E160" s="1976"/>
      <c r="F160" s="1975"/>
      <c r="G160" s="3757"/>
      <c r="H160" s="3757"/>
      <c r="I160" s="965"/>
      <c r="J160" s="311"/>
      <c r="K160" s="424"/>
    </row>
    <row r="161" spans="1:11">
      <c r="A161" s="32"/>
      <c r="B161" s="32"/>
      <c r="C161" s="3756"/>
      <c r="D161" s="3757"/>
      <c r="E161" s="1976"/>
      <c r="F161" s="1975"/>
      <c r="G161" s="3757"/>
      <c r="H161" s="3757"/>
      <c r="I161" s="965"/>
      <c r="J161" s="311"/>
      <c r="K161" s="424"/>
    </row>
    <row r="162" spans="1:11">
      <c r="A162" s="616"/>
      <c r="B162" s="616"/>
      <c r="C162" s="3756"/>
      <c r="D162" s="3757"/>
      <c r="E162" s="1976"/>
      <c r="F162" s="1975"/>
      <c r="G162" s="3757"/>
      <c r="H162" s="3757"/>
      <c r="I162" s="965"/>
      <c r="J162" s="311"/>
      <c r="K162" s="424"/>
    </row>
    <row r="163" spans="1:11">
      <c r="A163" s="32"/>
      <c r="B163" s="32"/>
      <c r="C163" s="3756"/>
      <c r="D163" s="3757"/>
      <c r="E163" s="1976"/>
      <c r="F163" s="1975"/>
      <c r="G163" s="3757"/>
      <c r="H163" s="3757"/>
      <c r="I163" s="965"/>
      <c r="J163" s="311"/>
      <c r="K163" s="424"/>
    </row>
    <row r="164" spans="1:11">
      <c r="A164" s="3757"/>
      <c r="B164" s="3757"/>
      <c r="C164" s="3756"/>
      <c r="D164" s="3757"/>
      <c r="E164" s="1976"/>
      <c r="F164" s="1975"/>
      <c r="G164" s="3757"/>
      <c r="H164" s="3757"/>
      <c r="I164" s="965"/>
      <c r="J164" s="311"/>
      <c r="K164" s="424"/>
    </row>
    <row r="165" spans="1:11" ht="35.25" thickBot="1">
      <c r="A165" s="2020"/>
      <c r="B165" s="2020"/>
      <c r="C165" s="3757"/>
      <c r="D165" s="3757"/>
      <c r="E165" s="3757"/>
      <c r="F165" s="3757"/>
      <c r="G165" s="3757"/>
      <c r="H165" s="3757"/>
      <c r="I165" s="3757"/>
      <c r="J165" s="3239"/>
      <c r="K165" s="3757"/>
    </row>
    <row r="166" spans="1:11" ht="35.25" thickTop="1">
      <c r="A166" s="3757"/>
      <c r="B166" s="3757"/>
      <c r="C166" s="97"/>
      <c r="D166" s="3757"/>
      <c r="E166" s="22"/>
      <c r="F166" s="3231"/>
      <c r="G166" s="3757"/>
      <c r="H166" s="3757"/>
      <c r="I166" s="3757"/>
      <c r="J166" s="3757"/>
      <c r="K166" s="423"/>
    </row>
    <row r="167" spans="1:11">
      <c r="A167" s="616"/>
      <c r="B167" s="616"/>
      <c r="C167" s="3756"/>
      <c r="D167" s="3757"/>
      <c r="E167" s="22"/>
      <c r="F167" s="3231"/>
      <c r="G167" s="3757"/>
      <c r="H167" s="3757"/>
      <c r="I167" s="3757"/>
      <c r="J167" s="3757"/>
      <c r="K167" s="423"/>
    </row>
    <row r="168" spans="1:11" ht="35.25" thickBot="1">
      <c r="A168" s="2020"/>
      <c r="B168" s="2020"/>
      <c r="C168" s="3757"/>
      <c r="D168" s="3757"/>
      <c r="E168" s="3757"/>
      <c r="F168" s="3757"/>
      <c r="G168" s="3757"/>
      <c r="H168" s="3757"/>
      <c r="I168" s="3757"/>
      <c r="J168" s="3757"/>
      <c r="K168" s="423"/>
    </row>
    <row r="169" spans="1:11" ht="35.25" thickTop="1">
      <c r="A169" s="544"/>
      <c r="B169" s="544"/>
      <c r="C169" s="97"/>
      <c r="D169" s="3757"/>
      <c r="E169" s="22"/>
      <c r="F169" s="3231"/>
      <c r="G169" s="3757"/>
      <c r="H169" s="3757"/>
      <c r="I169" s="3757"/>
      <c r="J169" s="3757"/>
      <c r="K169" s="310"/>
    </row>
    <row r="170" spans="1:11">
      <c r="A170" s="26"/>
      <c r="B170" s="26"/>
      <c r="C170" s="3756"/>
      <c r="D170" s="3757"/>
      <c r="E170" s="1976"/>
      <c r="F170" s="1975"/>
      <c r="G170" s="766"/>
      <c r="H170" s="29"/>
      <c r="I170" s="886"/>
      <c r="J170" s="3757"/>
      <c r="K170" s="311"/>
    </row>
    <row r="171" spans="1:11">
      <c r="A171" s="26"/>
      <c r="B171" s="26"/>
      <c r="C171" s="3756"/>
      <c r="D171" s="3757"/>
      <c r="E171" s="1976"/>
      <c r="F171" s="1975"/>
      <c r="G171" s="766"/>
      <c r="H171" s="29"/>
      <c r="I171" s="886"/>
      <c r="J171" s="3757"/>
      <c r="K171" s="311"/>
    </row>
    <row r="172" spans="1:11" ht="35.25" thickBot="1">
      <c r="A172" s="3757"/>
      <c r="B172" s="3757"/>
      <c r="C172" s="3757"/>
      <c r="D172" s="3757"/>
      <c r="E172" s="3757"/>
      <c r="F172" s="3757"/>
      <c r="G172" s="3757"/>
      <c r="H172" s="1660"/>
      <c r="I172" s="3757"/>
      <c r="J172" s="3757"/>
      <c r="K172" s="3239"/>
    </row>
    <row r="173" spans="1:11" ht="35.25" thickTop="1">
      <c r="A173" s="32"/>
      <c r="B173" s="32"/>
      <c r="C173" s="97"/>
      <c r="D173" s="3757"/>
      <c r="E173" s="22"/>
      <c r="F173" s="3231"/>
      <c r="G173" s="1908"/>
      <c r="H173" s="20"/>
      <c r="I173" s="3757"/>
      <c r="J173" s="3757"/>
      <c r="K173" s="310"/>
    </row>
    <row r="174" spans="1:11">
      <c r="A174" s="32"/>
      <c r="B174" s="32"/>
      <c r="C174" s="97"/>
      <c r="D174" s="3757"/>
      <c r="E174" s="22"/>
      <c r="F174" s="3231"/>
      <c r="G174" s="1908"/>
      <c r="H174" s="20"/>
      <c r="I174" s="3757"/>
      <c r="J174" s="3757"/>
      <c r="K174" s="310"/>
    </row>
    <row r="175" spans="1:11">
      <c r="A175" s="26"/>
      <c r="B175" s="26"/>
      <c r="C175" s="3756"/>
      <c r="D175" s="3757"/>
      <c r="E175" s="1976"/>
      <c r="F175" s="1975"/>
      <c r="G175" s="766"/>
      <c r="H175" s="29"/>
      <c r="I175" s="3757"/>
      <c r="J175" s="3757"/>
      <c r="K175" s="311"/>
    </row>
    <row r="176" spans="1:11">
      <c r="A176" s="26"/>
      <c r="B176" s="26"/>
      <c r="C176" s="3756"/>
      <c r="D176" s="3757"/>
      <c r="E176" s="1976"/>
      <c r="F176" s="1975"/>
      <c r="G176" s="766"/>
      <c r="H176" s="29"/>
      <c r="I176" s="3757"/>
      <c r="J176" s="3757"/>
      <c r="K176" s="311"/>
    </row>
    <row r="177" spans="1:12">
      <c r="A177" s="544"/>
      <c r="B177" s="544"/>
      <c r="C177" s="97"/>
      <c r="D177" s="3757"/>
      <c r="E177" s="22"/>
      <c r="F177" s="3231"/>
      <c r="G177" s="1908"/>
      <c r="H177" s="20"/>
      <c r="I177" s="3757"/>
      <c r="J177" s="20"/>
      <c r="K177" s="310"/>
    </row>
    <row r="178" spans="1:12">
      <c r="A178" s="544"/>
      <c r="B178" s="544"/>
      <c r="C178" s="97"/>
      <c r="D178" s="3757"/>
      <c r="E178" s="22"/>
      <c r="F178" s="3231"/>
      <c r="G178" s="1908"/>
      <c r="H178" s="20"/>
      <c r="I178" s="3757"/>
      <c r="J178" s="20"/>
      <c r="K178" s="310"/>
    </row>
    <row r="179" spans="1:12">
      <c r="A179" s="544"/>
      <c r="B179" s="544"/>
      <c r="C179" s="97"/>
      <c r="D179" s="3757"/>
      <c r="E179" s="22"/>
      <c r="F179" s="3231"/>
      <c r="G179" s="1908"/>
      <c r="H179" s="20"/>
      <c r="I179" s="3757"/>
      <c r="J179" s="20"/>
      <c r="K179" s="310"/>
    </row>
    <row r="180" spans="1:12">
      <c r="A180" s="544"/>
      <c r="B180" s="544"/>
      <c r="C180" s="97"/>
      <c r="D180" s="3757"/>
      <c r="E180" s="22"/>
      <c r="F180" s="3231"/>
      <c r="G180" s="1908"/>
      <c r="H180" s="20"/>
      <c r="I180" s="3757"/>
      <c r="J180" s="20"/>
      <c r="K180" s="310"/>
    </row>
    <row r="181" spans="1:12" ht="26.25" customHeight="1">
      <c r="A181" s="1"/>
      <c r="B181" s="1"/>
      <c r="C181" s="10"/>
      <c r="D181" s="3332"/>
      <c r="F181" s="77"/>
      <c r="H181" s="1"/>
      <c r="I181" s="413"/>
      <c r="K181" s="3757">
        <v>6</v>
      </c>
    </row>
    <row r="182" spans="1:12">
      <c r="A182" s="1"/>
      <c r="B182" s="1"/>
      <c r="C182" s="10"/>
      <c r="D182" s="3332"/>
      <c r="F182" s="77"/>
      <c r="H182" s="1"/>
      <c r="I182" s="413"/>
      <c r="L182" s="1"/>
    </row>
    <row r="183" spans="1:12" s="1" customFormat="1">
      <c r="A183" s="3777"/>
      <c r="B183" s="3777"/>
      <c r="C183" s="10"/>
      <c r="D183" s="3332"/>
      <c r="E183" s="317"/>
      <c r="F183" s="77"/>
      <c r="G183" s="99"/>
      <c r="I183" s="413"/>
      <c r="J183" s="347"/>
      <c r="K183" s="3174"/>
    </row>
    <row r="184" spans="1:12" ht="34.9" customHeight="1">
      <c r="F184" s="77"/>
    </row>
    <row r="185" spans="1:12">
      <c r="A185" s="1" t="s">
        <v>1</v>
      </c>
      <c r="B185" s="1"/>
      <c r="C185" s="10"/>
      <c r="D185" s="3332"/>
      <c r="F185" s="77"/>
      <c r="H185" s="1"/>
      <c r="I185" s="413"/>
      <c r="L185" s="10"/>
    </row>
    <row r="186" spans="1:12">
      <c r="A186" s="3777" t="s">
        <v>2765</v>
      </c>
      <c r="B186" s="3777"/>
      <c r="C186" s="10"/>
      <c r="D186" s="3332"/>
      <c r="F186" s="77"/>
      <c r="H186" s="1"/>
      <c r="I186" s="413"/>
      <c r="L186" s="10"/>
    </row>
    <row r="187" spans="1:12" ht="35.25" thickBot="1">
      <c r="F187" s="77"/>
    </row>
    <row r="188" spans="1:12">
      <c r="A188" s="3777" t="s">
        <v>3</v>
      </c>
      <c r="B188" s="3771"/>
      <c r="C188" s="6" t="s">
        <v>4</v>
      </c>
      <c r="D188" s="319" t="s">
        <v>5</v>
      </c>
      <c r="E188" s="3333" t="s">
        <v>6</v>
      </c>
      <c r="F188" s="2751" t="s">
        <v>6</v>
      </c>
      <c r="G188" s="111" t="s">
        <v>7</v>
      </c>
      <c r="H188" s="6" t="s">
        <v>8</v>
      </c>
      <c r="I188" s="80" t="s">
        <v>9</v>
      </c>
      <c r="J188" s="2177" t="s">
        <v>10</v>
      </c>
      <c r="K188" s="219" t="s">
        <v>10</v>
      </c>
    </row>
    <row r="189" spans="1:12" ht="35.25" thickBot="1">
      <c r="A189" s="13"/>
      <c r="B189" s="16"/>
      <c r="C189" s="12"/>
      <c r="D189" s="320" t="s">
        <v>11</v>
      </c>
      <c r="E189" s="3334" t="s">
        <v>12</v>
      </c>
      <c r="F189" s="2753" t="s">
        <v>13</v>
      </c>
      <c r="G189" s="121"/>
      <c r="H189" s="12" t="s">
        <v>14</v>
      </c>
      <c r="I189" s="414"/>
      <c r="J189" s="2178" t="s">
        <v>15</v>
      </c>
      <c r="K189" s="307" t="s">
        <v>16</v>
      </c>
    </row>
    <row r="190" spans="1:12">
      <c r="A190" s="616"/>
      <c r="B190" s="616"/>
      <c r="C190" s="218"/>
      <c r="D190" s="3757"/>
      <c r="E190" s="3757"/>
      <c r="F190" s="2756"/>
      <c r="G190" s="766"/>
      <c r="H190" s="29"/>
      <c r="I190" s="416"/>
      <c r="J190" s="353"/>
      <c r="K190" s="332"/>
    </row>
    <row r="191" spans="1:12">
      <c r="A191" s="29"/>
      <c r="B191" s="29"/>
      <c r="C191" s="3756"/>
      <c r="D191" s="3757"/>
      <c r="E191" s="1976"/>
      <c r="F191" s="1975"/>
      <c r="G191" s="3757"/>
      <c r="H191" s="886"/>
      <c r="I191" s="2847"/>
      <c r="J191" s="1777"/>
      <c r="K191" s="3220"/>
    </row>
    <row r="192" spans="1:12">
      <c r="A192" s="616"/>
      <c r="B192" s="616"/>
      <c r="C192" s="218"/>
      <c r="D192" s="3757"/>
      <c r="E192" s="3757"/>
      <c r="F192" s="34"/>
      <c r="G192" s="3757"/>
      <c r="H192" s="69"/>
      <c r="I192" s="1345"/>
      <c r="J192" s="3757"/>
      <c r="K192" s="3757"/>
    </row>
    <row r="193" spans="1:11">
      <c r="A193" s="616"/>
      <c r="B193" s="616"/>
      <c r="C193" s="218"/>
      <c r="D193" s="3757"/>
      <c r="E193" s="3757"/>
      <c r="F193" s="2756"/>
      <c r="G193" s="766"/>
      <c r="H193" s="29"/>
      <c r="I193" s="1345"/>
      <c r="J193" s="1963"/>
      <c r="K193" s="3757"/>
    </row>
    <row r="194" spans="1:11">
      <c r="A194" s="32"/>
      <c r="B194" s="32"/>
      <c r="C194" s="82"/>
      <c r="D194" s="3758"/>
      <c r="E194" s="130"/>
      <c r="F194" s="1042"/>
      <c r="G194" s="644"/>
      <c r="H194" s="29"/>
      <c r="I194" s="53"/>
      <c r="J194" s="174"/>
      <c r="K194" s="3757"/>
    </row>
    <row r="195" spans="1:11">
      <c r="A195" s="616"/>
      <c r="B195" s="32"/>
      <c r="C195" s="459"/>
      <c r="D195" s="83"/>
      <c r="E195" s="216"/>
      <c r="F195" s="361"/>
      <c r="G195" s="3757"/>
      <c r="H195" s="29"/>
      <c r="I195" s="886"/>
      <c r="J195" s="965"/>
      <c r="K195" s="424"/>
    </row>
    <row r="196" spans="1:11">
      <c r="A196" s="616"/>
      <c r="B196" s="29"/>
      <c r="C196" s="459"/>
      <c r="D196" s="83"/>
      <c r="E196" s="216"/>
      <c r="F196" s="361"/>
      <c r="G196" s="3757"/>
      <c r="H196" s="29"/>
      <c r="I196" s="886"/>
      <c r="J196" s="908"/>
      <c r="K196" s="3757"/>
    </row>
    <row r="197" spans="1:11">
      <c r="A197" s="3757"/>
      <c r="B197" s="26"/>
      <c r="C197" s="459"/>
      <c r="D197" s="3756"/>
      <c r="E197" s="158"/>
      <c r="F197" s="361"/>
      <c r="G197" s="3757"/>
      <c r="H197" s="82"/>
      <c r="I197" s="3757"/>
      <c r="J197" s="965"/>
      <c r="K197" s="424"/>
    </row>
    <row r="198" spans="1:11">
      <c r="A198" s="3757"/>
      <c r="B198" s="26"/>
      <c r="C198" s="459"/>
      <c r="D198" s="3756"/>
      <c r="E198" s="95"/>
      <c r="F198" s="361"/>
      <c r="G198" s="3757"/>
      <c r="H198" s="82"/>
      <c r="I198" s="3757"/>
      <c r="J198" s="965"/>
      <c r="K198" s="424"/>
    </row>
    <row r="199" spans="1:11">
      <c r="A199" s="1345"/>
      <c r="B199" s="32"/>
      <c r="C199" s="459"/>
      <c r="D199" s="3756"/>
      <c r="E199" s="95"/>
      <c r="F199" s="361"/>
      <c r="G199" s="3757"/>
      <c r="H199" s="29"/>
      <c r="I199" s="886"/>
      <c r="J199" s="965"/>
      <c r="K199" s="424"/>
    </row>
    <row r="200" spans="1:11">
      <c r="A200" s="3757"/>
      <c r="B200" s="32"/>
      <c r="C200" s="459"/>
      <c r="D200" s="83"/>
      <c r="E200" s="216"/>
      <c r="F200" s="361"/>
      <c r="G200" s="3757"/>
      <c r="H200" s="29"/>
      <c r="I200" s="886"/>
      <c r="J200" s="965"/>
      <c r="K200" s="424"/>
    </row>
    <row r="201" spans="1:11">
      <c r="A201" s="544"/>
      <c r="B201" s="29"/>
      <c r="C201" s="459"/>
      <c r="D201" s="83"/>
      <c r="E201" s="216"/>
      <c r="F201" s="361"/>
      <c r="G201" s="3757"/>
      <c r="H201" s="29"/>
      <c r="I201" s="886"/>
      <c r="J201" s="908"/>
      <c r="K201" s="3757"/>
    </row>
    <row r="202" spans="1:11">
      <c r="A202" s="616"/>
      <c r="B202" s="26"/>
      <c r="C202" s="459"/>
      <c r="D202" s="3756"/>
      <c r="E202" s="95"/>
      <c r="F202" s="361"/>
      <c r="G202" s="3757"/>
      <c r="H202" s="82"/>
      <c r="I202" s="3757"/>
      <c r="J202" s="965"/>
      <c r="K202" s="424"/>
    </row>
    <row r="203" spans="1:11">
      <c r="A203" s="616"/>
      <c r="B203" s="32"/>
      <c r="C203" s="459"/>
      <c r="D203" s="3756"/>
      <c r="E203" s="95"/>
      <c r="F203" s="361"/>
      <c r="G203" s="3757"/>
      <c r="H203" s="29"/>
      <c r="I203" s="886"/>
      <c r="J203" s="965"/>
      <c r="K203" s="424"/>
    </row>
    <row r="204" spans="1:11">
      <c r="A204" s="3757"/>
      <c r="B204" s="746"/>
      <c r="C204" s="459"/>
      <c r="D204" s="324"/>
      <c r="E204" s="96"/>
      <c r="F204" s="361"/>
      <c r="G204" s="904"/>
      <c r="H204" s="203"/>
      <c r="I204" s="886"/>
      <c r="J204" s="965"/>
      <c r="K204" s="311"/>
    </row>
    <row r="205" spans="1:11" ht="35.25" thickBot="1">
      <c r="A205" s="3757"/>
      <c r="B205" s="3757"/>
      <c r="C205" s="459"/>
      <c r="D205" s="3756"/>
      <c r="E205" s="158"/>
      <c r="F205" s="361"/>
      <c r="G205" s="3757"/>
      <c r="H205" s="82"/>
      <c r="I205" s="3757"/>
      <c r="J205" s="965"/>
      <c r="K205" s="1247"/>
    </row>
    <row r="206" spans="1:11">
      <c r="A206" s="3757"/>
      <c r="B206" s="544"/>
      <c r="C206" s="459"/>
      <c r="D206" s="3756"/>
      <c r="E206" s="158"/>
      <c r="F206" s="361"/>
      <c r="G206" s="3757"/>
      <c r="H206" s="82"/>
      <c r="I206" s="3757"/>
      <c r="J206" s="965"/>
      <c r="K206" s="424"/>
    </row>
    <row r="207" spans="1:11">
      <c r="A207" s="3757"/>
      <c r="B207" s="544"/>
      <c r="C207" s="459"/>
      <c r="D207" s="3756"/>
      <c r="E207" s="95"/>
      <c r="F207" s="361"/>
      <c r="G207" s="3757"/>
      <c r="H207" s="82"/>
      <c r="I207" s="3757"/>
      <c r="J207" s="965"/>
      <c r="K207" s="424"/>
    </row>
    <row r="208" spans="1:11">
      <c r="A208" s="3757"/>
      <c r="B208" s="616"/>
      <c r="C208" s="459"/>
      <c r="D208" s="3756"/>
      <c r="E208" s="95"/>
      <c r="F208" s="361"/>
      <c r="G208" s="3757"/>
      <c r="H208" s="29"/>
      <c r="I208" s="886"/>
      <c r="J208" s="965"/>
      <c r="K208" s="424"/>
    </row>
    <row r="209" spans="1:12">
      <c r="A209" s="3757"/>
      <c r="B209" s="616"/>
      <c r="C209" s="459"/>
      <c r="D209" s="83"/>
      <c r="E209" s="216"/>
      <c r="F209" s="361"/>
      <c r="G209" s="3757"/>
      <c r="H209" s="29"/>
      <c r="I209" s="886"/>
      <c r="J209" s="965"/>
      <c r="K209" s="424"/>
    </row>
    <row r="210" spans="1:12">
      <c r="A210" s="3757"/>
      <c r="B210" s="69"/>
      <c r="C210" s="459"/>
      <c r="D210" s="83"/>
      <c r="E210" s="216"/>
      <c r="F210" s="361"/>
      <c r="G210" s="3757"/>
      <c r="H210" s="29"/>
      <c r="I210" s="886"/>
      <c r="J210" s="908"/>
      <c r="K210" s="3757"/>
    </row>
    <row r="211" spans="1:12">
      <c r="A211" s="3757"/>
      <c r="B211" s="3757"/>
      <c r="C211" s="3757"/>
      <c r="D211" s="3757"/>
      <c r="E211" s="158"/>
      <c r="F211" s="361"/>
      <c r="G211" s="3757"/>
      <c r="H211" s="3757"/>
      <c r="I211" s="3757"/>
      <c r="J211" s="3757"/>
      <c r="K211" s="3757"/>
    </row>
    <row r="212" spans="1:12">
      <c r="A212" s="746"/>
      <c r="B212" s="746"/>
      <c r="C212" s="459"/>
      <c r="D212" s="324"/>
      <c r="E212" s="96"/>
      <c r="F212" s="361"/>
      <c r="G212" s="904"/>
      <c r="H212" s="203"/>
      <c r="I212" s="886"/>
      <c r="J212" s="965"/>
      <c r="K212" s="311"/>
    </row>
    <row r="213" spans="1:12">
      <c r="A213" s="616"/>
      <c r="B213" s="3757"/>
      <c r="C213" s="459"/>
      <c r="D213" s="3756"/>
      <c r="E213" s="158"/>
      <c r="F213" s="361"/>
      <c r="G213" s="765"/>
      <c r="H213" s="82"/>
      <c r="I213" s="3757"/>
      <c r="J213" s="965"/>
      <c r="K213" s="1247"/>
    </row>
    <row r="214" spans="1:12">
      <c r="A214" s="616"/>
      <c r="B214" s="544"/>
      <c r="C214" s="459"/>
      <c r="D214" s="3756"/>
      <c r="E214" s="158"/>
      <c r="F214" s="361"/>
      <c r="G214" s="765"/>
      <c r="H214" s="82"/>
      <c r="I214" s="370"/>
      <c r="J214" s="965"/>
      <c r="K214" s="424"/>
    </row>
    <row r="215" spans="1:12">
      <c r="A215" s="616"/>
      <c r="B215" s="544"/>
      <c r="C215" s="459"/>
      <c r="D215" s="3756"/>
      <c r="E215" s="95"/>
      <c r="F215" s="361"/>
      <c r="G215" s="765"/>
      <c r="H215" s="82"/>
      <c r="I215" s="3757"/>
      <c r="J215" s="965"/>
      <c r="K215" s="424"/>
    </row>
    <row r="216" spans="1:12">
      <c r="A216" s="3757"/>
      <c r="B216" s="616"/>
      <c r="C216" s="459"/>
      <c r="D216" s="3756"/>
      <c r="E216" s="95"/>
      <c r="F216" s="361"/>
      <c r="G216" s="765"/>
      <c r="H216" s="29"/>
      <c r="I216" s="886"/>
      <c r="J216" s="965"/>
      <c r="K216" s="424"/>
    </row>
    <row r="217" spans="1:12" ht="33" customHeight="1">
      <c r="A217" s="3757"/>
      <c r="B217" s="32"/>
      <c r="C217" s="82"/>
      <c r="D217" s="322"/>
      <c r="E217" s="3757"/>
      <c r="F217" s="963"/>
      <c r="G217" s="131"/>
      <c r="H217" s="29"/>
      <c r="I217" s="416"/>
      <c r="J217" s="2180"/>
      <c r="K217" s="3757"/>
    </row>
    <row r="218" spans="1:12">
      <c r="A218" s="3757"/>
      <c r="B218" s="616"/>
      <c r="C218" s="82"/>
      <c r="D218" s="322"/>
      <c r="E218" s="963"/>
      <c r="F218" s="963"/>
      <c r="G218" s="131"/>
      <c r="H218" s="29"/>
      <c r="I218" s="416"/>
      <c r="J218" s="353"/>
      <c r="K218" s="311"/>
      <c r="L218" s="1"/>
    </row>
    <row r="219" spans="1:12" s="1" customFormat="1">
      <c r="A219" s="94"/>
      <c r="B219" s="32"/>
      <c r="C219" s="82"/>
      <c r="D219" s="324"/>
      <c r="E219" s="3335"/>
      <c r="F219" s="963"/>
      <c r="G219" s="131"/>
      <c r="H219" s="29"/>
      <c r="I219" s="3757"/>
      <c r="J219" s="353"/>
      <c r="K219" s="332"/>
    </row>
    <row r="220" spans="1:12" ht="22.5" customHeight="1" thickBot="1">
      <c r="F220" s="77"/>
      <c r="K220" s="3757"/>
    </row>
    <row r="221" spans="1:12">
      <c r="A221" s="7"/>
      <c r="B221" s="3760" t="s">
        <v>3</v>
      </c>
      <c r="C221" s="6" t="s">
        <v>4</v>
      </c>
      <c r="D221" s="319" t="s">
        <v>5</v>
      </c>
      <c r="E221" s="3333" t="s">
        <v>6</v>
      </c>
      <c r="F221" s="2751" t="s">
        <v>6</v>
      </c>
      <c r="G221" s="111" t="s">
        <v>7</v>
      </c>
      <c r="H221" s="6" t="s">
        <v>8</v>
      </c>
      <c r="I221" s="80" t="s">
        <v>9</v>
      </c>
      <c r="J221" s="2216" t="s">
        <v>10</v>
      </c>
      <c r="K221" s="219" t="s">
        <v>10</v>
      </c>
      <c r="L221" s="10"/>
    </row>
    <row r="222" spans="1:12" ht="35.25" thickBot="1">
      <c r="A222" s="13"/>
      <c r="B222" s="16"/>
      <c r="C222" s="12"/>
      <c r="D222" s="320" t="s">
        <v>11</v>
      </c>
      <c r="E222" s="3334" t="s">
        <v>13</v>
      </c>
      <c r="F222" s="2753" t="s">
        <v>12</v>
      </c>
      <c r="G222" s="121"/>
      <c r="H222" s="12" t="s">
        <v>14</v>
      </c>
      <c r="I222" s="414"/>
      <c r="J222" s="2218" t="s">
        <v>15</v>
      </c>
      <c r="K222" s="307" t="s">
        <v>16</v>
      </c>
      <c r="L222" s="10"/>
    </row>
    <row r="223" spans="1:12">
      <c r="A223" s="3777"/>
      <c r="B223" s="3777"/>
      <c r="C223" s="48"/>
      <c r="D223" s="322"/>
      <c r="E223" s="3335"/>
      <c r="F223" s="963"/>
      <c r="G223" s="131"/>
      <c r="H223" s="29"/>
      <c r="I223" s="416"/>
      <c r="J223" s="353"/>
      <c r="K223" s="311"/>
    </row>
    <row r="224" spans="1:12">
      <c r="A224" s="73"/>
      <c r="B224" s="32"/>
      <c r="C224" s="82"/>
      <c r="D224" s="322"/>
      <c r="E224" s="3757"/>
      <c r="F224" s="2785"/>
      <c r="G224" s="131"/>
      <c r="H224" s="203"/>
      <c r="I224" s="536"/>
      <c r="J224" s="441"/>
      <c r="K224" s="311"/>
    </row>
    <row r="225" spans="1:11">
      <c r="A225" s="3757"/>
      <c r="B225" s="3757"/>
      <c r="C225" s="174"/>
      <c r="D225" s="2248"/>
      <c r="E225" s="3757"/>
      <c r="F225" s="2756"/>
      <c r="G225" s="454"/>
      <c r="H225" s="324"/>
      <c r="I225" s="416"/>
      <c r="J225" s="441"/>
      <c r="K225" s="311"/>
    </row>
    <row r="226" spans="1:11">
      <c r="A226" s="939"/>
      <c r="B226" s="32"/>
      <c r="C226" s="82"/>
      <c r="D226" s="324"/>
      <c r="E226" s="3757"/>
      <c r="F226" s="2756"/>
      <c r="G226" s="3757"/>
      <c r="H226" s="29"/>
      <c r="I226" s="3757"/>
      <c r="J226" s="441"/>
      <c r="K226" s="311"/>
    </row>
    <row r="227" spans="1:11">
      <c r="A227" s="939"/>
      <c r="B227" s="32"/>
      <c r="C227" s="82"/>
      <c r="D227" s="324"/>
      <c r="E227" s="3757"/>
      <c r="F227" s="2756"/>
      <c r="G227" s="3757"/>
      <c r="H227" s="29"/>
      <c r="I227" s="3757"/>
      <c r="J227" s="441"/>
      <c r="K227" s="311"/>
    </row>
    <row r="228" spans="1:11">
      <c r="A228" s="94"/>
      <c r="B228" s="32"/>
      <c r="C228" s="82"/>
      <c r="D228" s="324"/>
      <c r="E228" s="3757"/>
      <c r="F228" s="2756"/>
      <c r="G228" s="3757"/>
      <c r="H228" s="29"/>
      <c r="I228" s="3757"/>
      <c r="J228" s="441"/>
      <c r="K228" s="311"/>
    </row>
    <row r="229" spans="1:11">
      <c r="A229" s="939"/>
      <c r="B229" s="32"/>
      <c r="C229" s="82"/>
      <c r="D229" s="324"/>
      <c r="E229" s="3757"/>
      <c r="F229" s="2756"/>
      <c r="G229" s="3757"/>
      <c r="H229" s="29"/>
      <c r="I229" s="3757"/>
      <c r="J229" s="441"/>
      <c r="K229" s="311"/>
    </row>
    <row r="230" spans="1:11">
      <c r="A230" s="939"/>
      <c r="B230" s="588"/>
      <c r="C230" s="82"/>
      <c r="D230" s="324"/>
      <c r="E230" s="3757"/>
      <c r="F230" s="2756"/>
      <c r="G230" s="3757"/>
      <c r="H230" s="29"/>
      <c r="I230" s="3757"/>
      <c r="J230" s="441"/>
      <c r="K230" s="311"/>
    </row>
    <row r="231" spans="1:11">
      <c r="A231" s="939"/>
      <c r="B231" s="32"/>
      <c r="C231" s="82"/>
      <c r="D231" s="324"/>
      <c r="E231" s="3757"/>
      <c r="F231" s="2756"/>
      <c r="G231" s="3757"/>
      <c r="H231" s="29"/>
      <c r="I231" s="3757"/>
      <c r="J231" s="305"/>
      <c r="K231" s="1777"/>
    </row>
    <row r="232" spans="1:11">
      <c r="A232" s="939"/>
      <c r="B232" s="32"/>
      <c r="C232" s="82"/>
      <c r="D232" s="324"/>
      <c r="E232" s="3335"/>
      <c r="F232" s="2756"/>
      <c r="G232" s="131"/>
      <c r="H232" s="29"/>
      <c r="I232" s="416"/>
      <c r="J232" s="441"/>
      <c r="K232" s="311"/>
    </row>
    <row r="233" spans="1:11">
      <c r="A233" s="94"/>
      <c r="B233" s="651"/>
      <c r="C233" s="82"/>
      <c r="D233" s="322"/>
      <c r="E233" s="3757"/>
      <c r="F233" s="963"/>
      <c r="G233" s="131"/>
      <c r="H233" s="29"/>
      <c r="I233" s="416"/>
      <c r="J233" s="441"/>
      <c r="K233" s="311"/>
    </row>
    <row r="234" spans="1:11">
      <c r="A234" s="94"/>
      <c r="B234" s="607"/>
      <c r="C234" s="82"/>
      <c r="D234" s="322"/>
      <c r="E234" s="3757"/>
      <c r="F234" s="2756"/>
      <c r="G234" s="131"/>
      <c r="H234" s="29"/>
      <c r="I234" s="416"/>
      <c r="J234" s="441"/>
      <c r="K234" s="311"/>
    </row>
    <row r="235" spans="1:11">
      <c r="A235" s="94"/>
      <c r="B235" s="32"/>
      <c r="C235" s="82"/>
      <c r="D235" s="322"/>
      <c r="E235" s="3757"/>
      <c r="F235" s="2756"/>
      <c r="G235" s="3757"/>
      <c r="H235" s="29"/>
      <c r="I235" s="416"/>
      <c r="J235" s="441"/>
      <c r="K235" s="311"/>
    </row>
    <row r="236" spans="1:11">
      <c r="A236" s="94"/>
      <c r="B236" s="32"/>
      <c r="C236" s="82"/>
      <c r="D236" s="322"/>
      <c r="E236" s="3757"/>
      <c r="F236" s="2756"/>
      <c r="G236" s="131"/>
      <c r="H236" s="29"/>
      <c r="I236" s="416"/>
      <c r="J236" s="441"/>
      <c r="K236" s="311"/>
    </row>
    <row r="237" spans="1:11">
      <c r="A237" s="94"/>
      <c r="B237" s="32"/>
      <c r="C237" s="82"/>
      <c r="D237" s="322"/>
      <c r="E237" s="3757"/>
      <c r="F237" s="2756"/>
      <c r="G237" s="131"/>
      <c r="H237" s="29"/>
      <c r="I237" s="416"/>
      <c r="J237" s="441"/>
      <c r="K237" s="311"/>
    </row>
    <row r="238" spans="1:11">
      <c r="A238" s="3757"/>
      <c r="B238" s="32"/>
      <c r="C238" s="82"/>
      <c r="D238" s="322"/>
      <c r="E238" s="3757"/>
      <c r="F238" s="2756"/>
      <c r="G238" s="3757"/>
      <c r="H238" s="29"/>
      <c r="I238" s="416"/>
      <c r="J238" s="441"/>
      <c r="K238" s="311"/>
    </row>
    <row r="239" spans="1:11">
      <c r="A239" s="3757"/>
      <c r="B239" s="3757"/>
      <c r="C239" s="218"/>
      <c r="D239" s="899"/>
      <c r="E239" s="3757"/>
      <c r="F239" s="626"/>
      <c r="G239" s="3757"/>
      <c r="H239" s="69"/>
      <c r="I239" s="1345"/>
      <c r="J239" s="2180"/>
      <c r="K239" s="3757"/>
    </row>
    <row r="240" spans="1:11">
      <c r="A240" s="3757"/>
      <c r="B240" s="746"/>
      <c r="C240" s="140"/>
      <c r="D240" s="899"/>
      <c r="E240" s="3757"/>
      <c r="F240" s="626"/>
      <c r="G240" s="3757"/>
      <c r="H240" s="69"/>
      <c r="I240" s="1345"/>
      <c r="J240" s="2180"/>
      <c r="K240" s="3757"/>
    </row>
    <row r="241" spans="1:11">
      <c r="A241" s="3757"/>
      <c r="B241" s="616"/>
      <c r="C241" s="140"/>
      <c r="D241" s="899"/>
      <c r="E241" s="3757"/>
      <c r="F241" s="626"/>
      <c r="G241" s="3757"/>
      <c r="H241" s="69"/>
      <c r="I241" s="1345"/>
      <c r="J241" s="2180"/>
      <c r="K241" s="3757"/>
    </row>
    <row r="242" spans="1:11">
      <c r="A242" s="3757"/>
      <c r="B242" s="3757"/>
      <c r="C242" s="140"/>
      <c r="D242" s="322"/>
      <c r="E242" s="3757"/>
      <c r="F242" s="2756"/>
      <c r="G242" s="131"/>
      <c r="H242" s="29"/>
      <c r="I242" s="416"/>
      <c r="J242" s="441"/>
      <c r="K242" s="311"/>
    </row>
    <row r="243" spans="1:11">
      <c r="A243" s="3757"/>
      <c r="B243" s="32"/>
      <c r="C243" s="82"/>
      <c r="D243" s="322"/>
      <c r="E243" s="3757"/>
      <c r="F243" s="3757"/>
      <c r="G243" s="3757"/>
      <c r="H243" s="29"/>
      <c r="I243" s="417"/>
      <c r="J243" s="353"/>
      <c r="K243" s="311"/>
    </row>
    <row r="244" spans="1:11">
      <c r="A244" s="94"/>
      <c r="B244" s="32"/>
      <c r="C244" s="82"/>
      <c r="D244" s="322"/>
      <c r="E244" s="970"/>
      <c r="F244" s="3757"/>
      <c r="G244" s="3757"/>
      <c r="H244" s="29"/>
      <c r="I244" s="417"/>
      <c r="J244" s="353"/>
      <c r="K244" s="311"/>
    </row>
    <row r="245" spans="1:11">
      <c r="A245" s="94"/>
      <c r="B245" s="32"/>
      <c r="C245" s="82"/>
      <c r="D245" s="324"/>
      <c r="E245" s="962"/>
      <c r="F245" s="3757"/>
      <c r="G245" s="3757"/>
      <c r="H245" s="29"/>
      <c r="I245" s="417"/>
      <c r="J245" s="353"/>
      <c r="K245" s="311"/>
    </row>
    <row r="246" spans="1:11">
      <c r="A246" s="94"/>
      <c r="B246" s="32"/>
      <c r="C246" s="82"/>
      <c r="D246" s="324"/>
      <c r="E246" s="962"/>
      <c r="F246" s="3757"/>
      <c r="G246" s="131"/>
      <c r="H246" s="29"/>
      <c r="I246" s="417"/>
      <c r="J246" s="353"/>
      <c r="K246" s="311"/>
    </row>
    <row r="247" spans="1:11">
      <c r="A247" s="94"/>
      <c r="B247" s="32"/>
      <c r="C247" s="82"/>
      <c r="D247" s="324"/>
      <c r="E247" s="962"/>
      <c r="F247" s="3757"/>
      <c r="G247" s="3757"/>
      <c r="H247" s="29"/>
      <c r="I247" s="417"/>
      <c r="J247" s="353"/>
      <c r="K247" s="311"/>
    </row>
    <row r="248" spans="1:11">
      <c r="A248" s="94"/>
      <c r="B248" s="32"/>
      <c r="C248" s="82"/>
      <c r="D248" s="324"/>
      <c r="E248" s="962"/>
      <c r="F248" s="3757"/>
      <c r="G248" s="3757"/>
      <c r="H248" s="29"/>
      <c r="I248" s="417"/>
      <c r="J248" s="353"/>
      <c r="K248" s="311"/>
    </row>
    <row r="249" spans="1:11">
      <c r="A249" s="94"/>
      <c r="B249" s="32"/>
      <c r="C249" s="82"/>
      <c r="D249" s="324"/>
      <c r="E249" s="962"/>
      <c r="F249" s="963"/>
      <c r="G249" s="3757"/>
      <c r="H249" s="29"/>
      <c r="I249" s="417"/>
      <c r="J249" s="353"/>
      <c r="K249" s="311"/>
    </row>
    <row r="250" spans="1:11">
      <c r="A250" s="3757"/>
      <c r="B250" s="3757"/>
      <c r="C250" s="82"/>
      <c r="D250" s="324"/>
      <c r="E250" s="3335"/>
      <c r="F250" s="963"/>
      <c r="G250" s="131"/>
      <c r="H250" s="29"/>
      <c r="I250" s="416"/>
      <c r="J250" s="353"/>
      <c r="K250" s="311"/>
    </row>
    <row r="251" spans="1:11">
      <c r="A251" s="73"/>
      <c r="B251" s="32"/>
      <c r="C251" s="82"/>
      <c r="D251" s="322"/>
      <c r="E251" s="3757"/>
      <c r="F251" s="923"/>
      <c r="G251" s="131"/>
      <c r="H251" s="29"/>
      <c r="I251" s="417"/>
      <c r="J251" s="864"/>
      <c r="K251" s="3757"/>
    </row>
    <row r="252" spans="1:11">
      <c r="A252" s="3757"/>
      <c r="B252" s="3757"/>
      <c r="C252" s="48"/>
      <c r="D252" s="322"/>
      <c r="E252" s="3335"/>
      <c r="F252" s="963"/>
      <c r="G252" s="131"/>
      <c r="H252" s="29"/>
      <c r="I252" s="561"/>
      <c r="J252" s="864"/>
      <c r="K252" s="3757"/>
    </row>
    <row r="253" spans="1:11">
      <c r="F253" s="77"/>
      <c r="K253" s="3331">
        <v>8</v>
      </c>
    </row>
    <row r="254" spans="1:11">
      <c r="A254" s="1" t="s">
        <v>1</v>
      </c>
      <c r="B254" s="1"/>
      <c r="C254" s="10"/>
      <c r="D254" s="3332"/>
      <c r="F254" s="77"/>
      <c r="H254" s="1"/>
      <c r="I254" s="413"/>
    </row>
    <row r="255" spans="1:11">
      <c r="A255" s="3777" t="s">
        <v>2765</v>
      </c>
      <c r="B255" s="3777"/>
      <c r="C255" s="10"/>
      <c r="D255" s="3332"/>
      <c r="F255" s="77"/>
      <c r="H255" s="1"/>
      <c r="I255" s="413"/>
    </row>
    <row r="256" spans="1:11" ht="35.25" thickBot="1">
      <c r="F256" s="77"/>
    </row>
    <row r="257" spans="1:11">
      <c r="A257" s="7"/>
      <c r="B257" s="3760" t="s">
        <v>3</v>
      </c>
      <c r="C257" s="6" t="s">
        <v>4</v>
      </c>
      <c r="D257" s="319" t="s">
        <v>5</v>
      </c>
      <c r="E257" s="2751" t="s">
        <v>6</v>
      </c>
      <c r="F257" s="2751" t="s">
        <v>6</v>
      </c>
      <c r="G257" s="380" t="s">
        <v>7</v>
      </c>
      <c r="H257" s="6" t="s">
        <v>8</v>
      </c>
      <c r="I257" s="80" t="s">
        <v>9</v>
      </c>
      <c r="J257" s="2177" t="s">
        <v>10</v>
      </c>
      <c r="K257" s="219" t="s">
        <v>10</v>
      </c>
    </row>
    <row r="258" spans="1:11" ht="35.25" thickBot="1">
      <c r="A258" s="13"/>
      <c r="B258" s="16"/>
      <c r="C258" s="12"/>
      <c r="D258" s="320" t="s">
        <v>11</v>
      </c>
      <c r="E258" s="2753" t="s">
        <v>13</v>
      </c>
      <c r="F258" s="2753" t="s">
        <v>12</v>
      </c>
      <c r="G258" s="121"/>
      <c r="H258" s="12" t="s">
        <v>14</v>
      </c>
      <c r="I258" s="414"/>
      <c r="J258" s="2178" t="s">
        <v>15</v>
      </c>
      <c r="K258" s="307" t="s">
        <v>16</v>
      </c>
    </row>
    <row r="259" spans="1:11">
      <c r="A259" s="3777" t="s">
        <v>2920</v>
      </c>
      <c r="B259" s="3777"/>
      <c r="C259" s="82"/>
      <c r="D259" s="324"/>
      <c r="E259" s="3335"/>
      <c r="F259" s="963"/>
      <c r="G259" s="131"/>
      <c r="H259" s="29"/>
      <c r="I259" s="416"/>
      <c r="J259" s="441"/>
      <c r="K259" s="311"/>
    </row>
    <row r="260" spans="1:11">
      <c r="A260" s="94"/>
      <c r="B260" s="651" t="s">
        <v>2921</v>
      </c>
      <c r="C260" s="82" t="s">
        <v>2922</v>
      </c>
      <c r="D260" s="324" t="s">
        <v>554</v>
      </c>
      <c r="E260" s="3335">
        <v>34</v>
      </c>
      <c r="F260" s="963" t="s">
        <v>1159</v>
      </c>
      <c r="G260" s="3757" t="s">
        <v>2923</v>
      </c>
      <c r="H260" s="29">
        <v>715</v>
      </c>
      <c r="I260" s="3757" t="s">
        <v>701</v>
      </c>
      <c r="J260" s="305">
        <v>745</v>
      </c>
      <c r="K260" s="311">
        <v>31.04</v>
      </c>
    </row>
    <row r="261" spans="1:11">
      <c r="A261" s="746"/>
      <c r="B261" s="852" t="s">
        <v>2924</v>
      </c>
      <c r="C261" s="3757" t="s">
        <v>1578</v>
      </c>
      <c r="D261" s="3757" t="s">
        <v>2925</v>
      </c>
      <c r="E261" s="3335">
        <v>40</v>
      </c>
      <c r="F261" s="963" t="s">
        <v>55</v>
      </c>
      <c r="G261" s="3757">
        <v>24495</v>
      </c>
      <c r="H261" s="1345">
        <v>820</v>
      </c>
      <c r="I261" s="3757" t="s">
        <v>701</v>
      </c>
      <c r="J261" s="3757">
        <v>830</v>
      </c>
      <c r="K261" s="3757">
        <v>37.200000000000003</v>
      </c>
    </row>
    <row r="262" spans="1:11">
      <c r="A262" s="3757"/>
      <c r="B262" s="616" t="s">
        <v>2926</v>
      </c>
      <c r="C262" s="82" t="s">
        <v>1578</v>
      </c>
      <c r="D262" s="3757" t="s">
        <v>2925</v>
      </c>
      <c r="E262" s="3335">
        <v>62</v>
      </c>
      <c r="F262" s="963" t="s">
        <v>542</v>
      </c>
      <c r="G262" s="3757" t="s">
        <v>2923</v>
      </c>
      <c r="H262" s="29">
        <v>1350</v>
      </c>
      <c r="I262" s="3757" t="s">
        <v>701</v>
      </c>
      <c r="J262" s="305">
        <v>1380</v>
      </c>
      <c r="K262" s="311">
        <v>55.2</v>
      </c>
    </row>
    <row r="263" spans="1:11">
      <c r="A263" s="94"/>
      <c r="B263" s="32"/>
      <c r="C263" s="82"/>
      <c r="D263" s="324"/>
      <c r="E263" s="3335"/>
      <c r="F263" s="963"/>
      <c r="G263" s="131"/>
      <c r="H263" s="29"/>
      <c r="I263" s="3757"/>
      <c r="J263" s="1564"/>
      <c r="K263" s="311"/>
    </row>
    <row r="264" spans="1:11">
      <c r="A264" s="746"/>
      <c r="B264" s="218"/>
      <c r="C264" s="3757"/>
      <c r="D264" s="3757"/>
      <c r="E264" s="899"/>
      <c r="F264" s="3757"/>
      <c r="G264" s="69"/>
      <c r="H264" s="1345"/>
      <c r="I264" s="3757"/>
      <c r="J264" s="3757"/>
      <c r="K264" s="3757"/>
    </row>
    <row r="265" spans="1:11">
      <c r="A265" s="3757"/>
      <c r="B265" s="3757" t="s">
        <v>2927</v>
      </c>
      <c r="C265" s="82"/>
      <c r="D265" s="324"/>
      <c r="E265" s="3335"/>
      <c r="F265" s="963"/>
      <c r="G265" s="131"/>
      <c r="H265" s="29"/>
      <c r="I265" s="416"/>
      <c r="J265" s="353"/>
      <c r="K265" s="592"/>
    </row>
    <row r="266" spans="1:11">
      <c r="A266" s="32"/>
      <c r="B266" s="32" t="s">
        <v>2928</v>
      </c>
      <c r="C266" s="218"/>
      <c r="D266" s="324" t="s">
        <v>22</v>
      </c>
      <c r="E266" s="3335">
        <v>38</v>
      </c>
      <c r="F266" s="963">
        <v>340</v>
      </c>
      <c r="G266" s="131" t="s">
        <v>2929</v>
      </c>
      <c r="H266" s="29"/>
      <c r="I266" s="3757" t="s">
        <v>2930</v>
      </c>
      <c r="J266" s="441">
        <v>315.2</v>
      </c>
      <c r="K266" s="592">
        <v>31.52</v>
      </c>
    </row>
    <row r="267" spans="1:11">
      <c r="A267" s="32"/>
      <c r="B267" s="32" t="s">
        <v>2931</v>
      </c>
      <c r="C267" s="82" t="s">
        <v>2932</v>
      </c>
      <c r="D267" s="324" t="s">
        <v>291</v>
      </c>
      <c r="E267" s="3335"/>
      <c r="F267" s="963"/>
      <c r="G267" s="131" t="s">
        <v>2933</v>
      </c>
      <c r="H267" s="29">
        <v>200</v>
      </c>
      <c r="I267" s="3757" t="s">
        <v>2930</v>
      </c>
      <c r="J267" s="3757">
        <v>147.75</v>
      </c>
      <c r="K267" s="311">
        <v>2.95</v>
      </c>
    </row>
    <row r="268" spans="1:11">
      <c r="A268" s="32"/>
      <c r="B268" s="32"/>
      <c r="C268" s="82" t="s">
        <v>2934</v>
      </c>
      <c r="D268" s="322" t="s">
        <v>183</v>
      </c>
      <c r="E268" s="3757">
        <v>15</v>
      </c>
      <c r="F268" s="963">
        <v>250</v>
      </c>
      <c r="G268" s="131" t="s">
        <v>2935</v>
      </c>
      <c r="H268" s="29">
        <v>240</v>
      </c>
      <c r="I268" s="3757" t="s">
        <v>2936</v>
      </c>
      <c r="J268" s="441">
        <v>238.4</v>
      </c>
      <c r="K268" s="311">
        <v>11.92</v>
      </c>
    </row>
    <row r="269" spans="1:11">
      <c r="A269" s="651"/>
      <c r="B269" s="32"/>
      <c r="C269" s="82" t="s">
        <v>847</v>
      </c>
      <c r="D269" s="322" t="s">
        <v>22</v>
      </c>
      <c r="E269" s="3757">
        <v>27</v>
      </c>
      <c r="F269" s="963">
        <v>250</v>
      </c>
      <c r="G269" s="131" t="s">
        <v>2935</v>
      </c>
      <c r="H269" s="29">
        <v>230</v>
      </c>
      <c r="I269" s="3757" t="s">
        <v>2937</v>
      </c>
      <c r="J269" s="441">
        <v>232</v>
      </c>
      <c r="K269" s="311">
        <v>23.2</v>
      </c>
    </row>
    <row r="270" spans="1:11">
      <c r="A270" s="651"/>
      <c r="B270" s="651" t="s">
        <v>2938</v>
      </c>
      <c r="C270" s="82"/>
      <c r="D270" s="322" t="s">
        <v>22</v>
      </c>
      <c r="E270" s="3757">
        <v>50</v>
      </c>
      <c r="F270" s="963">
        <v>450</v>
      </c>
      <c r="G270" s="131" t="s">
        <v>2939</v>
      </c>
      <c r="H270" s="29">
        <v>420</v>
      </c>
      <c r="I270" s="3757" t="s">
        <v>2930</v>
      </c>
      <c r="J270" s="441">
        <v>413.7</v>
      </c>
      <c r="K270" s="311">
        <v>41.37</v>
      </c>
    </row>
    <row r="271" spans="1:11">
      <c r="A271" s="651"/>
      <c r="B271" s="651" t="s">
        <v>2940</v>
      </c>
      <c r="C271" s="82"/>
      <c r="D271" s="322" t="s">
        <v>22</v>
      </c>
      <c r="E271" s="3757">
        <v>70</v>
      </c>
      <c r="F271" s="963"/>
      <c r="G271" s="131" t="s">
        <v>2941</v>
      </c>
      <c r="H271" s="29">
        <v>600</v>
      </c>
      <c r="I271" s="3757" t="s">
        <v>2930</v>
      </c>
      <c r="J271" s="441">
        <v>591</v>
      </c>
      <c r="K271" s="311">
        <v>59.1</v>
      </c>
    </row>
    <row r="272" spans="1:11">
      <c r="A272" s="94"/>
      <c r="B272" s="651" t="s">
        <v>2942</v>
      </c>
      <c r="C272" s="82"/>
      <c r="D272" s="322" t="s">
        <v>22</v>
      </c>
      <c r="E272" s="3757">
        <v>65</v>
      </c>
      <c r="F272" s="963">
        <v>570</v>
      </c>
      <c r="G272" s="131" t="s">
        <v>2943</v>
      </c>
      <c r="H272" s="29">
        <v>520</v>
      </c>
      <c r="I272" s="3757" t="s">
        <v>2930</v>
      </c>
      <c r="J272" s="441">
        <v>512.20000000000005</v>
      </c>
      <c r="K272" s="311">
        <v>51.22</v>
      </c>
    </row>
    <row r="273" spans="1:11">
      <c r="A273" s="3777"/>
      <c r="B273" s="3777"/>
      <c r="C273" s="82"/>
      <c r="D273" s="324"/>
      <c r="E273" s="3335"/>
      <c r="F273" s="963"/>
      <c r="G273" s="131"/>
      <c r="H273" s="29"/>
      <c r="I273" s="416"/>
      <c r="J273" s="441"/>
      <c r="K273" s="311"/>
    </row>
    <row r="274" spans="1:11">
      <c r="A274" s="3757"/>
      <c r="B274" s="972" t="s">
        <v>2944</v>
      </c>
      <c r="C274" s="82"/>
      <c r="D274" s="322"/>
      <c r="E274" s="3757"/>
      <c r="F274" s="963"/>
      <c r="G274" s="131"/>
      <c r="H274" s="29"/>
      <c r="I274" s="416"/>
      <c r="J274" s="353"/>
      <c r="K274" s="3757"/>
    </row>
    <row r="275" spans="1:11">
      <c r="A275" s="73"/>
      <c r="B275" s="32" t="s">
        <v>2945</v>
      </c>
      <c r="C275" s="82" t="s">
        <v>2946</v>
      </c>
      <c r="D275" s="322"/>
      <c r="E275" s="3757">
        <v>220</v>
      </c>
      <c r="F275" s="963"/>
      <c r="G275" s="131" t="s">
        <v>2947</v>
      </c>
      <c r="H275" s="29"/>
      <c r="I275" s="416"/>
      <c r="J275" s="353"/>
      <c r="K275" s="332">
        <v>180</v>
      </c>
    </row>
    <row r="276" spans="1:11">
      <c r="A276" s="3757"/>
      <c r="B276" s="746"/>
      <c r="C276" s="82"/>
      <c r="D276" s="322"/>
      <c r="E276" s="3757"/>
      <c r="F276" s="963"/>
      <c r="G276" s="131"/>
      <c r="H276" s="29"/>
      <c r="I276" s="416"/>
      <c r="J276" s="353"/>
      <c r="K276" s="3757"/>
    </row>
    <row r="277" spans="1:11">
      <c r="A277" s="3757" t="s">
        <v>2948</v>
      </c>
      <c r="B277" s="3757"/>
      <c r="C277" s="82"/>
      <c r="D277" s="324"/>
      <c r="E277" s="3335"/>
      <c r="F277" s="963"/>
      <c r="G277" s="131"/>
      <c r="H277" s="29"/>
      <c r="I277" s="416"/>
      <c r="J277" s="441"/>
      <c r="K277" s="311"/>
    </row>
    <row r="278" spans="1:11">
      <c r="A278" s="94"/>
      <c r="B278" s="607" t="s">
        <v>2949</v>
      </c>
      <c r="C278" s="93" t="s">
        <v>2950</v>
      </c>
      <c r="D278" s="324" t="s">
        <v>172</v>
      </c>
      <c r="E278" s="3335">
        <v>35</v>
      </c>
      <c r="F278" s="963">
        <v>160</v>
      </c>
      <c r="G278" s="131" t="s">
        <v>2951</v>
      </c>
      <c r="H278" s="29">
        <v>137</v>
      </c>
      <c r="I278" s="3757" t="s">
        <v>2952</v>
      </c>
      <c r="J278" s="441">
        <v>127</v>
      </c>
      <c r="K278" s="311">
        <v>21</v>
      </c>
    </row>
    <row r="279" spans="1:11">
      <c r="A279" s="746"/>
      <c r="B279" s="1345" t="s">
        <v>2953</v>
      </c>
      <c r="C279" s="93" t="s">
        <v>2950</v>
      </c>
      <c r="D279" s="324" t="s">
        <v>172</v>
      </c>
      <c r="E279" s="3335">
        <v>35</v>
      </c>
      <c r="F279" s="963">
        <v>160</v>
      </c>
      <c r="G279" s="131" t="s">
        <v>2951</v>
      </c>
      <c r="H279" s="29">
        <v>137</v>
      </c>
      <c r="I279" s="3757" t="s">
        <v>2952</v>
      </c>
      <c r="J279" s="441">
        <v>127</v>
      </c>
      <c r="K279" s="311">
        <v>21</v>
      </c>
    </row>
    <row r="280" spans="1:11">
      <c r="A280" s="21"/>
      <c r="B280" s="32" t="s">
        <v>2954</v>
      </c>
      <c r="C280" s="82" t="s">
        <v>2955</v>
      </c>
      <c r="D280" s="324" t="s">
        <v>1800</v>
      </c>
      <c r="E280" s="3335">
        <v>45</v>
      </c>
      <c r="F280" s="963" t="s">
        <v>2956</v>
      </c>
      <c r="G280" s="131" t="s">
        <v>2957</v>
      </c>
      <c r="H280" s="29" t="s">
        <v>2958</v>
      </c>
      <c r="I280" s="3757" t="s">
        <v>2959</v>
      </c>
      <c r="J280" s="1564" t="s">
        <v>2960</v>
      </c>
      <c r="K280" s="311">
        <v>37.96</v>
      </c>
    </row>
    <row r="281" spans="1:11">
      <c r="A281" s="3757"/>
      <c r="B281" s="32" t="s">
        <v>2961</v>
      </c>
      <c r="C281" s="218" t="s">
        <v>2962</v>
      </c>
      <c r="D281" s="322" t="s">
        <v>1800</v>
      </c>
      <c r="E281" s="3757">
        <v>65</v>
      </c>
      <c r="F281" s="963"/>
      <c r="G281" s="131" t="s">
        <v>2963</v>
      </c>
      <c r="H281" s="29">
        <v>667</v>
      </c>
      <c r="I281" s="416" t="s">
        <v>2964</v>
      </c>
      <c r="J281" s="3757" t="s">
        <v>2965</v>
      </c>
      <c r="K281" s="311">
        <v>57.69</v>
      </c>
    </row>
    <row r="282" spans="1:11">
      <c r="A282" s="21"/>
      <c r="B282" s="32"/>
      <c r="C282" s="82"/>
      <c r="D282" s="324"/>
      <c r="E282" s="3335"/>
      <c r="F282" s="963"/>
      <c r="G282" s="131"/>
      <c r="H282" s="29"/>
      <c r="I282" s="3757"/>
      <c r="J282" s="1564"/>
      <c r="K282" s="311"/>
    </row>
    <row r="283" spans="1:11">
      <c r="A283" s="3757"/>
      <c r="B283" s="32"/>
      <c r="C283" s="218"/>
      <c r="D283" s="322"/>
      <c r="E283" s="3757"/>
      <c r="F283" s="963"/>
      <c r="G283" s="131"/>
      <c r="H283" s="29"/>
      <c r="I283" s="416"/>
      <c r="J283" s="3757"/>
      <c r="K283" s="311"/>
    </row>
    <row r="284" spans="1:11">
      <c r="A284" s="3777" t="s">
        <v>2966</v>
      </c>
      <c r="B284" s="3777"/>
      <c r="C284" s="82"/>
      <c r="D284" s="324"/>
      <c r="E284" s="3335"/>
      <c r="F284" s="963"/>
      <c r="G284" s="131"/>
      <c r="H284" s="29"/>
      <c r="I284" s="416"/>
      <c r="J284" s="441"/>
      <c r="K284" s="311"/>
    </row>
    <row r="285" spans="1:11">
      <c r="A285" s="94"/>
      <c r="B285" s="32" t="s">
        <v>2967</v>
      </c>
      <c r="C285" s="82" t="s">
        <v>392</v>
      </c>
      <c r="D285" s="324" t="s">
        <v>334</v>
      </c>
      <c r="E285" s="3335">
        <v>155</v>
      </c>
      <c r="F285" s="963"/>
      <c r="G285" s="131" t="s">
        <v>2968</v>
      </c>
      <c r="H285" s="29"/>
      <c r="I285" s="3757"/>
      <c r="J285" s="441">
        <v>2600</v>
      </c>
      <c r="K285" s="311">
        <v>130</v>
      </c>
    </row>
    <row r="286" spans="1:11">
      <c r="A286" s="746"/>
      <c r="B286" s="69" t="s">
        <v>2969</v>
      </c>
      <c r="C286" s="3757" t="s">
        <v>392</v>
      </c>
      <c r="D286" s="3757" t="s">
        <v>334</v>
      </c>
      <c r="E286" s="899">
        <v>185</v>
      </c>
      <c r="F286" s="3757"/>
      <c r="G286" s="3757">
        <v>21445</v>
      </c>
      <c r="H286" s="1345"/>
      <c r="I286" s="3757"/>
      <c r="J286" s="3757">
        <v>3100</v>
      </c>
      <c r="K286" s="3757">
        <v>155</v>
      </c>
    </row>
    <row r="287" spans="1:11">
      <c r="A287" s="3757"/>
      <c r="B287" s="616" t="s">
        <v>2970</v>
      </c>
      <c r="C287" s="82"/>
      <c r="D287" s="324" t="s">
        <v>2971</v>
      </c>
      <c r="E287" s="3335">
        <v>650</v>
      </c>
      <c r="F287" s="963"/>
      <c r="G287" s="131" t="s">
        <v>2968</v>
      </c>
      <c r="H287" s="29"/>
      <c r="I287" s="416"/>
      <c r="J287" s="353">
        <v>3300</v>
      </c>
      <c r="K287" s="875">
        <v>550</v>
      </c>
    </row>
    <row r="288" spans="1:11">
      <c r="A288" s="94"/>
      <c r="B288" s="651"/>
      <c r="C288" s="82"/>
      <c r="D288" s="322"/>
      <c r="E288" s="3335"/>
      <c r="F288" s="3757"/>
      <c r="G288" s="131"/>
      <c r="H288" s="29"/>
      <c r="I288" s="3757"/>
      <c r="J288" s="353"/>
      <c r="K288" s="332"/>
    </row>
    <row r="289" spans="1:11">
      <c r="F289" s="317"/>
      <c r="G289" s="317"/>
    </row>
    <row r="290" spans="1:11">
      <c r="A290" s="1" t="s">
        <v>1</v>
      </c>
      <c r="B290" s="1"/>
      <c r="C290" s="10"/>
      <c r="D290" s="3332"/>
      <c r="F290" s="77"/>
      <c r="H290" s="1"/>
      <c r="I290" s="413"/>
      <c r="K290" s="3757">
        <v>9</v>
      </c>
    </row>
    <row r="291" spans="1:11">
      <c r="A291" s="3777" t="s">
        <v>2765</v>
      </c>
      <c r="B291" s="3777"/>
      <c r="C291" s="10"/>
      <c r="D291" s="3332"/>
      <c r="F291" s="77"/>
      <c r="H291" s="1"/>
      <c r="I291" s="413"/>
      <c r="J291" s="3757"/>
    </row>
    <row r="292" spans="1:11" ht="35.25" thickBot="1">
      <c r="F292" s="77"/>
    </row>
    <row r="293" spans="1:11">
      <c r="A293" s="7"/>
      <c r="B293" s="3760" t="s">
        <v>3</v>
      </c>
      <c r="C293" s="6" t="s">
        <v>4</v>
      </c>
      <c r="D293" s="319" t="s">
        <v>5</v>
      </c>
      <c r="E293" s="3333" t="s">
        <v>6</v>
      </c>
      <c r="F293" s="2751" t="s">
        <v>6</v>
      </c>
      <c r="G293" s="380" t="s">
        <v>7</v>
      </c>
      <c r="H293" s="6" t="s">
        <v>8</v>
      </c>
      <c r="I293" s="80" t="s">
        <v>9</v>
      </c>
      <c r="J293" s="2177" t="s">
        <v>10</v>
      </c>
      <c r="K293" s="219" t="s">
        <v>10</v>
      </c>
    </row>
    <row r="294" spans="1:11" ht="35.25" thickBot="1">
      <c r="A294" s="13"/>
      <c r="B294" s="16"/>
      <c r="C294" s="12"/>
      <c r="D294" s="320" t="s">
        <v>11</v>
      </c>
      <c r="E294" s="3334" t="s">
        <v>13</v>
      </c>
      <c r="F294" s="2753" t="s">
        <v>12</v>
      </c>
      <c r="G294" s="382"/>
      <c r="H294" s="12" t="s">
        <v>14</v>
      </c>
      <c r="I294" s="414"/>
      <c r="J294" s="2178" t="s">
        <v>15</v>
      </c>
      <c r="K294" s="307" t="s">
        <v>16</v>
      </c>
    </row>
    <row r="295" spans="1:11">
      <c r="A295" s="3777"/>
      <c r="B295" s="3777"/>
      <c r="C295" s="82"/>
      <c r="D295" s="324"/>
      <c r="E295" s="3335"/>
      <c r="F295" s="963"/>
      <c r="G295" s="131"/>
      <c r="H295" s="29"/>
      <c r="I295" s="416"/>
      <c r="J295" s="441"/>
      <c r="K295" s="311"/>
    </row>
    <row r="296" spans="1:11">
      <c r="A296" s="94"/>
      <c r="B296" s="32"/>
      <c r="C296" s="82"/>
      <c r="D296" s="324"/>
      <c r="E296" s="3335"/>
      <c r="F296" s="963"/>
      <c r="G296" s="131"/>
      <c r="H296" s="29"/>
      <c r="I296" s="3757"/>
      <c r="J296" s="441"/>
      <c r="K296" s="311"/>
    </row>
    <row r="297" spans="1:11">
      <c r="A297" s="746"/>
      <c r="B297" s="1345"/>
      <c r="C297" s="93"/>
      <c r="D297" s="324"/>
      <c r="E297" s="3335"/>
      <c r="F297" s="963"/>
      <c r="G297" s="131"/>
      <c r="H297" s="29"/>
      <c r="I297" s="3757"/>
      <c r="J297" s="441"/>
      <c r="K297" s="311"/>
    </row>
    <row r="298" spans="1:11">
      <c r="A298" s="21"/>
      <c r="B298" s="32"/>
      <c r="C298" s="459"/>
      <c r="D298" s="324"/>
      <c r="E298" s="3335"/>
      <c r="F298" s="2785"/>
      <c r="G298" s="131"/>
      <c r="H298" s="29"/>
      <c r="I298" s="416"/>
      <c r="J298" s="1564"/>
      <c r="K298" s="311"/>
    </row>
    <row r="299" spans="1:11">
      <c r="A299" s="3757"/>
      <c r="B299" s="3757"/>
      <c r="C299" s="3757"/>
      <c r="D299" s="3757"/>
      <c r="E299" s="247"/>
      <c r="F299" s="241"/>
      <c r="G299" s="649"/>
      <c r="H299" s="3757"/>
      <c r="I299" s="3757"/>
      <c r="J299" s="29"/>
      <c r="K299" s="424"/>
    </row>
    <row r="300" spans="1:11">
      <c r="A300" s="60"/>
      <c r="B300" s="60"/>
      <c r="C300" s="82"/>
      <c r="D300" s="955"/>
      <c r="E300" s="3757"/>
      <c r="F300" s="3757"/>
      <c r="G300" s="3757"/>
      <c r="H300" s="3757"/>
      <c r="I300" s="3757"/>
      <c r="J300" s="3757"/>
      <c r="K300" s="3757"/>
    </row>
    <row r="301" spans="1:11">
      <c r="A301" s="94"/>
      <c r="B301" s="32"/>
      <c r="C301" s="82"/>
      <c r="D301" s="324"/>
      <c r="E301" s="3335"/>
      <c r="F301" s="963"/>
      <c r="G301" s="131"/>
      <c r="H301" s="29"/>
      <c r="I301" s="3757"/>
      <c r="J301" s="441"/>
      <c r="K301" s="311"/>
    </row>
    <row r="302" spans="1:11">
      <c r="A302" s="746"/>
      <c r="B302" s="69"/>
      <c r="C302" s="3757"/>
      <c r="D302" s="3757"/>
      <c r="E302" s="899"/>
      <c r="F302" s="3757"/>
      <c r="G302" s="3757"/>
      <c r="H302" s="1345"/>
      <c r="I302" s="3757"/>
      <c r="J302" s="3757"/>
      <c r="K302" s="3757"/>
    </row>
    <row r="303" spans="1:11">
      <c r="A303" s="3757"/>
      <c r="B303" s="616"/>
      <c r="C303" s="82"/>
      <c r="D303" s="324"/>
      <c r="E303" s="3335"/>
      <c r="F303" s="963"/>
      <c r="G303" s="131"/>
      <c r="H303" s="29"/>
      <c r="I303" s="416"/>
      <c r="J303" s="353"/>
      <c r="K303" s="875"/>
    </row>
    <row r="304" spans="1:11">
      <c r="A304" s="3757"/>
      <c r="B304" s="3757"/>
      <c r="C304" s="218"/>
      <c r="D304" s="899"/>
      <c r="E304" s="3757"/>
      <c r="F304" s="968"/>
      <c r="G304" s="3757"/>
      <c r="H304" s="69"/>
      <c r="I304" s="3757"/>
      <c r="J304" s="2180"/>
      <c r="K304" s="3757"/>
    </row>
    <row r="305" spans="1:12">
      <c r="A305" s="3757"/>
      <c r="B305" s="3757"/>
      <c r="C305" s="3757"/>
      <c r="D305" s="3757"/>
      <c r="E305" s="247"/>
      <c r="F305" s="241"/>
      <c r="G305" s="649"/>
      <c r="H305" s="3757"/>
      <c r="I305" s="3757"/>
      <c r="J305" s="29"/>
      <c r="K305" s="424"/>
    </row>
    <row r="306" spans="1:12">
      <c r="A306" s="26"/>
      <c r="B306" s="60"/>
      <c r="C306" s="82"/>
      <c r="D306" s="955"/>
      <c r="E306" s="3757"/>
      <c r="F306" s="3757"/>
      <c r="G306" s="3757"/>
      <c r="H306" s="3757"/>
      <c r="I306" s="3757"/>
      <c r="J306" s="3757"/>
      <c r="K306" s="3757"/>
      <c r="L306" s="311"/>
    </row>
    <row r="307" spans="1:12">
      <c r="A307" s="32"/>
      <c r="B307" s="32"/>
      <c r="C307" s="82"/>
      <c r="D307" s="955"/>
      <c r="E307" s="3757"/>
      <c r="F307" s="3757"/>
      <c r="G307" s="3757"/>
      <c r="H307" s="3757"/>
      <c r="I307" s="3757"/>
      <c r="J307" s="3757"/>
      <c r="K307" s="3757"/>
      <c r="L307" s="311">
        <v>111.78</v>
      </c>
    </row>
    <row r="308" spans="1:12">
      <c r="A308" s="32"/>
      <c r="B308" s="32"/>
      <c r="C308" s="82"/>
      <c r="D308" s="955"/>
      <c r="E308" s="3757"/>
      <c r="F308" s="3757"/>
      <c r="G308" s="3757"/>
      <c r="H308" s="3757"/>
      <c r="I308" s="3757"/>
      <c r="J308" s="3757"/>
      <c r="K308" s="3757"/>
    </row>
    <row r="309" spans="1:12">
      <c r="A309" s="3757"/>
      <c r="B309" s="616"/>
      <c r="C309" s="218"/>
      <c r="D309" s="899"/>
      <c r="E309" s="3757"/>
      <c r="F309" s="968"/>
      <c r="G309" s="3757"/>
      <c r="H309" s="69"/>
      <c r="I309" s="1345"/>
      <c r="J309" s="3757"/>
      <c r="K309" s="3757"/>
    </row>
    <row r="310" spans="1:12">
      <c r="A310" s="3757"/>
      <c r="B310" s="3757"/>
      <c r="C310" s="3757"/>
      <c r="D310" s="3757"/>
      <c r="E310" s="158"/>
      <c r="F310" s="361"/>
      <c r="G310" s="3757"/>
      <c r="H310" s="3757"/>
      <c r="I310" s="3757"/>
      <c r="J310" s="3757"/>
      <c r="K310" s="3757"/>
    </row>
    <row r="311" spans="1:12">
      <c r="A311" s="3757"/>
      <c r="B311" s="3757"/>
      <c r="C311" s="3757"/>
      <c r="D311" s="3757"/>
      <c r="E311" s="158"/>
      <c r="F311" s="361"/>
      <c r="G311" s="3757"/>
      <c r="H311" s="3757"/>
      <c r="I311" s="3757"/>
      <c r="J311" s="3757"/>
      <c r="K311" s="3757"/>
    </row>
    <row r="312" spans="1:12">
      <c r="A312" s="3757"/>
      <c r="B312" s="3757"/>
      <c r="C312" s="3757"/>
      <c r="D312" s="3757"/>
      <c r="E312" s="247"/>
      <c r="F312" s="241"/>
      <c r="G312" s="649"/>
      <c r="H312" s="3757"/>
      <c r="I312" s="3757"/>
      <c r="J312" s="29"/>
      <c r="K312" s="424"/>
    </row>
    <row r="313" spans="1:12">
      <c r="A313" s="36"/>
      <c r="B313" s="60"/>
      <c r="C313" s="82"/>
      <c r="D313" s="955"/>
      <c r="E313" s="3757"/>
      <c r="F313" s="3757"/>
      <c r="G313" s="3757"/>
      <c r="H313" s="3757"/>
      <c r="I313" s="3757"/>
      <c r="J313" s="3757"/>
      <c r="K313" s="3757"/>
    </row>
    <row r="314" spans="1:12">
      <c r="A314" s="746"/>
      <c r="B314" s="1345"/>
      <c r="C314" s="3757"/>
      <c r="D314" s="3757"/>
      <c r="E314" s="3757"/>
      <c r="F314" s="968"/>
      <c r="G314" s="3757"/>
      <c r="H314" s="69"/>
      <c r="I314" s="3757"/>
      <c r="J314" s="2180"/>
      <c r="K314" s="3757"/>
    </row>
    <row r="315" spans="1:12">
      <c r="A315" s="3757"/>
      <c r="B315" s="3757"/>
      <c r="C315" s="459"/>
      <c r="D315" s="3756"/>
      <c r="E315" s="158"/>
      <c r="F315" s="361"/>
      <c r="G315" s="765"/>
      <c r="H315" s="82"/>
      <c r="I315" s="370"/>
      <c r="J315" s="965"/>
      <c r="K315" s="424"/>
    </row>
    <row r="316" spans="1:12">
      <c r="A316" s="26"/>
      <c r="B316" s="26"/>
      <c r="C316" s="459"/>
      <c r="D316" s="935"/>
      <c r="E316" s="922"/>
      <c r="F316" s="1975"/>
      <c r="G316" s="3757"/>
      <c r="H316" s="82"/>
      <c r="I316" s="376"/>
      <c r="J316" s="3757"/>
      <c r="K316" s="3757"/>
    </row>
    <row r="317" spans="1:12">
      <c r="A317" s="32"/>
      <c r="B317" s="32"/>
      <c r="C317" s="82"/>
      <c r="D317" s="955"/>
      <c r="E317" s="3757"/>
      <c r="F317" s="3757"/>
      <c r="G317" s="3757"/>
      <c r="H317" s="3757"/>
      <c r="I317" s="3757"/>
      <c r="J317" s="3757"/>
      <c r="K317" s="3757"/>
    </row>
    <row r="318" spans="1:12">
      <c r="A318" s="32"/>
      <c r="B318" s="32"/>
      <c r="C318" s="82"/>
      <c r="D318" s="955"/>
      <c r="E318" s="3757"/>
      <c r="F318" s="3757"/>
      <c r="G318" s="3757"/>
      <c r="H318" s="3757"/>
      <c r="I318" s="3757"/>
      <c r="J318" s="3757"/>
      <c r="K318" s="3757"/>
    </row>
    <row r="319" spans="1:12">
      <c r="A319" s="3757"/>
      <c r="B319" s="3757"/>
      <c r="C319" s="3757"/>
      <c r="D319" s="3757"/>
      <c r="E319" s="247"/>
      <c r="F319" s="241"/>
      <c r="G319" s="649"/>
      <c r="H319" s="3757"/>
      <c r="I319" s="3757"/>
      <c r="J319" s="29"/>
      <c r="K319" s="424"/>
    </row>
    <row r="320" spans="1:12">
      <c r="A320" s="3757"/>
      <c r="B320" s="3757"/>
      <c r="C320" s="3757"/>
      <c r="D320" s="3757"/>
      <c r="E320" s="247"/>
      <c r="F320" s="241"/>
      <c r="G320" s="649"/>
      <c r="H320" s="3757"/>
      <c r="I320" s="3757"/>
      <c r="J320" s="29"/>
      <c r="K320" s="424"/>
    </row>
    <row r="321" spans="1:11">
      <c r="A321" s="60"/>
      <c r="B321" s="60"/>
      <c r="C321" s="82"/>
      <c r="D321" s="955"/>
      <c r="E321" s="3757"/>
      <c r="F321" s="3757"/>
      <c r="G321" s="3757"/>
      <c r="H321" s="3757"/>
      <c r="I321" s="3757"/>
      <c r="J321" s="3757"/>
      <c r="K321" s="3757"/>
    </row>
    <row r="322" spans="1:11">
      <c r="A322" s="94"/>
      <c r="B322" s="32"/>
      <c r="C322" s="82"/>
      <c r="D322" s="322"/>
      <c r="E322" s="3757"/>
      <c r="F322" s="963"/>
      <c r="G322" s="131"/>
      <c r="H322" s="29"/>
      <c r="I322" s="416"/>
      <c r="J322" s="441"/>
      <c r="K322" s="311"/>
    </row>
    <row r="323" spans="1:11">
      <c r="A323" s="94"/>
      <c r="B323" s="32"/>
      <c r="C323" s="82"/>
      <c r="D323" s="322"/>
      <c r="E323" s="3757"/>
      <c r="F323" s="963"/>
      <c r="G323" s="131"/>
      <c r="H323" s="29"/>
      <c r="I323" s="416"/>
      <c r="J323" s="353"/>
      <c r="K323" s="332"/>
    </row>
    <row r="324" spans="1:11">
      <c r="A324" s="261"/>
      <c r="B324" s="226"/>
      <c r="C324" s="87"/>
      <c r="D324" s="321"/>
      <c r="E324" s="3757"/>
      <c r="F324" s="2756"/>
      <c r="G324" s="3757"/>
      <c r="H324" s="85"/>
      <c r="I324" s="598"/>
      <c r="J324" s="1581"/>
      <c r="K324" s="529"/>
    </row>
    <row r="325" spans="1:11">
      <c r="A325" s="1"/>
      <c r="B325" s="1"/>
      <c r="C325" s="10"/>
      <c r="D325" s="3332"/>
      <c r="F325" s="77"/>
      <c r="H325" s="1"/>
      <c r="I325" s="413"/>
      <c r="K325" s="3331">
        <v>10</v>
      </c>
    </row>
    <row r="326" spans="1:11">
      <c r="A326" s="1" t="s">
        <v>1</v>
      </c>
      <c r="B326" s="1"/>
      <c r="C326" s="10"/>
      <c r="D326" s="3332"/>
      <c r="F326" s="77"/>
      <c r="H326" s="1"/>
      <c r="I326" s="413"/>
    </row>
    <row r="327" spans="1:11">
      <c r="A327" s="3777" t="s">
        <v>2765</v>
      </c>
      <c r="B327" s="3777"/>
      <c r="C327" s="10"/>
      <c r="D327" s="3332"/>
      <c r="F327" s="77"/>
      <c r="H327" s="1"/>
      <c r="I327" s="413"/>
    </row>
    <row r="328" spans="1:11" ht="35.25" thickBot="1">
      <c r="F328" s="77"/>
    </row>
    <row r="329" spans="1:11">
      <c r="A329" s="3777" t="s">
        <v>3</v>
      </c>
      <c r="B329" s="3771"/>
      <c r="C329" s="6" t="s">
        <v>4</v>
      </c>
      <c r="D329" s="319" t="s">
        <v>5</v>
      </c>
      <c r="E329" s="3333" t="s">
        <v>6</v>
      </c>
      <c r="F329" s="2751" t="s">
        <v>6</v>
      </c>
      <c r="G329" s="380" t="s">
        <v>7</v>
      </c>
      <c r="H329" s="6" t="s">
        <v>8</v>
      </c>
      <c r="I329" s="80" t="s">
        <v>9</v>
      </c>
      <c r="J329" s="2177" t="s">
        <v>10</v>
      </c>
      <c r="K329" s="219" t="s">
        <v>10</v>
      </c>
    </row>
    <row r="330" spans="1:11" ht="35.25" thickBot="1">
      <c r="A330" s="13"/>
      <c r="B330" s="16"/>
      <c r="C330" s="12"/>
      <c r="D330" s="320" t="s">
        <v>11</v>
      </c>
      <c r="E330" s="3334" t="s">
        <v>12</v>
      </c>
      <c r="F330" s="2753" t="s">
        <v>13</v>
      </c>
      <c r="G330" s="382"/>
      <c r="H330" s="12" t="s">
        <v>14</v>
      </c>
      <c r="I330" s="414"/>
      <c r="J330" s="2178" t="s">
        <v>15</v>
      </c>
      <c r="K330" s="307" t="s">
        <v>16</v>
      </c>
    </row>
    <row r="331" spans="1:11">
      <c r="A331" s="3757"/>
      <c r="B331" s="3757"/>
      <c r="C331" s="3757"/>
      <c r="D331" s="3757"/>
      <c r="E331" s="158"/>
      <c r="F331" s="361"/>
      <c r="G331" s="3757"/>
      <c r="H331" s="3757"/>
      <c r="I331" s="3757"/>
      <c r="J331" s="3757"/>
      <c r="K331" s="3757"/>
    </row>
    <row r="332" spans="1:11">
      <c r="A332" s="3757"/>
      <c r="B332" s="3757"/>
      <c r="C332" s="3757"/>
      <c r="D332" s="3757"/>
      <c r="E332" s="158"/>
      <c r="F332" s="361"/>
      <c r="G332" s="3757"/>
      <c r="H332" s="3757"/>
      <c r="I332" s="3757"/>
      <c r="J332" s="3757"/>
      <c r="K332" s="3757"/>
    </row>
    <row r="333" spans="1:11">
      <c r="A333" s="746"/>
      <c r="B333" s="3757"/>
      <c r="C333" s="3757"/>
      <c r="D333" s="3757"/>
      <c r="E333" s="158"/>
      <c r="F333" s="361"/>
      <c r="G333" s="3757"/>
      <c r="H333" s="3757"/>
      <c r="I333" s="3757"/>
      <c r="J333" s="3757"/>
      <c r="K333" s="3757"/>
    </row>
    <row r="334" spans="1:11">
      <c r="A334" s="616"/>
      <c r="B334" s="616"/>
      <c r="C334" s="218"/>
      <c r="D334" s="899"/>
      <c r="E334" s="3757"/>
      <c r="F334" s="968"/>
      <c r="G334" s="3757"/>
      <c r="H334" s="69"/>
      <c r="I334" s="1345"/>
      <c r="J334" s="3757"/>
      <c r="K334" s="3757"/>
    </row>
    <row r="335" spans="1:11">
      <c r="A335" s="616"/>
      <c r="B335" s="616"/>
      <c r="C335" s="218"/>
      <c r="D335" s="3757"/>
      <c r="E335" s="3757"/>
      <c r="F335" s="968"/>
      <c r="G335" s="3757"/>
      <c r="H335" s="69"/>
      <c r="I335" s="3757"/>
      <c r="J335" s="2180"/>
      <c r="K335" s="3757"/>
    </row>
    <row r="336" spans="1:11">
      <c r="A336" s="616"/>
      <c r="B336" s="616"/>
      <c r="C336" s="218"/>
      <c r="D336" s="3757"/>
      <c r="E336" s="3757"/>
      <c r="F336" s="968"/>
      <c r="G336" s="3757"/>
      <c r="H336" s="69"/>
      <c r="I336" s="3757"/>
      <c r="J336" s="3757"/>
      <c r="K336" s="3757"/>
    </row>
    <row r="337" spans="1:11">
      <c r="A337" s="3757"/>
      <c r="B337" s="3757"/>
      <c r="C337" s="82"/>
      <c r="D337" s="322"/>
      <c r="E337" s="3757"/>
      <c r="F337" s="963"/>
      <c r="G337" s="131"/>
      <c r="H337" s="29"/>
      <c r="I337" s="416"/>
      <c r="J337" s="2180"/>
      <c r="K337" s="3757"/>
    </row>
    <row r="338" spans="1:11">
      <c r="A338" s="3757"/>
      <c r="B338" s="32"/>
      <c r="C338" s="82"/>
      <c r="D338" s="322"/>
      <c r="E338" s="3757"/>
      <c r="F338" s="963"/>
      <c r="G338" s="131"/>
      <c r="H338" s="29"/>
      <c r="I338" s="416"/>
      <c r="J338" s="2180"/>
      <c r="K338" s="3757"/>
    </row>
    <row r="339" spans="1:11">
      <c r="A339" s="3757"/>
      <c r="B339" s="3757"/>
      <c r="C339" s="218"/>
      <c r="D339" s="899"/>
      <c r="E339" s="3757"/>
      <c r="F339" s="968"/>
      <c r="G339" s="3757"/>
      <c r="H339" s="69"/>
      <c r="I339" s="3757"/>
      <c r="J339" s="2180"/>
      <c r="K339" s="3757"/>
    </row>
    <row r="340" spans="1:11">
      <c r="A340" s="3757"/>
      <c r="B340" s="3757"/>
      <c r="C340" s="218"/>
      <c r="D340" s="899"/>
      <c r="E340" s="3757"/>
      <c r="F340" s="968"/>
      <c r="G340" s="3757"/>
      <c r="H340" s="69"/>
      <c r="I340" s="3757"/>
      <c r="J340" s="2180"/>
      <c r="K340" s="3757"/>
    </row>
    <row r="341" spans="1:11">
      <c r="A341" s="3757"/>
      <c r="B341" s="3757"/>
      <c r="C341" s="218"/>
      <c r="D341" s="899"/>
      <c r="E341" s="3757"/>
      <c r="F341" s="968"/>
      <c r="G341" s="3757"/>
      <c r="H341" s="69"/>
      <c r="I341" s="3757"/>
      <c r="J341" s="2180"/>
      <c r="K341" s="3757"/>
    </row>
    <row r="342" spans="1:11">
      <c r="A342" s="3757"/>
      <c r="B342" s="746"/>
      <c r="C342" s="218"/>
      <c r="D342" s="899"/>
      <c r="E342" s="3757"/>
      <c r="F342" s="968"/>
      <c r="G342" s="3757"/>
      <c r="H342" s="69"/>
      <c r="I342" s="1345"/>
      <c r="J342" s="2180"/>
      <c r="K342" s="3757"/>
    </row>
    <row r="343" spans="1:11">
      <c r="A343" s="3757"/>
      <c r="B343" s="616"/>
      <c r="C343" s="218"/>
      <c r="D343" s="899"/>
      <c r="E343" s="3757"/>
      <c r="F343" s="968"/>
      <c r="G343" s="3757"/>
      <c r="H343" s="69"/>
      <c r="I343" s="1345"/>
      <c r="J343" s="2180"/>
      <c r="K343" s="3757"/>
    </row>
    <row r="344" spans="1:11">
      <c r="A344" s="3757"/>
      <c r="B344" s="746"/>
      <c r="C344" s="218"/>
      <c r="D344" s="899"/>
      <c r="E344" s="3757"/>
      <c r="F344" s="968"/>
      <c r="G344" s="3757"/>
      <c r="H344" s="69"/>
      <c r="I344" s="1345"/>
      <c r="J344" s="3757"/>
      <c r="K344" s="3757"/>
    </row>
    <row r="345" spans="1:11">
      <c r="A345" s="3757"/>
      <c r="B345" s="616"/>
      <c r="C345" s="218"/>
      <c r="D345" s="899"/>
      <c r="E345" s="3757"/>
      <c r="F345" s="968"/>
      <c r="G345" s="3757"/>
      <c r="H345" s="69"/>
      <c r="I345" s="1345"/>
      <c r="J345" s="3757"/>
      <c r="K345" s="3757"/>
    </row>
    <row r="346" spans="1:11">
      <c r="A346" s="3757"/>
      <c r="B346" s="616"/>
      <c r="C346" s="218"/>
      <c r="D346" s="899"/>
      <c r="E346" s="3757"/>
      <c r="F346" s="968"/>
      <c r="G346" s="3757"/>
      <c r="H346" s="69"/>
      <c r="I346" s="1345"/>
      <c r="J346" s="2180"/>
      <c r="K346" s="3757"/>
    </row>
    <row r="347" spans="1:11">
      <c r="A347" s="3757"/>
      <c r="B347" s="3757"/>
      <c r="C347" s="218"/>
      <c r="D347" s="899"/>
      <c r="E347" s="3757"/>
      <c r="F347" s="968"/>
      <c r="G347" s="3757"/>
      <c r="H347" s="69"/>
      <c r="I347" s="1345"/>
      <c r="J347" s="2180"/>
      <c r="K347" s="3757"/>
    </row>
    <row r="348" spans="1:11">
      <c r="A348" s="3777"/>
      <c r="B348" s="3777"/>
      <c r="C348" s="218"/>
      <c r="D348" s="3757"/>
      <c r="E348" s="3757"/>
      <c r="F348" s="968"/>
      <c r="G348" s="3757"/>
      <c r="H348" s="69"/>
      <c r="I348" s="1345"/>
      <c r="J348" s="2180"/>
      <c r="K348" s="3757"/>
    </row>
    <row r="349" spans="1:11">
      <c r="A349" s="3757"/>
      <c r="B349" s="3757"/>
      <c r="C349" s="3757"/>
      <c r="D349" s="3757"/>
      <c r="E349" s="3757"/>
      <c r="F349" s="968"/>
      <c r="G349" s="3757"/>
      <c r="H349" s="69"/>
      <c r="I349" s="3757"/>
      <c r="J349" s="2180"/>
      <c r="K349" s="3757"/>
    </row>
    <row r="350" spans="1:11">
      <c r="A350" s="746"/>
      <c r="B350" s="1345"/>
      <c r="C350" s="3757"/>
      <c r="D350" s="3757"/>
      <c r="E350" s="3757"/>
      <c r="F350" s="968"/>
      <c r="G350" s="3757"/>
      <c r="H350" s="69"/>
      <c r="I350" s="3757"/>
      <c r="J350" s="2180"/>
      <c r="K350" s="3757"/>
    </row>
    <row r="351" spans="1:11">
      <c r="A351" s="3757"/>
      <c r="B351" s="3757"/>
      <c r="C351" s="218"/>
      <c r="D351" s="3757"/>
      <c r="E351" s="3757"/>
      <c r="F351" s="968"/>
      <c r="G351" s="3757"/>
      <c r="H351" s="69"/>
      <c r="I351" s="3757"/>
      <c r="J351" s="3757"/>
      <c r="K351" s="3757"/>
    </row>
    <row r="352" spans="1:11">
      <c r="A352" s="94"/>
      <c r="B352" s="32"/>
      <c r="C352" s="82"/>
      <c r="D352" s="324"/>
      <c r="E352" s="3335"/>
      <c r="F352" s="963"/>
      <c r="G352" s="131"/>
      <c r="H352" s="29"/>
      <c r="I352" s="3757"/>
      <c r="J352" s="353"/>
      <c r="K352" s="332"/>
    </row>
    <row r="353" spans="1:11">
      <c r="A353" s="94"/>
      <c r="B353" s="32"/>
      <c r="C353" s="82"/>
      <c r="D353" s="324"/>
      <c r="E353" s="3335"/>
      <c r="F353" s="963"/>
      <c r="G353" s="131"/>
      <c r="H353" s="29"/>
      <c r="I353" s="3757"/>
      <c r="J353" s="353"/>
      <c r="K353" s="332"/>
    </row>
    <row r="354" spans="1:11">
      <c r="A354" s="3777"/>
      <c r="B354" s="3777"/>
      <c r="C354" s="82"/>
      <c r="D354" s="322"/>
      <c r="E354" s="3757"/>
      <c r="F354" s="963"/>
      <c r="G354" s="131"/>
      <c r="H354" s="29"/>
      <c r="I354" s="416"/>
      <c r="J354" s="441"/>
      <c r="K354" s="311"/>
    </row>
    <row r="355" spans="1:11">
      <c r="A355" s="94"/>
      <c r="B355" s="32"/>
      <c r="C355" s="82"/>
      <c r="D355" s="322"/>
      <c r="E355" s="3757"/>
      <c r="F355" s="963"/>
      <c r="G355" s="131"/>
      <c r="H355" s="29"/>
      <c r="I355" s="416"/>
      <c r="J355" s="441"/>
      <c r="K355" s="311"/>
    </row>
    <row r="356" spans="1:11">
      <c r="A356" s="94"/>
      <c r="B356" s="32"/>
      <c r="C356" s="82"/>
      <c r="D356" s="322"/>
      <c r="E356" s="3757"/>
      <c r="F356" s="963"/>
      <c r="G356" s="131"/>
      <c r="H356" s="29"/>
      <c r="I356" s="416"/>
      <c r="J356" s="441"/>
      <c r="K356" s="311"/>
    </row>
    <row r="357" spans="1:11">
      <c r="A357" s="3777"/>
      <c r="B357" s="3777"/>
      <c r="C357" s="82"/>
      <c r="D357" s="322"/>
      <c r="E357" s="3757"/>
      <c r="F357" s="963"/>
      <c r="G357" s="131"/>
      <c r="H357" s="29"/>
      <c r="I357" s="416"/>
      <c r="J357" s="441"/>
      <c r="K357" s="311"/>
    </row>
    <row r="358" spans="1:11">
      <c r="A358" s="94"/>
      <c r="B358" s="32"/>
      <c r="C358" s="82"/>
      <c r="D358" s="322"/>
      <c r="E358" s="3757"/>
      <c r="F358" s="963"/>
      <c r="G358" s="131"/>
      <c r="H358" s="29"/>
      <c r="I358" s="416"/>
      <c r="J358" s="441"/>
      <c r="K358" s="311"/>
    </row>
    <row r="359" spans="1:11">
      <c r="A359" s="94"/>
      <c r="B359" s="32"/>
      <c r="C359" s="82"/>
      <c r="D359" s="322"/>
      <c r="E359" s="3757"/>
      <c r="F359" s="963"/>
      <c r="G359" s="131"/>
      <c r="H359" s="29"/>
      <c r="I359" s="416"/>
      <c r="J359" s="353"/>
      <c r="K359" s="332"/>
    </row>
    <row r="360" spans="1:11">
      <c r="A360" s="261"/>
      <c r="B360" s="226"/>
      <c r="C360" s="87"/>
      <c r="D360" s="321"/>
      <c r="E360" s="3757"/>
      <c r="F360" s="2756"/>
      <c r="G360" s="3757"/>
      <c r="H360" s="85"/>
      <c r="I360" s="598"/>
      <c r="J360" s="1581"/>
      <c r="K360" s="529"/>
    </row>
    <row r="361" spans="1:11">
      <c r="A361" s="1"/>
      <c r="B361" s="1"/>
      <c r="C361" s="10"/>
      <c r="D361" s="3332"/>
      <c r="F361" s="77"/>
      <c r="H361" s="1"/>
      <c r="I361" s="413"/>
      <c r="K361" s="3331">
        <v>11</v>
      </c>
    </row>
    <row r="362" spans="1:11">
      <c r="A362" s="1" t="s">
        <v>1</v>
      </c>
      <c r="B362" s="1"/>
      <c r="C362" s="10"/>
      <c r="D362" s="3332"/>
      <c r="F362" s="77"/>
      <c r="H362" s="1"/>
      <c r="I362" s="413"/>
    </row>
    <row r="363" spans="1:11">
      <c r="A363" s="3777" t="s">
        <v>2765</v>
      </c>
      <c r="B363" s="3777"/>
      <c r="C363" s="10"/>
      <c r="D363" s="3332"/>
      <c r="F363" s="77"/>
      <c r="H363" s="1"/>
      <c r="I363" s="413"/>
    </row>
    <row r="364" spans="1:11" ht="35.25" thickBot="1">
      <c r="F364" s="77"/>
    </row>
    <row r="365" spans="1:11">
      <c r="A365" s="3777" t="s">
        <v>3</v>
      </c>
      <c r="B365" s="3771"/>
      <c r="C365" s="6" t="s">
        <v>4</v>
      </c>
      <c r="D365" s="319" t="s">
        <v>5</v>
      </c>
      <c r="E365" s="3333" t="s">
        <v>6</v>
      </c>
      <c r="F365" s="2751" t="s">
        <v>6</v>
      </c>
      <c r="G365" s="111" t="s">
        <v>7</v>
      </c>
      <c r="H365" s="6" t="s">
        <v>8</v>
      </c>
      <c r="I365" s="80" t="s">
        <v>9</v>
      </c>
      <c r="J365" s="2177" t="s">
        <v>10</v>
      </c>
      <c r="K365" s="219" t="s">
        <v>10</v>
      </c>
    </row>
    <row r="366" spans="1:11" ht="35.25" thickBot="1">
      <c r="A366" s="13"/>
      <c r="B366" s="16"/>
      <c r="C366" s="12"/>
      <c r="D366" s="320" t="s">
        <v>11</v>
      </c>
      <c r="E366" s="3334" t="s">
        <v>12</v>
      </c>
      <c r="F366" s="2753" t="s">
        <v>13</v>
      </c>
      <c r="G366" s="121"/>
      <c r="H366" s="12" t="s">
        <v>14</v>
      </c>
      <c r="I366" s="414"/>
      <c r="J366" s="2178" t="s">
        <v>15</v>
      </c>
      <c r="K366" s="307" t="s">
        <v>16</v>
      </c>
    </row>
    <row r="367" spans="1:11">
      <c r="A367" s="3777"/>
      <c r="B367" s="3777"/>
      <c r="C367" s="174"/>
      <c r="D367" s="2248"/>
      <c r="E367" s="3757"/>
      <c r="F367" s="2756"/>
      <c r="G367" s="131"/>
      <c r="H367" s="29"/>
      <c r="I367" s="416"/>
      <c r="J367" s="441"/>
      <c r="K367" s="311"/>
    </row>
    <row r="368" spans="1:11">
      <c r="A368" s="939"/>
      <c r="B368" s="32"/>
      <c r="C368" s="82"/>
      <c r="D368" s="324"/>
      <c r="E368" s="3757"/>
      <c r="F368" s="2756"/>
      <c r="G368" s="131"/>
      <c r="H368" s="29"/>
      <c r="I368" s="493"/>
      <c r="J368" s="441"/>
      <c r="K368" s="311"/>
    </row>
    <row r="369" spans="1:11">
      <c r="A369" s="939"/>
      <c r="B369" s="32"/>
      <c r="C369" s="82"/>
      <c r="D369" s="324"/>
      <c r="E369" s="3757"/>
      <c r="F369" s="2756"/>
      <c r="G369" s="131"/>
      <c r="H369" s="29"/>
      <c r="I369" s="493"/>
      <c r="J369" s="441"/>
      <c r="K369" s="311"/>
    </row>
    <row r="370" spans="1:11">
      <c r="A370" s="94"/>
      <c r="B370" s="32"/>
      <c r="C370" s="82"/>
      <c r="D370" s="324"/>
      <c r="E370" s="3757"/>
      <c r="F370" s="963"/>
      <c r="G370" s="131"/>
      <c r="H370" s="29"/>
      <c r="I370" s="493"/>
      <c r="J370" s="441"/>
      <c r="K370" s="311"/>
    </row>
    <row r="371" spans="1:11">
      <c r="A371" s="939"/>
      <c r="B371" s="32"/>
      <c r="C371" s="82"/>
      <c r="D371" s="324"/>
      <c r="E371" s="3757"/>
      <c r="F371" s="2756"/>
      <c r="G371" s="131"/>
      <c r="H371" s="29"/>
      <c r="I371" s="493"/>
      <c r="J371" s="441"/>
      <c r="K371" s="311"/>
    </row>
    <row r="372" spans="1:11">
      <c r="A372" s="939"/>
      <c r="B372" s="32"/>
      <c r="C372" s="82"/>
      <c r="D372" s="324"/>
      <c r="E372" s="3757"/>
      <c r="F372" s="2756"/>
      <c r="G372" s="131"/>
      <c r="H372" s="29"/>
      <c r="I372" s="416"/>
      <c r="J372" s="441"/>
      <c r="K372" s="311"/>
    </row>
    <row r="373" spans="1:11">
      <c r="A373" s="939"/>
      <c r="B373" s="32"/>
      <c r="C373" s="82"/>
      <c r="D373" s="324"/>
      <c r="E373" s="3335"/>
      <c r="F373" s="2756"/>
      <c r="G373" s="131"/>
      <c r="H373" s="29"/>
      <c r="I373" s="416"/>
      <c r="J373" s="441"/>
      <c r="K373" s="311"/>
    </row>
    <row r="374" spans="1:11">
      <c r="A374" s="94"/>
      <c r="B374" s="32"/>
      <c r="C374" s="82"/>
      <c r="D374" s="322"/>
      <c r="E374" s="3757"/>
      <c r="F374" s="963"/>
      <c r="G374" s="131"/>
      <c r="H374" s="29"/>
      <c r="I374" s="416"/>
      <c r="J374" s="441"/>
      <c r="K374" s="311"/>
    </row>
    <row r="375" spans="1:11">
      <c r="A375" s="94"/>
      <c r="B375" s="32"/>
      <c r="C375" s="82"/>
      <c r="D375" s="322"/>
      <c r="E375" s="3757"/>
      <c r="F375" s="2756"/>
      <c r="G375" s="131"/>
      <c r="H375" s="29"/>
      <c r="I375" s="416"/>
      <c r="J375" s="441"/>
      <c r="K375" s="311"/>
    </row>
    <row r="376" spans="1:11">
      <c r="A376" s="94"/>
      <c r="B376" s="32"/>
      <c r="C376" s="82"/>
      <c r="D376" s="322"/>
      <c r="E376" s="3757"/>
      <c r="F376" s="2756"/>
      <c r="G376" s="131"/>
      <c r="H376" s="29"/>
      <c r="I376" s="416"/>
      <c r="J376" s="441"/>
      <c r="K376" s="311"/>
    </row>
    <row r="377" spans="1:11">
      <c r="A377" s="939"/>
      <c r="B377" s="32"/>
      <c r="C377" s="82"/>
      <c r="D377" s="324"/>
      <c r="E377" s="3757"/>
      <c r="F377" s="2756"/>
      <c r="G377" s="131"/>
      <c r="H377" s="29"/>
      <c r="I377" s="416"/>
      <c r="J377" s="353"/>
      <c r="K377" s="311"/>
    </row>
    <row r="378" spans="1:11">
      <c r="A378" s="939"/>
      <c r="B378" s="32"/>
      <c r="C378" s="82"/>
      <c r="D378" s="324"/>
      <c r="E378" s="3757"/>
      <c r="F378" s="2756"/>
      <c r="G378" s="131"/>
      <c r="H378" s="29"/>
      <c r="I378" s="416"/>
      <c r="J378" s="353"/>
      <c r="K378" s="311"/>
    </row>
    <row r="379" spans="1:11">
      <c r="A379" s="94"/>
      <c r="B379" s="32"/>
      <c r="C379" s="82"/>
      <c r="D379" s="322"/>
      <c r="E379" s="3757"/>
      <c r="F379" s="2756"/>
      <c r="G379" s="131"/>
      <c r="H379" s="29"/>
      <c r="I379" s="416"/>
      <c r="J379" s="441"/>
      <c r="K379" s="592"/>
    </row>
    <row r="380" spans="1:11">
      <c r="A380" s="94"/>
      <c r="B380" s="32"/>
      <c r="C380" s="82"/>
      <c r="D380" s="322"/>
      <c r="E380" s="3757"/>
      <c r="F380" s="2756"/>
      <c r="G380" s="131"/>
      <c r="H380" s="29"/>
      <c r="I380" s="416"/>
      <c r="J380" s="441"/>
      <c r="K380" s="311"/>
    </row>
    <row r="381" spans="1:11">
      <c r="A381" s="3757"/>
      <c r="B381" s="972"/>
      <c r="C381" s="140"/>
      <c r="D381" s="322"/>
      <c r="E381" s="3757"/>
      <c r="F381" s="2756"/>
      <c r="G381" s="131"/>
      <c r="H381" s="29"/>
      <c r="I381" s="416"/>
      <c r="J381" s="441"/>
      <c r="K381" s="311"/>
    </row>
    <row r="382" spans="1:11">
      <c r="A382" s="94"/>
      <c r="B382" s="32"/>
      <c r="C382" s="82"/>
      <c r="D382" s="322"/>
      <c r="E382" s="3757"/>
      <c r="F382" s="2756"/>
      <c r="G382" s="131"/>
      <c r="H382" s="29"/>
      <c r="I382" s="417"/>
      <c r="J382" s="353"/>
      <c r="K382" s="311"/>
    </row>
    <row r="383" spans="1:11">
      <c r="A383" s="94"/>
      <c r="B383" s="32"/>
      <c r="C383" s="82"/>
      <c r="D383" s="322"/>
      <c r="E383" s="3757"/>
      <c r="F383" s="963"/>
      <c r="G383" s="131"/>
      <c r="H383" s="29"/>
      <c r="I383" s="417"/>
      <c r="J383" s="353"/>
      <c r="K383" s="311"/>
    </row>
    <row r="384" spans="1:11">
      <c r="A384" s="94"/>
      <c r="B384" s="32"/>
      <c r="C384" s="82"/>
      <c r="D384" s="324"/>
      <c r="E384" s="3335"/>
      <c r="F384" s="963"/>
      <c r="G384" s="131"/>
      <c r="H384" s="29"/>
      <c r="I384" s="416"/>
      <c r="J384" s="353"/>
      <c r="K384" s="311"/>
    </row>
    <row r="385" spans="1:11">
      <c r="A385" s="94"/>
      <c r="B385" s="32"/>
      <c r="C385" s="82"/>
      <c r="D385" s="324"/>
      <c r="E385" s="3335"/>
      <c r="F385" s="963"/>
      <c r="G385" s="131"/>
      <c r="H385" s="29"/>
      <c r="I385" s="416"/>
      <c r="J385" s="353"/>
      <c r="K385" s="311"/>
    </row>
    <row r="386" spans="1:11">
      <c r="A386" s="94"/>
      <c r="B386" s="32"/>
      <c r="C386" s="82"/>
      <c r="D386" s="324"/>
      <c r="E386" s="3335"/>
      <c r="F386" s="963"/>
      <c r="G386" s="131"/>
      <c r="H386" s="29"/>
      <c r="I386" s="416"/>
      <c r="J386" s="353"/>
      <c r="K386" s="311"/>
    </row>
    <row r="387" spans="1:11">
      <c r="A387" s="94"/>
      <c r="B387" s="32"/>
      <c r="C387" s="82"/>
      <c r="D387" s="324"/>
      <c r="E387" s="3335"/>
      <c r="F387" s="963"/>
      <c r="G387" s="131"/>
      <c r="H387" s="29"/>
      <c r="I387" s="416"/>
      <c r="J387" s="353"/>
      <c r="K387" s="311"/>
    </row>
    <row r="388" spans="1:11">
      <c r="A388" s="94"/>
      <c r="B388" s="32"/>
      <c r="C388" s="82"/>
      <c r="D388" s="324"/>
      <c r="E388" s="3335"/>
      <c r="F388" s="963"/>
      <c r="G388" s="131"/>
      <c r="H388" s="29"/>
      <c r="I388" s="416"/>
      <c r="J388" s="353"/>
      <c r="K388" s="311"/>
    </row>
    <row r="389" spans="1:11">
      <c r="A389" s="94"/>
      <c r="B389" s="32"/>
      <c r="C389" s="82"/>
      <c r="D389" s="324"/>
      <c r="E389" s="3335"/>
      <c r="F389" s="963"/>
      <c r="G389" s="131"/>
      <c r="H389" s="29"/>
      <c r="I389" s="416"/>
      <c r="J389" s="353"/>
      <c r="K389" s="311"/>
    </row>
    <row r="390" spans="1:11">
      <c r="A390" s="94"/>
      <c r="B390" s="32"/>
      <c r="C390" s="82"/>
      <c r="D390" s="324"/>
      <c r="E390" s="3335"/>
      <c r="F390" s="963"/>
      <c r="G390" s="131"/>
      <c r="H390" s="29"/>
      <c r="I390" s="416"/>
      <c r="J390" s="353"/>
      <c r="K390" s="311"/>
    </row>
    <row r="391" spans="1:11">
      <c r="A391" s="94"/>
      <c r="B391" s="32"/>
      <c r="C391" s="82"/>
      <c r="D391" s="324"/>
      <c r="E391" s="3335"/>
      <c r="F391" s="963"/>
      <c r="G391" s="131"/>
      <c r="H391" s="29"/>
      <c r="I391" s="416"/>
      <c r="J391" s="353"/>
      <c r="K391" s="311"/>
    </row>
    <row r="392" spans="1:11">
      <c r="A392" s="3777"/>
      <c r="B392" s="3777"/>
      <c r="C392" s="48"/>
      <c r="D392" s="322"/>
      <c r="E392" s="3335"/>
      <c r="F392" s="963"/>
      <c r="G392" s="131"/>
      <c r="H392" s="29"/>
      <c r="I392" s="416"/>
      <c r="J392" s="353"/>
      <c r="K392" s="311"/>
    </row>
    <row r="393" spans="1:11">
      <c r="A393" s="73"/>
      <c r="B393" s="32"/>
      <c r="C393" s="82"/>
      <c r="D393" s="322"/>
      <c r="E393" s="3757"/>
      <c r="F393" s="963"/>
      <c r="G393" s="131"/>
      <c r="H393" s="203"/>
      <c r="I393" s="416"/>
      <c r="J393" s="441"/>
      <c r="K393" s="311"/>
    </row>
    <row r="394" spans="1:11">
      <c r="A394" s="94"/>
      <c r="B394" s="32"/>
      <c r="C394" s="82"/>
      <c r="D394" s="322"/>
      <c r="E394" s="3757"/>
      <c r="F394" s="963"/>
      <c r="G394" s="131"/>
      <c r="H394" s="29"/>
      <c r="I394" s="416"/>
      <c r="J394" s="441"/>
      <c r="K394" s="311"/>
    </row>
    <row r="395" spans="1:11">
      <c r="A395" s="94"/>
      <c r="B395" s="32"/>
      <c r="C395" s="82"/>
      <c r="D395" s="322"/>
      <c r="E395" s="3757"/>
      <c r="F395" s="963"/>
      <c r="G395" s="131"/>
      <c r="H395" s="29"/>
      <c r="I395" s="416"/>
      <c r="J395" s="441"/>
      <c r="K395" s="311"/>
    </row>
    <row r="396" spans="1:11">
      <c r="A396" s="1"/>
      <c r="B396" s="1"/>
      <c r="C396" s="10"/>
      <c r="D396" s="3332"/>
      <c r="F396" s="77"/>
      <c r="H396" s="1"/>
      <c r="I396" s="413"/>
    </row>
    <row r="397" spans="1:11">
      <c r="A397" s="1"/>
      <c r="B397" s="1"/>
      <c r="C397" s="10"/>
      <c r="D397" s="3332"/>
      <c r="F397" s="77"/>
      <c r="H397" s="1"/>
      <c r="I397" s="413"/>
      <c r="K397" s="3331">
        <v>12</v>
      </c>
    </row>
    <row r="398" spans="1:11">
      <c r="A398" s="1" t="s">
        <v>1</v>
      </c>
      <c r="B398" s="1"/>
      <c r="C398" s="10"/>
      <c r="D398" s="3332"/>
      <c r="F398" s="77"/>
      <c r="H398" s="1"/>
      <c r="I398" s="413"/>
    </row>
    <row r="399" spans="1:11">
      <c r="A399" s="3777" t="s">
        <v>2765</v>
      </c>
      <c r="B399" s="3777"/>
      <c r="C399" s="10"/>
      <c r="D399" s="3332"/>
      <c r="F399" s="77"/>
      <c r="H399" s="1"/>
      <c r="I399" s="413"/>
    </row>
    <row r="400" spans="1:11" ht="35.25" thickBot="1">
      <c r="F400" s="77"/>
    </row>
    <row r="401" spans="1:11">
      <c r="A401" s="3777" t="s">
        <v>3</v>
      </c>
      <c r="B401" s="3771"/>
      <c r="C401" s="6" t="s">
        <v>4</v>
      </c>
      <c r="D401" s="319" t="s">
        <v>5</v>
      </c>
      <c r="E401" s="3333" t="s">
        <v>6</v>
      </c>
      <c r="F401" s="2751" t="s">
        <v>6</v>
      </c>
      <c r="G401" s="111" t="s">
        <v>7</v>
      </c>
      <c r="H401" s="6" t="s">
        <v>8</v>
      </c>
      <c r="I401" s="80" t="s">
        <v>9</v>
      </c>
      <c r="J401" s="2177" t="s">
        <v>10</v>
      </c>
      <c r="K401" s="219" t="s">
        <v>10</v>
      </c>
    </row>
    <row r="402" spans="1:11" ht="35.25" thickBot="1">
      <c r="A402" s="13"/>
      <c r="B402" s="16"/>
      <c r="C402" s="12"/>
      <c r="D402" s="320" t="s">
        <v>11</v>
      </c>
      <c r="E402" s="3334" t="s">
        <v>12</v>
      </c>
      <c r="F402" s="2753" t="s">
        <v>13</v>
      </c>
      <c r="G402" s="121"/>
      <c r="H402" s="12" t="s">
        <v>14</v>
      </c>
      <c r="I402" s="414"/>
      <c r="J402" s="2178" t="s">
        <v>15</v>
      </c>
      <c r="K402" s="307" t="s">
        <v>16</v>
      </c>
    </row>
    <row r="403" spans="1:11">
      <c r="A403" s="3777"/>
      <c r="B403" s="3777"/>
      <c r="C403" s="218"/>
      <c r="D403" s="3757"/>
      <c r="E403" s="3757"/>
      <c r="F403" s="968"/>
      <c r="G403" s="3757"/>
      <c r="H403" s="69"/>
      <c r="I403" s="1345"/>
      <c r="J403" s="2180"/>
      <c r="K403" s="3757"/>
    </row>
    <row r="404" spans="1:11">
      <c r="A404" s="3757"/>
      <c r="B404" s="616"/>
      <c r="C404" s="218"/>
      <c r="D404" s="3757"/>
      <c r="E404" s="3757"/>
      <c r="F404" s="968"/>
      <c r="G404" s="3757"/>
      <c r="H404" s="69"/>
      <c r="I404" s="3757"/>
      <c r="J404" s="2180"/>
      <c r="K404" s="3757"/>
    </row>
    <row r="405" spans="1:11">
      <c r="A405" s="94"/>
      <c r="B405" s="32"/>
      <c r="C405" s="82"/>
      <c r="D405" s="324"/>
      <c r="E405" s="3757"/>
      <c r="F405" s="2756"/>
      <c r="G405" s="131"/>
      <c r="H405" s="29"/>
      <c r="I405" s="3757"/>
      <c r="J405" s="441"/>
      <c r="K405" s="311"/>
    </row>
    <row r="406" spans="1:11">
      <c r="A406" s="94"/>
      <c r="B406" s="32"/>
      <c r="C406" s="82"/>
      <c r="D406" s="324"/>
      <c r="E406" s="3757"/>
      <c r="F406" s="2756"/>
      <c r="G406" s="131"/>
      <c r="H406" s="29"/>
      <c r="I406" s="3757"/>
      <c r="J406" s="441"/>
      <c r="K406" s="311"/>
    </row>
    <row r="407" spans="1:11">
      <c r="A407" s="939"/>
      <c r="B407" s="32"/>
      <c r="C407" s="82"/>
      <c r="D407" s="324"/>
      <c r="E407" s="3757"/>
      <c r="F407" s="2756"/>
      <c r="G407" s="131"/>
      <c r="H407" s="29"/>
      <c r="I407" s="416"/>
      <c r="J407" s="441"/>
      <c r="K407" s="592"/>
    </row>
    <row r="408" spans="1:11">
      <c r="A408" s="3777"/>
      <c r="B408" s="3777"/>
      <c r="C408" s="174"/>
      <c r="D408" s="2248"/>
      <c r="E408" s="3757"/>
      <c r="F408" s="2756"/>
      <c r="G408" s="131"/>
      <c r="H408" s="29"/>
      <c r="I408" s="416"/>
      <c r="J408" s="441"/>
      <c r="K408" s="311"/>
    </row>
    <row r="409" spans="1:11">
      <c r="A409" s="939"/>
      <c r="B409" s="32"/>
      <c r="C409" s="82"/>
      <c r="D409" s="324"/>
      <c r="E409" s="3757"/>
      <c r="F409" s="2756"/>
      <c r="G409" s="131"/>
      <c r="H409" s="29"/>
      <c r="I409" s="493"/>
      <c r="J409" s="441"/>
      <c r="K409" s="311"/>
    </row>
    <row r="410" spans="1:11">
      <c r="A410" s="939"/>
      <c r="B410" s="32"/>
      <c r="C410" s="82"/>
      <c r="D410" s="324"/>
      <c r="E410" s="3757"/>
      <c r="F410" s="2756"/>
      <c r="G410" s="131"/>
      <c r="H410" s="29"/>
      <c r="I410" s="493"/>
      <c r="J410" s="441"/>
      <c r="K410" s="311"/>
    </row>
    <row r="411" spans="1:11">
      <c r="A411" s="94"/>
      <c r="B411" s="32"/>
      <c r="C411" s="82"/>
      <c r="D411" s="324"/>
      <c r="E411" s="3757"/>
      <c r="F411" s="963"/>
      <c r="G411" s="131"/>
      <c r="H411" s="29"/>
      <c r="I411" s="493"/>
      <c r="J411" s="441"/>
      <c r="K411" s="311"/>
    </row>
    <row r="412" spans="1:11">
      <c r="A412" s="939"/>
      <c r="B412" s="32"/>
      <c r="C412" s="82"/>
      <c r="D412" s="324"/>
      <c r="E412" s="3757"/>
      <c r="F412" s="2756"/>
      <c r="G412" s="131"/>
      <c r="H412" s="29"/>
      <c r="I412" s="493"/>
      <c r="J412" s="441"/>
      <c r="K412" s="311"/>
    </row>
    <row r="413" spans="1:11">
      <c r="A413" s="939"/>
      <c r="B413" s="32"/>
      <c r="C413" s="82"/>
      <c r="D413" s="324"/>
      <c r="E413" s="3757"/>
      <c r="F413" s="2756"/>
      <c r="G413" s="131"/>
      <c r="H413" s="29"/>
      <c r="I413" s="416"/>
      <c r="J413" s="441"/>
      <c r="K413" s="311"/>
    </row>
    <row r="414" spans="1:11">
      <c r="A414" s="939"/>
      <c r="B414" s="32"/>
      <c r="C414" s="82"/>
      <c r="D414" s="324"/>
      <c r="E414" s="3335"/>
      <c r="F414" s="2756"/>
      <c r="G414" s="131"/>
      <c r="H414" s="29"/>
      <c r="I414" s="416"/>
      <c r="J414" s="441"/>
      <c r="K414" s="311"/>
    </row>
    <row r="415" spans="1:11">
      <c r="A415" s="94"/>
      <c r="B415" s="32"/>
      <c r="C415" s="82"/>
      <c r="D415" s="322"/>
      <c r="E415" s="3757"/>
      <c r="F415" s="963"/>
      <c r="G415" s="131"/>
      <c r="H415" s="29"/>
      <c r="I415" s="416"/>
      <c r="J415" s="441"/>
      <c r="K415" s="311"/>
    </row>
    <row r="416" spans="1:11">
      <c r="A416" s="94"/>
      <c r="B416" s="32"/>
      <c r="C416" s="82"/>
      <c r="D416" s="322"/>
      <c r="E416" s="3757"/>
      <c r="F416" s="2756"/>
      <c r="G416" s="131"/>
      <c r="H416" s="29"/>
      <c r="I416" s="416"/>
      <c r="J416" s="441"/>
      <c r="K416" s="311"/>
    </row>
    <row r="417" spans="1:11">
      <c r="A417" s="94"/>
      <c r="B417" s="32"/>
      <c r="C417" s="82"/>
      <c r="D417" s="322"/>
      <c r="E417" s="3757"/>
      <c r="F417" s="2756"/>
      <c r="G417" s="131"/>
      <c r="H417" s="29"/>
      <c r="I417" s="416"/>
      <c r="J417" s="441"/>
      <c r="K417" s="311"/>
    </row>
    <row r="418" spans="1:11">
      <c r="A418" s="94"/>
      <c r="B418" s="32"/>
      <c r="C418" s="82"/>
      <c r="D418" s="322"/>
      <c r="E418" s="3757"/>
      <c r="F418" s="2756"/>
      <c r="G418" s="131"/>
      <c r="H418" s="29"/>
      <c r="I418" s="416"/>
      <c r="J418" s="441"/>
      <c r="K418" s="311"/>
    </row>
    <row r="419" spans="1:11">
      <c r="A419" s="3757"/>
      <c r="B419" s="746"/>
      <c r="C419" s="140"/>
      <c r="D419" s="3757"/>
      <c r="E419" s="3757"/>
      <c r="F419" s="2756"/>
      <c r="G419" s="131"/>
      <c r="H419" s="29"/>
      <c r="I419" s="416"/>
      <c r="J419" s="441"/>
      <c r="K419" s="311"/>
    </row>
    <row r="420" spans="1:11">
      <c r="A420" s="94"/>
      <c r="B420" s="651"/>
      <c r="C420" s="82"/>
      <c r="D420" s="322"/>
      <c r="E420" s="3757"/>
      <c r="F420" s="2756"/>
      <c r="G420" s="131"/>
      <c r="H420" s="29"/>
      <c r="I420" s="3757"/>
      <c r="J420" s="353"/>
      <c r="K420" s="332"/>
    </row>
    <row r="421" spans="1:11">
      <c r="A421" s="94"/>
      <c r="B421" s="651"/>
      <c r="C421" s="82"/>
      <c r="D421" s="322"/>
      <c r="E421" s="3757"/>
      <c r="F421" s="963"/>
      <c r="G421" s="131"/>
      <c r="H421" s="29"/>
      <c r="I421" s="3757"/>
      <c r="J421" s="353"/>
      <c r="K421" s="332"/>
    </row>
    <row r="422" spans="1:11">
      <c r="A422" s="94"/>
      <c r="B422" s="651"/>
      <c r="C422" s="82"/>
      <c r="D422" s="324"/>
      <c r="E422" s="3335"/>
      <c r="F422" s="963"/>
      <c r="G422" s="131"/>
      <c r="H422" s="29"/>
      <c r="I422" s="3757"/>
      <c r="J422" s="353"/>
      <c r="K422" s="332"/>
    </row>
    <row r="423" spans="1:11">
      <c r="A423" s="94"/>
      <c r="B423" s="32"/>
      <c r="C423" s="82"/>
      <c r="D423" s="324"/>
      <c r="E423" s="3335"/>
      <c r="F423" s="963"/>
      <c r="G423" s="131"/>
      <c r="H423" s="29"/>
      <c r="I423" s="3757"/>
      <c r="J423" s="353"/>
      <c r="K423" s="332"/>
    </row>
    <row r="424" spans="1:11">
      <c r="A424" s="94"/>
      <c r="B424" s="32"/>
      <c r="C424" s="82"/>
      <c r="D424" s="324"/>
      <c r="E424" s="3335"/>
      <c r="F424" s="963"/>
      <c r="G424" s="131"/>
      <c r="H424" s="29"/>
      <c r="I424" s="3757"/>
      <c r="J424" s="353"/>
      <c r="K424" s="332"/>
    </row>
    <row r="425" spans="1:11">
      <c r="A425" s="94"/>
      <c r="B425" s="32"/>
      <c r="C425" s="82"/>
      <c r="D425" s="324"/>
      <c r="E425" s="3757"/>
      <c r="F425" s="963"/>
      <c r="G425" s="131"/>
      <c r="H425" s="29"/>
      <c r="I425" s="3757"/>
      <c r="J425" s="353"/>
      <c r="K425" s="332"/>
    </row>
    <row r="426" spans="1:11">
      <c r="A426" s="94"/>
      <c r="B426" s="32"/>
      <c r="C426" s="82"/>
      <c r="D426" s="324"/>
      <c r="E426" s="3757"/>
      <c r="F426" s="963"/>
      <c r="G426" s="131"/>
      <c r="H426" s="29"/>
      <c r="I426" s="3757"/>
      <c r="J426" s="353"/>
      <c r="K426" s="332"/>
    </row>
    <row r="427" spans="1:11">
      <c r="A427" s="94"/>
      <c r="B427" s="32"/>
      <c r="C427" s="82"/>
      <c r="D427" s="322"/>
      <c r="E427" s="3757"/>
      <c r="F427" s="963"/>
      <c r="G427" s="131"/>
      <c r="H427" s="29"/>
      <c r="I427" s="416"/>
      <c r="J427" s="353"/>
      <c r="K427" s="3757"/>
    </row>
    <row r="428" spans="1:11">
      <c r="A428" s="3757"/>
      <c r="B428" s="972"/>
      <c r="C428" s="82"/>
      <c r="D428" s="322"/>
      <c r="E428" s="3757"/>
      <c r="F428" s="963"/>
      <c r="G428" s="131"/>
      <c r="H428" s="29"/>
      <c r="I428" s="416"/>
      <c r="J428" s="353"/>
      <c r="K428" s="3757"/>
    </row>
    <row r="429" spans="1:11">
      <c r="A429" s="73"/>
      <c r="B429" s="32"/>
      <c r="C429" s="82"/>
      <c r="D429" s="322"/>
      <c r="E429" s="3757"/>
      <c r="F429" s="963"/>
      <c r="G429" s="131"/>
      <c r="H429" s="29"/>
      <c r="I429" s="416"/>
      <c r="J429" s="353"/>
      <c r="K429" s="3757"/>
    </row>
    <row r="430" spans="1:11">
      <c r="A430" s="73"/>
      <c r="B430" s="32"/>
      <c r="C430" s="82"/>
      <c r="D430" s="322"/>
      <c r="E430" s="3757"/>
      <c r="F430" s="963"/>
      <c r="G430" s="131"/>
      <c r="H430" s="29"/>
      <c r="I430" s="416"/>
      <c r="J430" s="353"/>
      <c r="K430" s="3757"/>
    </row>
    <row r="431" spans="1:11">
      <c r="A431" s="73"/>
      <c r="B431" s="32"/>
      <c r="C431" s="82"/>
      <c r="D431" s="322"/>
      <c r="E431" s="3757"/>
      <c r="F431" s="963"/>
      <c r="G431" s="131"/>
      <c r="H431" s="29"/>
      <c r="I431" s="416"/>
      <c r="J431" s="353"/>
      <c r="K431" s="3757"/>
    </row>
    <row r="432" spans="1:11">
      <c r="A432" s="73"/>
      <c r="B432" s="32"/>
      <c r="C432" s="82"/>
      <c r="D432" s="322"/>
      <c r="E432" s="3757"/>
      <c r="F432" s="963"/>
      <c r="G432" s="131"/>
      <c r="H432" s="29"/>
      <c r="I432" s="416"/>
      <c r="J432" s="353"/>
      <c r="K432" s="3757"/>
    </row>
    <row r="433" spans="1:11">
      <c r="A433" s="1"/>
      <c r="B433" s="1"/>
      <c r="C433" s="10"/>
      <c r="D433" s="3332"/>
      <c r="F433" s="77"/>
      <c r="H433" s="1"/>
      <c r="I433" s="413"/>
      <c r="K433" s="3757">
        <v>13</v>
      </c>
    </row>
    <row r="434" spans="1:11">
      <c r="A434" s="1" t="s">
        <v>1</v>
      </c>
      <c r="B434" s="1"/>
      <c r="C434" s="10"/>
      <c r="D434" s="3332"/>
      <c r="F434" s="77"/>
      <c r="H434" s="1"/>
      <c r="I434" s="413"/>
    </row>
    <row r="435" spans="1:11">
      <c r="A435" s="3777" t="s">
        <v>2765</v>
      </c>
      <c r="B435" s="3777"/>
      <c r="C435" s="10"/>
      <c r="D435" s="3332"/>
      <c r="F435" s="77"/>
      <c r="H435" s="1"/>
      <c r="I435" s="413"/>
    </row>
    <row r="436" spans="1:11" ht="35.25" thickBot="1">
      <c r="F436" s="77"/>
    </row>
    <row r="437" spans="1:11">
      <c r="A437" s="3777" t="s">
        <v>3</v>
      </c>
      <c r="B437" s="3771"/>
      <c r="C437" s="6" t="s">
        <v>4</v>
      </c>
      <c r="D437" s="319" t="s">
        <v>5</v>
      </c>
      <c r="E437" s="3333" t="s">
        <v>6</v>
      </c>
      <c r="F437" s="2751" t="s">
        <v>6</v>
      </c>
      <c r="G437" s="111" t="s">
        <v>7</v>
      </c>
      <c r="H437" s="6" t="s">
        <v>8</v>
      </c>
      <c r="I437" s="80" t="s">
        <v>9</v>
      </c>
      <c r="J437" s="2177" t="s">
        <v>10</v>
      </c>
      <c r="K437" s="219" t="s">
        <v>10</v>
      </c>
    </row>
    <row r="438" spans="1:11" ht="35.25" thickBot="1">
      <c r="A438" s="13"/>
      <c r="B438" s="16"/>
      <c r="C438" s="12"/>
      <c r="D438" s="320" t="s">
        <v>11</v>
      </c>
      <c r="E438" s="3334" t="s">
        <v>12</v>
      </c>
      <c r="F438" s="2753" t="s">
        <v>13</v>
      </c>
      <c r="G438" s="121"/>
      <c r="H438" s="12" t="s">
        <v>14</v>
      </c>
      <c r="I438" s="414"/>
      <c r="J438" s="2178" t="s">
        <v>15</v>
      </c>
      <c r="K438" s="307" t="s">
        <v>16</v>
      </c>
    </row>
    <row r="439" spans="1:11">
      <c r="A439" s="3777"/>
      <c r="B439" s="3777"/>
      <c r="C439" s="48"/>
      <c r="D439" s="324"/>
      <c r="E439" s="3757"/>
      <c r="F439" s="963"/>
      <c r="G439" s="131"/>
      <c r="H439" s="29"/>
      <c r="I439" s="416"/>
      <c r="J439" s="441"/>
      <c r="K439" s="311"/>
    </row>
    <row r="440" spans="1:11">
      <c r="A440" s="939"/>
      <c r="B440" s="32"/>
      <c r="C440" s="82"/>
      <c r="D440" s="324"/>
      <c r="E440" s="3757"/>
      <c r="F440" s="2756"/>
      <c r="G440" s="131"/>
      <c r="H440" s="29"/>
      <c r="I440" s="416"/>
      <c r="J440" s="353"/>
      <c r="K440" s="332"/>
    </row>
    <row r="441" spans="1:11">
      <c r="A441" s="939"/>
      <c r="B441" s="32"/>
      <c r="C441" s="82"/>
      <c r="D441" s="324"/>
      <c r="E441" s="3757"/>
      <c r="F441" s="2756"/>
      <c r="G441" s="131"/>
      <c r="H441" s="29"/>
      <c r="I441" s="416"/>
      <c r="J441" s="353"/>
      <c r="K441" s="332"/>
    </row>
    <row r="442" spans="1:11">
      <c r="A442" s="939"/>
      <c r="B442" s="32"/>
      <c r="C442" s="82"/>
      <c r="D442" s="324"/>
      <c r="E442" s="3757"/>
      <c r="F442" s="2756"/>
      <c r="G442" s="131"/>
      <c r="H442" s="29"/>
      <c r="I442" s="416"/>
      <c r="J442" s="353"/>
      <c r="K442" s="332"/>
    </row>
    <row r="443" spans="1:11">
      <c r="A443" s="939"/>
      <c r="B443" s="32"/>
      <c r="C443" s="82"/>
      <c r="D443" s="324"/>
      <c r="E443" s="3757"/>
      <c r="F443" s="2756"/>
      <c r="G443" s="131"/>
      <c r="H443" s="29"/>
      <c r="I443" s="416"/>
      <c r="J443" s="353"/>
      <c r="K443" s="332"/>
    </row>
    <row r="444" spans="1:11">
      <c r="A444" s="939"/>
      <c r="B444" s="32"/>
      <c r="C444" s="82"/>
      <c r="D444" s="324"/>
      <c r="E444" s="3757"/>
      <c r="F444" s="2756"/>
      <c r="G444" s="131"/>
      <c r="H444" s="29"/>
      <c r="I444" s="416"/>
      <c r="J444" s="353"/>
      <c r="K444" s="332"/>
    </row>
    <row r="445" spans="1:11">
      <c r="A445" s="3777"/>
      <c r="B445" s="3777"/>
      <c r="C445" s="82"/>
      <c r="D445" s="324"/>
      <c r="E445" s="3757"/>
      <c r="F445" s="2756"/>
      <c r="G445" s="131"/>
      <c r="H445" s="29"/>
      <c r="I445" s="416"/>
      <c r="J445" s="441"/>
      <c r="K445" s="332"/>
    </row>
    <row r="446" spans="1:11">
      <c r="A446" s="939"/>
      <c r="B446" s="32"/>
      <c r="C446" s="82"/>
      <c r="D446" s="324"/>
      <c r="E446" s="3757"/>
      <c r="F446" s="2756"/>
      <c r="G446" s="131"/>
      <c r="H446" s="29"/>
      <c r="I446" s="416"/>
      <c r="J446" s="353"/>
      <c r="K446" s="332"/>
    </row>
    <row r="447" spans="1:11">
      <c r="A447" s="939"/>
      <c r="B447" s="32"/>
      <c r="C447" s="82"/>
      <c r="D447" s="324"/>
      <c r="E447" s="3757"/>
      <c r="F447" s="2756"/>
      <c r="G447" s="131"/>
      <c r="H447" s="29"/>
      <c r="I447" s="416"/>
      <c r="J447" s="353"/>
      <c r="K447" s="332"/>
    </row>
    <row r="448" spans="1:11">
      <c r="A448" s="939"/>
      <c r="B448" s="32"/>
      <c r="C448" s="82"/>
      <c r="D448" s="324"/>
      <c r="E448" s="3757"/>
      <c r="F448" s="2756"/>
      <c r="G448" s="131"/>
      <c r="H448" s="29"/>
      <c r="I448" s="416"/>
      <c r="J448" s="353"/>
      <c r="K448" s="332"/>
    </row>
    <row r="449" spans="1:11">
      <c r="A449" s="939"/>
      <c r="B449" s="32"/>
      <c r="C449" s="82"/>
      <c r="D449" s="324"/>
      <c r="E449" s="3757"/>
      <c r="F449" s="2756"/>
      <c r="G449" s="131"/>
      <c r="H449" s="29"/>
      <c r="I449" s="416"/>
      <c r="J449" s="353"/>
      <c r="K449" s="332"/>
    </row>
    <row r="450" spans="1:11">
      <c r="A450" s="94"/>
      <c r="B450" s="32"/>
      <c r="C450" s="82"/>
      <c r="D450" s="324"/>
      <c r="E450" s="3757"/>
      <c r="F450" s="963"/>
      <c r="G450" s="131"/>
      <c r="H450" s="29"/>
      <c r="I450" s="416"/>
      <c r="J450" s="353"/>
      <c r="K450" s="332"/>
    </row>
    <row r="451" spans="1:11">
      <c r="A451" s="94"/>
      <c r="B451" s="32"/>
      <c r="C451" s="82"/>
      <c r="D451" s="324"/>
      <c r="E451" s="3757"/>
      <c r="F451" s="2756"/>
      <c r="G451" s="131"/>
      <c r="H451" s="29"/>
      <c r="I451" s="416"/>
      <c r="J451" s="353"/>
      <c r="K451" s="332"/>
    </row>
    <row r="452" spans="1:11">
      <c r="A452" s="94"/>
      <c r="B452" s="32"/>
      <c r="C452" s="82"/>
      <c r="D452" s="324"/>
      <c r="E452" s="3757"/>
      <c r="F452" s="2756"/>
      <c r="G452" s="131"/>
      <c r="H452" s="29"/>
      <c r="I452" s="416"/>
      <c r="J452" s="353"/>
      <c r="K452" s="332"/>
    </row>
    <row r="453" spans="1:11">
      <c r="A453" s="94"/>
      <c r="B453" s="32"/>
      <c r="C453" s="82"/>
      <c r="D453" s="324"/>
      <c r="E453" s="3757"/>
      <c r="F453" s="2756"/>
      <c r="G453" s="131"/>
      <c r="H453" s="29"/>
      <c r="I453" s="416"/>
      <c r="J453" s="353"/>
      <c r="K453" s="332"/>
    </row>
    <row r="454" spans="1:11">
      <c r="A454" s="94"/>
      <c r="B454" s="32"/>
      <c r="C454" s="82"/>
      <c r="D454" s="322"/>
      <c r="E454" s="3757"/>
      <c r="F454" s="2756"/>
      <c r="G454" s="131"/>
      <c r="H454" s="29"/>
      <c r="I454" s="416"/>
      <c r="J454" s="353"/>
      <c r="K454" s="332"/>
    </row>
    <row r="455" spans="1:11">
      <c r="A455" s="94"/>
      <c r="B455" s="32"/>
      <c r="C455" s="82"/>
      <c r="D455" s="324"/>
      <c r="E455" s="3757"/>
      <c r="F455" s="2756"/>
      <c r="G455" s="131"/>
      <c r="H455" s="29"/>
      <c r="I455" s="416"/>
      <c r="J455" s="353"/>
      <c r="K455" s="332"/>
    </row>
    <row r="456" spans="1:11">
      <c r="A456" s="94"/>
      <c r="B456" s="32"/>
      <c r="C456" s="82"/>
      <c r="D456" s="324"/>
      <c r="E456" s="3757"/>
      <c r="F456" s="2756"/>
      <c r="G456" s="131"/>
      <c r="H456" s="29"/>
      <c r="I456" s="416"/>
      <c r="J456" s="353"/>
      <c r="K456" s="332"/>
    </row>
    <row r="457" spans="1:11">
      <c r="A457" s="94"/>
      <c r="B457" s="32"/>
      <c r="C457" s="82"/>
      <c r="D457" s="322"/>
      <c r="E457" s="3757"/>
      <c r="F457" s="2756"/>
      <c r="G457" s="131"/>
      <c r="H457" s="29"/>
      <c r="I457" s="417"/>
      <c r="J457" s="353"/>
      <c r="K457" s="332"/>
    </row>
    <row r="458" spans="1:11">
      <c r="A458" s="94"/>
      <c r="B458" s="32"/>
      <c r="C458" s="82"/>
      <c r="D458" s="322"/>
      <c r="E458" s="3757"/>
      <c r="F458" s="963"/>
      <c r="G458" s="131"/>
      <c r="H458" s="29"/>
      <c r="I458" s="416"/>
      <c r="J458" s="353"/>
      <c r="K458" s="332"/>
    </row>
    <row r="459" spans="1:11">
      <c r="A459" s="94"/>
      <c r="B459" s="32"/>
      <c r="C459" s="82"/>
      <c r="D459" s="324"/>
      <c r="E459" s="3757"/>
      <c r="F459" s="963"/>
      <c r="G459" s="131"/>
      <c r="H459" s="29"/>
      <c r="I459" s="416"/>
      <c r="J459" s="353"/>
      <c r="K459" s="332"/>
    </row>
    <row r="460" spans="1:11">
      <c r="A460" s="94"/>
      <c r="B460" s="32"/>
      <c r="C460" s="82"/>
      <c r="D460" s="322"/>
      <c r="E460" s="3757"/>
      <c r="F460" s="963"/>
      <c r="G460" s="131"/>
      <c r="H460" s="29"/>
      <c r="I460" s="416"/>
      <c r="J460" s="353"/>
      <c r="K460" s="332"/>
    </row>
    <row r="461" spans="1:11">
      <c r="A461" s="94"/>
      <c r="B461" s="972"/>
      <c r="C461" s="82"/>
      <c r="D461" s="324"/>
      <c r="E461" s="3335"/>
      <c r="F461" s="963"/>
      <c r="G461" s="131"/>
      <c r="H461" s="29"/>
      <c r="I461" s="416"/>
      <c r="J461" s="353"/>
      <c r="K461" s="592"/>
    </row>
    <row r="462" spans="1:11">
      <c r="A462" s="94"/>
      <c r="B462" s="32"/>
      <c r="C462" s="218"/>
      <c r="D462" s="324"/>
      <c r="E462" s="3335"/>
      <c r="F462" s="963"/>
      <c r="G462" s="131"/>
      <c r="H462" s="29"/>
      <c r="I462" s="3757"/>
      <c r="J462" s="441"/>
      <c r="K462" s="592"/>
    </row>
    <row r="463" spans="1:11">
      <c r="A463" s="94"/>
      <c r="B463" s="32"/>
      <c r="C463" s="82"/>
      <c r="D463" s="324"/>
      <c r="E463" s="3335"/>
      <c r="F463" s="963"/>
      <c r="G463" s="131"/>
      <c r="H463" s="29"/>
      <c r="I463" s="3757"/>
      <c r="J463" s="3757"/>
      <c r="K463" s="311"/>
    </row>
    <row r="464" spans="1:11">
      <c r="A464" s="94"/>
      <c r="B464" s="32"/>
      <c r="C464" s="82"/>
      <c r="D464" s="322"/>
      <c r="E464" s="3757"/>
      <c r="F464" s="963"/>
      <c r="G464" s="131"/>
      <c r="H464" s="29"/>
      <c r="I464" s="3757"/>
      <c r="J464" s="441"/>
      <c r="K464" s="311"/>
    </row>
    <row r="465" spans="1:11">
      <c r="A465" s="94"/>
      <c r="B465" s="32"/>
      <c r="C465" s="82"/>
      <c r="D465" s="322"/>
      <c r="E465" s="3757"/>
      <c r="F465" s="963"/>
      <c r="G465" s="131"/>
      <c r="H465" s="29"/>
      <c r="I465" s="3757"/>
      <c r="J465" s="441"/>
      <c r="K465" s="311"/>
    </row>
    <row r="466" spans="1:11">
      <c r="A466" s="94"/>
      <c r="B466" s="651"/>
      <c r="C466" s="82"/>
      <c r="D466" s="322"/>
      <c r="E466" s="3757"/>
      <c r="F466" s="963"/>
      <c r="G466" s="131"/>
      <c r="H466" s="29"/>
      <c r="I466" s="3757"/>
      <c r="J466" s="441"/>
      <c r="K466" s="311"/>
    </row>
    <row r="467" spans="1:11">
      <c r="A467" s="73"/>
      <c r="B467" s="651"/>
      <c r="C467" s="82"/>
      <c r="D467" s="322"/>
      <c r="E467" s="3757"/>
      <c r="F467" s="963"/>
      <c r="G467" s="131"/>
      <c r="H467" s="29"/>
      <c r="I467" s="3757"/>
      <c r="J467" s="441"/>
      <c r="K467" s="311"/>
    </row>
    <row r="468" spans="1:11">
      <c r="A468" s="73"/>
      <c r="B468" s="651"/>
      <c r="C468" s="82"/>
      <c r="D468" s="322"/>
      <c r="E468" s="3757"/>
      <c r="F468" s="963"/>
      <c r="G468" s="131"/>
      <c r="H468" s="29"/>
      <c r="I468" s="3757"/>
      <c r="J468" s="441"/>
      <c r="K468" s="311"/>
    </row>
    <row r="469" spans="1:11">
      <c r="A469" s="1"/>
      <c r="B469" s="1"/>
      <c r="C469" s="10"/>
      <c r="D469" s="3332"/>
      <c r="F469" s="77"/>
      <c r="H469" s="1"/>
      <c r="I469" s="413"/>
      <c r="K469" s="3331">
        <v>14</v>
      </c>
    </row>
    <row r="470" spans="1:11">
      <c r="A470" s="1" t="s">
        <v>1</v>
      </c>
      <c r="B470" s="1"/>
      <c r="C470" s="10"/>
      <c r="D470" s="3332"/>
      <c r="F470" s="77"/>
      <c r="H470" s="1"/>
      <c r="I470" s="413"/>
    </row>
    <row r="471" spans="1:11">
      <c r="A471" s="3777" t="s">
        <v>2765</v>
      </c>
      <c r="B471" s="3777"/>
      <c r="C471" s="10"/>
      <c r="D471" s="3332"/>
      <c r="F471" s="77"/>
      <c r="H471" s="1"/>
      <c r="I471" s="413"/>
    </row>
    <row r="472" spans="1:11" ht="35.25" thickBot="1">
      <c r="F472" s="77"/>
      <c r="K472" s="3757"/>
    </row>
    <row r="473" spans="1:11">
      <c r="A473" s="7"/>
      <c r="B473" s="3760" t="s">
        <v>3</v>
      </c>
      <c r="C473" s="6" t="s">
        <v>4</v>
      </c>
      <c r="D473" s="319" t="s">
        <v>5</v>
      </c>
      <c r="E473" s="3333" t="s">
        <v>6</v>
      </c>
      <c r="F473" s="2751" t="s">
        <v>6</v>
      </c>
      <c r="G473" s="111" t="s">
        <v>7</v>
      </c>
      <c r="H473" s="6" t="s">
        <v>8</v>
      </c>
      <c r="I473" s="80" t="s">
        <v>9</v>
      </c>
      <c r="J473" s="2216" t="s">
        <v>10</v>
      </c>
      <c r="K473" s="219" t="s">
        <v>10</v>
      </c>
    </row>
    <row r="474" spans="1:11" ht="35.25" thickBot="1">
      <c r="A474" s="13"/>
      <c r="B474" s="16"/>
      <c r="C474" s="12"/>
      <c r="D474" s="320" t="s">
        <v>11</v>
      </c>
      <c r="E474" s="3334" t="s">
        <v>12</v>
      </c>
      <c r="F474" s="2753" t="s">
        <v>13</v>
      </c>
      <c r="G474" s="121"/>
      <c r="H474" s="12" t="s">
        <v>14</v>
      </c>
      <c r="I474" s="414"/>
      <c r="J474" s="2218" t="s">
        <v>15</v>
      </c>
      <c r="K474" s="307" t="s">
        <v>16</v>
      </c>
    </row>
    <row r="475" spans="1:11">
      <c r="A475" s="3757"/>
      <c r="B475" s="972"/>
      <c r="C475" s="82"/>
      <c r="D475" s="324"/>
      <c r="E475" s="3757"/>
      <c r="F475" s="963"/>
      <c r="G475" s="131"/>
      <c r="H475" s="29"/>
      <c r="I475" s="416"/>
      <c r="J475" s="441"/>
      <c r="K475" s="311"/>
    </row>
    <row r="476" spans="1:11">
      <c r="A476" s="94"/>
      <c r="B476" s="651"/>
      <c r="C476" s="82"/>
      <c r="D476" s="322"/>
      <c r="E476" s="3757"/>
      <c r="F476" s="2756"/>
      <c r="G476" s="131"/>
      <c r="H476" s="29"/>
      <c r="I476" s="416"/>
      <c r="J476" s="353"/>
      <c r="K476" s="332"/>
    </row>
    <row r="477" spans="1:11">
      <c r="A477" s="94"/>
      <c r="B477" s="651"/>
      <c r="C477" s="82"/>
      <c r="D477" s="322"/>
      <c r="E477" s="3757"/>
      <c r="F477" s="963"/>
      <c r="G477" s="131"/>
      <c r="H477" s="29"/>
      <c r="I477" s="416"/>
      <c r="J477" s="353"/>
      <c r="K477" s="332"/>
    </row>
    <row r="478" spans="1:11">
      <c r="A478" s="94"/>
      <c r="B478" s="651"/>
      <c r="C478" s="82"/>
      <c r="D478" s="322"/>
      <c r="E478" s="3757"/>
      <c r="F478" s="963"/>
      <c r="G478" s="131"/>
      <c r="H478" s="29"/>
      <c r="I478" s="416"/>
      <c r="J478" s="353"/>
      <c r="K478" s="332"/>
    </row>
    <row r="479" spans="1:11">
      <c r="A479" s="94"/>
      <c r="B479" s="32"/>
      <c r="C479" s="82"/>
      <c r="D479" s="322"/>
      <c r="E479" s="3757"/>
      <c r="F479" s="963"/>
      <c r="G479" s="131"/>
      <c r="H479" s="29"/>
      <c r="I479" s="416"/>
      <c r="J479" s="353"/>
      <c r="K479" s="311"/>
    </row>
    <row r="480" spans="1:11">
      <c r="A480" s="94"/>
      <c r="B480" s="32"/>
      <c r="C480" s="82"/>
      <c r="D480" s="322"/>
      <c r="E480" s="3757"/>
      <c r="F480" s="963"/>
      <c r="G480" s="131"/>
      <c r="H480" s="29"/>
      <c r="I480" s="416"/>
      <c r="J480" s="353"/>
      <c r="K480" s="311"/>
    </row>
    <row r="481" spans="1:11">
      <c r="A481" s="94"/>
      <c r="B481" s="32"/>
      <c r="C481" s="82"/>
      <c r="D481" s="322"/>
      <c r="E481" s="3757"/>
      <c r="F481" s="963"/>
      <c r="G481" s="131"/>
      <c r="H481" s="29"/>
      <c r="I481" s="416"/>
      <c r="J481" s="3757"/>
      <c r="K481" s="311"/>
    </row>
    <row r="482" spans="1:11">
      <c r="A482" s="94"/>
      <c r="B482" s="32"/>
      <c r="C482" s="82"/>
      <c r="D482" s="322"/>
      <c r="E482" s="3757"/>
      <c r="F482" s="963"/>
      <c r="G482" s="131"/>
      <c r="H482" s="29"/>
      <c r="I482" s="416"/>
      <c r="J482" s="3757"/>
      <c r="K482" s="311"/>
    </row>
    <row r="483" spans="1:11">
      <c r="A483" s="94"/>
      <c r="B483" s="32"/>
      <c r="C483" s="82"/>
      <c r="D483" s="322"/>
      <c r="E483" s="3757"/>
      <c r="F483" s="963"/>
      <c r="G483" s="131"/>
      <c r="H483" s="29"/>
      <c r="I483" s="416"/>
      <c r="J483" s="3757"/>
      <c r="K483" s="311"/>
    </row>
    <row r="484" spans="1:11">
      <c r="A484" s="94"/>
      <c r="B484" s="32"/>
      <c r="C484" s="82"/>
      <c r="D484" s="322"/>
      <c r="E484" s="3757"/>
      <c r="F484" s="963"/>
      <c r="G484" s="131"/>
      <c r="H484" s="29"/>
      <c r="I484" s="416"/>
      <c r="J484" s="3757"/>
      <c r="K484" s="311"/>
    </row>
    <row r="485" spans="1:11">
      <c r="A485" s="94"/>
      <c r="B485" s="32"/>
      <c r="C485" s="82"/>
      <c r="D485" s="322"/>
      <c r="E485" s="3757"/>
      <c r="F485" s="963"/>
      <c r="G485" s="131"/>
      <c r="H485" s="29"/>
      <c r="I485" s="416"/>
      <c r="J485" s="3757"/>
      <c r="K485" s="311"/>
    </row>
    <row r="486" spans="1:11">
      <c r="A486" s="3757"/>
      <c r="B486" s="972"/>
      <c r="C486" s="53"/>
      <c r="D486" s="322"/>
      <c r="E486" s="3757"/>
      <c r="F486" s="963"/>
      <c r="G486" s="131"/>
      <c r="H486" s="29"/>
      <c r="I486" s="416"/>
      <c r="J486" s="441"/>
      <c r="K486" s="311"/>
    </row>
    <row r="487" spans="1:11">
      <c r="A487" s="94"/>
      <c r="B487" s="32"/>
      <c r="C487" s="82"/>
      <c r="D487" s="322"/>
      <c r="E487" s="3757"/>
      <c r="F487" s="963"/>
      <c r="G487" s="131"/>
      <c r="H487" s="29"/>
      <c r="I487" s="416"/>
      <c r="J487" s="441"/>
      <c r="K487" s="332"/>
    </row>
    <row r="488" spans="1:11">
      <c r="A488" s="94"/>
      <c r="B488" s="32"/>
      <c r="C488" s="82"/>
      <c r="D488" s="322"/>
      <c r="E488" s="3757"/>
      <c r="F488" s="963"/>
      <c r="G488" s="131"/>
      <c r="H488" s="29"/>
      <c r="I488" s="416"/>
      <c r="J488" s="353"/>
      <c r="K488" s="332"/>
    </row>
    <row r="489" spans="1:11">
      <c r="A489" s="94"/>
      <c r="B489" s="32"/>
      <c r="C489" s="82"/>
      <c r="D489" s="322"/>
      <c r="E489" s="3757"/>
      <c r="F489" s="963"/>
      <c r="G489" s="131"/>
      <c r="H489" s="29"/>
      <c r="I489" s="416"/>
      <c r="J489" s="441"/>
      <c r="K489" s="311"/>
    </row>
    <row r="490" spans="1:11">
      <c r="A490" s="94"/>
      <c r="B490" s="32"/>
      <c r="C490" s="82"/>
      <c r="D490" s="322"/>
      <c r="E490" s="3757"/>
      <c r="F490" s="963"/>
      <c r="G490" s="131"/>
      <c r="H490" s="29"/>
      <c r="I490" s="416"/>
      <c r="J490" s="441"/>
      <c r="K490" s="311"/>
    </row>
    <row r="491" spans="1:11">
      <c r="A491" s="212"/>
      <c r="B491" s="32"/>
      <c r="C491" s="82"/>
      <c r="D491" s="3757"/>
      <c r="E491" s="3216"/>
      <c r="F491" s="963"/>
      <c r="G491" s="131"/>
      <c r="H491" s="42"/>
      <c r="I491" s="1383"/>
      <c r="J491" s="441"/>
      <c r="K491" s="311"/>
    </row>
    <row r="492" spans="1:11">
      <c r="A492" s="94"/>
      <c r="B492" s="32"/>
      <c r="C492" s="82"/>
      <c r="D492" s="322"/>
      <c r="E492" s="3757"/>
      <c r="F492" s="963"/>
      <c r="G492" s="131"/>
      <c r="H492" s="29"/>
      <c r="I492" s="416"/>
      <c r="J492" s="441"/>
      <c r="K492" s="311"/>
    </row>
    <row r="493" spans="1:11">
      <c r="A493" s="94"/>
      <c r="B493" s="32"/>
      <c r="C493" s="82"/>
      <c r="D493" s="322"/>
      <c r="E493" s="3757"/>
      <c r="F493" s="963"/>
      <c r="G493" s="131"/>
      <c r="H493" s="29"/>
      <c r="I493" s="416"/>
      <c r="J493" s="441"/>
      <c r="K493" s="311"/>
    </row>
    <row r="494" spans="1:11">
      <c r="A494" s="3757"/>
      <c r="B494" s="972"/>
      <c r="C494" s="2316"/>
      <c r="D494" s="322"/>
      <c r="E494" s="3757"/>
      <c r="F494" s="963"/>
      <c r="G494" s="131"/>
      <c r="H494" s="29"/>
      <c r="I494" s="416"/>
      <c r="J494" s="441"/>
      <c r="K494" s="311"/>
    </row>
    <row r="495" spans="1:11">
      <c r="A495" s="94"/>
      <c r="B495" s="32"/>
      <c r="C495" s="82"/>
      <c r="D495" s="322"/>
      <c r="E495" s="3757"/>
      <c r="F495" s="963"/>
      <c r="G495" s="131"/>
      <c r="H495" s="29"/>
      <c r="I495" s="416"/>
      <c r="J495" s="441"/>
      <c r="K495" s="311"/>
    </row>
    <row r="496" spans="1:11">
      <c r="A496" s="94"/>
      <c r="B496" s="32"/>
      <c r="C496" s="82"/>
      <c r="D496" s="322"/>
      <c r="E496" s="3757"/>
      <c r="F496" s="963"/>
      <c r="G496" s="131"/>
      <c r="H496" s="29"/>
      <c r="I496" s="416"/>
      <c r="J496" s="441"/>
      <c r="K496" s="311"/>
    </row>
    <row r="497" spans="1:11">
      <c r="A497" s="94"/>
      <c r="B497" s="32"/>
      <c r="C497" s="82"/>
      <c r="D497" s="322"/>
      <c r="E497" s="3757"/>
      <c r="F497" s="963"/>
      <c r="G497" s="131"/>
      <c r="H497" s="29"/>
      <c r="I497" s="416"/>
      <c r="J497" s="441"/>
      <c r="K497" s="311"/>
    </row>
    <row r="498" spans="1:11">
      <c r="A498" s="94"/>
      <c r="B498" s="32"/>
      <c r="C498" s="82"/>
      <c r="D498" s="322"/>
      <c r="E498" s="3757"/>
      <c r="F498" s="963"/>
      <c r="G498" s="131"/>
      <c r="H498" s="29"/>
      <c r="I498" s="416"/>
      <c r="J498" s="441"/>
      <c r="K498" s="311"/>
    </row>
    <row r="499" spans="1:11">
      <c r="A499" s="94"/>
      <c r="B499" s="651"/>
      <c r="C499" s="82"/>
      <c r="D499" s="322"/>
      <c r="E499" s="3216"/>
      <c r="F499" s="963"/>
      <c r="G499" s="131"/>
      <c r="H499" s="29"/>
      <c r="I499" s="416"/>
      <c r="J499" s="441"/>
      <c r="K499" s="311"/>
    </row>
    <row r="500" spans="1:11">
      <c r="A500" s="94"/>
      <c r="B500" s="651"/>
      <c r="C500" s="82"/>
      <c r="D500" s="322"/>
      <c r="E500" s="3216"/>
      <c r="F500" s="963"/>
      <c r="G500" s="131"/>
      <c r="H500" s="29"/>
      <c r="I500" s="416"/>
      <c r="J500" s="441"/>
      <c r="K500" s="311"/>
    </row>
    <row r="501" spans="1:11">
      <c r="A501" s="212"/>
      <c r="B501" s="32"/>
      <c r="C501" s="82"/>
      <c r="D501" s="322"/>
      <c r="E501" s="3216"/>
      <c r="F501" s="963"/>
      <c r="G501" s="131"/>
      <c r="H501" s="42"/>
      <c r="I501" s="416"/>
      <c r="J501" s="441"/>
      <c r="K501" s="311"/>
    </row>
    <row r="502" spans="1:11">
      <c r="A502" s="212"/>
      <c r="B502" s="32"/>
      <c r="C502" s="82"/>
      <c r="D502" s="322"/>
      <c r="E502" s="3216"/>
      <c r="F502" s="963"/>
      <c r="G502" s="131"/>
      <c r="H502" s="42"/>
      <c r="I502" s="1383"/>
      <c r="J502" s="441"/>
      <c r="K502" s="311"/>
    </row>
    <row r="503" spans="1:11">
      <c r="A503" s="212"/>
      <c r="B503" s="32"/>
      <c r="C503" s="82"/>
      <c r="D503" s="322"/>
      <c r="E503" s="3216"/>
      <c r="F503" s="963"/>
      <c r="G503" s="131"/>
      <c r="H503" s="42"/>
      <c r="I503" s="416"/>
      <c r="J503" s="441"/>
      <c r="K503" s="311"/>
    </row>
    <row r="504" spans="1:11">
      <c r="A504" s="212"/>
      <c r="B504" s="32"/>
      <c r="C504" s="82"/>
      <c r="D504" s="322"/>
      <c r="E504" s="3216"/>
      <c r="F504" s="963"/>
      <c r="G504" s="131"/>
      <c r="H504" s="42"/>
      <c r="I504" s="1383"/>
      <c r="J504" s="441"/>
      <c r="K504" s="311"/>
    </row>
  </sheetData>
  <mergeCells count="40">
    <mergeCell ref="A403:B403"/>
    <mergeCell ref="A408:B408"/>
    <mergeCell ref="C58:D58"/>
    <mergeCell ref="A367:B367"/>
    <mergeCell ref="A392:B392"/>
    <mergeCell ref="A399:B399"/>
    <mergeCell ref="A401:B401"/>
    <mergeCell ref="A365:B365"/>
    <mergeCell ref="A329:B329"/>
    <mergeCell ref="A348:B348"/>
    <mergeCell ref="A354:B354"/>
    <mergeCell ref="A357:B357"/>
    <mergeCell ref="A435:B435"/>
    <mergeCell ref="A437:B437"/>
    <mergeCell ref="A439:B439"/>
    <mergeCell ref="A445:B445"/>
    <mergeCell ref="A471:B471"/>
    <mergeCell ref="A149:B149"/>
    <mergeCell ref="A183:B183"/>
    <mergeCell ref="A186:B186"/>
    <mergeCell ref="A363:B363"/>
    <mergeCell ref="A188:B188"/>
    <mergeCell ref="A223:B223"/>
    <mergeCell ref="A255:B255"/>
    <mergeCell ref="A259:B259"/>
    <mergeCell ref="A273:B273"/>
    <mergeCell ref="A284:B284"/>
    <mergeCell ref="A291:B291"/>
    <mergeCell ref="A295:B295"/>
    <mergeCell ref="A327:B327"/>
    <mergeCell ref="A113:B113"/>
    <mergeCell ref="A71:B71"/>
    <mergeCell ref="C115:D115"/>
    <mergeCell ref="C119:D119"/>
    <mergeCell ref="A147:B147"/>
    <mergeCell ref="A3:B3"/>
    <mergeCell ref="A39:B39"/>
    <mergeCell ref="A75:B75"/>
    <mergeCell ref="A77:B77"/>
    <mergeCell ref="A111:B111"/>
  </mergeCells>
  <phoneticPr fontId="4" type="noConversion"/>
  <pageMargins left="0.7" right="0.7" top="0.75" bottom="0.75" header="0.3" footer="0.3"/>
  <pageSetup paperSize="9" scale="56" orientation="portrait" horizontalDpi="0" verticalDpi="0" r:id="rId1"/>
  <rowBreaks count="4" manualBreakCount="4">
    <brk id="36" max="16383" man="1"/>
    <brk id="72" max="16383" man="1"/>
    <brk id="108" max="16383" man="1"/>
    <brk id="144" max="16383" man="1"/>
  </rowBreaks>
  <colBreaks count="1" manualBreakCount="1">
    <brk id="11" max="50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EFC1-A8DB-4FF1-8104-3C5AC6D69D6D}">
  <sheetPr>
    <tabColor indexed="46"/>
  </sheetPr>
  <dimension ref="A1:U577"/>
  <sheetViews>
    <sheetView view="pageBreakPreview" topLeftCell="A41" zoomScale="60" zoomScaleNormal="100" workbookViewId="0">
      <selection activeCell="K45" sqref="K45"/>
    </sheetView>
  </sheetViews>
  <sheetFormatPr defaultColWidth="12.140625" defaultRowHeight="34.5"/>
  <cols>
    <col min="1" max="1" width="9" style="98" customWidth="1"/>
    <col min="2" max="2" width="30.42578125" style="77" customWidth="1"/>
    <col min="3" max="3" width="9.42578125" style="98" customWidth="1"/>
    <col min="4" max="4" width="9.42578125" style="214" customWidth="1"/>
    <col min="5" max="5" width="10.5703125" style="178" customWidth="1"/>
    <col min="6" max="6" width="10.42578125" style="99" customWidth="1"/>
    <col min="7" max="7" width="11.140625" style="98" customWidth="1"/>
    <col min="8" max="8" width="10.5703125" style="100" customWidth="1"/>
    <col min="9" max="9" width="16" style="421" customWidth="1"/>
    <col min="10" max="10" width="12" style="295" customWidth="1"/>
    <col min="11" max="11" width="14" style="294" customWidth="1"/>
    <col min="12" max="12" width="13.85546875" style="104" customWidth="1"/>
    <col min="13" max="13" width="8.85546875" style="105" customWidth="1"/>
    <col min="14" max="14" width="18.140625" style="101" customWidth="1"/>
    <col min="15" max="16384" width="12.140625" style="3"/>
  </cols>
  <sheetData>
    <row r="1" spans="1:21" ht="20.25" customHeight="1">
      <c r="A1" s="4"/>
      <c r="B1" s="3"/>
      <c r="C1" s="77"/>
      <c r="D1" s="317"/>
      <c r="E1" s="232"/>
      <c r="F1" s="233"/>
      <c r="G1" s="270"/>
      <c r="H1" s="3"/>
      <c r="I1" s="412"/>
      <c r="J1" s="299"/>
      <c r="K1" s="309"/>
      <c r="L1" s="3"/>
      <c r="M1" s="3"/>
      <c r="N1" s="3"/>
    </row>
    <row r="2" spans="1:21" s="1" customFormat="1">
      <c r="A2" s="1" t="s">
        <v>1</v>
      </c>
      <c r="C2" s="71"/>
      <c r="D2" s="317"/>
      <c r="E2" s="232"/>
      <c r="F2" s="233"/>
      <c r="G2" s="270"/>
      <c r="I2" s="413"/>
      <c r="J2" s="299"/>
      <c r="K2" s="309"/>
    </row>
    <row r="3" spans="1:21" s="1" customFormat="1">
      <c r="A3" s="3761" t="s">
        <v>2972</v>
      </c>
      <c r="B3" s="3761"/>
      <c r="C3" s="3266" t="s">
        <v>2973</v>
      </c>
      <c r="D3" s="3267"/>
      <c r="E3" s="3268"/>
      <c r="F3" s="3269"/>
      <c r="G3" s="270"/>
      <c r="I3" s="413"/>
      <c r="J3" s="299"/>
      <c r="K3" s="309"/>
    </row>
    <row r="4" spans="1:21" ht="17.25" customHeight="1" thickBot="1">
      <c r="A4" s="4"/>
      <c r="B4" s="3"/>
      <c r="C4" s="77"/>
      <c r="D4" s="317"/>
      <c r="E4" s="232"/>
      <c r="F4" s="233"/>
      <c r="G4" s="270"/>
      <c r="H4" s="3"/>
      <c r="I4" s="412"/>
      <c r="J4" s="299"/>
      <c r="K4" s="309"/>
      <c r="L4" s="3"/>
      <c r="M4" s="3"/>
      <c r="N4" s="3"/>
    </row>
    <row r="5" spans="1:21" s="10" customFormat="1">
      <c r="A5" s="3759"/>
      <c r="B5" s="3760" t="s">
        <v>3</v>
      </c>
      <c r="C5" s="6" t="s">
        <v>4</v>
      </c>
      <c r="D5" s="319" t="s">
        <v>5</v>
      </c>
      <c r="E5" s="234" t="s">
        <v>6</v>
      </c>
      <c r="F5" s="235" t="s">
        <v>6</v>
      </c>
      <c r="G5" s="201" t="s">
        <v>7</v>
      </c>
      <c r="H5" s="80" t="s">
        <v>8</v>
      </c>
      <c r="I5" s="6" t="s">
        <v>9</v>
      </c>
      <c r="J5" s="6" t="s">
        <v>10</v>
      </c>
      <c r="K5" s="219" t="s">
        <v>10</v>
      </c>
    </row>
    <row r="6" spans="1:21" s="10" customFormat="1" ht="35.25" thickBot="1">
      <c r="A6" s="118"/>
      <c r="B6" s="16"/>
      <c r="C6" s="12"/>
      <c r="D6" s="320" t="s">
        <v>11</v>
      </c>
      <c r="E6" s="236" t="s">
        <v>12</v>
      </c>
      <c r="F6" s="237" t="s">
        <v>13</v>
      </c>
      <c r="G6" s="202"/>
      <c r="H6" s="12" t="s">
        <v>14</v>
      </c>
      <c r="I6" s="12"/>
      <c r="J6" s="12" t="s">
        <v>15</v>
      </c>
      <c r="K6" s="307" t="s">
        <v>16</v>
      </c>
    </row>
    <row r="7" spans="1:21">
      <c r="A7" s="1498" t="s">
        <v>86</v>
      </c>
      <c r="B7" s="1341" t="s">
        <v>2974</v>
      </c>
      <c r="C7" s="3574" t="s">
        <v>2975</v>
      </c>
      <c r="D7" s="1622" t="s">
        <v>2976</v>
      </c>
      <c r="E7" s="3823">
        <v>45</v>
      </c>
      <c r="F7" s="59" t="s">
        <v>2977</v>
      </c>
      <c r="G7" s="3757">
        <v>25296</v>
      </c>
      <c r="H7" s="3575">
        <v>1150</v>
      </c>
      <c r="I7" s="3757" t="s">
        <v>2440</v>
      </c>
      <c r="J7" s="3576" t="s">
        <v>2978</v>
      </c>
      <c r="K7" s="3577" t="s">
        <v>2979</v>
      </c>
      <c r="L7" s="3"/>
      <c r="M7" s="3"/>
      <c r="N7" s="3"/>
    </row>
    <row r="8" spans="1:21">
      <c r="A8" s="42" t="s">
        <v>2980</v>
      </c>
      <c r="B8" s="651" t="s">
        <v>2974</v>
      </c>
      <c r="C8" s="583" t="s">
        <v>2975</v>
      </c>
      <c r="D8" s="584" t="s">
        <v>2976</v>
      </c>
      <c r="E8" s="3824">
        <v>55</v>
      </c>
      <c r="F8" s="45" t="s">
        <v>758</v>
      </c>
      <c r="G8" s="3757" t="s">
        <v>2981</v>
      </c>
      <c r="H8" s="606" t="s">
        <v>2982</v>
      </c>
      <c r="I8" s="3757"/>
      <c r="J8" s="3757" t="s">
        <v>2983</v>
      </c>
      <c r="K8" s="3434" t="s">
        <v>2984</v>
      </c>
      <c r="L8" s="3"/>
      <c r="M8" s="3"/>
      <c r="N8" s="3"/>
    </row>
    <row r="9" spans="1:21">
      <c r="A9" s="29" t="s">
        <v>2985</v>
      </c>
      <c r="B9" s="162" t="s">
        <v>2986</v>
      </c>
      <c r="C9" s="583" t="s">
        <v>2975</v>
      </c>
      <c r="D9" s="459" t="s">
        <v>2987</v>
      </c>
      <c r="E9" s="971">
        <v>45</v>
      </c>
      <c r="F9" s="54" t="s">
        <v>2977</v>
      </c>
      <c r="G9" s="3578">
        <v>25180</v>
      </c>
      <c r="H9" s="203" t="s">
        <v>2988</v>
      </c>
      <c r="I9" s="416" t="s">
        <v>285</v>
      </c>
      <c r="J9" s="3489" t="s">
        <v>2989</v>
      </c>
      <c r="K9" s="3580" t="s">
        <v>2990</v>
      </c>
      <c r="L9" s="3"/>
      <c r="M9" s="3"/>
      <c r="N9" s="3"/>
    </row>
    <row r="10" spans="1:21">
      <c r="A10" s="29" t="s">
        <v>2991</v>
      </c>
      <c r="B10" s="162" t="s">
        <v>2992</v>
      </c>
      <c r="C10" s="583" t="s">
        <v>2975</v>
      </c>
      <c r="D10" s="459" t="s">
        <v>2987</v>
      </c>
      <c r="E10" s="971">
        <v>45</v>
      </c>
      <c r="F10" s="54" t="s">
        <v>2993</v>
      </c>
      <c r="G10" s="3578">
        <v>25175</v>
      </c>
      <c r="H10" s="82" t="s">
        <v>2994</v>
      </c>
      <c r="I10" s="416" t="s">
        <v>2995</v>
      </c>
      <c r="J10" s="93" t="s">
        <v>2996</v>
      </c>
      <c r="K10" s="3434" t="s">
        <v>2997</v>
      </c>
      <c r="L10" s="3"/>
      <c r="M10" s="3"/>
      <c r="N10" s="3"/>
    </row>
    <row r="11" spans="1:21">
      <c r="A11" s="29" t="s">
        <v>2991</v>
      </c>
      <c r="B11" s="162" t="s">
        <v>2998</v>
      </c>
      <c r="C11" s="93" t="s">
        <v>724</v>
      </c>
      <c r="D11" s="93" t="s">
        <v>2999</v>
      </c>
      <c r="E11" s="3605" t="s">
        <v>3000</v>
      </c>
      <c r="F11" s="54" t="s">
        <v>3001</v>
      </c>
      <c r="G11" s="487" t="s">
        <v>3002</v>
      </c>
      <c r="H11" s="2278" t="s">
        <v>3003</v>
      </c>
      <c r="I11" s="1791" t="s">
        <v>3004</v>
      </c>
      <c r="J11" s="93" t="s">
        <v>3005</v>
      </c>
      <c r="K11" s="3434" t="s">
        <v>3006</v>
      </c>
      <c r="L11" s="3"/>
      <c r="M11" s="3"/>
      <c r="N11" s="3"/>
    </row>
    <row r="12" spans="1:21">
      <c r="A12" s="29" t="s">
        <v>2991</v>
      </c>
      <c r="B12" s="162" t="s">
        <v>3007</v>
      </c>
      <c r="C12" s="93" t="s">
        <v>724</v>
      </c>
      <c r="D12" s="93" t="s">
        <v>2999</v>
      </c>
      <c r="E12" s="3605" t="s">
        <v>3000</v>
      </c>
      <c r="F12" s="54" t="s">
        <v>3008</v>
      </c>
      <c r="G12" s="277" t="s">
        <v>437</v>
      </c>
      <c r="H12" s="93" t="s">
        <v>3009</v>
      </c>
      <c r="I12" s="1346" t="s">
        <v>3010</v>
      </c>
      <c r="J12" s="93" t="s">
        <v>2170</v>
      </c>
      <c r="K12" s="1683" t="s">
        <v>3011</v>
      </c>
      <c r="L12" s="184"/>
      <c r="M12" s="318"/>
      <c r="N12" s="318"/>
      <c r="O12" s="1452"/>
      <c r="P12" s="1452"/>
      <c r="Q12" s="281"/>
      <c r="R12" s="1721"/>
      <c r="S12" s="1722"/>
      <c r="T12" s="1723"/>
      <c r="U12" s="1723"/>
    </row>
    <row r="13" spans="1:21">
      <c r="A13" s="29"/>
      <c r="B13" s="162" t="s">
        <v>2998</v>
      </c>
      <c r="C13" s="93" t="s">
        <v>724</v>
      </c>
      <c r="D13" s="93" t="s">
        <v>2999</v>
      </c>
      <c r="E13" s="3605" t="s">
        <v>3012</v>
      </c>
      <c r="F13" s="54" t="s">
        <v>3013</v>
      </c>
      <c r="G13" s="3053" t="s">
        <v>3002</v>
      </c>
      <c r="H13" s="2278" t="s">
        <v>3003</v>
      </c>
      <c r="I13" s="1791" t="s">
        <v>3004</v>
      </c>
      <c r="J13" s="93" t="s">
        <v>3005</v>
      </c>
      <c r="K13" s="3434" t="s">
        <v>3006</v>
      </c>
      <c r="L13" s="3"/>
      <c r="M13" s="3"/>
      <c r="N13" s="3"/>
    </row>
    <row r="14" spans="1:21">
      <c r="A14" s="29"/>
      <c r="B14" s="162" t="s">
        <v>3007</v>
      </c>
      <c r="C14" s="93" t="s">
        <v>724</v>
      </c>
      <c r="D14" s="93" t="s">
        <v>2999</v>
      </c>
      <c r="E14" s="3605" t="s">
        <v>3000</v>
      </c>
      <c r="F14" s="54" t="s">
        <v>3008</v>
      </c>
      <c r="G14" s="277" t="s">
        <v>437</v>
      </c>
      <c r="H14" s="93" t="s">
        <v>3009</v>
      </c>
      <c r="I14" s="1346" t="s">
        <v>3010</v>
      </c>
      <c r="J14" s="93" t="s">
        <v>2170</v>
      </c>
      <c r="K14" s="1683" t="s">
        <v>3011</v>
      </c>
      <c r="L14" s="3"/>
      <c r="M14" s="3"/>
      <c r="N14" s="3"/>
    </row>
    <row r="15" spans="1:21">
      <c r="A15" s="29"/>
      <c r="B15" s="162"/>
      <c r="C15" s="93"/>
      <c r="D15" s="2278"/>
      <c r="E15" s="3280"/>
      <c r="F15" s="971"/>
      <c r="G15" s="1116"/>
      <c r="H15" s="583"/>
      <c r="I15" s="1804"/>
      <c r="J15" s="93"/>
      <c r="K15" s="1518"/>
      <c r="L15" s="3"/>
      <c r="M15" s="3"/>
      <c r="N15" s="3"/>
    </row>
    <row r="16" spans="1:21">
      <c r="A16" s="29"/>
      <c r="B16" s="162"/>
      <c r="C16" s="93"/>
      <c r="D16" s="2278"/>
      <c r="E16" s="3280"/>
      <c r="F16" s="2468"/>
      <c r="G16" s="1116"/>
      <c r="H16" s="93"/>
      <c r="I16" s="1791"/>
      <c r="J16" s="93"/>
      <c r="K16" s="1518"/>
      <c r="L16" s="3"/>
      <c r="M16" s="3"/>
      <c r="N16" s="3"/>
    </row>
    <row r="17" spans="1:14">
      <c r="A17" s="29"/>
      <c r="B17" s="162"/>
      <c r="C17" s="93"/>
      <c r="D17" s="2278"/>
      <c r="E17" s="3280"/>
      <c r="F17" s="2468"/>
      <c r="G17" s="277"/>
      <c r="H17" s="93"/>
      <c r="I17" s="1804"/>
      <c r="J17" s="93"/>
      <c r="K17" s="1518"/>
      <c r="L17" s="3"/>
      <c r="M17" s="3"/>
      <c r="N17" s="3"/>
    </row>
    <row r="18" spans="1:14">
      <c r="A18" s="29" t="s">
        <v>2991</v>
      </c>
      <c r="B18" s="416" t="s">
        <v>3014</v>
      </c>
      <c r="C18" s="583" t="s">
        <v>3015</v>
      </c>
      <c r="D18" s="583" t="s">
        <v>3016</v>
      </c>
      <c r="E18" s="3280" t="s">
        <v>2687</v>
      </c>
      <c r="F18" s="3280" t="s">
        <v>3017</v>
      </c>
      <c r="G18" s="3603" t="s">
        <v>3018</v>
      </c>
      <c r="H18" s="93" t="s">
        <v>3019</v>
      </c>
      <c r="I18" s="2901" t="s">
        <v>3020</v>
      </c>
      <c r="J18" s="459" t="s">
        <v>3021</v>
      </c>
      <c r="K18" s="3363" t="s">
        <v>3022</v>
      </c>
      <c r="L18" s="3"/>
      <c r="M18" s="3"/>
      <c r="N18" s="3"/>
    </row>
    <row r="19" spans="1:14">
      <c r="A19" s="29" t="s">
        <v>2991</v>
      </c>
      <c r="B19" s="162" t="s">
        <v>3023</v>
      </c>
      <c r="C19" s="93" t="s">
        <v>847</v>
      </c>
      <c r="D19" s="583" t="s">
        <v>3016</v>
      </c>
      <c r="E19" s="3280" t="s">
        <v>2451</v>
      </c>
      <c r="F19" s="971" t="s">
        <v>3024</v>
      </c>
      <c r="G19" s="1116" t="s">
        <v>3025</v>
      </c>
      <c r="H19" s="93" t="s">
        <v>2162</v>
      </c>
      <c r="I19" s="3579" t="s">
        <v>2405</v>
      </c>
      <c r="J19" s="93" t="s">
        <v>2162</v>
      </c>
      <c r="K19" s="3489" t="s">
        <v>3026</v>
      </c>
      <c r="L19" s="3"/>
      <c r="M19" s="3"/>
      <c r="N19" s="3"/>
    </row>
    <row r="20" spans="1:14">
      <c r="A20" s="29" t="s">
        <v>2991</v>
      </c>
      <c r="B20" s="2464" t="s">
        <v>3027</v>
      </c>
      <c r="C20" s="207" t="s">
        <v>2934</v>
      </c>
      <c r="D20" s="2274" t="s">
        <v>3028</v>
      </c>
      <c r="E20" s="3280" t="s">
        <v>3012</v>
      </c>
      <c r="F20" s="971" t="s">
        <v>3029</v>
      </c>
      <c r="G20" s="1116" t="s">
        <v>807</v>
      </c>
      <c r="H20" s="583">
        <v>2340</v>
      </c>
      <c r="I20" s="3486" t="s">
        <v>3030</v>
      </c>
      <c r="J20" s="93" t="s">
        <v>3031</v>
      </c>
      <c r="K20" s="3489" t="s">
        <v>3032</v>
      </c>
      <c r="L20" s="3"/>
      <c r="M20" s="3"/>
      <c r="N20" s="3"/>
    </row>
    <row r="21" spans="1:14">
      <c r="A21" s="29" t="s">
        <v>2991</v>
      </c>
      <c r="B21" s="2464" t="s">
        <v>3027</v>
      </c>
      <c r="C21" s="207" t="s">
        <v>3033</v>
      </c>
      <c r="D21" s="2273" t="s">
        <v>3028</v>
      </c>
      <c r="E21" s="3604" t="s">
        <v>3000</v>
      </c>
      <c r="F21" s="2465" t="s">
        <v>3034</v>
      </c>
      <c r="G21" s="3470" t="s">
        <v>807</v>
      </c>
      <c r="H21" s="207" t="s">
        <v>3035</v>
      </c>
      <c r="I21" s="3487" t="s">
        <v>3030</v>
      </c>
      <c r="J21" s="207" t="s">
        <v>3036</v>
      </c>
      <c r="K21" s="3490" t="s">
        <v>3037</v>
      </c>
      <c r="L21" s="3"/>
      <c r="M21" s="3"/>
      <c r="N21" s="3"/>
    </row>
    <row r="22" spans="1:14">
      <c r="A22" s="29" t="s">
        <v>2991</v>
      </c>
      <c r="B22" s="2464" t="s">
        <v>3027</v>
      </c>
      <c r="C22" s="207" t="s">
        <v>3038</v>
      </c>
      <c r="D22" s="2273" t="s">
        <v>3039</v>
      </c>
      <c r="E22" s="3604" t="s">
        <v>1785</v>
      </c>
      <c r="F22" s="2465" t="s">
        <v>1572</v>
      </c>
      <c r="G22" s="3470" t="s">
        <v>3040</v>
      </c>
      <c r="H22" s="207" t="s">
        <v>2189</v>
      </c>
      <c r="I22" s="3487" t="s">
        <v>350</v>
      </c>
      <c r="J22" s="207" t="s">
        <v>1709</v>
      </c>
      <c r="K22" s="3490" t="s">
        <v>3041</v>
      </c>
      <c r="L22" s="3"/>
      <c r="M22" s="3"/>
      <c r="N22" s="3"/>
    </row>
    <row r="23" spans="1:14">
      <c r="A23" s="35" t="s">
        <v>2991</v>
      </c>
      <c r="B23" s="2464" t="s">
        <v>3042</v>
      </c>
      <c r="C23" s="207" t="s">
        <v>3033</v>
      </c>
      <c r="D23" s="2488" t="s">
        <v>3043</v>
      </c>
      <c r="E23" s="3604" t="s">
        <v>3000</v>
      </c>
      <c r="F23" s="2465" t="s">
        <v>3034</v>
      </c>
      <c r="G23" s="3470" t="s">
        <v>3025</v>
      </c>
      <c r="H23" s="434" t="s">
        <v>3044</v>
      </c>
      <c r="I23" s="3385" t="s">
        <v>3045</v>
      </c>
      <c r="J23" s="2027" t="s">
        <v>3046</v>
      </c>
      <c r="K23" s="2027" t="s">
        <v>3047</v>
      </c>
      <c r="L23" s="3"/>
      <c r="M23" s="3"/>
      <c r="N23" s="3"/>
    </row>
    <row r="24" spans="1:14">
      <c r="A24" s="29" t="s">
        <v>2991</v>
      </c>
      <c r="B24" s="3432" t="s">
        <v>3042</v>
      </c>
      <c r="C24" s="3432" t="s">
        <v>2934</v>
      </c>
      <c r="D24" s="3757" t="s">
        <v>3028</v>
      </c>
      <c r="E24" s="1836" t="s">
        <v>3048</v>
      </c>
      <c r="F24" s="3456" t="s">
        <v>3029</v>
      </c>
      <c r="G24" s="3538">
        <v>25181</v>
      </c>
      <c r="H24" s="2026" t="s">
        <v>1590</v>
      </c>
      <c r="I24" s="3486" t="s">
        <v>3049</v>
      </c>
      <c r="J24" s="2026" t="s">
        <v>3050</v>
      </c>
      <c r="K24" s="2026" t="s">
        <v>3051</v>
      </c>
      <c r="L24" s="3"/>
      <c r="M24" s="3"/>
      <c r="N24" s="3"/>
    </row>
    <row r="25" spans="1:14">
      <c r="A25" s="20" t="s">
        <v>2991</v>
      </c>
      <c r="B25" s="432" t="s">
        <v>3052</v>
      </c>
      <c r="C25" s="579" t="s">
        <v>3053</v>
      </c>
      <c r="D25" s="3757" t="s">
        <v>3054</v>
      </c>
      <c r="E25" s="3280" t="s">
        <v>3055</v>
      </c>
      <c r="F25" s="2777" t="s">
        <v>1558</v>
      </c>
      <c r="G25" s="1520" t="s">
        <v>3056</v>
      </c>
      <c r="H25" s="598" t="s">
        <v>3057</v>
      </c>
      <c r="I25" s="3488" t="s">
        <v>350</v>
      </c>
      <c r="J25" s="598" t="s">
        <v>3058</v>
      </c>
      <c r="K25" s="2027" t="s">
        <v>3059</v>
      </c>
      <c r="L25" s="3"/>
      <c r="M25" s="3"/>
      <c r="N25" s="3"/>
    </row>
    <row r="26" spans="1:14" ht="35.450000000000003" customHeight="1">
      <c r="A26" s="29" t="s">
        <v>2991</v>
      </c>
      <c r="B26" s="162" t="s">
        <v>3052</v>
      </c>
      <c r="C26" s="583" t="s">
        <v>3060</v>
      </c>
      <c r="D26" s="1843" t="s">
        <v>3028</v>
      </c>
      <c r="E26" s="3280" t="s">
        <v>3012</v>
      </c>
      <c r="F26" s="2468" t="s">
        <v>3034</v>
      </c>
      <c r="G26" s="3278" t="s">
        <v>3025</v>
      </c>
      <c r="H26" s="93" t="s">
        <v>1590</v>
      </c>
      <c r="I26" s="3486" t="s">
        <v>3061</v>
      </c>
      <c r="J26" s="93" t="s">
        <v>1072</v>
      </c>
      <c r="K26" s="3489" t="s">
        <v>3062</v>
      </c>
      <c r="L26" s="3"/>
      <c r="M26" s="3"/>
      <c r="N26" s="3"/>
    </row>
    <row r="27" spans="1:14">
      <c r="A27" s="29" t="s">
        <v>2991</v>
      </c>
      <c r="B27" s="162" t="s">
        <v>3063</v>
      </c>
      <c r="C27" s="583" t="s">
        <v>3064</v>
      </c>
      <c r="D27" s="1843" t="s">
        <v>3054</v>
      </c>
      <c r="E27" s="3280" t="s">
        <v>3000</v>
      </c>
      <c r="F27" s="1641"/>
      <c r="G27" s="277" t="s">
        <v>3056</v>
      </c>
      <c r="H27" s="93"/>
      <c r="I27" s="416"/>
      <c r="J27" s="93" t="s">
        <v>3019</v>
      </c>
      <c r="K27" s="3489" t="s">
        <v>3047</v>
      </c>
      <c r="L27" s="3"/>
      <c r="M27" s="3"/>
      <c r="N27" s="3"/>
    </row>
    <row r="28" spans="1:14">
      <c r="A28" s="628"/>
      <c r="B28" s="1559"/>
      <c r="C28" s="751"/>
      <c r="D28" s="639"/>
      <c r="E28" s="1792"/>
      <c r="F28" s="3471"/>
      <c r="G28" s="2922"/>
      <c r="H28" s="2070"/>
      <c r="I28" s="2916"/>
      <c r="J28" s="2070"/>
      <c r="K28" s="3472"/>
      <c r="L28" s="3"/>
      <c r="M28" s="3"/>
      <c r="N28" s="3"/>
    </row>
    <row r="29" spans="1:14" ht="37.5">
      <c r="A29" s="127" t="s">
        <v>2980</v>
      </c>
      <c r="B29" s="1782" t="s">
        <v>3065</v>
      </c>
      <c r="C29" s="82" t="s">
        <v>724</v>
      </c>
      <c r="D29" s="322" t="s">
        <v>732</v>
      </c>
      <c r="E29" s="1783">
        <v>45</v>
      </c>
      <c r="F29" s="1784" t="s">
        <v>3066</v>
      </c>
      <c r="G29" s="2985" t="s">
        <v>3067</v>
      </c>
      <c r="H29" s="2104">
        <v>2880</v>
      </c>
      <c r="I29" s="455" t="s">
        <v>293</v>
      </c>
      <c r="J29" s="1778">
        <v>2915</v>
      </c>
      <c r="K29" s="2105">
        <v>36.44</v>
      </c>
      <c r="L29" s="3"/>
      <c r="M29" s="3"/>
      <c r="N29" s="3"/>
    </row>
    <row r="30" spans="1:14">
      <c r="A30" s="1806" t="s">
        <v>3068</v>
      </c>
      <c r="B30" s="3018" t="s">
        <v>3069</v>
      </c>
      <c r="C30" s="362" t="s">
        <v>3070</v>
      </c>
      <c r="D30" s="1469" t="s">
        <v>3071</v>
      </c>
      <c r="E30" s="1836">
        <v>45</v>
      </c>
      <c r="F30" s="1990" t="s">
        <v>3072</v>
      </c>
      <c r="G30" s="3065" t="s">
        <v>3073</v>
      </c>
      <c r="H30" s="69">
        <v>2660</v>
      </c>
      <c r="I30" s="455" t="s">
        <v>293</v>
      </c>
      <c r="J30" s="2146">
        <v>2695</v>
      </c>
      <c r="K30" s="2239">
        <v>38.5</v>
      </c>
      <c r="L30" s="3"/>
      <c r="M30" s="3"/>
      <c r="N30" s="3"/>
    </row>
    <row r="31" spans="1:14">
      <c r="A31" s="69"/>
      <c r="B31" s="852"/>
      <c r="C31" s="218"/>
      <c r="D31" s="3466"/>
      <c r="E31" s="3280"/>
      <c r="F31" s="2468"/>
      <c r="G31" s="1116"/>
      <c r="H31" s="1063"/>
      <c r="I31" s="1066"/>
      <c r="J31" s="1063"/>
      <c r="K31" s="2103"/>
      <c r="L31" s="3"/>
      <c r="M31" s="3"/>
      <c r="N31" s="3"/>
    </row>
    <row r="32" spans="1:14">
      <c r="A32" s="69"/>
      <c r="B32" s="852"/>
      <c r="C32" s="753"/>
      <c r="D32" s="3466"/>
      <c r="E32" s="3280"/>
      <c r="F32" s="1641"/>
      <c r="G32" s="1116"/>
      <c r="H32" s="69"/>
      <c r="I32" s="1733"/>
      <c r="J32" s="2936"/>
      <c r="K32" s="2958"/>
      <c r="L32" s="3"/>
      <c r="M32" s="3"/>
      <c r="N32" s="3"/>
    </row>
    <row r="33" spans="1:14">
      <c r="A33" s="69"/>
      <c r="B33" s="852"/>
      <c r="C33" s="753"/>
      <c r="D33" s="3466"/>
      <c r="E33" s="3280"/>
      <c r="F33" s="54"/>
      <c r="G33" s="1116"/>
      <c r="H33" s="1349"/>
      <c r="I33" s="1733"/>
      <c r="J33" s="2936"/>
      <c r="K33" s="3468"/>
      <c r="L33" s="3"/>
      <c r="M33" s="3"/>
      <c r="N33" s="3"/>
    </row>
    <row r="34" spans="1:14">
      <c r="A34" s="69"/>
      <c r="B34" s="852"/>
      <c r="C34" s="753"/>
      <c r="D34" s="3466"/>
      <c r="E34" s="3416"/>
      <c r="F34" s="3417"/>
      <c r="G34" s="3466"/>
      <c r="H34" s="218"/>
      <c r="I34" s="3467"/>
      <c r="J34" s="218"/>
      <c r="K34" s="1999"/>
      <c r="L34" s="3"/>
      <c r="M34" s="3"/>
      <c r="N34" s="3"/>
    </row>
    <row r="35" spans="1:14">
      <c r="A35" s="69"/>
      <c r="B35" s="852"/>
      <c r="C35" s="218"/>
      <c r="D35" s="3466"/>
      <c r="E35" s="3280"/>
      <c r="F35" s="2468"/>
      <c r="G35" s="2951"/>
      <c r="H35" s="1196"/>
      <c r="I35" s="1871"/>
      <c r="J35" s="3825"/>
      <c r="K35" s="3469"/>
      <c r="L35" s="3"/>
      <c r="M35" s="3"/>
      <c r="N35" s="3"/>
    </row>
    <row r="36" spans="1:14">
      <c r="A36" s="69"/>
      <c r="B36" s="852"/>
      <c r="C36" s="218"/>
      <c r="D36" s="3466"/>
      <c r="E36" s="3280"/>
      <c r="F36" s="1641"/>
      <c r="G36" s="2951"/>
      <c r="H36" s="1196"/>
      <c r="I36" s="1871"/>
      <c r="J36" s="3825"/>
      <c r="K36" s="3469"/>
      <c r="L36" s="3"/>
      <c r="M36" s="3"/>
      <c r="N36" s="3"/>
    </row>
    <row r="37" spans="1:14" ht="35.25" thickBot="1">
      <c r="A37" s="223"/>
      <c r="B37" s="967"/>
      <c r="C37" s="751"/>
      <c r="D37" s="2707"/>
      <c r="E37" s="971"/>
      <c r="F37" s="3456"/>
      <c r="G37" s="630"/>
      <c r="H37" s="85"/>
      <c r="I37" s="2282"/>
      <c r="J37" s="598"/>
      <c r="K37" s="598"/>
      <c r="L37" s="3"/>
      <c r="M37" s="3"/>
      <c r="N37" s="3"/>
    </row>
    <row r="38" spans="1:14" ht="29.25" customHeight="1">
      <c r="A38" s="4"/>
      <c r="B38" s="1782"/>
      <c r="C38" s="1871"/>
      <c r="D38" s="1466"/>
      <c r="E38" s="971"/>
      <c r="F38" s="3456"/>
      <c r="G38" s="1601"/>
      <c r="H38" s="1599"/>
      <c r="I38" s="482"/>
      <c r="J38" s="1995"/>
      <c r="K38" s="2239"/>
    </row>
    <row r="39" spans="1:14" ht="35.25" customHeight="1">
      <c r="A39" s="1" t="s">
        <v>1</v>
      </c>
      <c r="B39" s="1"/>
      <c r="C39" s="71"/>
      <c r="D39" s="317"/>
      <c r="E39" s="232"/>
      <c r="F39" s="233"/>
      <c r="G39" s="270"/>
      <c r="H39" s="1"/>
      <c r="I39" s="413"/>
      <c r="J39" s="299"/>
      <c r="K39" s="309"/>
    </row>
    <row r="40" spans="1:14">
      <c r="A40" s="3761" t="s">
        <v>3074</v>
      </c>
      <c r="B40" s="3761"/>
      <c r="C40" s="3777" t="s">
        <v>3075</v>
      </c>
      <c r="D40" s="3777"/>
      <c r="E40" s="3777"/>
      <c r="F40" s="3777"/>
      <c r="G40" s="270"/>
      <c r="H40" s="1" t="s">
        <v>3076</v>
      </c>
      <c r="I40" s="413"/>
      <c r="J40" s="299"/>
      <c r="K40" s="309"/>
    </row>
    <row r="41" spans="1:14" ht="21.75" customHeight="1" thickBot="1">
      <c r="A41" s="4"/>
      <c r="B41" s="3"/>
      <c r="C41" s="77"/>
      <c r="D41" s="317"/>
      <c r="E41" s="232"/>
      <c r="F41" s="233"/>
      <c r="G41" s="270"/>
      <c r="H41" s="3"/>
      <c r="I41" s="412"/>
      <c r="J41" s="299"/>
      <c r="K41" s="309"/>
    </row>
    <row r="42" spans="1:14">
      <c r="A42" s="3382"/>
      <c r="B42" s="220" t="s">
        <v>3</v>
      </c>
      <c r="C42" s="220" t="s">
        <v>4</v>
      </c>
      <c r="D42" s="431" t="s">
        <v>5</v>
      </c>
      <c r="E42" s="3458" t="s">
        <v>6</v>
      </c>
      <c r="F42" s="3458" t="s">
        <v>6</v>
      </c>
      <c r="G42" s="3459" t="s">
        <v>7</v>
      </c>
      <c r="H42" s="419" t="s">
        <v>8</v>
      </c>
      <c r="I42" s="419" t="s">
        <v>9</v>
      </c>
      <c r="J42" s="427" t="s">
        <v>10</v>
      </c>
      <c r="K42" s="3460" t="s">
        <v>10</v>
      </c>
    </row>
    <row r="43" spans="1:14" ht="35.25" thickBot="1">
      <c r="A43" s="3461"/>
      <c r="B43" s="17"/>
      <c r="C43" s="17"/>
      <c r="D43" s="3462" t="s">
        <v>11</v>
      </c>
      <c r="E43" s="3463" t="s">
        <v>12</v>
      </c>
      <c r="F43" s="3463" t="s">
        <v>13</v>
      </c>
      <c r="G43" s="3464"/>
      <c r="H43" s="17" t="s">
        <v>14</v>
      </c>
      <c r="I43" s="2397"/>
      <c r="J43" s="1592" t="s">
        <v>15</v>
      </c>
      <c r="K43" s="3465" t="s">
        <v>16</v>
      </c>
    </row>
    <row r="44" spans="1:14" ht="40.5">
      <c r="A44" s="29"/>
      <c r="B44" s="3602" t="s">
        <v>3077</v>
      </c>
      <c r="C44" s="1604"/>
      <c r="D44" s="1604"/>
      <c r="E44" s="3280"/>
      <c r="F44" s="54"/>
      <c r="G44" s="3277"/>
      <c r="H44" s="93"/>
      <c r="I44" s="2901"/>
      <c r="J44" s="957"/>
      <c r="K44" s="3455"/>
    </row>
    <row r="45" spans="1:14">
      <c r="A45" s="29" t="s">
        <v>2991</v>
      </c>
      <c r="B45" s="416" t="s">
        <v>3078</v>
      </c>
      <c r="C45" s="1604" t="s">
        <v>3079</v>
      </c>
      <c r="D45" s="1604" t="s">
        <v>3080</v>
      </c>
      <c r="E45" s="3280" t="s">
        <v>2451</v>
      </c>
      <c r="F45" s="54" t="s">
        <v>2993</v>
      </c>
      <c r="G45" s="3757" t="s">
        <v>1858</v>
      </c>
      <c r="H45" s="93"/>
      <c r="I45" s="536"/>
      <c r="J45" s="459"/>
      <c r="K45" s="3757"/>
    </row>
    <row r="46" spans="1:14">
      <c r="A46" s="29" t="s">
        <v>2991</v>
      </c>
      <c r="B46" s="416" t="s">
        <v>3081</v>
      </c>
      <c r="C46" s="1604" t="s">
        <v>3079</v>
      </c>
      <c r="D46" s="1604" t="s">
        <v>3080</v>
      </c>
      <c r="E46" s="3280" t="s">
        <v>1785</v>
      </c>
      <c r="F46" s="54" t="s">
        <v>3082</v>
      </c>
      <c r="G46" s="3757" t="s">
        <v>1858</v>
      </c>
      <c r="H46" s="93" t="s">
        <v>3083</v>
      </c>
      <c r="I46" s="2901" t="s">
        <v>3084</v>
      </c>
      <c r="J46" s="459" t="s">
        <v>3085</v>
      </c>
      <c r="K46" s="2134" t="s">
        <v>3086</v>
      </c>
    </row>
    <row r="47" spans="1:14">
      <c r="A47" s="29" t="s">
        <v>2991</v>
      </c>
      <c r="B47" s="416" t="s">
        <v>3081</v>
      </c>
      <c r="C47" s="1604" t="s">
        <v>3087</v>
      </c>
      <c r="D47" s="1604" t="s">
        <v>3088</v>
      </c>
      <c r="E47" s="3416"/>
      <c r="F47" s="3417"/>
      <c r="G47" s="2985"/>
      <c r="H47" s="162"/>
      <c r="I47" s="536" t="s">
        <v>3089</v>
      </c>
      <c r="J47" s="459"/>
      <c r="K47" s="3757"/>
    </row>
    <row r="48" spans="1:14" ht="37.5">
      <c r="A48" s="29" t="s">
        <v>2991</v>
      </c>
      <c r="B48" s="416" t="s">
        <v>3090</v>
      </c>
      <c r="C48" s="93" t="s">
        <v>3091</v>
      </c>
      <c r="D48" s="2757" t="s">
        <v>3092</v>
      </c>
      <c r="E48" s="3028" t="s">
        <v>785</v>
      </c>
      <c r="F48" s="3027" t="s">
        <v>2158</v>
      </c>
      <c r="G48" s="2977" t="s">
        <v>807</v>
      </c>
      <c r="H48" s="659" t="s">
        <v>3093</v>
      </c>
      <c r="I48" s="416" t="s">
        <v>285</v>
      </c>
      <c r="J48" s="658" t="s">
        <v>3094</v>
      </c>
      <c r="K48" s="305" t="s">
        <v>3095</v>
      </c>
    </row>
    <row r="49" spans="1:12" ht="37.5">
      <c r="A49" s="29" t="s">
        <v>2991</v>
      </c>
      <c r="B49" s="2486" t="s">
        <v>3096</v>
      </c>
      <c r="C49" s="1843" t="s">
        <v>3097</v>
      </c>
      <c r="D49" s="2757" t="s">
        <v>3098</v>
      </c>
      <c r="E49" s="3028" t="s">
        <v>3099</v>
      </c>
      <c r="F49" s="3826" t="s">
        <v>2834</v>
      </c>
      <c r="G49" s="2979" t="s">
        <v>807</v>
      </c>
      <c r="H49" s="659" t="s">
        <v>551</v>
      </c>
      <c r="I49" s="416" t="s">
        <v>285</v>
      </c>
      <c r="J49" s="658" t="s">
        <v>3100</v>
      </c>
      <c r="K49" s="305" t="s">
        <v>3101</v>
      </c>
    </row>
    <row r="50" spans="1:12">
      <c r="A50" s="29" t="s">
        <v>2991</v>
      </c>
      <c r="B50" s="2486" t="s">
        <v>3102</v>
      </c>
      <c r="C50" s="579" t="s">
        <v>3103</v>
      </c>
      <c r="D50" s="2757" t="s">
        <v>3104</v>
      </c>
      <c r="E50" s="1792" t="s">
        <v>3105</v>
      </c>
      <c r="F50" s="1519"/>
      <c r="G50" s="1520" t="s">
        <v>807</v>
      </c>
      <c r="H50" s="2838" t="s">
        <v>3106</v>
      </c>
      <c r="I50" s="416" t="s">
        <v>285</v>
      </c>
      <c r="J50" s="3827" t="s">
        <v>3107</v>
      </c>
      <c r="K50" s="3025" t="s">
        <v>3108</v>
      </c>
    </row>
    <row r="51" spans="1:12" ht="37.5">
      <c r="A51" s="29"/>
      <c r="B51" s="3392" t="s">
        <v>3109</v>
      </c>
      <c r="C51" s="1604"/>
      <c r="D51" s="1604"/>
      <c r="E51" s="3416"/>
      <c r="F51" s="3417"/>
      <c r="G51" s="2437"/>
      <c r="H51" s="162"/>
      <c r="I51" s="2901"/>
      <c r="J51" s="1996"/>
      <c r="K51" s="2127"/>
    </row>
    <row r="52" spans="1:12" ht="39.75">
      <c r="A52" s="29" t="s">
        <v>3110</v>
      </c>
      <c r="B52" s="416" t="s">
        <v>3078</v>
      </c>
      <c r="C52" s="1604" t="s">
        <v>3079</v>
      </c>
      <c r="D52" s="1604" t="s">
        <v>3080</v>
      </c>
      <c r="E52" s="3280" t="s">
        <v>2451</v>
      </c>
      <c r="F52" s="54" t="s">
        <v>2993</v>
      </c>
      <c r="G52" s="3277" t="s">
        <v>169</v>
      </c>
      <c r="H52" s="93" t="s">
        <v>3111</v>
      </c>
      <c r="I52" s="2901" t="s">
        <v>3112</v>
      </c>
      <c r="J52" s="957" t="s">
        <v>3113</v>
      </c>
      <c r="K52" s="3455" t="s">
        <v>2438</v>
      </c>
    </row>
    <row r="53" spans="1:12" ht="37.5">
      <c r="A53" s="29" t="s">
        <v>3110</v>
      </c>
      <c r="B53" s="416" t="s">
        <v>3081</v>
      </c>
      <c r="C53" s="1604" t="s">
        <v>3087</v>
      </c>
      <c r="D53" s="1604" t="s">
        <v>3088</v>
      </c>
      <c r="E53" s="3416" t="s">
        <v>1785</v>
      </c>
      <c r="F53" s="3417" t="s">
        <v>351</v>
      </c>
      <c r="G53" s="2985" t="s">
        <v>645</v>
      </c>
      <c r="H53" s="162" t="s">
        <v>1218</v>
      </c>
      <c r="I53" s="2901" t="s">
        <v>3114</v>
      </c>
      <c r="J53" s="1996" t="s">
        <v>3115</v>
      </c>
      <c r="K53" s="2127" t="s">
        <v>3116</v>
      </c>
    </row>
    <row r="54" spans="1:12" ht="37.5">
      <c r="A54" s="29"/>
      <c r="B54" s="416"/>
      <c r="C54" s="1604"/>
      <c r="D54" s="1604"/>
      <c r="E54" s="3416"/>
      <c r="F54" s="3417"/>
      <c r="G54" s="2985"/>
      <c r="H54" s="162"/>
      <c r="I54" s="2901"/>
      <c r="J54" s="1996"/>
      <c r="K54" s="2127"/>
    </row>
    <row r="55" spans="1:12">
      <c r="A55" s="3086" t="s">
        <v>2991</v>
      </c>
      <c r="B55" s="3082" t="s">
        <v>3117</v>
      </c>
      <c r="C55" s="3437" t="s">
        <v>3033</v>
      </c>
      <c r="D55" s="3372" t="s">
        <v>3118</v>
      </c>
      <c r="E55" s="3078">
        <v>70</v>
      </c>
      <c r="F55" s="3438"/>
      <c r="G55" s="3439" t="s">
        <v>3119</v>
      </c>
      <c r="H55" s="3086" t="s">
        <v>3120</v>
      </c>
      <c r="I55" s="3448" t="s">
        <v>3121</v>
      </c>
      <c r="J55" s="3440" t="s">
        <v>3122</v>
      </c>
      <c r="K55" s="3449" t="s">
        <v>3123</v>
      </c>
    </row>
    <row r="56" spans="1:12">
      <c r="A56" s="3086" t="s">
        <v>2991</v>
      </c>
      <c r="B56" s="3082" t="s">
        <v>3124</v>
      </c>
      <c r="C56" s="3437" t="s">
        <v>3033</v>
      </c>
      <c r="D56" s="3372" t="s">
        <v>3125</v>
      </c>
      <c r="E56" s="3078">
        <v>70</v>
      </c>
      <c r="F56" s="3082" t="s">
        <v>758</v>
      </c>
      <c r="G56" s="3757" t="s">
        <v>3126</v>
      </c>
      <c r="H56" s="3082" t="s">
        <v>3127</v>
      </c>
      <c r="I56" s="3448" t="s">
        <v>3128</v>
      </c>
      <c r="J56" s="3757" t="s">
        <v>3129</v>
      </c>
      <c r="K56" s="3449" t="s">
        <v>3130</v>
      </c>
    </row>
    <row r="57" spans="1:12">
      <c r="A57" s="3086" t="s">
        <v>2991</v>
      </c>
      <c r="B57" s="3082" t="s">
        <v>3131</v>
      </c>
      <c r="C57" s="3437" t="s">
        <v>2934</v>
      </c>
      <c r="D57" s="3372" t="s">
        <v>3132</v>
      </c>
      <c r="E57" s="3078">
        <v>80</v>
      </c>
      <c r="F57" s="3757" t="s">
        <v>1064</v>
      </c>
      <c r="G57" s="3757" t="s">
        <v>3133</v>
      </c>
      <c r="H57" s="3078" t="s">
        <v>3134</v>
      </c>
      <c r="I57" s="3447" t="s">
        <v>3135</v>
      </c>
      <c r="J57" s="3078" t="s">
        <v>3136</v>
      </c>
      <c r="K57" s="3450" t="s">
        <v>3137</v>
      </c>
    </row>
    <row r="58" spans="1:12">
      <c r="A58" s="3086" t="s">
        <v>2991</v>
      </c>
      <c r="B58" s="3082" t="s">
        <v>3138</v>
      </c>
      <c r="C58" s="3078" t="s">
        <v>847</v>
      </c>
      <c r="D58" s="3372" t="s">
        <v>3139</v>
      </c>
      <c r="E58" s="3078">
        <v>120</v>
      </c>
      <c r="F58" s="3438"/>
      <c r="G58" s="3451" t="s">
        <v>3140</v>
      </c>
      <c r="H58" s="3452" t="s">
        <v>3141</v>
      </c>
      <c r="I58" s="3453" t="s">
        <v>3142</v>
      </c>
      <c r="J58" s="3828" t="s">
        <v>3143</v>
      </c>
      <c r="K58" s="3454" t="s">
        <v>3144</v>
      </c>
      <c r="L58" s="3466"/>
    </row>
    <row r="59" spans="1:12">
      <c r="A59" s="69" t="s">
        <v>2991</v>
      </c>
      <c r="B59" s="852" t="s">
        <v>3145</v>
      </c>
      <c r="C59" s="753" t="s">
        <v>3033</v>
      </c>
      <c r="D59" s="3466" t="s">
        <v>3118</v>
      </c>
      <c r="E59" s="218">
        <v>75</v>
      </c>
      <c r="F59" s="2235"/>
      <c r="G59" s="1116" t="s">
        <v>807</v>
      </c>
      <c r="H59" s="2936" t="s">
        <v>3146</v>
      </c>
      <c r="I59" s="1349" t="s">
        <v>3147</v>
      </c>
      <c r="J59" s="3794" t="s">
        <v>3148</v>
      </c>
      <c r="K59" s="2102" t="s">
        <v>3149</v>
      </c>
    </row>
    <row r="60" spans="1:12">
      <c r="A60" s="69" t="s">
        <v>2991</v>
      </c>
      <c r="B60" s="852" t="s">
        <v>3150</v>
      </c>
      <c r="C60" s="753" t="s">
        <v>2934</v>
      </c>
      <c r="D60" s="634" t="s">
        <v>3132</v>
      </c>
      <c r="E60" s="218">
        <v>80</v>
      </c>
      <c r="F60" s="3757" t="s">
        <v>1223</v>
      </c>
      <c r="G60" s="3757" t="s">
        <v>3133</v>
      </c>
      <c r="H60" s="1063" t="s">
        <v>3151</v>
      </c>
      <c r="I60" s="3467" t="s">
        <v>3152</v>
      </c>
      <c r="J60" s="1063" t="s">
        <v>3153</v>
      </c>
      <c r="K60" s="3466" t="s">
        <v>3154</v>
      </c>
    </row>
    <row r="61" spans="1:12">
      <c r="A61" s="69" t="s">
        <v>2991</v>
      </c>
      <c r="B61" s="852" t="s">
        <v>3155</v>
      </c>
      <c r="C61" s="218" t="s">
        <v>847</v>
      </c>
      <c r="D61" s="3466" t="s">
        <v>555</v>
      </c>
      <c r="E61" s="218">
        <v>120</v>
      </c>
      <c r="F61" s="2944"/>
      <c r="G61" s="1116" t="s">
        <v>3156</v>
      </c>
      <c r="H61" s="1063" t="s">
        <v>3157</v>
      </c>
      <c r="I61" s="1066" t="s">
        <v>3158</v>
      </c>
      <c r="J61" s="1063" t="s">
        <v>3159</v>
      </c>
      <c r="K61" s="2103">
        <v>89.3</v>
      </c>
    </row>
    <row r="62" spans="1:12">
      <c r="A62" s="3086" t="s">
        <v>2991</v>
      </c>
      <c r="B62" s="3082" t="s">
        <v>3160</v>
      </c>
      <c r="C62" s="3437" t="s">
        <v>3033</v>
      </c>
      <c r="D62" s="3372" t="s">
        <v>3125</v>
      </c>
      <c r="E62" s="3078">
        <v>75</v>
      </c>
      <c r="F62" s="3438"/>
      <c r="G62" s="3439" t="s">
        <v>3161</v>
      </c>
      <c r="H62" s="3440" t="s">
        <v>3162</v>
      </c>
      <c r="I62" s="3441" t="s">
        <v>3147</v>
      </c>
      <c r="J62" s="3829" t="s">
        <v>3148</v>
      </c>
      <c r="K62" s="3442" t="s">
        <v>3149</v>
      </c>
    </row>
    <row r="63" spans="1:12">
      <c r="A63" s="3086" t="s">
        <v>2991</v>
      </c>
      <c r="B63" s="3082" t="s">
        <v>3163</v>
      </c>
      <c r="C63" s="3437" t="s">
        <v>2934</v>
      </c>
      <c r="D63" s="3443" t="s">
        <v>3132</v>
      </c>
      <c r="E63" s="3078">
        <v>110</v>
      </c>
      <c r="F63" s="3444"/>
      <c r="G63" s="3439" t="s">
        <v>807</v>
      </c>
      <c r="H63" s="3445" t="s">
        <v>3157</v>
      </c>
      <c r="I63" s="3441" t="s">
        <v>3147</v>
      </c>
      <c r="J63" s="3445" t="s">
        <v>2255</v>
      </c>
      <c r="K63" s="3446" t="s">
        <v>3164</v>
      </c>
    </row>
    <row r="64" spans="1:12">
      <c r="A64" s="69"/>
      <c r="B64" s="852"/>
      <c r="C64" s="218"/>
      <c r="D64" s="3466"/>
      <c r="E64" s="218"/>
      <c r="F64" s="2944"/>
      <c r="G64" s="1116"/>
      <c r="H64" s="1063"/>
      <c r="I64" s="1066"/>
      <c r="J64" s="1063"/>
      <c r="K64" s="2103"/>
    </row>
    <row r="65" spans="1:14">
      <c r="A65" s="69"/>
      <c r="B65" s="852"/>
      <c r="C65" s="753"/>
      <c r="D65" s="3466"/>
      <c r="E65" s="218"/>
      <c r="F65" s="2235"/>
      <c r="G65" s="1116"/>
      <c r="H65" s="69"/>
      <c r="I65" s="1733"/>
      <c r="J65" s="2936"/>
      <c r="K65" s="2958"/>
    </row>
    <row r="66" spans="1:14">
      <c r="A66" s="69"/>
      <c r="B66" s="852"/>
      <c r="C66" s="753"/>
      <c r="D66" s="3466"/>
      <c r="E66" s="218"/>
      <c r="F66" s="852"/>
      <c r="G66" s="1116"/>
      <c r="H66" s="1349"/>
      <c r="I66" s="1733"/>
      <c r="J66" s="2936"/>
      <c r="K66" s="3468"/>
    </row>
    <row r="67" spans="1:14">
      <c r="A67" s="69"/>
      <c r="B67" s="852"/>
      <c r="C67" s="753"/>
      <c r="D67" s="3466"/>
      <c r="E67" s="218"/>
      <c r="F67" s="3466"/>
      <c r="G67" s="3466"/>
      <c r="H67" s="218"/>
      <c r="I67" s="3467"/>
      <c r="J67" s="218"/>
      <c r="K67" s="1999"/>
    </row>
    <row r="68" spans="1:14">
      <c r="A68" s="69"/>
      <c r="B68" s="852"/>
      <c r="C68" s="218"/>
      <c r="D68" s="3466"/>
      <c r="E68" s="218"/>
      <c r="F68" s="2235"/>
      <c r="G68" s="2951"/>
      <c r="H68" s="1196"/>
      <c r="I68" s="1871"/>
      <c r="J68" s="3825"/>
      <c r="K68" s="3469"/>
    </row>
    <row r="69" spans="1:14">
      <c r="A69" s="69"/>
      <c r="B69" s="852"/>
      <c r="C69" s="218"/>
      <c r="D69" s="3466"/>
      <c r="E69" s="218"/>
      <c r="F69" s="2235"/>
      <c r="G69" s="2951"/>
      <c r="H69" s="1196"/>
      <c r="I69" s="1871"/>
      <c r="J69" s="3825"/>
      <c r="K69" s="3469"/>
    </row>
    <row r="70" spans="1:14">
      <c r="A70" s="94"/>
      <c r="B70" s="432"/>
      <c r="C70" s="747"/>
      <c r="D70" s="579"/>
      <c r="E70" s="1792"/>
      <c r="F70" s="2775"/>
      <c r="G70" s="3277"/>
      <c r="H70" s="1346"/>
      <c r="I70" s="1804"/>
      <c r="J70" s="606"/>
      <c r="K70" s="2847"/>
    </row>
    <row r="71" spans="1:14">
      <c r="A71" s="94"/>
      <c r="B71" s="422"/>
      <c r="C71" s="460"/>
      <c r="D71" s="1786"/>
      <c r="E71" s="1954"/>
      <c r="F71" s="1955"/>
      <c r="G71" s="282"/>
      <c r="H71" s="209"/>
      <c r="I71" s="1804"/>
      <c r="J71" s="209"/>
      <c r="K71" s="1998"/>
    </row>
    <row r="72" spans="1:14" ht="35.25" thickBot="1">
      <c r="A72" s="94"/>
      <c r="B72" s="1654"/>
      <c r="C72" s="1662"/>
      <c r="D72" s="1956"/>
      <c r="E72" s="1957"/>
      <c r="F72" s="1724"/>
      <c r="G72" s="1958"/>
      <c r="H72" s="1959"/>
      <c r="I72" s="1960"/>
      <c r="J72" s="3830"/>
      <c r="K72" s="1961"/>
    </row>
    <row r="73" spans="1:14" ht="34.9" customHeight="1" thickTop="1" thickBot="1">
      <c r="A73" s="29"/>
      <c r="B73" s="1654"/>
      <c r="C73" s="1662"/>
      <c r="D73" s="1956"/>
      <c r="E73" s="1957"/>
      <c r="F73" s="1724"/>
      <c r="G73" s="1958"/>
      <c r="H73" s="1959"/>
      <c r="I73" s="1960"/>
      <c r="J73" s="3830"/>
      <c r="K73" s="1961"/>
    </row>
    <row r="74" spans="1:14" s="4" customFormat="1" ht="34.9" customHeight="1" thickTop="1">
      <c r="A74" s="29"/>
      <c r="B74" s="2758"/>
      <c r="C74" s="2766"/>
      <c r="D74" s="2759"/>
      <c r="E74" s="2760"/>
      <c r="F74" s="2112"/>
      <c r="G74" s="2761"/>
      <c r="H74" s="2762"/>
      <c r="I74" s="2763"/>
      <c r="J74" s="2764"/>
      <c r="K74" s="2765"/>
      <c r="L74" s="104"/>
      <c r="M74" s="105"/>
      <c r="N74" s="101"/>
    </row>
    <row r="75" spans="1:14" ht="35.25" customHeight="1">
      <c r="A75" s="1" t="s">
        <v>1</v>
      </c>
      <c r="B75" s="1"/>
      <c r="C75" s="1180"/>
      <c r="D75" s="575"/>
      <c r="E75" s="1627"/>
      <c r="F75" s="1628"/>
      <c r="G75" s="1623"/>
      <c r="H75" s="1026"/>
      <c r="I75" s="1026"/>
      <c r="J75" s="1624"/>
      <c r="K75" s="1625"/>
    </row>
    <row r="76" spans="1:14" ht="38.25">
      <c r="A76" s="3777" t="s">
        <v>3165</v>
      </c>
      <c r="B76" s="3777"/>
      <c r="C76" s="78"/>
      <c r="D76" s="318"/>
      <c r="E76" s="1628"/>
      <c r="F76" s="1628"/>
      <c r="G76" s="1626"/>
      <c r="H76" s="1624"/>
      <c r="I76" s="1026"/>
      <c r="J76" s="1624"/>
      <c r="K76" s="309"/>
    </row>
    <row r="77" spans="1:14" ht="21.75" customHeight="1" thickBot="1">
      <c r="A77" s="4"/>
      <c r="B77" s="3"/>
      <c r="C77" s="77"/>
      <c r="D77" s="317"/>
      <c r="E77" s="232"/>
      <c r="F77" s="233"/>
      <c r="G77" s="270"/>
      <c r="H77" s="3"/>
      <c r="I77" s="412"/>
      <c r="J77" s="299"/>
      <c r="K77" s="309"/>
    </row>
    <row r="78" spans="1:14">
      <c r="A78" s="3759"/>
      <c r="B78" s="3760" t="s">
        <v>3</v>
      </c>
      <c r="C78" s="6" t="s">
        <v>4</v>
      </c>
      <c r="D78" s="319" t="s">
        <v>5</v>
      </c>
      <c r="E78" s="3751" t="s">
        <v>6</v>
      </c>
      <c r="F78" s="3752" t="s">
        <v>6</v>
      </c>
      <c r="G78" s="297" t="s">
        <v>7</v>
      </c>
      <c r="H78" s="80" t="s">
        <v>8</v>
      </c>
      <c r="I78" s="80" t="s">
        <v>9</v>
      </c>
      <c r="J78" s="302" t="s">
        <v>10</v>
      </c>
      <c r="K78" s="313" t="s">
        <v>10</v>
      </c>
    </row>
    <row r="79" spans="1:14" ht="35.25" thickBot="1">
      <c r="A79" s="118"/>
      <c r="B79" s="16"/>
      <c r="C79" s="12"/>
      <c r="D79" s="320" t="s">
        <v>11</v>
      </c>
      <c r="E79" s="3757" t="s">
        <v>12</v>
      </c>
      <c r="F79" s="3757" t="s">
        <v>13</v>
      </c>
      <c r="G79" s="298"/>
      <c r="H79" s="12" t="s">
        <v>14</v>
      </c>
      <c r="I79" s="414"/>
      <c r="J79" s="303" t="s">
        <v>15</v>
      </c>
      <c r="K79" s="314" t="s">
        <v>16</v>
      </c>
    </row>
    <row r="80" spans="1:14">
      <c r="A80" s="3757" t="s">
        <v>86</v>
      </c>
      <c r="B80" s="1559" t="s">
        <v>716</v>
      </c>
      <c r="C80" s="2030" t="s">
        <v>3166</v>
      </c>
      <c r="D80" s="370"/>
      <c r="E80" s="3757" t="s">
        <v>3167</v>
      </c>
      <c r="F80" s="3757" t="s">
        <v>3168</v>
      </c>
      <c r="G80" s="1544" t="s">
        <v>3169</v>
      </c>
      <c r="H80" s="628">
        <v>1430</v>
      </c>
      <c r="I80" s="3373" t="s">
        <v>3170</v>
      </c>
      <c r="J80" s="2147" t="s">
        <v>2398</v>
      </c>
      <c r="K80" s="3156" t="s">
        <v>3171</v>
      </c>
    </row>
    <row r="81" spans="1:11">
      <c r="A81" s="190"/>
      <c r="B81" s="852" t="s">
        <v>3172</v>
      </c>
      <c r="C81" s="443" t="s">
        <v>3173</v>
      </c>
      <c r="D81" s="3757" t="s">
        <v>3174</v>
      </c>
      <c r="E81" s="3757" t="s">
        <v>3175</v>
      </c>
      <c r="F81" s="3757" t="s">
        <v>3176</v>
      </c>
      <c r="G81" s="1539" t="s">
        <v>3177</v>
      </c>
      <c r="H81" s="69">
        <v>1860</v>
      </c>
      <c r="I81" s="497" t="s">
        <v>285</v>
      </c>
      <c r="J81" s="2146" t="s">
        <v>3178</v>
      </c>
      <c r="K81" s="1999" t="s">
        <v>3179</v>
      </c>
    </row>
    <row r="82" spans="1:11">
      <c r="A82" s="42"/>
      <c r="B82" s="2901" t="s">
        <v>3180</v>
      </c>
      <c r="C82" s="2278" t="s">
        <v>3181</v>
      </c>
      <c r="D82" s="3757" t="s">
        <v>3182</v>
      </c>
      <c r="E82" s="3757" t="s">
        <v>3183</v>
      </c>
      <c r="F82" s="3757" t="s">
        <v>3184</v>
      </c>
      <c r="G82" s="3564" t="s">
        <v>1096</v>
      </c>
      <c r="H82" s="93" t="s">
        <v>3185</v>
      </c>
      <c r="I82" s="416" t="s">
        <v>3186</v>
      </c>
      <c r="J82" s="203" t="s">
        <v>3187</v>
      </c>
      <c r="K82" s="305" t="s">
        <v>3188</v>
      </c>
    </row>
    <row r="83" spans="1:11">
      <c r="A83" s="29" t="s">
        <v>2890</v>
      </c>
      <c r="B83" s="29" t="s">
        <v>3189</v>
      </c>
      <c r="C83" s="82" t="s">
        <v>3190</v>
      </c>
      <c r="D83" s="3477" t="s">
        <v>3191</v>
      </c>
      <c r="E83" s="3757" t="s">
        <v>2451</v>
      </c>
      <c r="F83" s="3757" t="s">
        <v>3192</v>
      </c>
      <c r="G83" s="3747">
        <v>25339</v>
      </c>
      <c r="H83" s="29" t="s">
        <v>3193</v>
      </c>
      <c r="I83" s="3363" t="s">
        <v>3194</v>
      </c>
      <c r="J83" s="203" t="s">
        <v>3195</v>
      </c>
      <c r="K83" s="2026" t="s">
        <v>3196</v>
      </c>
    </row>
    <row r="84" spans="1:11">
      <c r="A84" s="29" t="s">
        <v>2890</v>
      </c>
      <c r="B84" s="29" t="s">
        <v>3197</v>
      </c>
      <c r="C84" s="82" t="s">
        <v>3190</v>
      </c>
      <c r="D84" s="3477" t="s">
        <v>3198</v>
      </c>
      <c r="E84" s="3757" t="s">
        <v>3199</v>
      </c>
      <c r="F84" s="3757" t="s">
        <v>3192</v>
      </c>
      <c r="G84" s="3747">
        <v>25339</v>
      </c>
      <c r="H84" s="29" t="s">
        <v>3193</v>
      </c>
      <c r="I84" s="3363" t="s">
        <v>3194</v>
      </c>
      <c r="J84" s="203" t="s">
        <v>3195</v>
      </c>
      <c r="K84" s="2026" t="s">
        <v>3200</v>
      </c>
    </row>
    <row r="85" spans="1:11">
      <c r="A85" s="29" t="s">
        <v>2890</v>
      </c>
      <c r="B85" s="29" t="s">
        <v>3201</v>
      </c>
      <c r="C85" s="82" t="s">
        <v>3190</v>
      </c>
      <c r="D85" s="3477" t="s">
        <v>3191</v>
      </c>
      <c r="E85" s="3757" t="s">
        <v>2438</v>
      </c>
      <c r="F85" s="3757" t="s">
        <v>3202</v>
      </c>
      <c r="G85" s="3747">
        <v>25339</v>
      </c>
      <c r="H85" s="29" t="s">
        <v>3203</v>
      </c>
      <c r="I85" s="2026" t="s">
        <v>3204</v>
      </c>
      <c r="J85" s="2026" t="s">
        <v>3205</v>
      </c>
      <c r="K85" s="2026" t="s">
        <v>3206</v>
      </c>
    </row>
    <row r="86" spans="1:11" ht="35.25" thickBot="1">
      <c r="A86" s="1660" t="s">
        <v>2890</v>
      </c>
      <c r="B86" s="1660" t="s">
        <v>3207</v>
      </c>
      <c r="C86" s="1662" t="s">
        <v>3190</v>
      </c>
      <c r="D86" s="490" t="s">
        <v>3198</v>
      </c>
      <c r="E86" s="3757" t="s">
        <v>425</v>
      </c>
      <c r="F86" s="3757" t="s">
        <v>3202</v>
      </c>
      <c r="G86" s="3757">
        <v>25339</v>
      </c>
      <c r="H86" s="1660" t="s">
        <v>3203</v>
      </c>
      <c r="I86" s="3548" t="s">
        <v>3204</v>
      </c>
      <c r="J86" s="3548" t="s">
        <v>3205</v>
      </c>
      <c r="K86" s="3548" t="s">
        <v>3208</v>
      </c>
    </row>
    <row r="87" spans="1:11" ht="35.25" thickTop="1">
      <c r="A87" s="3373" t="s">
        <v>2890</v>
      </c>
      <c r="B87" s="2134" t="s">
        <v>3209</v>
      </c>
      <c r="C87" s="3560" t="s">
        <v>2388</v>
      </c>
      <c r="D87" s="490" t="s">
        <v>3210</v>
      </c>
      <c r="E87" s="3757" t="s">
        <v>3211</v>
      </c>
      <c r="F87" s="3757" t="s">
        <v>2554</v>
      </c>
      <c r="G87" s="3757" t="s">
        <v>3212</v>
      </c>
      <c r="H87" s="2030">
        <v>1700</v>
      </c>
      <c r="I87" s="3757" t="s">
        <v>350</v>
      </c>
      <c r="J87" s="2030" t="s">
        <v>3213</v>
      </c>
      <c r="K87" s="2030" t="s">
        <v>3214</v>
      </c>
    </row>
    <row r="88" spans="1:11">
      <c r="A88" s="487" t="s">
        <v>2890</v>
      </c>
      <c r="B88" s="3491" t="s">
        <v>3215</v>
      </c>
      <c r="C88" s="3359" t="s">
        <v>2388</v>
      </c>
      <c r="D88" s="490" t="s">
        <v>3216</v>
      </c>
      <c r="E88" s="3757" t="s">
        <v>785</v>
      </c>
      <c r="F88" s="3757"/>
      <c r="G88" s="2037">
        <v>25038</v>
      </c>
      <c r="H88" s="2026">
        <v>1700</v>
      </c>
      <c r="I88" s="487" t="s">
        <v>350</v>
      </c>
      <c r="J88" s="2026" t="s">
        <v>3213</v>
      </c>
      <c r="K88" s="2026" t="s">
        <v>3217</v>
      </c>
    </row>
    <row r="89" spans="1:11">
      <c r="A89" s="487" t="s">
        <v>2890</v>
      </c>
      <c r="B89" s="3491" t="s">
        <v>3218</v>
      </c>
      <c r="C89" s="3359" t="s">
        <v>2388</v>
      </c>
      <c r="D89" s="490" t="s">
        <v>3210</v>
      </c>
      <c r="E89" s="3757" t="s">
        <v>3000</v>
      </c>
      <c r="F89" s="3757"/>
      <c r="G89" s="2037">
        <v>25037</v>
      </c>
      <c r="H89" s="2026">
        <v>1700</v>
      </c>
      <c r="I89" s="487" t="s">
        <v>350</v>
      </c>
      <c r="J89" s="2026" t="s">
        <v>3213</v>
      </c>
      <c r="K89" s="2026" t="s">
        <v>3214</v>
      </c>
    </row>
    <row r="90" spans="1:11">
      <c r="A90" s="29"/>
      <c r="B90" s="162" t="s">
        <v>3219</v>
      </c>
      <c r="C90" s="93" t="s">
        <v>3070</v>
      </c>
      <c r="D90" s="935" t="s">
        <v>3216</v>
      </c>
      <c r="E90" s="3757" t="s">
        <v>3220</v>
      </c>
      <c r="F90" s="3757"/>
      <c r="G90" s="2037" t="s">
        <v>3221</v>
      </c>
      <c r="H90" s="29" t="s">
        <v>3222</v>
      </c>
      <c r="I90" s="3363" t="s">
        <v>285</v>
      </c>
      <c r="J90" s="203" t="s">
        <v>3223</v>
      </c>
      <c r="K90" s="2026" t="s">
        <v>3224</v>
      </c>
    </row>
    <row r="91" spans="1:11">
      <c r="A91" s="29"/>
      <c r="B91" s="162" t="s">
        <v>3225</v>
      </c>
      <c r="C91" s="93" t="s">
        <v>3070</v>
      </c>
      <c r="D91" s="935" t="s">
        <v>3216</v>
      </c>
      <c r="E91" s="3757" t="s">
        <v>3220</v>
      </c>
      <c r="F91" s="3757"/>
      <c r="G91" s="3375"/>
      <c r="H91" s="93"/>
      <c r="I91" s="2026"/>
      <c r="J91" s="1384"/>
      <c r="K91" s="2026"/>
    </row>
    <row r="92" spans="1:11" ht="35.25" thickBot="1">
      <c r="A92" s="37"/>
      <c r="B92" s="37" t="s">
        <v>3226</v>
      </c>
      <c r="C92" s="2397"/>
      <c r="D92" s="3757"/>
      <c r="E92" s="3757" t="s">
        <v>2842</v>
      </c>
      <c r="F92" s="3757"/>
      <c r="G92" s="3757"/>
      <c r="H92" s="1516"/>
      <c r="I92" s="2042"/>
      <c r="J92" s="3757"/>
      <c r="K92" s="2042"/>
    </row>
    <row r="93" spans="1:11">
      <c r="A93" s="20" t="s">
        <v>2980</v>
      </c>
      <c r="B93" s="2134" t="s">
        <v>3227</v>
      </c>
      <c r="C93" s="598" t="s">
        <v>3228</v>
      </c>
      <c r="D93" s="3374" t="s">
        <v>3229</v>
      </c>
      <c r="E93" s="3757" t="s">
        <v>3230</v>
      </c>
      <c r="F93" s="3757" t="s">
        <v>2660</v>
      </c>
      <c r="G93" s="3757">
        <v>25034</v>
      </c>
      <c r="H93" s="598" t="s">
        <v>3231</v>
      </c>
      <c r="I93" s="2030" t="s">
        <v>285</v>
      </c>
      <c r="J93" s="1387" t="s">
        <v>1327</v>
      </c>
      <c r="K93" s="2030" t="s">
        <v>3232</v>
      </c>
    </row>
    <row r="94" spans="1:11">
      <c r="A94" s="29" t="s">
        <v>2980</v>
      </c>
      <c r="B94" s="1189" t="s">
        <v>3233</v>
      </c>
      <c r="C94" s="93" t="s">
        <v>3228</v>
      </c>
      <c r="D94" s="490" t="s">
        <v>3229</v>
      </c>
      <c r="E94" s="3757" t="s">
        <v>3230</v>
      </c>
      <c r="F94" s="3757" t="s">
        <v>2554</v>
      </c>
      <c r="G94" s="3375" t="s">
        <v>1111</v>
      </c>
      <c r="H94" s="93" t="s">
        <v>3234</v>
      </c>
      <c r="I94" s="2026" t="s">
        <v>350</v>
      </c>
      <c r="J94" s="1384" t="s">
        <v>347</v>
      </c>
      <c r="K94" s="2026" t="s">
        <v>2764</v>
      </c>
    </row>
    <row r="95" spans="1:11">
      <c r="A95" s="29" t="s">
        <v>2890</v>
      </c>
      <c r="B95" s="3495" t="s">
        <v>3235</v>
      </c>
      <c r="C95" s="93" t="s">
        <v>3228</v>
      </c>
      <c r="D95" s="490" t="s">
        <v>3229</v>
      </c>
      <c r="E95" s="3757" t="s">
        <v>3230</v>
      </c>
      <c r="F95" s="3757" t="s">
        <v>2660</v>
      </c>
      <c r="G95" s="3375">
        <v>24964</v>
      </c>
      <c r="H95" s="93" t="s">
        <v>3236</v>
      </c>
      <c r="I95" s="2026" t="s">
        <v>285</v>
      </c>
      <c r="J95" s="1384" t="s">
        <v>3237</v>
      </c>
      <c r="K95" s="2026" t="s">
        <v>3238</v>
      </c>
    </row>
    <row r="96" spans="1:11">
      <c r="A96" s="29" t="s">
        <v>2890</v>
      </c>
      <c r="B96" s="1189" t="s">
        <v>3239</v>
      </c>
      <c r="C96" s="93" t="s">
        <v>3228</v>
      </c>
      <c r="D96" s="490" t="s">
        <v>3229</v>
      </c>
      <c r="E96" s="3757" t="s">
        <v>3240</v>
      </c>
      <c r="F96" s="3757" t="s">
        <v>2598</v>
      </c>
      <c r="G96" s="3375">
        <v>24964</v>
      </c>
      <c r="H96" s="93" t="s">
        <v>3241</v>
      </c>
      <c r="I96" s="2026" t="s">
        <v>285</v>
      </c>
      <c r="J96" s="1384" t="s">
        <v>3242</v>
      </c>
      <c r="K96" s="2026" t="s">
        <v>3243</v>
      </c>
    </row>
    <row r="97" spans="1:11">
      <c r="A97" s="29" t="s">
        <v>2890</v>
      </c>
      <c r="B97" s="162" t="s">
        <v>3244</v>
      </c>
      <c r="C97" s="362"/>
      <c r="D97" s="1124"/>
      <c r="E97" s="3757"/>
      <c r="F97" s="3757"/>
      <c r="G97" s="3375"/>
      <c r="H97" s="1601"/>
      <c r="I97" s="487"/>
      <c r="J97" s="487"/>
      <c r="K97" s="1490"/>
    </row>
    <row r="98" spans="1:11">
      <c r="A98" s="29" t="s">
        <v>2890</v>
      </c>
      <c r="B98" s="162" t="s">
        <v>3245</v>
      </c>
      <c r="C98" s="487" t="s">
        <v>3246</v>
      </c>
      <c r="D98" s="324" t="s">
        <v>3247</v>
      </c>
      <c r="E98" s="3757" t="s">
        <v>1250</v>
      </c>
      <c r="F98" s="3757"/>
      <c r="G98" s="276" t="s">
        <v>3212</v>
      </c>
      <c r="H98" s="416">
        <v>1080</v>
      </c>
      <c r="I98" s="416" t="s">
        <v>350</v>
      </c>
      <c r="J98" s="606" t="s">
        <v>3248</v>
      </c>
      <c r="K98" s="487" t="s">
        <v>341</v>
      </c>
    </row>
    <row r="99" spans="1:11">
      <c r="A99" s="29" t="s">
        <v>2991</v>
      </c>
      <c r="B99" s="162" t="s">
        <v>3249</v>
      </c>
      <c r="C99" s="362" t="s">
        <v>45</v>
      </c>
      <c r="D99" s="1789" t="s">
        <v>629</v>
      </c>
      <c r="E99" s="3757"/>
      <c r="F99" s="3757"/>
      <c r="G99" s="276" t="s">
        <v>3250</v>
      </c>
      <c r="H99" s="1601"/>
      <c r="I99" s="416"/>
      <c r="J99" s="1778" t="s">
        <v>3251</v>
      </c>
      <c r="K99" s="305" t="s">
        <v>3252</v>
      </c>
    </row>
    <row r="100" spans="1:11" ht="37.5">
      <c r="A100" s="29" t="s">
        <v>2890</v>
      </c>
      <c r="B100" s="659" t="s">
        <v>3253</v>
      </c>
      <c r="C100" s="362" t="s">
        <v>45</v>
      </c>
      <c r="D100" s="1789" t="s">
        <v>629</v>
      </c>
      <c r="E100" s="3757" t="s">
        <v>3254</v>
      </c>
      <c r="F100" s="3757" t="s">
        <v>3255</v>
      </c>
      <c r="G100" s="3483" t="s">
        <v>1895</v>
      </c>
      <c r="H100" s="29">
        <v>1050</v>
      </c>
      <c r="I100" s="416" t="s">
        <v>2440</v>
      </c>
      <c r="J100" s="1778" t="s">
        <v>3256</v>
      </c>
      <c r="K100" s="305" t="s">
        <v>3257</v>
      </c>
    </row>
    <row r="101" spans="1:11" ht="37.5">
      <c r="A101" s="29" t="s">
        <v>2991</v>
      </c>
      <c r="B101" s="659" t="s">
        <v>3253</v>
      </c>
      <c r="C101" s="362" t="s">
        <v>45</v>
      </c>
      <c r="D101" s="1789" t="s">
        <v>629</v>
      </c>
      <c r="E101" s="3757" t="s">
        <v>3254</v>
      </c>
      <c r="F101" s="3757" t="s">
        <v>3255</v>
      </c>
      <c r="G101" s="3483" t="s">
        <v>3258</v>
      </c>
      <c r="H101" s="1601"/>
      <c r="I101" s="416" t="s">
        <v>3259</v>
      </c>
      <c r="J101" s="1778" t="s">
        <v>3260</v>
      </c>
      <c r="K101" s="305" t="s">
        <v>3261</v>
      </c>
    </row>
    <row r="102" spans="1:11" ht="37.9" customHeight="1">
      <c r="A102" s="29"/>
      <c r="B102" s="3493" t="s">
        <v>3262</v>
      </c>
      <c r="C102" s="1055" t="s">
        <v>3263</v>
      </c>
      <c r="D102" s="3757"/>
      <c r="E102" s="3757"/>
      <c r="F102" s="3757"/>
      <c r="G102" s="3757"/>
      <c r="H102" s="1055"/>
      <c r="I102" s="1055"/>
      <c r="J102" s="1055"/>
      <c r="K102" s="1055"/>
    </row>
    <row r="103" spans="1:11" ht="37.5">
      <c r="A103" s="29"/>
      <c r="B103" s="2154" t="s">
        <v>3264</v>
      </c>
      <c r="C103" s="362" t="s">
        <v>45</v>
      </c>
      <c r="D103" s="1789" t="s">
        <v>629</v>
      </c>
      <c r="E103" s="3757"/>
      <c r="F103" s="3757"/>
      <c r="G103" s="276" t="s">
        <v>3265</v>
      </c>
      <c r="H103" s="416" t="s">
        <v>3266</v>
      </c>
      <c r="I103" s="29" t="s">
        <v>3267</v>
      </c>
      <c r="J103" s="1963" t="s">
        <v>3268</v>
      </c>
      <c r="K103" s="2127" t="s">
        <v>3269</v>
      </c>
    </row>
    <row r="104" spans="1:11" ht="38.25">
      <c r="A104" s="29"/>
      <c r="B104" s="659" t="s">
        <v>3270</v>
      </c>
      <c r="C104" s="459"/>
      <c r="D104" s="324"/>
      <c r="E104" s="3757"/>
      <c r="F104" s="3757"/>
      <c r="G104" s="276" t="s">
        <v>3271</v>
      </c>
      <c r="H104" s="659" t="s">
        <v>3272</v>
      </c>
      <c r="I104" s="659" t="s">
        <v>3273</v>
      </c>
      <c r="J104" s="487" t="s">
        <v>3274</v>
      </c>
      <c r="K104" s="3494"/>
    </row>
    <row r="105" spans="1:11" ht="38.25">
      <c r="A105" s="29"/>
      <c r="B105" s="659" t="s">
        <v>3275</v>
      </c>
      <c r="C105" s="459"/>
      <c r="D105" s="324"/>
      <c r="E105" s="3757"/>
      <c r="F105" s="3757"/>
      <c r="G105" s="276"/>
      <c r="H105" s="659"/>
      <c r="I105" s="659" t="s">
        <v>3276</v>
      </c>
      <c r="J105" s="671"/>
      <c r="K105" s="3494"/>
    </row>
    <row r="106" spans="1:11" ht="37.5">
      <c r="A106" s="29"/>
      <c r="B106" s="659" t="s">
        <v>3277</v>
      </c>
      <c r="C106" s="459"/>
      <c r="D106" s="324"/>
      <c r="E106" s="3757" t="s">
        <v>3278</v>
      </c>
      <c r="F106" s="3757"/>
      <c r="G106" s="644" t="s">
        <v>3265</v>
      </c>
      <c r="H106" s="416" t="s">
        <v>3279</v>
      </c>
      <c r="I106" s="29" t="s">
        <v>3280</v>
      </c>
      <c r="J106" s="1963" t="s">
        <v>3281</v>
      </c>
      <c r="K106" s="2127" t="s">
        <v>3282</v>
      </c>
    </row>
    <row r="107" spans="1:11" ht="37.5">
      <c r="A107" s="29"/>
      <c r="B107" s="659"/>
      <c r="C107" s="459"/>
      <c r="D107" s="324"/>
      <c r="E107" s="3757"/>
      <c r="F107" s="3757"/>
      <c r="G107" s="276"/>
      <c r="H107" s="658"/>
      <c r="I107" s="3831" t="s">
        <v>293</v>
      </c>
      <c r="J107" s="671"/>
      <c r="K107" s="179"/>
    </row>
    <row r="108" spans="1:11" ht="28.5" customHeight="1" thickBot="1">
      <c r="A108" s="29"/>
      <c r="B108" s="959"/>
      <c r="C108" s="459"/>
      <c r="D108" s="3479"/>
      <c r="E108" s="3757"/>
      <c r="F108" s="3757"/>
      <c r="G108" s="2209"/>
      <c r="H108" s="908"/>
      <c r="I108" s="69"/>
      <c r="J108" s="908"/>
      <c r="K108" s="1490"/>
    </row>
    <row r="109" spans="1:11" ht="21" customHeight="1">
      <c r="A109" s="1" t="s">
        <v>1</v>
      </c>
      <c r="C109" s="71"/>
      <c r="D109" s="317"/>
      <c r="E109" s="232"/>
      <c r="F109" s="233"/>
      <c r="G109" s="270"/>
      <c r="H109" s="1"/>
      <c r="I109" s="413"/>
      <c r="J109" s="299"/>
      <c r="K109" s="309"/>
    </row>
    <row r="110" spans="1:11">
      <c r="A110" s="3761" t="s">
        <v>3283</v>
      </c>
      <c r="B110" s="3761"/>
      <c r="C110" s="10"/>
      <c r="D110" s="318"/>
      <c r="E110" s="232"/>
      <c r="F110" s="233"/>
      <c r="G110" s="270"/>
      <c r="H110" s="1"/>
      <c r="I110" s="413"/>
      <c r="J110" s="299"/>
      <c r="K110" s="309"/>
    </row>
    <row r="111" spans="1:11" ht="21.75" customHeight="1" thickBot="1">
      <c r="A111" s="4"/>
      <c r="B111" s="3"/>
      <c r="C111" s="77"/>
      <c r="D111" s="317"/>
      <c r="E111" s="232"/>
      <c r="F111" s="233"/>
      <c r="G111" s="270"/>
      <c r="H111" s="3"/>
      <c r="I111" s="412"/>
      <c r="J111" s="299"/>
      <c r="K111" s="309"/>
    </row>
    <row r="112" spans="1:11">
      <c r="A112" s="3759"/>
      <c r="B112" s="3760" t="s">
        <v>3</v>
      </c>
      <c r="C112" s="6" t="s">
        <v>4</v>
      </c>
      <c r="D112" s="319" t="s">
        <v>5</v>
      </c>
      <c r="E112" s="3751" t="s">
        <v>6</v>
      </c>
      <c r="F112" s="3752" t="s">
        <v>6</v>
      </c>
      <c r="G112" s="297" t="s">
        <v>7</v>
      </c>
      <c r="H112" s="80" t="s">
        <v>8</v>
      </c>
      <c r="I112" s="80" t="s">
        <v>9</v>
      </c>
      <c r="J112" s="302" t="s">
        <v>10</v>
      </c>
      <c r="K112" s="313" t="s">
        <v>10</v>
      </c>
    </row>
    <row r="113" spans="1:14" ht="35.25" thickBot="1">
      <c r="A113" s="118"/>
      <c r="B113" s="16"/>
      <c r="C113" s="12"/>
      <c r="D113" s="320" t="s">
        <v>11</v>
      </c>
      <c r="E113" s="3757" t="s">
        <v>12</v>
      </c>
      <c r="F113" s="3757" t="s">
        <v>13</v>
      </c>
      <c r="G113" s="298"/>
      <c r="H113" s="12" t="s">
        <v>14</v>
      </c>
      <c r="I113" s="414"/>
      <c r="J113" s="303" t="s">
        <v>15</v>
      </c>
      <c r="K113" s="314" t="s">
        <v>16</v>
      </c>
    </row>
    <row r="114" spans="1:14" ht="38.25">
      <c r="A114" s="29"/>
      <c r="B114" s="708" t="s">
        <v>3284</v>
      </c>
      <c r="C114" s="766" t="s">
        <v>3285</v>
      </c>
      <c r="D114" s="3757"/>
      <c r="E114" s="3757"/>
      <c r="F114" s="3757"/>
      <c r="G114" s="3260" t="s">
        <v>3286</v>
      </c>
      <c r="H114" s="3260"/>
      <c r="I114" s="3260"/>
      <c r="J114" s="3260"/>
      <c r="K114" s="3261"/>
    </row>
    <row r="115" spans="1:14" ht="38.25">
      <c r="A115" s="42"/>
      <c r="B115" s="662" t="s">
        <v>3287</v>
      </c>
      <c r="C115" s="392"/>
      <c r="D115" s="370"/>
      <c r="E115" s="3757"/>
      <c r="F115" s="3757"/>
      <c r="G115" s="766" t="s">
        <v>3288</v>
      </c>
      <c r="H115" s="659"/>
      <c r="I115" s="466" t="s">
        <v>3289</v>
      </c>
      <c r="J115" s="691" t="s">
        <v>3290</v>
      </c>
      <c r="K115" s="692"/>
    </row>
    <row r="116" spans="1:14">
      <c r="A116" s="29"/>
      <c r="B116" s="128"/>
      <c r="C116" s="213"/>
      <c r="D116" s="3143"/>
      <c r="E116" s="3757"/>
      <c r="F116" s="3757"/>
      <c r="G116" s="766"/>
      <c r="H116" s="29"/>
      <c r="I116" s="466" t="s">
        <v>3291</v>
      </c>
      <c r="J116" s="133"/>
      <c r="K116" s="134"/>
    </row>
    <row r="117" spans="1:14">
      <c r="A117" s="29"/>
      <c r="B117" s="227"/>
      <c r="C117" s="598"/>
      <c r="D117" s="3474"/>
      <c r="E117" s="3757"/>
      <c r="F117" s="3757"/>
      <c r="G117" s="904"/>
      <c r="H117" s="2278"/>
      <c r="I117" s="3121"/>
      <c r="J117" s="93"/>
      <c r="K117" s="3122"/>
    </row>
    <row r="118" spans="1:14">
      <c r="A118" s="29"/>
      <c r="B118" s="227"/>
      <c r="C118" s="598"/>
      <c r="D118" s="3474"/>
      <c r="E118" s="3757"/>
      <c r="F118" s="3757"/>
      <c r="G118" s="904"/>
      <c r="H118" s="93"/>
      <c r="I118" s="1346"/>
      <c r="J118" s="93"/>
      <c r="K118" s="1342"/>
    </row>
    <row r="119" spans="1:14">
      <c r="A119" s="29"/>
      <c r="B119" s="2486"/>
      <c r="C119" s="1786"/>
      <c r="D119" s="3475"/>
      <c r="E119" s="3757"/>
      <c r="F119" s="3757"/>
      <c r="G119" s="2841"/>
      <c r="H119" s="207"/>
      <c r="I119" s="3024"/>
      <c r="J119" s="583"/>
      <c r="K119" s="1787"/>
    </row>
    <row r="120" spans="1:14">
      <c r="A120" s="675"/>
      <c r="B120" s="2464"/>
      <c r="C120" s="207"/>
      <c r="D120" s="3475"/>
      <c r="E120" s="3757"/>
      <c r="F120" s="3757"/>
      <c r="G120" s="904"/>
      <c r="H120" s="93"/>
      <c r="I120" s="3023"/>
      <c r="J120" s="93"/>
      <c r="K120" s="1518"/>
    </row>
    <row r="121" spans="1:14" ht="38.25">
      <c r="A121" s="35"/>
      <c r="B121" s="3540" t="s">
        <v>86</v>
      </c>
      <c r="C121" s="207"/>
      <c r="D121" s="3476"/>
      <c r="E121" s="3757"/>
      <c r="F121" s="3757"/>
      <c r="G121" s="904"/>
      <c r="H121" s="583"/>
      <c r="I121" s="1804"/>
      <c r="J121" s="93"/>
      <c r="K121" s="1518"/>
    </row>
    <row r="122" spans="1:14">
      <c r="A122" s="35"/>
      <c r="B122" s="36" t="s">
        <v>736</v>
      </c>
      <c r="C122" s="207"/>
      <c r="D122" s="3476"/>
      <c r="E122" s="3757"/>
      <c r="F122" s="3757"/>
      <c r="G122" s="2841" t="s">
        <v>1678</v>
      </c>
      <c r="H122" s="207">
        <v>2000</v>
      </c>
      <c r="I122" s="434" t="s">
        <v>293</v>
      </c>
      <c r="J122" s="207" t="s">
        <v>3292</v>
      </c>
      <c r="K122" s="2467"/>
    </row>
    <row r="123" spans="1:14">
      <c r="A123" s="29"/>
      <c r="B123" s="36" t="s">
        <v>1681</v>
      </c>
      <c r="C123" s="93" t="s">
        <v>3293</v>
      </c>
      <c r="D123" s="935" t="s">
        <v>3294</v>
      </c>
      <c r="E123" s="3757">
        <v>15</v>
      </c>
      <c r="F123" s="3757" t="s">
        <v>411</v>
      </c>
      <c r="G123" s="644" t="s">
        <v>3295</v>
      </c>
      <c r="H123" s="93">
        <v>3600</v>
      </c>
      <c r="I123" s="29" t="s">
        <v>614</v>
      </c>
      <c r="J123" s="459" t="s">
        <v>3296</v>
      </c>
      <c r="K123" s="3489" t="s">
        <v>3297</v>
      </c>
      <c r="N123" s="101" t="e">
        <f ca="1">M</f>
        <v>#NAME?</v>
      </c>
    </row>
    <row r="124" spans="1:14">
      <c r="A124" s="29"/>
      <c r="B124" s="162" t="s">
        <v>3298</v>
      </c>
      <c r="C124" s="583"/>
      <c r="D124" s="3478"/>
      <c r="E124" s="3757"/>
      <c r="F124" s="3757"/>
      <c r="G124" s="276" t="s">
        <v>3299</v>
      </c>
      <c r="H124" s="93">
        <v>1400</v>
      </c>
      <c r="I124" s="416" t="s">
        <v>285</v>
      </c>
      <c r="J124" s="93" t="s">
        <v>3300</v>
      </c>
      <c r="K124" s="1518"/>
    </row>
    <row r="125" spans="1:14">
      <c r="A125" s="29"/>
      <c r="B125" s="162"/>
      <c r="C125" s="583"/>
      <c r="D125" s="3478"/>
      <c r="E125" s="3757"/>
      <c r="F125" s="3757"/>
      <c r="G125" s="3481"/>
      <c r="H125" s="1063"/>
      <c r="I125" s="1804"/>
      <c r="J125" s="93"/>
      <c r="K125" s="1683"/>
    </row>
    <row r="126" spans="1:14">
      <c r="A126" s="29"/>
      <c r="B126" s="162"/>
      <c r="C126" s="1843"/>
      <c r="D126" s="3478"/>
      <c r="E126" s="3757"/>
      <c r="F126" s="3757"/>
      <c r="G126" s="904"/>
      <c r="H126" s="1063"/>
      <c r="I126" s="416"/>
      <c r="J126" s="93"/>
      <c r="K126" s="1518"/>
    </row>
    <row r="127" spans="1:14">
      <c r="A127" s="42"/>
      <c r="B127" s="2072" t="s">
        <v>3301</v>
      </c>
      <c r="C127" s="93"/>
      <c r="D127" s="3478"/>
      <c r="E127" s="3757"/>
      <c r="F127" s="3757"/>
      <c r="G127" s="904"/>
      <c r="H127" s="1066"/>
      <c r="I127" s="1346"/>
      <c r="J127" s="606"/>
      <c r="K127" s="3457"/>
    </row>
    <row r="128" spans="1:14">
      <c r="A128" s="675"/>
      <c r="B128" s="416" t="s">
        <v>3302</v>
      </c>
      <c r="C128" s="93" t="s">
        <v>3303</v>
      </c>
      <c r="D128" s="3477" t="s">
        <v>3304</v>
      </c>
      <c r="E128" s="3757" t="s">
        <v>3305</v>
      </c>
      <c r="F128" s="3757" t="s">
        <v>3306</v>
      </c>
      <c r="G128" s="904" t="s">
        <v>3307</v>
      </c>
      <c r="H128" s="1066" t="s">
        <v>3308</v>
      </c>
      <c r="I128" s="1346" t="s">
        <v>3309</v>
      </c>
      <c r="J128" s="1066" t="s">
        <v>3310</v>
      </c>
      <c r="K128" s="487" t="s">
        <v>3311</v>
      </c>
    </row>
    <row r="129" spans="1:11">
      <c r="A129" s="29"/>
      <c r="B129" s="416"/>
      <c r="C129" s="93" t="s">
        <v>3312</v>
      </c>
      <c r="D129" s="3477" t="s">
        <v>3304</v>
      </c>
      <c r="E129" s="3757" t="s">
        <v>3305</v>
      </c>
      <c r="F129" s="3757" t="s">
        <v>3306</v>
      </c>
      <c r="G129" s="904" t="s">
        <v>3307</v>
      </c>
      <c r="H129" s="1066" t="s">
        <v>3308</v>
      </c>
      <c r="I129" s="1346" t="s">
        <v>3309</v>
      </c>
      <c r="J129" s="1066" t="s">
        <v>3310</v>
      </c>
      <c r="K129" s="487" t="s">
        <v>3311</v>
      </c>
    </row>
    <row r="130" spans="1:11">
      <c r="A130" s="29"/>
      <c r="B130" s="416"/>
      <c r="C130" s="93" t="s">
        <v>3313</v>
      </c>
      <c r="D130" s="3477" t="s">
        <v>3304</v>
      </c>
      <c r="E130" s="3757" t="s">
        <v>3305</v>
      </c>
      <c r="F130" s="3757" t="s">
        <v>3306</v>
      </c>
      <c r="G130" s="904" t="s">
        <v>3307</v>
      </c>
      <c r="H130" s="1066" t="s">
        <v>3308</v>
      </c>
      <c r="I130" s="1346" t="s">
        <v>3309</v>
      </c>
      <c r="J130" s="1066" t="s">
        <v>3310</v>
      </c>
      <c r="K130" s="487" t="s">
        <v>3311</v>
      </c>
    </row>
    <row r="131" spans="1:11">
      <c r="A131" s="29"/>
      <c r="B131" s="416"/>
      <c r="C131" s="93" t="s">
        <v>3314</v>
      </c>
      <c r="D131" s="3477" t="s">
        <v>3304</v>
      </c>
      <c r="E131" s="3757" t="s">
        <v>3305</v>
      </c>
      <c r="F131" s="3757" t="s">
        <v>3306</v>
      </c>
      <c r="G131" s="904" t="s">
        <v>3307</v>
      </c>
      <c r="H131" s="1066" t="s">
        <v>3308</v>
      </c>
      <c r="I131" s="1346" t="s">
        <v>3309</v>
      </c>
      <c r="J131" s="1066" t="s">
        <v>3310</v>
      </c>
      <c r="K131" s="487" t="s">
        <v>3311</v>
      </c>
    </row>
    <row r="132" spans="1:11">
      <c r="A132" s="675"/>
      <c r="B132" s="416"/>
      <c r="C132" s="93" t="s">
        <v>3315</v>
      </c>
      <c r="D132" s="3477" t="s">
        <v>3304</v>
      </c>
      <c r="E132" s="3757" t="s">
        <v>3305</v>
      </c>
      <c r="F132" s="3757" t="s">
        <v>3306</v>
      </c>
      <c r="G132" s="904" t="s">
        <v>3307</v>
      </c>
      <c r="H132" s="1066" t="s">
        <v>3308</v>
      </c>
      <c r="I132" s="1346" t="s">
        <v>3309</v>
      </c>
      <c r="J132" s="1066" t="s">
        <v>3310</v>
      </c>
      <c r="K132" s="487" t="s">
        <v>3311</v>
      </c>
    </row>
    <row r="133" spans="1:11">
      <c r="A133" s="29"/>
      <c r="B133" s="416"/>
      <c r="C133" s="93" t="s">
        <v>3316</v>
      </c>
      <c r="D133" s="3477" t="s">
        <v>3304</v>
      </c>
      <c r="E133" s="3757" t="s">
        <v>3305</v>
      </c>
      <c r="F133" s="3757" t="s">
        <v>3306</v>
      </c>
      <c r="G133" s="904" t="s">
        <v>3307</v>
      </c>
      <c r="H133" s="1066" t="s">
        <v>3308</v>
      </c>
      <c r="I133" s="1346" t="s">
        <v>3309</v>
      </c>
      <c r="J133" s="1066" t="s">
        <v>3310</v>
      </c>
      <c r="K133" s="487" t="s">
        <v>3311</v>
      </c>
    </row>
    <row r="134" spans="1:11">
      <c r="A134" s="53"/>
      <c r="B134" s="162"/>
      <c r="C134" s="93" t="s">
        <v>3317</v>
      </c>
      <c r="D134" s="3477" t="s">
        <v>3304</v>
      </c>
      <c r="E134" s="3757" t="s">
        <v>3305</v>
      </c>
      <c r="F134" s="3757" t="s">
        <v>3306</v>
      </c>
      <c r="G134" s="904" t="s">
        <v>3307</v>
      </c>
      <c r="H134" s="1066" t="s">
        <v>3308</v>
      </c>
      <c r="I134" s="1346" t="s">
        <v>3309</v>
      </c>
      <c r="J134" s="1066" t="s">
        <v>3310</v>
      </c>
      <c r="K134" s="487" t="s">
        <v>3311</v>
      </c>
    </row>
    <row r="135" spans="1:11">
      <c r="A135" s="53"/>
      <c r="B135" s="162"/>
      <c r="C135" s="93" t="s">
        <v>3318</v>
      </c>
      <c r="D135" s="3477" t="s">
        <v>3304</v>
      </c>
      <c r="E135" s="3757" t="s">
        <v>3305</v>
      </c>
      <c r="F135" s="3757" t="s">
        <v>3306</v>
      </c>
      <c r="G135" s="904" t="s">
        <v>3307</v>
      </c>
      <c r="H135" s="1066" t="s">
        <v>3308</v>
      </c>
      <c r="I135" s="1346" t="s">
        <v>3309</v>
      </c>
      <c r="J135" s="1066" t="s">
        <v>3310</v>
      </c>
      <c r="K135" s="487" t="s">
        <v>3311</v>
      </c>
    </row>
    <row r="136" spans="1:11">
      <c r="A136" s="29"/>
      <c r="B136" s="162"/>
      <c r="C136" s="93" t="s">
        <v>3319</v>
      </c>
      <c r="D136" s="3477" t="s">
        <v>3304</v>
      </c>
      <c r="E136" s="3757" t="s">
        <v>3305</v>
      </c>
      <c r="F136" s="3757" t="s">
        <v>3306</v>
      </c>
      <c r="G136" s="904" t="s">
        <v>3307</v>
      </c>
      <c r="H136" s="1066" t="s">
        <v>3308</v>
      </c>
      <c r="I136" s="1346" t="s">
        <v>3309</v>
      </c>
      <c r="J136" s="1066" t="s">
        <v>3310</v>
      </c>
      <c r="K136" s="487" t="s">
        <v>3311</v>
      </c>
    </row>
    <row r="137" spans="1:11">
      <c r="A137" s="29"/>
      <c r="B137" s="162"/>
      <c r="C137" s="93" t="s">
        <v>3320</v>
      </c>
      <c r="D137" s="3477" t="s">
        <v>3304</v>
      </c>
      <c r="E137" s="3757" t="s">
        <v>3305</v>
      </c>
      <c r="F137" s="3757" t="s">
        <v>3306</v>
      </c>
      <c r="G137" s="904" t="s">
        <v>3307</v>
      </c>
      <c r="H137" s="1066" t="s">
        <v>3308</v>
      </c>
      <c r="I137" s="1346" t="s">
        <v>3309</v>
      </c>
      <c r="J137" s="1066" t="s">
        <v>3310</v>
      </c>
      <c r="K137" s="487" t="s">
        <v>3311</v>
      </c>
    </row>
    <row r="138" spans="1:11">
      <c r="A138" s="29"/>
      <c r="B138" s="162"/>
      <c r="C138" s="82"/>
      <c r="D138" s="1935"/>
      <c r="E138" s="3757"/>
      <c r="F138" s="3757"/>
      <c r="G138" s="276"/>
      <c r="H138" s="93"/>
      <c r="I138" s="561"/>
      <c r="J138" s="93"/>
      <c r="K138" s="3026"/>
    </row>
    <row r="139" spans="1:11">
      <c r="A139" s="29"/>
      <c r="B139" s="162"/>
      <c r="C139" s="459"/>
      <c r="D139" s="1935"/>
      <c r="E139" s="3757"/>
      <c r="F139" s="3757"/>
      <c r="G139" s="276"/>
      <c r="H139" s="29"/>
      <c r="I139" s="1804"/>
      <c r="J139" s="606"/>
      <c r="K139" s="2246"/>
    </row>
    <row r="140" spans="1:11">
      <c r="A140" s="29"/>
      <c r="B140" s="162"/>
      <c r="C140" s="459"/>
      <c r="D140" s="1935"/>
      <c r="E140" s="3757"/>
      <c r="F140" s="3757"/>
      <c r="G140" s="3033"/>
      <c r="H140" s="1346"/>
      <c r="I140" s="1804"/>
      <c r="J140" s="606"/>
      <c r="K140" s="3435"/>
    </row>
    <row r="141" spans="1:11">
      <c r="A141" s="29"/>
      <c r="B141" s="162"/>
      <c r="C141" s="459"/>
      <c r="D141" s="1935"/>
      <c r="E141" s="3757"/>
      <c r="F141" s="3757"/>
      <c r="G141" s="276"/>
      <c r="H141" s="82"/>
      <c r="I141" s="1804"/>
      <c r="J141" s="82"/>
      <c r="K141" s="305"/>
    </row>
    <row r="142" spans="1:11">
      <c r="A142" s="29"/>
      <c r="B142" s="162"/>
      <c r="C142" s="82"/>
      <c r="D142" s="3478"/>
      <c r="E142" s="3757"/>
      <c r="F142" s="3757"/>
      <c r="G142" s="3483"/>
      <c r="H142" s="402"/>
      <c r="I142" s="1055"/>
      <c r="J142" s="3832"/>
      <c r="K142" s="3436"/>
    </row>
    <row r="143" spans="1:11" ht="35.25" thickBot="1">
      <c r="A143" s="29"/>
      <c r="B143" s="162"/>
      <c r="C143" s="82"/>
      <c r="D143" s="3478"/>
      <c r="E143" s="3757"/>
      <c r="F143" s="3757"/>
      <c r="G143" s="3483"/>
      <c r="H143" s="402"/>
      <c r="I143" s="1055"/>
      <c r="J143" s="3832"/>
      <c r="K143" s="3436"/>
    </row>
    <row r="144" spans="1:11">
      <c r="A144" s="4"/>
      <c r="B144" s="98"/>
      <c r="C144" s="77"/>
      <c r="D144" s="325"/>
      <c r="E144" s="1"/>
      <c r="F144" s="71"/>
      <c r="G144" s="292"/>
      <c r="H144" s="3"/>
      <c r="I144" s="420"/>
      <c r="J144" s="301"/>
    </row>
    <row r="145" spans="1:11" ht="35.25" customHeight="1">
      <c r="A145" s="1" t="s">
        <v>1</v>
      </c>
      <c r="B145" s="1"/>
      <c r="C145" s="71"/>
      <c r="D145" s="317"/>
      <c r="E145" s="232"/>
      <c r="F145" s="233"/>
      <c r="G145" s="270"/>
      <c r="H145" s="1"/>
      <c r="I145" s="413"/>
      <c r="J145" s="299"/>
      <c r="K145" s="309"/>
    </row>
    <row r="146" spans="1:11">
      <c r="A146" s="3761" t="s">
        <v>1184</v>
      </c>
      <c r="B146" s="3761"/>
      <c r="C146" s="10"/>
      <c r="D146" s="318"/>
      <c r="E146" s="232"/>
      <c r="F146" s="233"/>
      <c r="G146" s="270"/>
      <c r="H146" s="1"/>
      <c r="I146" s="413"/>
      <c r="J146" s="299"/>
      <c r="K146" s="309"/>
    </row>
    <row r="147" spans="1:11" ht="21.75" customHeight="1" thickBot="1">
      <c r="A147" s="4"/>
      <c r="B147" s="3"/>
      <c r="C147" s="77"/>
      <c r="D147" s="317"/>
      <c r="E147" s="232"/>
      <c r="F147" s="233"/>
      <c r="G147" s="270"/>
      <c r="H147" s="3"/>
      <c r="I147" s="412"/>
      <c r="J147" s="299"/>
      <c r="K147" s="309"/>
    </row>
    <row r="148" spans="1:11">
      <c r="A148" s="3759"/>
      <c r="B148" s="3760" t="s">
        <v>3</v>
      </c>
      <c r="C148" s="6" t="s">
        <v>4</v>
      </c>
      <c r="D148" s="319" t="s">
        <v>5</v>
      </c>
      <c r="E148" s="234" t="s">
        <v>6</v>
      </c>
      <c r="F148" s="235" t="s">
        <v>6</v>
      </c>
      <c r="G148" s="297" t="s">
        <v>7</v>
      </c>
      <c r="H148" s="80" t="s">
        <v>8</v>
      </c>
      <c r="I148" s="80" t="s">
        <v>9</v>
      </c>
      <c r="J148" s="112" t="s">
        <v>10</v>
      </c>
      <c r="K148" s="313" t="s">
        <v>10</v>
      </c>
    </row>
    <row r="149" spans="1:11" ht="35.25" thickBot="1">
      <c r="A149" s="118"/>
      <c r="B149" s="16"/>
      <c r="C149" s="12"/>
      <c r="D149" s="320" t="s">
        <v>11</v>
      </c>
      <c r="E149" s="236" t="s">
        <v>12</v>
      </c>
      <c r="F149" s="237" t="s">
        <v>13</v>
      </c>
      <c r="G149" s="298"/>
      <c r="H149" s="12" t="s">
        <v>14</v>
      </c>
      <c r="I149" s="414"/>
      <c r="J149" s="122" t="s">
        <v>15</v>
      </c>
      <c r="K149" s="314" t="s">
        <v>16</v>
      </c>
    </row>
    <row r="150" spans="1:11">
      <c r="A150" s="35" t="s">
        <v>2980</v>
      </c>
      <c r="B150" s="2072" t="s">
        <v>3321</v>
      </c>
      <c r="C150" s="3757" t="s">
        <v>3322</v>
      </c>
      <c r="D150" s="3757" t="s">
        <v>172</v>
      </c>
      <c r="E150" s="3757">
        <v>20</v>
      </c>
      <c r="F150" s="251" t="s">
        <v>3323</v>
      </c>
      <c r="G150" s="275" t="s">
        <v>432</v>
      </c>
      <c r="H150" s="204">
        <v>175</v>
      </c>
      <c r="I150" s="415" t="s">
        <v>3324</v>
      </c>
      <c r="J150" s="326" t="s">
        <v>3325</v>
      </c>
      <c r="K150" s="315">
        <v>14.79</v>
      </c>
    </row>
    <row r="151" spans="1:11">
      <c r="A151" s="42"/>
      <c r="B151" s="162" t="s">
        <v>3326</v>
      </c>
      <c r="C151" s="583" t="s">
        <v>172</v>
      </c>
      <c r="D151" s="583" t="s">
        <v>555</v>
      </c>
      <c r="E151" s="3280">
        <v>20</v>
      </c>
      <c r="F151" s="3217" t="s">
        <v>3327</v>
      </c>
      <c r="G151" s="630" t="s">
        <v>3328</v>
      </c>
      <c r="H151" s="602">
        <v>2232</v>
      </c>
      <c r="I151" s="415" t="s">
        <v>3329</v>
      </c>
      <c r="J151" s="2485" t="s">
        <v>3330</v>
      </c>
      <c r="K151" s="3122">
        <v>15.74</v>
      </c>
    </row>
    <row r="152" spans="1:11">
      <c r="A152" s="29"/>
      <c r="B152" s="162" t="s">
        <v>3331</v>
      </c>
      <c r="C152" s="583" t="s">
        <v>3332</v>
      </c>
      <c r="D152" s="93" t="s">
        <v>870</v>
      </c>
      <c r="E152" s="971" t="s">
        <v>3333</v>
      </c>
      <c r="F152" s="3757" t="s">
        <v>3334</v>
      </c>
      <c r="G152" s="630" t="s">
        <v>3328</v>
      </c>
      <c r="H152" s="1387">
        <v>2800</v>
      </c>
      <c r="I152" s="415" t="s">
        <v>3335</v>
      </c>
      <c r="J152" s="3120" t="s">
        <v>3336</v>
      </c>
      <c r="K152" s="3757">
        <v>2.84</v>
      </c>
    </row>
    <row r="153" spans="1:11">
      <c r="A153" s="29"/>
      <c r="B153" s="162"/>
      <c r="C153" s="93"/>
      <c r="D153" s="93"/>
      <c r="E153" s="3605"/>
      <c r="F153" s="23"/>
      <c r="G153" s="904"/>
      <c r="H153" s="2278"/>
      <c r="I153" s="3121"/>
      <c r="J153" s="93"/>
      <c r="K153" s="3122"/>
    </row>
    <row r="154" spans="1:11">
      <c r="A154" s="29"/>
      <c r="B154" s="162"/>
      <c r="C154" s="93"/>
      <c r="D154" s="93"/>
      <c r="E154" s="3605"/>
      <c r="F154" s="23"/>
      <c r="G154" s="904"/>
      <c r="H154" s="93"/>
      <c r="I154" s="1346"/>
      <c r="J154" s="93"/>
      <c r="K154" s="1342"/>
    </row>
    <row r="155" spans="1:11">
      <c r="A155" s="29"/>
      <c r="B155" s="416"/>
      <c r="C155" s="583"/>
      <c r="D155" s="583"/>
      <c r="E155" s="3280"/>
      <c r="F155" s="3279"/>
      <c r="G155" s="2841"/>
      <c r="H155" s="207"/>
      <c r="I155" s="3024"/>
      <c r="J155" s="583"/>
      <c r="K155" s="1787"/>
    </row>
    <row r="156" spans="1:11">
      <c r="A156" s="675"/>
      <c r="B156" s="162"/>
      <c r="C156" s="93"/>
      <c r="D156" s="583"/>
      <c r="E156" s="487"/>
      <c r="F156" s="963"/>
      <c r="G156" s="904"/>
      <c r="H156" s="93"/>
      <c r="I156" s="3023"/>
      <c r="J156" s="93"/>
      <c r="K156" s="1518"/>
    </row>
    <row r="157" spans="1:11">
      <c r="A157" s="29"/>
      <c r="B157" s="162"/>
      <c r="C157" s="93"/>
      <c r="D157" s="2278"/>
      <c r="E157" s="487"/>
      <c r="F157" s="963"/>
      <c r="G157" s="904"/>
      <c r="H157" s="583"/>
      <c r="I157" s="1804"/>
      <c r="J157" s="93"/>
      <c r="K157" s="1518"/>
    </row>
    <row r="158" spans="1:11">
      <c r="A158" s="29"/>
      <c r="B158" s="162"/>
      <c r="C158" s="93"/>
      <c r="D158" s="2278"/>
      <c r="E158" s="3280"/>
      <c r="F158" s="2465"/>
      <c r="G158" s="2841"/>
      <c r="H158" s="207"/>
      <c r="I158" s="3022"/>
      <c r="J158" s="207"/>
      <c r="K158" s="2467"/>
    </row>
    <row r="159" spans="1:11">
      <c r="A159" s="29"/>
      <c r="B159" s="162"/>
      <c r="C159" s="93"/>
      <c r="D159" s="2278"/>
      <c r="E159" s="487"/>
      <c r="F159" s="2775"/>
      <c r="G159" s="276"/>
      <c r="H159" s="93"/>
      <c r="I159" s="1804"/>
      <c r="J159" s="93"/>
      <c r="K159" s="1518"/>
    </row>
    <row r="160" spans="1:11">
      <c r="A160" s="29"/>
      <c r="B160" s="162"/>
      <c r="C160" s="583"/>
      <c r="D160" s="1843"/>
      <c r="E160" s="487"/>
      <c r="F160" s="2775"/>
      <c r="G160" s="276"/>
      <c r="H160" s="93"/>
      <c r="I160" s="1804"/>
      <c r="J160" s="93"/>
      <c r="K160" s="1518"/>
    </row>
    <row r="161" spans="1:11">
      <c r="A161" s="29"/>
      <c r="B161" s="162"/>
      <c r="C161" s="583"/>
      <c r="D161" s="1843"/>
      <c r="E161" s="487"/>
      <c r="F161" s="2775"/>
      <c r="G161" s="3481"/>
      <c r="H161" s="1063"/>
      <c r="I161" s="1804"/>
      <c r="J161" s="93"/>
      <c r="K161" s="1683"/>
    </row>
    <row r="162" spans="1:11">
      <c r="A162" s="29"/>
      <c r="B162" s="162"/>
      <c r="C162" s="1843"/>
      <c r="D162" s="3478"/>
      <c r="E162" s="962"/>
      <c r="F162" s="241"/>
      <c r="G162" s="904"/>
      <c r="H162" s="1063"/>
      <c r="I162" s="416"/>
      <c r="J162" s="93"/>
      <c r="K162" s="1518"/>
    </row>
    <row r="163" spans="1:11">
      <c r="A163" s="42"/>
      <c r="B163" s="162"/>
      <c r="C163" s="93"/>
      <c r="D163" s="3478"/>
      <c r="E163" s="962"/>
      <c r="F163" s="241"/>
      <c r="G163" s="904"/>
      <c r="H163" s="1066"/>
      <c r="I163" s="1346"/>
      <c r="J163" s="606"/>
      <c r="K163" s="3457"/>
    </row>
    <row r="164" spans="1:11">
      <c r="A164" s="675"/>
      <c r="B164" s="162"/>
      <c r="C164" s="93"/>
      <c r="D164" s="3478"/>
      <c r="E164" s="962"/>
      <c r="F164" s="243"/>
      <c r="G164" s="904"/>
      <c r="H164" s="1066"/>
      <c r="I164" s="1346"/>
      <c r="J164" s="606"/>
      <c r="K164" s="1813"/>
    </row>
    <row r="165" spans="1:11" ht="39.75">
      <c r="A165" s="29"/>
      <c r="B165" s="416"/>
      <c r="C165" s="1604"/>
      <c r="D165" s="3479"/>
      <c r="E165" s="962"/>
      <c r="F165" s="241"/>
      <c r="G165" s="904"/>
      <c r="H165" s="1063"/>
      <c r="I165" s="2901"/>
      <c r="J165" s="957"/>
      <c r="K165" s="3455"/>
    </row>
    <row r="166" spans="1:11" ht="37.5">
      <c r="A166" s="29"/>
      <c r="B166" s="416"/>
      <c r="C166" s="1604"/>
      <c r="D166" s="3479"/>
      <c r="E166" s="962"/>
      <c r="F166" s="243"/>
      <c r="G166" s="3482"/>
      <c r="H166" s="852"/>
      <c r="I166" s="2901"/>
      <c r="J166" s="1996"/>
      <c r="K166" s="2127"/>
    </row>
    <row r="167" spans="1:11" ht="37.5">
      <c r="A167" s="29"/>
      <c r="B167" s="416"/>
      <c r="C167" s="93"/>
      <c r="D167" s="3480"/>
      <c r="E167" s="962"/>
      <c r="F167" s="243"/>
      <c r="G167" s="904"/>
      <c r="H167" s="694"/>
      <c r="I167" s="416"/>
      <c r="J167" s="658"/>
      <c r="K167" s="305"/>
    </row>
    <row r="168" spans="1:11" ht="37.5">
      <c r="A168" s="675"/>
      <c r="B168" s="416"/>
      <c r="C168" s="1843"/>
      <c r="D168" s="3480"/>
      <c r="E168" s="962"/>
      <c r="F168" s="241"/>
      <c r="G168" s="3482"/>
      <c r="H168" s="694"/>
      <c r="I168" s="416"/>
      <c r="J168" s="658"/>
      <c r="K168" s="305"/>
    </row>
    <row r="169" spans="1:11">
      <c r="A169" s="29"/>
      <c r="B169" s="416"/>
      <c r="C169" s="583"/>
      <c r="D169" s="3480"/>
      <c r="E169" s="962"/>
      <c r="F169" s="2775"/>
      <c r="G169" s="276"/>
      <c r="H169" s="884"/>
      <c r="I169" s="416"/>
      <c r="J169" s="3833"/>
      <c r="K169" s="3434"/>
    </row>
    <row r="170" spans="1:11">
      <c r="A170" s="53"/>
      <c r="B170" s="162"/>
      <c r="C170" s="459"/>
      <c r="D170" s="1935"/>
      <c r="E170" s="962"/>
      <c r="F170" s="241"/>
      <c r="G170" s="276"/>
      <c r="H170" s="606"/>
      <c r="I170" s="1346"/>
      <c r="J170" s="3833"/>
      <c r="K170" s="3434"/>
    </row>
    <row r="171" spans="1:11">
      <c r="A171" s="53"/>
      <c r="B171" s="162"/>
      <c r="C171" s="459"/>
      <c r="D171" s="1935"/>
      <c r="E171" s="962"/>
      <c r="F171" s="243"/>
      <c r="G171" s="276"/>
      <c r="H171" s="93"/>
      <c r="I171" s="1346"/>
      <c r="J171" s="93"/>
      <c r="K171" s="3026"/>
    </row>
    <row r="172" spans="1:11">
      <c r="A172" s="29"/>
      <c r="B172" s="162"/>
      <c r="C172" s="459"/>
      <c r="D172" s="1935"/>
      <c r="E172" s="962"/>
      <c r="F172" s="241"/>
      <c r="G172" s="276"/>
      <c r="H172" s="606"/>
      <c r="I172" s="1346"/>
      <c r="J172" s="3833"/>
      <c r="K172" s="3434"/>
    </row>
    <row r="173" spans="1:11">
      <c r="A173" s="29"/>
      <c r="B173" s="162"/>
      <c r="C173" s="459"/>
      <c r="D173" s="1935"/>
      <c r="E173" s="962"/>
      <c r="F173" s="243"/>
      <c r="G173" s="276"/>
      <c r="H173" s="93"/>
      <c r="I173" s="1346"/>
      <c r="J173" s="93"/>
      <c r="K173" s="3026"/>
    </row>
    <row r="174" spans="1:11">
      <c r="A174" s="29"/>
      <c r="B174" s="162"/>
      <c r="C174" s="82"/>
      <c r="D174" s="1935"/>
      <c r="E174" s="962"/>
      <c r="F174" s="243"/>
      <c r="G174" s="276"/>
      <c r="H174" s="93"/>
      <c r="I174" s="561"/>
      <c r="J174" s="93"/>
      <c r="K174" s="3026"/>
    </row>
    <row r="175" spans="1:11">
      <c r="A175" s="29"/>
      <c r="B175" s="162"/>
      <c r="C175" s="459"/>
      <c r="D175" s="1935"/>
      <c r="E175" s="962"/>
      <c r="F175" s="241"/>
      <c r="G175" s="276"/>
      <c r="H175" s="29"/>
      <c r="I175" s="1804"/>
      <c r="J175" s="606"/>
      <c r="K175" s="2246"/>
    </row>
    <row r="176" spans="1:11">
      <c r="A176" s="29"/>
      <c r="B176" s="162"/>
      <c r="C176" s="459"/>
      <c r="D176" s="1935"/>
      <c r="E176" s="962"/>
      <c r="F176" s="2775"/>
      <c r="G176" s="3033"/>
      <c r="H176" s="1346"/>
      <c r="I176" s="1804"/>
      <c r="J176" s="606"/>
      <c r="K176" s="3435"/>
    </row>
    <row r="177" spans="1:11">
      <c r="A177" s="29"/>
      <c r="B177" s="162"/>
      <c r="C177" s="459"/>
      <c r="D177" s="1935"/>
      <c r="E177" s="962"/>
      <c r="F177" s="241"/>
      <c r="G177" s="276"/>
      <c r="H177" s="82"/>
      <c r="I177" s="1804"/>
      <c r="J177" s="82"/>
      <c r="K177" s="305"/>
    </row>
    <row r="178" spans="1:11">
      <c r="A178" s="29"/>
      <c r="B178" s="162"/>
      <c r="C178" s="82"/>
      <c r="D178" s="3478"/>
      <c r="E178" s="962"/>
      <c r="F178" s="241"/>
      <c r="G178" s="3483"/>
      <c r="H178" s="402"/>
      <c r="I178" s="1055"/>
      <c r="J178" s="3832"/>
      <c r="K178" s="3436"/>
    </row>
    <row r="179" spans="1:11" ht="35.25" thickBot="1">
      <c r="A179" s="29"/>
      <c r="B179" s="162"/>
      <c r="C179" s="82"/>
      <c r="D179" s="3478"/>
      <c r="E179" s="3757"/>
      <c r="F179" s="1513"/>
      <c r="G179" s="3483"/>
      <c r="H179" s="402"/>
      <c r="I179" s="1055"/>
      <c r="J179" s="3832"/>
      <c r="K179" s="3436"/>
    </row>
    <row r="180" spans="1:11">
      <c r="A180" s="1" t="s">
        <v>1</v>
      </c>
      <c r="B180" s="1"/>
      <c r="C180" s="71"/>
      <c r="D180" s="317"/>
      <c r="E180" s="232"/>
      <c r="F180" s="233"/>
      <c r="G180" s="270"/>
      <c r="H180" s="1"/>
      <c r="I180" s="413"/>
      <c r="J180" s="299"/>
      <c r="K180" s="309"/>
    </row>
    <row r="181" spans="1:11">
      <c r="A181" s="3753" t="s">
        <v>1184</v>
      </c>
      <c r="B181" s="3753"/>
      <c r="C181" s="10"/>
      <c r="D181" s="318"/>
      <c r="E181" s="232"/>
      <c r="F181" s="233"/>
      <c r="G181" s="270"/>
      <c r="H181" s="1"/>
      <c r="I181" s="413"/>
      <c r="J181" s="299"/>
      <c r="K181" s="309"/>
    </row>
    <row r="182" spans="1:11" ht="35.25" thickBot="1">
      <c r="A182" s="4"/>
      <c r="B182" s="3"/>
      <c r="C182" s="77"/>
      <c r="D182" s="317"/>
      <c r="E182" s="232"/>
      <c r="F182" s="233"/>
      <c r="G182" s="270"/>
      <c r="H182" s="3"/>
      <c r="I182" s="412"/>
      <c r="J182" s="299"/>
      <c r="K182" s="309"/>
    </row>
    <row r="183" spans="1:11">
      <c r="A183" s="3759"/>
      <c r="B183" s="3760" t="s">
        <v>3</v>
      </c>
      <c r="C183" s="6" t="s">
        <v>4</v>
      </c>
      <c r="D183" s="319" t="s">
        <v>5</v>
      </c>
      <c r="E183" s="234" t="s">
        <v>6</v>
      </c>
      <c r="F183" s="235" t="s">
        <v>6</v>
      </c>
      <c r="G183" s="297" t="s">
        <v>7</v>
      </c>
      <c r="H183" s="80" t="s">
        <v>8</v>
      </c>
      <c r="I183" s="80" t="s">
        <v>9</v>
      </c>
      <c r="J183" s="112" t="s">
        <v>10</v>
      </c>
      <c r="K183" s="313" t="s">
        <v>10</v>
      </c>
    </row>
    <row r="184" spans="1:11" ht="35.25" thickBot="1">
      <c r="A184" s="118"/>
      <c r="B184" s="16"/>
      <c r="C184" s="12"/>
      <c r="D184" s="320" t="s">
        <v>11</v>
      </c>
      <c r="E184" s="236" t="s">
        <v>12</v>
      </c>
      <c r="F184" s="237" t="s">
        <v>13</v>
      </c>
      <c r="G184" s="298"/>
      <c r="H184" s="12" t="s">
        <v>14</v>
      </c>
      <c r="I184" s="414"/>
      <c r="J184" s="122" t="s">
        <v>15</v>
      </c>
      <c r="K184" s="314" t="s">
        <v>16</v>
      </c>
    </row>
    <row r="185" spans="1:11">
      <c r="A185" s="29"/>
      <c r="B185" s="3757"/>
      <c r="C185" s="753"/>
      <c r="D185" s="351"/>
      <c r="E185" s="268"/>
      <c r="F185" s="251"/>
      <c r="G185" s="275"/>
      <c r="H185" s="204"/>
      <c r="I185" s="415"/>
      <c r="J185" s="326"/>
      <c r="K185" s="315"/>
    </row>
    <row r="186" spans="1:11">
      <c r="A186" s="42"/>
      <c r="B186" s="227"/>
      <c r="C186" s="579"/>
      <c r="D186" s="3473"/>
      <c r="E186" s="3834"/>
      <c r="F186" s="23"/>
      <c r="G186" s="630"/>
      <c r="H186" s="602"/>
      <c r="I186" s="20"/>
      <c r="J186" s="2485"/>
      <c r="K186" s="3122"/>
    </row>
    <row r="187" spans="1:11">
      <c r="A187" s="29"/>
      <c r="B187" s="227"/>
      <c r="C187" s="579"/>
      <c r="D187" s="351"/>
      <c r="E187" s="3484"/>
      <c r="F187" s="23"/>
      <c r="G187" s="630"/>
      <c r="H187" s="1387"/>
      <c r="I187" s="2367"/>
      <c r="J187" s="3120"/>
      <c r="K187" s="3119"/>
    </row>
    <row r="188" spans="1:11">
      <c r="A188" s="29"/>
      <c r="B188" s="227"/>
      <c r="C188" s="598"/>
      <c r="D188" s="3474"/>
      <c r="E188" s="3835"/>
      <c r="F188" s="23"/>
      <c r="G188" s="904"/>
      <c r="H188" s="2278"/>
      <c r="I188" s="3121"/>
      <c r="J188" s="93"/>
      <c r="K188" s="3122"/>
    </row>
    <row r="189" spans="1:11">
      <c r="A189" s="29"/>
      <c r="B189" s="227"/>
      <c r="C189" s="598"/>
      <c r="D189" s="3474"/>
      <c r="E189" s="3835"/>
      <c r="F189" s="23"/>
      <c r="G189" s="904"/>
      <c r="H189" s="93"/>
      <c r="I189" s="1346"/>
      <c r="J189" s="93"/>
      <c r="K189" s="1342"/>
    </row>
    <row r="190" spans="1:11">
      <c r="A190" s="29"/>
      <c r="B190" s="2486"/>
      <c r="C190" s="1786"/>
      <c r="D190" s="3475"/>
      <c r="E190" s="3485"/>
      <c r="F190" s="3279"/>
      <c r="G190" s="2841"/>
      <c r="H190" s="207"/>
      <c r="I190" s="3024"/>
      <c r="J190" s="583"/>
      <c r="K190" s="1787"/>
    </row>
    <row r="191" spans="1:11">
      <c r="A191" s="675"/>
      <c r="B191" s="2464"/>
      <c r="C191" s="207"/>
      <c r="D191" s="3475"/>
      <c r="E191" s="3757"/>
      <c r="F191" s="963"/>
      <c r="G191" s="904"/>
      <c r="H191" s="93"/>
      <c r="I191" s="3023"/>
      <c r="J191" s="93"/>
      <c r="K191" s="1518"/>
    </row>
    <row r="192" spans="1:11">
      <c r="A192" s="35"/>
      <c r="B192" s="2464"/>
      <c r="C192" s="207"/>
      <c r="D192" s="3476"/>
      <c r="E192" s="3757"/>
      <c r="F192" s="963"/>
      <c r="G192" s="904"/>
      <c r="H192" s="583"/>
      <c r="I192" s="1804"/>
      <c r="J192" s="93"/>
      <c r="K192" s="1518"/>
    </row>
    <row r="193" spans="1:11">
      <c r="A193" s="35"/>
      <c r="B193" s="2464"/>
      <c r="C193" s="207"/>
      <c r="D193" s="3476"/>
      <c r="E193" s="3604"/>
      <c r="F193" s="2465"/>
      <c r="G193" s="2841"/>
      <c r="H193" s="207"/>
      <c r="I193" s="3022"/>
      <c r="J193" s="207"/>
      <c r="K193" s="2467"/>
    </row>
    <row r="194" spans="1:11">
      <c r="A194" s="29"/>
      <c r="B194" s="162"/>
      <c r="C194" s="93"/>
      <c r="D194" s="3477"/>
      <c r="E194" s="3757"/>
      <c r="F194" s="2775"/>
      <c r="G194" s="276"/>
      <c r="H194" s="93"/>
      <c r="I194" s="1804"/>
      <c r="J194" s="93"/>
      <c r="K194" s="1518"/>
    </row>
    <row r="195" spans="1:11">
      <c r="A195" s="29"/>
      <c r="B195" s="162"/>
      <c r="C195" s="583"/>
      <c r="D195" s="3478"/>
      <c r="E195" s="3757"/>
      <c r="F195" s="2775"/>
      <c r="G195" s="276"/>
      <c r="H195" s="93"/>
      <c r="I195" s="1804"/>
      <c r="J195" s="93"/>
      <c r="K195" s="1518"/>
    </row>
    <row r="196" spans="1:11">
      <c r="A196" s="29"/>
      <c r="B196" s="162"/>
      <c r="C196" s="583"/>
      <c r="D196" s="3478"/>
      <c r="E196" s="3757"/>
      <c r="F196" s="2775"/>
      <c r="G196" s="3481"/>
      <c r="H196" s="1063"/>
      <c r="I196" s="1804"/>
      <c r="J196" s="93"/>
      <c r="K196" s="1683"/>
    </row>
    <row r="197" spans="1:11">
      <c r="A197" s="29"/>
      <c r="B197" s="162"/>
      <c r="C197" s="1843"/>
      <c r="D197" s="3478"/>
      <c r="E197" s="962"/>
      <c r="F197" s="241"/>
      <c r="G197" s="904"/>
      <c r="H197" s="1063"/>
      <c r="I197" s="416"/>
      <c r="J197" s="93"/>
      <c r="K197" s="1518"/>
    </row>
    <row r="198" spans="1:11">
      <c r="A198" s="42"/>
      <c r="B198" s="162"/>
      <c r="C198" s="93"/>
      <c r="D198" s="3478"/>
      <c r="E198" s="962"/>
      <c r="F198" s="241"/>
      <c r="G198" s="904"/>
      <c r="H198" s="1066"/>
      <c r="I198" s="1346"/>
      <c r="J198" s="606"/>
      <c r="K198" s="3457"/>
    </row>
    <row r="199" spans="1:11">
      <c r="A199" s="675"/>
      <c r="B199" s="162"/>
      <c r="C199" s="93"/>
      <c r="D199" s="3478"/>
      <c r="E199" s="962"/>
      <c r="F199" s="243"/>
      <c r="G199" s="904"/>
      <c r="H199" s="1066"/>
      <c r="I199" s="1346"/>
      <c r="J199" s="606"/>
      <c r="K199" s="1813"/>
    </row>
    <row r="200" spans="1:11" ht="39.75">
      <c r="A200" s="29"/>
      <c r="B200" s="416"/>
      <c r="C200" s="1604"/>
      <c r="D200" s="3479"/>
      <c r="E200" s="962"/>
      <c r="F200" s="241"/>
      <c r="G200" s="904"/>
      <c r="H200" s="1063"/>
      <c r="I200" s="2901"/>
      <c r="J200" s="957"/>
      <c r="K200" s="3455"/>
    </row>
    <row r="201" spans="1:11" ht="37.5">
      <c r="A201" s="29"/>
      <c r="B201" s="416"/>
      <c r="C201" s="1604"/>
      <c r="D201" s="3479"/>
      <c r="E201" s="962"/>
      <c r="F201" s="243"/>
      <c r="G201" s="3482"/>
      <c r="H201" s="852"/>
      <c r="I201" s="2901"/>
      <c r="J201" s="1996"/>
      <c r="K201" s="2127"/>
    </row>
    <row r="202" spans="1:11" ht="37.5">
      <c r="A202" s="29"/>
      <c r="B202" s="416"/>
      <c r="C202" s="93"/>
      <c r="D202" s="3480"/>
      <c r="E202" s="962"/>
      <c r="F202" s="243"/>
      <c r="G202" s="904"/>
      <c r="H202" s="694"/>
      <c r="I202" s="416"/>
      <c r="J202" s="658"/>
      <c r="K202" s="305"/>
    </row>
    <row r="203" spans="1:11" ht="37.5">
      <c r="A203" s="675"/>
      <c r="B203" s="416"/>
      <c r="C203" s="1843"/>
      <c r="D203" s="3480"/>
      <c r="E203" s="962"/>
      <c r="F203" s="241"/>
      <c r="G203" s="3482"/>
      <c r="H203" s="694"/>
      <c r="I203" s="416"/>
      <c r="J203" s="658"/>
      <c r="K203" s="305"/>
    </row>
    <row r="204" spans="1:11">
      <c r="A204" s="29"/>
      <c r="B204" s="416"/>
      <c r="C204" s="583"/>
      <c r="D204" s="3480"/>
      <c r="E204" s="962"/>
      <c r="F204" s="2775"/>
      <c r="G204" s="276"/>
      <c r="H204" s="884"/>
      <c r="I204" s="416"/>
      <c r="J204" s="3833"/>
      <c r="K204" s="3434"/>
    </row>
    <row r="205" spans="1:11">
      <c r="A205" s="53"/>
      <c r="B205" s="162"/>
      <c r="C205" s="459"/>
      <c r="D205" s="1935"/>
      <c r="E205" s="962"/>
      <c r="F205" s="241"/>
      <c r="G205" s="276"/>
      <c r="H205" s="606"/>
      <c r="I205" s="1346"/>
      <c r="J205" s="3833"/>
      <c r="K205" s="3434"/>
    </row>
    <row r="206" spans="1:11">
      <c r="A206" s="53"/>
      <c r="B206" s="162"/>
      <c r="C206" s="459"/>
      <c r="D206" s="1935"/>
      <c r="E206" s="962"/>
      <c r="F206" s="243"/>
      <c r="G206" s="276"/>
      <c r="H206" s="93"/>
      <c r="I206" s="1346"/>
      <c r="J206" s="93"/>
      <c r="K206" s="3026"/>
    </row>
    <row r="207" spans="1:11">
      <c r="A207" s="29"/>
      <c r="B207" s="162"/>
      <c r="C207" s="459"/>
      <c r="D207" s="1935"/>
      <c r="E207" s="962"/>
      <c r="F207" s="241"/>
      <c r="G207" s="276"/>
      <c r="H207" s="606"/>
      <c r="I207" s="1346"/>
      <c r="J207" s="3833"/>
      <c r="K207" s="3434"/>
    </row>
    <row r="208" spans="1:11">
      <c r="A208" s="29"/>
      <c r="B208" s="162"/>
      <c r="C208" s="459"/>
      <c r="D208" s="1935"/>
      <c r="E208" s="962"/>
      <c r="F208" s="243"/>
      <c r="G208" s="276"/>
      <c r="H208" s="93"/>
      <c r="I208" s="1346"/>
      <c r="J208" s="93"/>
      <c r="K208" s="3026"/>
    </row>
    <row r="209" spans="1:11">
      <c r="A209" s="29"/>
      <c r="B209" s="162"/>
      <c r="C209" s="82"/>
      <c r="D209" s="1935"/>
      <c r="E209" s="962"/>
      <c r="F209" s="243"/>
      <c r="G209" s="276"/>
      <c r="H209" s="93"/>
      <c r="I209" s="561"/>
      <c r="J209" s="93"/>
      <c r="K209" s="3026"/>
    </row>
    <row r="210" spans="1:11">
      <c r="A210" s="29"/>
      <c r="B210" s="162"/>
      <c r="C210" s="459"/>
      <c r="D210" s="1935"/>
      <c r="E210" s="962"/>
      <c r="F210" s="241"/>
      <c r="G210" s="276"/>
      <c r="H210" s="29"/>
      <c r="I210" s="1804"/>
      <c r="J210" s="606"/>
      <c r="K210" s="2246"/>
    </row>
    <row r="211" spans="1:11">
      <c r="A211" s="29"/>
      <c r="B211" s="162"/>
      <c r="C211" s="459"/>
      <c r="D211" s="1935"/>
      <c r="E211" s="962"/>
      <c r="F211" s="2775"/>
      <c r="G211" s="3033"/>
      <c r="H211" s="1346"/>
      <c r="I211" s="1804"/>
      <c r="J211" s="606"/>
      <c r="K211" s="3435"/>
    </row>
    <row r="212" spans="1:11">
      <c r="A212" s="29"/>
      <c r="B212" s="162"/>
      <c r="C212" s="459"/>
      <c r="D212" s="1935"/>
      <c r="E212" s="962"/>
      <c r="F212" s="241"/>
      <c r="G212" s="276"/>
      <c r="H212" s="82"/>
      <c r="I212" s="1804"/>
      <c r="J212" s="82"/>
      <c r="K212" s="305"/>
    </row>
    <row r="213" spans="1:11">
      <c r="A213" s="29"/>
      <c r="B213" s="162"/>
      <c r="C213" s="82"/>
      <c r="D213" s="3478"/>
      <c r="E213" s="962"/>
      <c r="F213" s="241"/>
      <c r="G213" s="3483"/>
      <c r="H213" s="402"/>
      <c r="I213" s="1055"/>
      <c r="J213" s="3832"/>
      <c r="K213" s="3436"/>
    </row>
    <row r="214" spans="1:11" ht="35.25" thickBot="1">
      <c r="A214" s="29"/>
      <c r="B214" s="162"/>
      <c r="C214" s="82"/>
      <c r="D214" s="3478"/>
      <c r="E214" s="3757"/>
      <c r="F214" s="1513"/>
      <c r="G214" s="3483"/>
      <c r="H214" s="402"/>
      <c r="I214" s="1055"/>
      <c r="J214" s="3832"/>
      <c r="K214" s="3436"/>
    </row>
    <row r="215" spans="1:11">
      <c r="A215" s="127"/>
      <c r="B215" s="32"/>
      <c r="C215" s="82"/>
      <c r="D215" s="322"/>
      <c r="E215" s="252"/>
      <c r="F215" s="241"/>
      <c r="G215" s="276"/>
      <c r="H215" s="29"/>
      <c r="I215" s="416"/>
      <c r="J215" s="203"/>
      <c r="K215" s="311"/>
    </row>
    <row r="216" spans="1:11">
      <c r="A216" s="3753" t="s">
        <v>1184</v>
      </c>
      <c r="B216" s="3753"/>
      <c r="C216" s="10"/>
      <c r="D216" s="318"/>
      <c r="E216" s="232"/>
      <c r="F216" s="233"/>
      <c r="G216" s="270"/>
      <c r="H216" s="1"/>
      <c r="I216" s="413"/>
      <c r="J216" s="299"/>
      <c r="K216" s="309"/>
    </row>
    <row r="217" spans="1:11" ht="35.25" thickBot="1">
      <c r="A217" s="4"/>
      <c r="B217" s="3"/>
      <c r="C217" s="77"/>
      <c r="D217" s="317"/>
      <c r="E217" s="232"/>
      <c r="F217" s="233"/>
      <c r="G217" s="270"/>
      <c r="H217" s="3"/>
      <c r="I217" s="412"/>
      <c r="J217" s="299"/>
      <c r="K217" s="309"/>
    </row>
    <row r="218" spans="1:11">
      <c r="A218" s="3759"/>
      <c r="B218" s="3760" t="s">
        <v>3</v>
      </c>
      <c r="C218" s="6" t="s">
        <v>4</v>
      </c>
      <c r="D218" s="319" t="s">
        <v>5</v>
      </c>
      <c r="E218" s="234" t="s">
        <v>6</v>
      </c>
      <c r="F218" s="235" t="s">
        <v>6</v>
      </c>
      <c r="G218" s="297" t="s">
        <v>7</v>
      </c>
      <c r="H218" s="80" t="s">
        <v>8</v>
      </c>
      <c r="I218" s="80" t="s">
        <v>9</v>
      </c>
      <c r="J218" s="302" t="s">
        <v>10</v>
      </c>
      <c r="K218" s="313" t="s">
        <v>10</v>
      </c>
    </row>
    <row r="219" spans="1:11" ht="35.25" thickBot="1">
      <c r="A219" s="118"/>
      <c r="B219" s="16"/>
      <c r="C219" s="12"/>
      <c r="D219" s="320" t="s">
        <v>11</v>
      </c>
      <c r="E219" s="236" t="s">
        <v>12</v>
      </c>
      <c r="F219" s="237" t="s">
        <v>13</v>
      </c>
      <c r="G219" s="298"/>
      <c r="H219" s="12" t="s">
        <v>14</v>
      </c>
      <c r="I219" s="414"/>
      <c r="J219" s="303" t="s">
        <v>15</v>
      </c>
      <c r="K219" s="314" t="s">
        <v>16</v>
      </c>
    </row>
    <row r="220" spans="1:11">
      <c r="A220" s="29"/>
      <c r="B220" s="3757"/>
      <c r="C220" s="753"/>
      <c r="D220" s="351"/>
      <c r="E220" s="268"/>
      <c r="F220" s="251"/>
      <c r="G220" s="275"/>
      <c r="H220" s="204"/>
      <c r="I220" s="415"/>
      <c r="J220" s="326"/>
      <c r="K220" s="315"/>
    </row>
    <row r="221" spans="1:11">
      <c r="A221" s="42"/>
      <c r="B221" s="227"/>
      <c r="C221" s="579"/>
      <c r="D221" s="3473"/>
      <c r="E221" s="3834"/>
      <c r="F221" s="23"/>
      <c r="G221" s="630"/>
      <c r="H221" s="602"/>
      <c r="I221" s="20"/>
      <c r="J221" s="2485"/>
      <c r="K221" s="3122"/>
    </row>
    <row r="222" spans="1:11">
      <c r="A222" s="29"/>
      <c r="B222" s="227"/>
      <c r="C222" s="579"/>
      <c r="D222" s="351"/>
      <c r="E222" s="3484"/>
      <c r="F222" s="23"/>
      <c r="G222" s="630"/>
      <c r="H222" s="1387"/>
      <c r="I222" s="2367"/>
      <c r="J222" s="3120"/>
      <c r="K222" s="3119"/>
    </row>
    <row r="223" spans="1:11">
      <c r="A223" s="29"/>
      <c r="B223" s="227"/>
      <c r="C223" s="598"/>
      <c r="D223" s="3474"/>
      <c r="E223" s="3835"/>
      <c r="F223" s="23"/>
      <c r="G223" s="904"/>
      <c r="H223" s="2278"/>
      <c r="I223" s="3121"/>
      <c r="J223" s="93"/>
      <c r="K223" s="3122"/>
    </row>
    <row r="224" spans="1:11">
      <c r="A224" s="29"/>
      <c r="B224" s="227"/>
      <c r="C224" s="598"/>
      <c r="D224" s="3474"/>
      <c r="E224" s="3835"/>
      <c r="F224" s="23"/>
      <c r="G224" s="904"/>
      <c r="H224" s="93"/>
      <c r="I224" s="1346"/>
      <c r="J224" s="93"/>
      <c r="K224" s="1342"/>
    </row>
    <row r="225" spans="1:14">
      <c r="A225" s="29"/>
      <c r="B225" s="2486"/>
      <c r="C225" s="1786"/>
      <c r="D225" s="3475"/>
      <c r="E225" s="3485"/>
      <c r="F225" s="3279"/>
      <c r="G225" s="2841"/>
      <c r="H225" s="207"/>
      <c r="I225" s="3024"/>
      <c r="J225" s="583"/>
      <c r="K225" s="1787"/>
    </row>
    <row r="226" spans="1:14">
      <c r="A226" s="675"/>
      <c r="B226" s="2464"/>
      <c r="C226" s="207"/>
      <c r="D226" s="3475"/>
      <c r="E226" s="3757"/>
      <c r="F226" s="963"/>
      <c r="G226" s="904"/>
      <c r="H226" s="93"/>
      <c r="I226" s="3023"/>
      <c r="J226" s="93"/>
      <c r="K226" s="1518"/>
    </row>
    <row r="227" spans="1:14">
      <c r="A227" s="35"/>
      <c r="B227" s="2464"/>
      <c r="C227" s="207"/>
      <c r="D227" s="3476"/>
      <c r="E227" s="3757"/>
      <c r="F227" s="963"/>
      <c r="G227" s="904"/>
      <c r="H227" s="583"/>
      <c r="I227" s="1804"/>
      <c r="J227" s="93"/>
      <c r="K227" s="1518"/>
    </row>
    <row r="228" spans="1:14">
      <c r="A228" s="35"/>
      <c r="B228" s="2464"/>
      <c r="C228" s="207"/>
      <c r="D228" s="3476"/>
      <c r="E228" s="3604"/>
      <c r="F228" s="2465"/>
      <c r="G228" s="2841"/>
      <c r="H228" s="207"/>
      <c r="I228" s="3022"/>
      <c r="J228" s="207"/>
      <c r="K228" s="2467"/>
    </row>
    <row r="229" spans="1:14">
      <c r="A229" s="29"/>
      <c r="B229" s="162"/>
      <c r="C229" s="93"/>
      <c r="D229" s="3477"/>
      <c r="E229" s="3757"/>
      <c r="F229" s="2775"/>
      <c r="G229" s="276"/>
      <c r="H229" s="93"/>
      <c r="I229" s="1804"/>
      <c r="J229" s="93"/>
      <c r="K229" s="1518"/>
      <c r="L229" s="3"/>
      <c r="M229" s="3"/>
      <c r="N229" s="3"/>
    </row>
    <row r="230" spans="1:14">
      <c r="A230" s="29"/>
      <c r="B230" s="162"/>
      <c r="C230" s="583"/>
      <c r="D230" s="3478"/>
      <c r="E230" s="3757"/>
      <c r="F230" s="2775"/>
      <c r="G230" s="276"/>
      <c r="H230" s="93"/>
      <c r="I230" s="1804"/>
      <c r="J230" s="93"/>
      <c r="K230" s="1518"/>
      <c r="L230" s="3"/>
      <c r="M230" s="3"/>
      <c r="N230" s="3"/>
    </row>
    <row r="231" spans="1:14">
      <c r="A231" s="29"/>
      <c r="B231" s="162"/>
      <c r="C231" s="583"/>
      <c r="D231" s="3478"/>
      <c r="E231" s="3757"/>
      <c r="F231" s="2775"/>
      <c r="G231" s="3481"/>
      <c r="H231" s="1063"/>
      <c r="I231" s="1804"/>
      <c r="J231" s="93"/>
      <c r="K231" s="1683"/>
      <c r="L231" s="3"/>
      <c r="M231" s="3"/>
      <c r="N231" s="3"/>
    </row>
    <row r="232" spans="1:14">
      <c r="A232" s="29"/>
      <c r="B232" s="162"/>
      <c r="C232" s="1843"/>
      <c r="D232" s="3478"/>
      <c r="E232" s="962"/>
      <c r="F232" s="241"/>
      <c r="G232" s="904"/>
      <c r="H232" s="1063"/>
      <c r="I232" s="416"/>
      <c r="J232" s="93"/>
      <c r="K232" s="1518"/>
      <c r="L232" s="3"/>
      <c r="M232" s="3"/>
      <c r="N232" s="3"/>
    </row>
    <row r="233" spans="1:14">
      <c r="A233" s="42"/>
      <c r="B233" s="162"/>
      <c r="C233" s="93"/>
      <c r="D233" s="3478"/>
      <c r="E233" s="962"/>
      <c r="F233" s="241"/>
      <c r="G233" s="904"/>
      <c r="H233" s="1066"/>
      <c r="I233" s="1346"/>
      <c r="J233" s="606"/>
      <c r="K233" s="3457"/>
      <c r="L233" s="3"/>
      <c r="M233" s="3"/>
      <c r="N233" s="3"/>
    </row>
    <row r="234" spans="1:14">
      <c r="A234" s="675"/>
      <c r="B234" s="162"/>
      <c r="C234" s="93"/>
      <c r="D234" s="3478"/>
      <c r="E234" s="962"/>
      <c r="F234" s="243"/>
      <c r="G234" s="904"/>
      <c r="H234" s="1066"/>
      <c r="I234" s="1346"/>
      <c r="J234" s="606"/>
      <c r="K234" s="1813"/>
      <c r="L234" s="3"/>
      <c r="M234" s="3"/>
      <c r="N234" s="3"/>
    </row>
    <row r="235" spans="1:14" ht="39.75">
      <c r="A235" s="29"/>
      <c r="B235" s="416"/>
      <c r="C235" s="1604"/>
      <c r="D235" s="3479"/>
      <c r="E235" s="962"/>
      <c r="F235" s="241"/>
      <c r="G235" s="904"/>
      <c r="H235" s="1063"/>
      <c r="I235" s="2901"/>
      <c r="J235" s="957"/>
      <c r="K235" s="3455"/>
      <c r="L235" s="3"/>
      <c r="M235" s="3"/>
      <c r="N235" s="3"/>
    </row>
    <row r="236" spans="1:14" ht="37.5">
      <c r="A236" s="29"/>
      <c r="B236" s="416"/>
      <c r="C236" s="1604"/>
      <c r="D236" s="3479"/>
      <c r="E236" s="962"/>
      <c r="F236" s="243"/>
      <c r="G236" s="3482"/>
      <c r="H236" s="852"/>
      <c r="I236" s="2901"/>
      <c r="J236" s="1996"/>
      <c r="K236" s="2127"/>
      <c r="L236" s="3"/>
      <c r="M236" s="3"/>
      <c r="N236" s="3"/>
    </row>
    <row r="237" spans="1:14" ht="37.5">
      <c r="A237" s="29"/>
      <c r="B237" s="416"/>
      <c r="C237" s="93"/>
      <c r="D237" s="3480"/>
      <c r="E237" s="962"/>
      <c r="F237" s="243"/>
      <c r="G237" s="904"/>
      <c r="H237" s="694"/>
      <c r="I237" s="416"/>
      <c r="J237" s="658"/>
      <c r="K237" s="305"/>
      <c r="L237" s="3"/>
      <c r="M237" s="3"/>
      <c r="N237" s="3"/>
    </row>
    <row r="238" spans="1:14" ht="37.5">
      <c r="A238" s="675"/>
      <c r="B238" s="416"/>
      <c r="C238" s="1843"/>
      <c r="D238" s="3480"/>
      <c r="E238" s="962"/>
      <c r="F238" s="241"/>
      <c r="G238" s="3482"/>
      <c r="H238" s="694"/>
      <c r="I238" s="416"/>
      <c r="J238" s="658"/>
      <c r="K238" s="305"/>
      <c r="L238" s="3"/>
      <c r="M238" s="3"/>
      <c r="N238" s="3"/>
    </row>
    <row r="239" spans="1:14">
      <c r="A239" s="29"/>
      <c r="B239" s="416"/>
      <c r="C239" s="583"/>
      <c r="D239" s="3480"/>
      <c r="E239" s="962"/>
      <c r="F239" s="2775"/>
      <c r="G239" s="276"/>
      <c r="H239" s="884"/>
      <c r="I239" s="416"/>
      <c r="J239" s="3833"/>
      <c r="K239" s="3434"/>
      <c r="L239" s="3"/>
      <c r="M239" s="3"/>
      <c r="N239" s="3"/>
    </row>
    <row r="240" spans="1:14">
      <c r="A240" s="53"/>
      <c r="B240" s="162"/>
      <c r="C240" s="459"/>
      <c r="D240" s="1935"/>
      <c r="E240" s="962"/>
      <c r="F240" s="241"/>
      <c r="G240" s="276"/>
      <c r="H240" s="606"/>
      <c r="I240" s="1346"/>
      <c r="J240" s="3833"/>
      <c r="K240" s="3434"/>
      <c r="L240" s="3"/>
      <c r="M240" s="3"/>
      <c r="N240" s="3"/>
    </row>
    <row r="241" spans="1:14">
      <c r="A241" s="53"/>
      <c r="B241" s="162"/>
      <c r="C241" s="459"/>
      <c r="D241" s="1935"/>
      <c r="E241" s="962"/>
      <c r="F241" s="243"/>
      <c r="G241" s="276"/>
      <c r="H241" s="93"/>
      <c r="I241" s="1346"/>
      <c r="J241" s="93"/>
      <c r="K241" s="3026"/>
      <c r="L241" s="3"/>
      <c r="M241" s="3"/>
      <c r="N241" s="3"/>
    </row>
    <row r="242" spans="1:14">
      <c r="A242" s="29"/>
      <c r="B242" s="162"/>
      <c r="C242" s="459"/>
      <c r="D242" s="1935"/>
      <c r="E242" s="962"/>
      <c r="F242" s="241"/>
      <c r="G242" s="276"/>
      <c r="H242" s="606"/>
      <c r="I242" s="1346"/>
      <c r="J242" s="3833"/>
      <c r="K242" s="3434"/>
      <c r="L242" s="3"/>
      <c r="M242" s="3"/>
      <c r="N242" s="3"/>
    </row>
    <row r="243" spans="1:14">
      <c r="A243" s="29"/>
      <c r="B243" s="162"/>
      <c r="C243" s="459"/>
      <c r="D243" s="1935"/>
      <c r="E243" s="962"/>
      <c r="F243" s="243"/>
      <c r="G243" s="276"/>
      <c r="H243" s="93"/>
      <c r="I243" s="1346"/>
      <c r="J243" s="93"/>
      <c r="K243" s="3026"/>
      <c r="L243" s="3"/>
      <c r="M243" s="3"/>
      <c r="N243" s="3"/>
    </row>
    <row r="244" spans="1:14">
      <c r="A244" s="29"/>
      <c r="B244" s="162"/>
      <c r="C244" s="82"/>
      <c r="D244" s="1935"/>
      <c r="E244" s="962"/>
      <c r="F244" s="243"/>
      <c r="G244" s="276"/>
      <c r="H244" s="93"/>
      <c r="I244" s="561"/>
      <c r="J244" s="93"/>
      <c r="K244" s="3026"/>
      <c r="L244" s="3"/>
      <c r="M244" s="3"/>
      <c r="N244" s="3"/>
    </row>
    <row r="245" spans="1:14">
      <c r="A245" s="29"/>
      <c r="B245" s="162"/>
      <c r="C245" s="459"/>
      <c r="D245" s="1935"/>
      <c r="E245" s="962"/>
      <c r="F245" s="241"/>
      <c r="G245" s="276"/>
      <c r="H245" s="29"/>
      <c r="I245" s="1804"/>
      <c r="J245" s="606"/>
      <c r="K245" s="2246"/>
      <c r="L245" s="3"/>
      <c r="M245" s="3"/>
      <c r="N245" s="3"/>
    </row>
    <row r="246" spans="1:14">
      <c r="A246" s="29"/>
      <c r="B246" s="162"/>
      <c r="C246" s="459"/>
      <c r="D246" s="1935"/>
      <c r="E246" s="962"/>
      <c r="F246" s="2775"/>
      <c r="G246" s="3033"/>
      <c r="H246" s="1346"/>
      <c r="I246" s="1804"/>
      <c r="J246" s="606"/>
      <c r="K246" s="3435"/>
      <c r="L246" s="3"/>
      <c r="M246" s="3"/>
      <c r="N246" s="3"/>
    </row>
    <row r="247" spans="1:14">
      <c r="A247" s="29"/>
      <c r="B247" s="162"/>
      <c r="C247" s="459"/>
      <c r="D247" s="1935"/>
      <c r="E247" s="962"/>
      <c r="F247" s="241"/>
      <c r="G247" s="276"/>
      <c r="H247" s="82"/>
      <c r="I247" s="1804"/>
      <c r="J247" s="82"/>
      <c r="K247" s="305"/>
      <c r="L247" s="3"/>
      <c r="M247" s="3"/>
      <c r="N247" s="3"/>
    </row>
    <row r="248" spans="1:14">
      <c r="A248" s="29"/>
      <c r="B248" s="162"/>
      <c r="C248" s="82"/>
      <c r="D248" s="3478"/>
      <c r="E248" s="962"/>
      <c r="F248" s="241"/>
      <c r="G248" s="3483"/>
      <c r="H248" s="402"/>
      <c r="I248" s="1055"/>
      <c r="J248" s="3832"/>
      <c r="K248" s="3436"/>
      <c r="L248" s="3"/>
      <c r="M248" s="3"/>
      <c r="N248" s="3"/>
    </row>
    <row r="249" spans="1:14" ht="35.25" thickBot="1">
      <c r="A249" s="29"/>
      <c r="B249" s="162"/>
      <c r="C249" s="82"/>
      <c r="D249" s="3478"/>
      <c r="E249" s="3757"/>
      <c r="F249" s="1513"/>
      <c r="G249" s="3483"/>
      <c r="H249" s="402"/>
      <c r="I249" s="1055"/>
      <c r="J249" s="3832"/>
      <c r="K249" s="3436"/>
      <c r="L249" s="3"/>
      <c r="M249" s="3"/>
      <c r="N249" s="3"/>
    </row>
    <row r="250" spans="1:14">
      <c r="A250" s="4"/>
      <c r="B250" s="98"/>
      <c r="C250" s="77"/>
      <c r="D250" s="325"/>
      <c r="E250" s="1"/>
      <c r="F250" s="71"/>
      <c r="G250" s="292"/>
      <c r="H250" s="3"/>
      <c r="I250" s="420"/>
      <c r="J250" s="301"/>
    </row>
    <row r="251" spans="1:14">
      <c r="A251" s="1" t="s">
        <v>1</v>
      </c>
      <c r="B251" s="1"/>
      <c r="C251" s="71"/>
      <c r="D251" s="317"/>
      <c r="E251" s="232"/>
      <c r="F251" s="233"/>
      <c r="G251" s="270"/>
      <c r="H251" s="1"/>
      <c r="I251" s="413"/>
      <c r="J251" s="299"/>
      <c r="K251" s="309"/>
    </row>
    <row r="252" spans="1:14">
      <c r="A252" s="3753" t="s">
        <v>1184</v>
      </c>
      <c r="B252" s="3753"/>
      <c r="C252" s="10"/>
      <c r="D252" s="318"/>
      <c r="E252" s="232"/>
      <c r="F252" s="233"/>
      <c r="G252" s="270"/>
      <c r="H252" s="1"/>
      <c r="I252" s="413"/>
      <c r="J252" s="299"/>
      <c r="K252" s="309"/>
    </row>
    <row r="253" spans="1:14" ht="35.25" thickBot="1">
      <c r="A253" s="4"/>
      <c r="B253" s="3"/>
      <c r="C253" s="77"/>
      <c r="D253" s="317"/>
      <c r="E253" s="232"/>
      <c r="F253" s="233"/>
      <c r="G253" s="270"/>
      <c r="H253" s="3"/>
      <c r="I253" s="412"/>
      <c r="J253" s="299"/>
      <c r="K253" s="309"/>
    </row>
    <row r="254" spans="1:14">
      <c r="A254" s="3759"/>
      <c r="B254" s="3760" t="s">
        <v>3</v>
      </c>
      <c r="C254" s="6" t="s">
        <v>4</v>
      </c>
      <c r="D254" s="319" t="s">
        <v>5</v>
      </c>
      <c r="E254" s="234" t="s">
        <v>6</v>
      </c>
      <c r="F254" s="235" t="s">
        <v>6</v>
      </c>
      <c r="G254" s="297" t="s">
        <v>7</v>
      </c>
      <c r="H254" s="80" t="s">
        <v>8</v>
      </c>
      <c r="I254" s="80" t="s">
        <v>9</v>
      </c>
      <c r="J254" s="112" t="s">
        <v>10</v>
      </c>
      <c r="K254" s="219" t="s">
        <v>10</v>
      </c>
    </row>
    <row r="255" spans="1:14" ht="35.25" thickBot="1">
      <c r="A255" s="118"/>
      <c r="B255" s="16"/>
      <c r="C255" s="12"/>
      <c r="D255" s="320" t="s">
        <v>11</v>
      </c>
      <c r="E255" s="236" t="s">
        <v>12</v>
      </c>
      <c r="F255" s="237" t="s">
        <v>13</v>
      </c>
      <c r="G255" s="298"/>
      <c r="H255" s="12" t="s">
        <v>14</v>
      </c>
      <c r="I255" s="414"/>
      <c r="J255" s="122" t="s">
        <v>15</v>
      </c>
      <c r="K255" s="307" t="s">
        <v>16</v>
      </c>
    </row>
    <row r="256" spans="1:14">
      <c r="A256" s="1761"/>
      <c r="B256" s="1716"/>
      <c r="C256" s="1717"/>
      <c r="D256" s="218"/>
      <c r="E256" s="1478"/>
      <c r="F256" s="1479"/>
      <c r="G256" s="1713"/>
      <c r="H256" s="69"/>
      <c r="I256" s="69"/>
      <c r="J256" s="908"/>
      <c r="K256" s="1490"/>
    </row>
    <row r="257" spans="1:11">
      <c r="A257" s="2069"/>
      <c r="B257" s="69"/>
      <c r="C257" s="218"/>
      <c r="D257" s="218"/>
      <c r="E257" s="1478"/>
      <c r="F257" s="1479"/>
      <c r="G257" s="969"/>
      <c r="H257" s="69"/>
      <c r="I257" s="69"/>
      <c r="J257" s="908"/>
      <c r="K257" s="1490"/>
    </row>
    <row r="258" spans="1:11">
      <c r="A258" s="2071"/>
      <c r="B258" s="69"/>
      <c r="C258" s="218"/>
      <c r="D258" s="218"/>
      <c r="E258" s="1478"/>
      <c r="F258" s="1479"/>
      <c r="G258" s="969"/>
      <c r="H258" s="69"/>
      <c r="I258" s="69"/>
      <c r="J258" s="908"/>
      <c r="K258" s="1490"/>
    </row>
    <row r="259" spans="1:11" ht="35.25" thickBot="1">
      <c r="A259" s="1195"/>
      <c r="B259" s="1768"/>
      <c r="C259" s="1737"/>
      <c r="D259" s="1737"/>
      <c r="E259" s="1738"/>
      <c r="F259" s="1739"/>
      <c r="G259" s="1740"/>
      <c r="H259" s="1726"/>
      <c r="I259" s="1741"/>
      <c r="J259" s="3836"/>
      <c r="K259" s="3837"/>
    </row>
    <row r="260" spans="1:11" ht="35.25" thickTop="1">
      <c r="A260" s="1195"/>
      <c r="B260" s="628"/>
      <c r="C260" s="625"/>
      <c r="D260" s="625"/>
      <c r="E260" s="1734"/>
      <c r="F260" s="1735"/>
      <c r="G260" s="1796"/>
      <c r="H260" s="628"/>
      <c r="I260" s="628"/>
      <c r="J260" s="907"/>
      <c r="K260" s="1736"/>
    </row>
    <row r="261" spans="1:11">
      <c r="A261" s="1195"/>
      <c r="B261" s="852"/>
      <c r="C261" s="218"/>
      <c r="D261" s="218"/>
      <c r="E261" s="1478"/>
      <c r="F261" s="1479"/>
      <c r="G261" s="969"/>
      <c r="H261" s="1345"/>
      <c r="I261" s="1349"/>
      <c r="J261" s="3838"/>
      <c r="K261" s="3839"/>
    </row>
    <row r="262" spans="1:11">
      <c r="A262" s="1195"/>
      <c r="B262" s="1066"/>
      <c r="C262" s="218"/>
      <c r="D262" s="218"/>
      <c r="E262" s="1478"/>
      <c r="F262" s="1479"/>
      <c r="G262" s="969"/>
      <c r="H262" s="69"/>
      <c r="I262" s="69"/>
      <c r="J262" s="908"/>
      <c r="K262" s="1490"/>
    </row>
    <row r="263" spans="1:11">
      <c r="A263" s="1195"/>
      <c r="B263" s="1066"/>
      <c r="C263" s="218"/>
      <c r="D263" s="218"/>
      <c r="E263" s="1478"/>
      <c r="F263" s="1479"/>
      <c r="G263" s="969"/>
      <c r="H263" s="69"/>
      <c r="I263" s="69"/>
      <c r="J263" s="908"/>
      <c r="K263" s="1490"/>
    </row>
    <row r="264" spans="1:11">
      <c r="A264" s="1195"/>
      <c r="B264" s="1066"/>
      <c r="C264" s="218"/>
      <c r="D264" s="218"/>
      <c r="E264" s="1478"/>
      <c r="F264" s="1479"/>
      <c r="G264" s="969"/>
      <c r="H264" s="69"/>
      <c r="I264" s="69"/>
      <c r="J264" s="908"/>
      <c r="K264" s="1490"/>
    </row>
    <row r="265" spans="1:11">
      <c r="A265" s="1195"/>
      <c r="B265" s="69"/>
      <c r="C265" s="218"/>
      <c r="D265" s="218"/>
      <c r="E265" s="1478"/>
      <c r="F265" s="1479"/>
      <c r="G265" s="969"/>
      <c r="H265" s="69"/>
      <c r="I265" s="69"/>
      <c r="J265" s="908"/>
      <c r="K265" s="1490"/>
    </row>
    <row r="266" spans="1:11">
      <c r="A266" s="1195"/>
      <c r="B266" s="69"/>
      <c r="C266" s="218"/>
      <c r="D266" s="218"/>
      <c r="E266" s="1478"/>
      <c r="F266" s="1479"/>
      <c r="G266" s="1797"/>
      <c r="H266" s="1711"/>
      <c r="I266" s="1712"/>
      <c r="J266" s="3840"/>
      <c r="K266" s="581"/>
    </row>
    <row r="267" spans="1:11">
      <c r="A267" s="1195"/>
      <c r="B267" s="69"/>
      <c r="C267" s="218"/>
      <c r="D267" s="218"/>
      <c r="E267" s="1478"/>
      <c r="F267" s="1479"/>
      <c r="G267" s="1798"/>
      <c r="H267" s="20"/>
      <c r="I267" s="404"/>
      <c r="J267" s="3803"/>
      <c r="K267" s="478"/>
    </row>
    <row r="268" spans="1:11">
      <c r="A268" s="569"/>
      <c r="B268" s="69"/>
      <c r="C268" s="218"/>
      <c r="D268" s="218"/>
      <c r="E268" s="1478"/>
      <c r="F268" s="1479"/>
      <c r="G268" s="1798"/>
      <c r="H268" s="20"/>
      <c r="I268" s="404"/>
      <c r="J268" s="3803"/>
      <c r="K268" s="478"/>
    </row>
    <row r="269" spans="1:11" ht="37.5">
      <c r="A269" s="1195"/>
      <c r="B269" s="898"/>
      <c r="C269" s="2070"/>
      <c r="D269" s="580"/>
      <c r="E269" s="31"/>
      <c r="F269" s="241"/>
      <c r="G269" s="275"/>
      <c r="H269" s="29"/>
      <c r="I269" s="416"/>
      <c r="J269" s="29"/>
      <c r="K269" s="1777"/>
    </row>
    <row r="270" spans="1:11">
      <c r="A270" s="1195"/>
      <c r="B270" s="1559"/>
      <c r="C270" s="625"/>
      <c r="D270" s="625"/>
      <c r="E270" s="1734"/>
      <c r="F270" s="1735"/>
      <c r="G270" s="1796"/>
      <c r="H270" s="628"/>
      <c r="I270" s="628"/>
      <c r="J270" s="907"/>
      <c r="K270" s="3841"/>
    </row>
    <row r="271" spans="1:11">
      <c r="A271" s="1195"/>
      <c r="B271" s="852"/>
      <c r="C271" s="218"/>
      <c r="D271" s="218"/>
      <c r="E271" s="1478"/>
      <c r="F271" s="1479"/>
      <c r="G271" s="969"/>
      <c r="H271" s="1345"/>
      <c r="I271" s="1349"/>
      <c r="J271" s="3842"/>
      <c r="K271" s="3843"/>
    </row>
    <row r="272" spans="1:11">
      <c r="A272" s="1195"/>
      <c r="B272" s="2012"/>
      <c r="C272" s="218"/>
      <c r="D272" s="218"/>
      <c r="E272" s="1478"/>
      <c r="F272" s="1479"/>
      <c r="G272" s="969"/>
      <c r="H272" s="69"/>
      <c r="I272" s="69"/>
      <c r="J272" s="908"/>
      <c r="K272" s="3844"/>
    </row>
    <row r="273" spans="1:11">
      <c r="A273" s="127"/>
      <c r="B273" s="2012"/>
      <c r="C273" s="218"/>
      <c r="D273" s="218"/>
      <c r="E273" s="1478"/>
      <c r="F273" s="1479"/>
      <c r="G273" s="969"/>
      <c r="H273" s="69"/>
      <c r="I273" s="69"/>
      <c r="J273" s="908"/>
      <c r="K273" s="3844"/>
    </row>
    <row r="274" spans="1:11">
      <c r="A274" s="127"/>
      <c r="B274" s="2012"/>
      <c r="C274" s="218"/>
      <c r="D274" s="218"/>
      <c r="E274" s="1478"/>
      <c r="F274" s="1479"/>
      <c r="G274" s="969"/>
      <c r="H274" s="69"/>
      <c r="I274" s="69"/>
      <c r="J274" s="908"/>
      <c r="K274" s="3844"/>
    </row>
    <row r="275" spans="1:11">
      <c r="A275" s="1806"/>
      <c r="B275" s="69"/>
      <c r="C275" s="218"/>
      <c r="D275" s="218"/>
      <c r="E275" s="1478"/>
      <c r="F275" s="1479"/>
      <c r="G275" s="969"/>
      <c r="H275" s="69"/>
      <c r="I275" s="69"/>
      <c r="J275" s="908"/>
      <c r="K275" s="3844"/>
    </row>
    <row r="276" spans="1:11" ht="35.25" thickBot="1">
      <c r="A276" s="1694"/>
      <c r="B276" s="69"/>
      <c r="C276" s="218"/>
      <c r="D276" s="218"/>
      <c r="E276" s="1478"/>
      <c r="F276" s="1479"/>
      <c r="G276" s="1797"/>
      <c r="H276" s="1711"/>
      <c r="I276" s="1712"/>
      <c r="J276" s="3840"/>
      <c r="K276" s="2011"/>
    </row>
    <row r="277" spans="1:11" ht="35.25" thickTop="1">
      <c r="A277" s="194"/>
      <c r="B277" s="69"/>
      <c r="C277" s="218"/>
      <c r="D277" s="218"/>
      <c r="E277" s="1478"/>
      <c r="F277" s="1479"/>
      <c r="G277" s="1798"/>
      <c r="H277" s="20"/>
      <c r="I277" s="404"/>
      <c r="J277" s="3803"/>
      <c r="K277" s="3845"/>
    </row>
    <row r="278" spans="1:11">
      <c r="A278" s="136"/>
      <c r="B278" s="852"/>
      <c r="C278" s="218"/>
      <c r="D278" s="218"/>
      <c r="E278" s="1478"/>
      <c r="F278" s="1479"/>
      <c r="G278" s="969"/>
      <c r="H278" s="69"/>
      <c r="I278" s="69"/>
      <c r="J278" s="908"/>
      <c r="K278" s="3844"/>
    </row>
    <row r="279" spans="1:11">
      <c r="A279" s="136"/>
      <c r="B279" s="852"/>
      <c r="C279" s="218"/>
      <c r="D279" s="218"/>
      <c r="E279" s="1478"/>
      <c r="F279" s="1479"/>
      <c r="G279" s="969"/>
      <c r="H279" s="69"/>
      <c r="I279" s="69"/>
      <c r="J279" s="908"/>
      <c r="K279" s="3844"/>
    </row>
    <row r="280" spans="1:11" ht="35.25" thickBot="1">
      <c r="A280" s="127"/>
      <c r="B280" s="1830"/>
      <c r="C280" s="1737"/>
      <c r="D280" s="1737"/>
      <c r="E280" s="1738"/>
      <c r="F280" s="1739"/>
      <c r="G280" s="1740"/>
      <c r="H280" s="1726"/>
      <c r="I280" s="1741"/>
      <c r="J280" s="3846"/>
      <c r="K280" s="3847"/>
    </row>
    <row r="281" spans="1:11" ht="35.25" thickTop="1">
      <c r="A281" s="151"/>
      <c r="B281" s="225"/>
      <c r="C281" s="82"/>
      <c r="D281" s="322"/>
      <c r="E281" s="252"/>
      <c r="F281" s="241"/>
      <c r="G281" s="276"/>
      <c r="H281" s="29"/>
      <c r="I281" s="416"/>
      <c r="J281" s="203"/>
      <c r="K281" s="1777"/>
    </row>
    <row r="282" spans="1:11">
      <c r="A282" s="223"/>
      <c r="B282" s="393"/>
      <c r="C282" s="82"/>
      <c r="D282" s="2019"/>
      <c r="E282" s="252"/>
      <c r="F282" s="241"/>
      <c r="G282" s="276"/>
      <c r="H282" s="29"/>
      <c r="I282" s="416"/>
      <c r="J282" s="203"/>
      <c r="K282" s="1777"/>
    </row>
    <row r="283" spans="1:11">
      <c r="A283" s="194"/>
      <c r="B283" s="645"/>
      <c r="C283" s="82"/>
      <c r="D283" s="322"/>
      <c r="E283" s="252"/>
      <c r="F283" s="241"/>
      <c r="G283" s="276"/>
      <c r="H283" s="29"/>
      <c r="I283" s="1804"/>
      <c r="J283" s="203"/>
      <c r="K283" s="3154"/>
    </row>
    <row r="284" spans="1:11">
      <c r="A284" s="127"/>
      <c r="B284" s="32"/>
      <c r="C284" s="82"/>
      <c r="D284" s="322"/>
      <c r="E284" s="252"/>
      <c r="F284" s="241"/>
      <c r="G284" s="276"/>
      <c r="H284" s="29"/>
      <c r="I284" s="416"/>
      <c r="J284" s="203"/>
      <c r="K284" s="1777"/>
    </row>
    <row r="285" spans="1:11">
      <c r="A285" s="127"/>
      <c r="B285" s="32"/>
      <c r="C285" s="82"/>
      <c r="D285" s="2019"/>
      <c r="E285" s="252"/>
      <c r="F285" s="241"/>
      <c r="G285" s="276"/>
      <c r="H285" s="29"/>
      <c r="I285" s="416"/>
      <c r="J285" s="203"/>
      <c r="K285" s="1777"/>
    </row>
    <row r="286" spans="1:11">
      <c r="A286" s="4"/>
      <c r="B286" s="98"/>
      <c r="C286" s="77"/>
      <c r="D286" s="325"/>
      <c r="E286" s="1"/>
      <c r="F286" s="71"/>
      <c r="G286" s="292"/>
      <c r="H286" s="3"/>
      <c r="I286" s="420"/>
      <c r="J286" s="301"/>
    </row>
    <row r="287" spans="1:11">
      <c r="A287" s="1" t="s">
        <v>1</v>
      </c>
      <c r="B287" s="1"/>
      <c r="C287" s="71"/>
      <c r="D287" s="317"/>
      <c r="E287" s="232"/>
      <c r="F287" s="233"/>
      <c r="G287" s="270"/>
      <c r="H287" s="1"/>
      <c r="I287" s="413"/>
      <c r="J287" s="299"/>
      <c r="K287" s="309"/>
    </row>
    <row r="288" spans="1:11">
      <c r="A288" s="3753" t="s">
        <v>1184</v>
      </c>
      <c r="B288" s="3753"/>
      <c r="C288" s="10"/>
      <c r="D288" s="318"/>
      <c r="E288" s="232"/>
      <c r="F288" s="233"/>
      <c r="G288" s="270"/>
      <c r="H288" s="1"/>
      <c r="I288" s="413"/>
      <c r="J288" s="299"/>
      <c r="K288" s="309"/>
    </row>
    <row r="289" spans="1:11" ht="35.25" thickBot="1">
      <c r="A289" s="4"/>
      <c r="B289" s="3"/>
      <c r="C289" s="77"/>
      <c r="D289" s="317"/>
      <c r="E289" s="232"/>
      <c r="F289" s="233"/>
      <c r="G289" s="270"/>
      <c r="H289" s="3"/>
      <c r="I289" s="412"/>
      <c r="J289" s="299"/>
      <c r="K289" s="309"/>
    </row>
    <row r="290" spans="1:11">
      <c r="A290" s="3759"/>
      <c r="B290" s="3760" t="s">
        <v>3</v>
      </c>
      <c r="C290" s="6" t="s">
        <v>4</v>
      </c>
      <c r="D290" s="319" t="s">
        <v>5</v>
      </c>
      <c r="E290" s="234" t="s">
        <v>6</v>
      </c>
      <c r="F290" s="235" t="s">
        <v>6</v>
      </c>
      <c r="G290" s="297" t="s">
        <v>7</v>
      </c>
      <c r="H290" s="80" t="s">
        <v>8</v>
      </c>
      <c r="I290" s="80" t="s">
        <v>9</v>
      </c>
      <c r="J290" s="112" t="s">
        <v>10</v>
      </c>
      <c r="K290" s="219" t="s">
        <v>10</v>
      </c>
    </row>
    <row r="291" spans="1:11" ht="35.25" thickBot="1">
      <c r="A291" s="118"/>
      <c r="B291" s="16"/>
      <c r="C291" s="12"/>
      <c r="D291" s="320" t="s">
        <v>11</v>
      </c>
      <c r="E291" s="236" t="s">
        <v>12</v>
      </c>
      <c r="F291" s="237" t="s">
        <v>13</v>
      </c>
      <c r="G291" s="298"/>
      <c r="H291" s="12" t="s">
        <v>14</v>
      </c>
      <c r="I291" s="414"/>
      <c r="J291" s="122" t="s">
        <v>15</v>
      </c>
      <c r="K291" s="307" t="s">
        <v>16</v>
      </c>
    </row>
    <row r="292" spans="1:11" ht="38.25">
      <c r="A292" s="3757"/>
      <c r="B292" s="3757"/>
      <c r="C292" s="747"/>
      <c r="D292" s="322"/>
      <c r="E292" s="672"/>
      <c r="F292" s="670"/>
      <c r="G292" s="275"/>
      <c r="H292" s="656"/>
      <c r="I292" s="656"/>
      <c r="J292" s="3054"/>
      <c r="K292" s="657"/>
    </row>
    <row r="293" spans="1:11" ht="38.25">
      <c r="A293" s="3757"/>
      <c r="B293" s="3757"/>
      <c r="C293" s="747"/>
      <c r="D293" s="322"/>
      <c r="E293" s="672"/>
      <c r="F293" s="670"/>
      <c r="G293" s="275"/>
      <c r="H293" s="656"/>
      <c r="I293" s="656"/>
      <c r="J293" s="671"/>
      <c r="K293" s="657"/>
    </row>
    <row r="294" spans="1:11" ht="38.25">
      <c r="A294" s="3757"/>
      <c r="B294" s="3757"/>
      <c r="C294" s="747"/>
      <c r="D294" s="322"/>
      <c r="E294" s="672"/>
      <c r="F294" s="670"/>
      <c r="G294" s="275"/>
      <c r="H294" s="656"/>
      <c r="I294" s="20"/>
      <c r="J294" s="353"/>
      <c r="K294" s="657"/>
    </row>
    <row r="295" spans="1:11" ht="38.25">
      <c r="A295" s="3757"/>
      <c r="B295" s="3757"/>
      <c r="C295" s="459"/>
      <c r="D295" s="322"/>
      <c r="E295" s="672"/>
      <c r="F295" s="670"/>
      <c r="G295" s="276"/>
      <c r="H295" s="658"/>
      <c r="I295" s="3831"/>
      <c r="J295" s="671"/>
      <c r="K295" s="134"/>
    </row>
    <row r="296" spans="1:11" ht="38.25">
      <c r="A296" s="3757"/>
      <c r="B296" s="3757"/>
      <c r="C296" s="747"/>
      <c r="D296" s="322"/>
      <c r="E296" s="672"/>
      <c r="F296" s="670"/>
      <c r="G296" s="275"/>
      <c r="H296" s="656"/>
      <c r="I296" s="20"/>
      <c r="J296" s="353"/>
      <c r="K296" s="657"/>
    </row>
    <row r="297" spans="1:11" ht="38.25">
      <c r="A297" s="3757"/>
      <c r="B297" s="3757"/>
      <c r="C297" s="459"/>
      <c r="D297" s="322"/>
      <c r="E297" s="672"/>
      <c r="F297" s="670"/>
      <c r="G297" s="276"/>
      <c r="H297" s="658"/>
      <c r="I297" s="3831"/>
      <c r="J297" s="671"/>
      <c r="K297" s="134"/>
    </row>
    <row r="298" spans="1:11">
      <c r="A298" s="3757"/>
      <c r="B298" s="3757"/>
      <c r="C298" s="213"/>
      <c r="D298" s="757"/>
      <c r="E298" s="182"/>
      <c r="F298" s="161"/>
      <c r="G298" s="766"/>
      <c r="H298" s="162"/>
      <c r="I298" s="1569"/>
      <c r="J298" s="133"/>
      <c r="K298" s="310"/>
    </row>
    <row r="299" spans="1:11" ht="38.25">
      <c r="A299" s="3757"/>
      <c r="B299" s="3757"/>
      <c r="C299" s="392"/>
      <c r="D299" s="370"/>
      <c r="E299" s="702"/>
      <c r="F299" s="688"/>
      <c r="G299" s="766"/>
      <c r="H299" s="659"/>
      <c r="I299" s="690"/>
      <c r="J299" s="691"/>
      <c r="K299" s="692"/>
    </row>
    <row r="300" spans="1:11" ht="38.25">
      <c r="A300" s="3757"/>
      <c r="B300" s="3757"/>
      <c r="C300" s="392"/>
      <c r="D300" s="370"/>
      <c r="E300" s="702"/>
      <c r="F300" s="688"/>
      <c r="G300" s="766"/>
      <c r="H300" s="659"/>
      <c r="I300" s="690"/>
      <c r="J300" s="691"/>
      <c r="K300" s="692"/>
    </row>
    <row r="301" spans="1:11" ht="38.25">
      <c r="A301" s="3757"/>
      <c r="B301" s="3757"/>
      <c r="C301" s="392"/>
      <c r="D301" s="370"/>
      <c r="E301" s="702"/>
      <c r="F301" s="688"/>
      <c r="G301" s="766"/>
      <c r="H301" s="659"/>
      <c r="I301" s="690"/>
      <c r="J301" s="691"/>
      <c r="K301" s="692"/>
    </row>
    <row r="302" spans="1:11" ht="38.25">
      <c r="A302" s="3757"/>
      <c r="B302" s="3757"/>
      <c r="C302" s="392"/>
      <c r="D302" s="370"/>
      <c r="E302" s="702"/>
      <c r="F302" s="688"/>
      <c r="G302" s="766"/>
      <c r="H302" s="659"/>
      <c r="I302" s="690"/>
      <c r="J302" s="691"/>
      <c r="K302" s="692"/>
    </row>
    <row r="303" spans="1:11" ht="38.25">
      <c r="A303" s="3757"/>
      <c r="B303" s="3757"/>
      <c r="C303" s="392"/>
      <c r="D303" s="370"/>
      <c r="E303" s="702"/>
      <c r="F303" s="688"/>
      <c r="G303" s="766"/>
      <c r="H303" s="659"/>
      <c r="I303" s="690"/>
      <c r="J303" s="691"/>
      <c r="K303" s="692"/>
    </row>
    <row r="304" spans="1:11" ht="38.25">
      <c r="A304" s="3757"/>
      <c r="B304" s="3757"/>
      <c r="C304" s="392"/>
      <c r="D304" s="370"/>
      <c r="E304" s="702"/>
      <c r="F304" s="688"/>
      <c r="G304" s="766"/>
      <c r="H304" s="659"/>
      <c r="I304" s="690"/>
      <c r="J304" s="691"/>
      <c r="K304" s="692"/>
    </row>
    <row r="305" spans="1:11" ht="38.25">
      <c r="A305" s="3757"/>
      <c r="B305" s="3757"/>
      <c r="C305" s="392"/>
      <c r="D305" s="370"/>
      <c r="E305" s="702"/>
      <c r="F305" s="688"/>
      <c r="G305" s="766"/>
      <c r="H305" s="659"/>
      <c r="I305" s="690"/>
      <c r="J305" s="691"/>
      <c r="K305" s="692"/>
    </row>
    <row r="306" spans="1:11" ht="38.25">
      <c r="A306" s="3757"/>
      <c r="B306" s="3757"/>
      <c r="C306" s="392"/>
      <c r="D306" s="370"/>
      <c r="E306" s="687"/>
      <c r="F306" s="688"/>
      <c r="G306" s="766"/>
      <c r="H306" s="659"/>
      <c r="I306" s="690"/>
      <c r="J306" s="691"/>
      <c r="K306" s="692"/>
    </row>
    <row r="307" spans="1:11">
      <c r="A307" s="3757"/>
      <c r="B307" s="3757"/>
      <c r="C307" s="213"/>
      <c r="D307" s="756"/>
      <c r="E307" s="44"/>
      <c r="F307" s="51"/>
      <c r="G307" s="766"/>
      <c r="H307" s="29"/>
      <c r="I307" s="150"/>
      <c r="J307" s="133"/>
      <c r="K307" s="134"/>
    </row>
    <row r="308" spans="1:11">
      <c r="A308" s="3757"/>
      <c r="B308" s="3757"/>
      <c r="C308" s="213"/>
      <c r="D308" s="756"/>
      <c r="E308" s="44"/>
      <c r="F308" s="51"/>
      <c r="G308" s="766"/>
      <c r="H308" s="29"/>
      <c r="I308" s="132"/>
      <c r="J308" s="133"/>
      <c r="K308" s="134"/>
    </row>
    <row r="309" spans="1:11">
      <c r="A309" s="3757"/>
      <c r="B309" s="3757"/>
      <c r="C309" s="392"/>
      <c r="D309" s="370"/>
      <c r="E309" s="44"/>
      <c r="F309" s="51"/>
      <c r="G309" s="766"/>
      <c r="H309" s="29"/>
      <c r="I309" s="132"/>
      <c r="J309" s="133"/>
      <c r="K309" s="134"/>
    </row>
    <row r="310" spans="1:11">
      <c r="A310" s="3757"/>
      <c r="B310" s="3757"/>
      <c r="C310" s="3766"/>
      <c r="D310" s="3767"/>
      <c r="E310" s="252"/>
      <c r="F310" s="241"/>
      <c r="G310" s="276"/>
      <c r="H310" s="29"/>
      <c r="I310" s="416"/>
      <c r="J310" s="203"/>
      <c r="K310" s="311"/>
    </row>
    <row r="311" spans="1:11">
      <c r="A311" s="3757"/>
      <c r="B311" s="3757"/>
      <c r="C311" s="82"/>
      <c r="D311" s="322"/>
      <c r="E311" s="252"/>
      <c r="F311" s="241"/>
      <c r="G311" s="276"/>
      <c r="H311" s="29"/>
      <c r="I311" s="1804"/>
      <c r="J311" s="203"/>
      <c r="K311" s="311"/>
    </row>
    <row r="312" spans="1:11">
      <c r="A312" s="3757"/>
      <c r="B312" s="3757"/>
      <c r="C312" s="82"/>
      <c r="D312" s="322"/>
      <c r="E312" s="252"/>
      <c r="F312" s="241"/>
      <c r="G312" s="276"/>
      <c r="H312" s="29"/>
      <c r="I312" s="416"/>
      <c r="J312" s="203"/>
      <c r="K312" s="311"/>
    </row>
    <row r="313" spans="1:11">
      <c r="A313" s="3757"/>
      <c r="B313" s="3757"/>
      <c r="C313" s="82"/>
      <c r="D313" s="322"/>
      <c r="E313" s="252"/>
      <c r="F313" s="241"/>
      <c r="G313" s="276"/>
      <c r="H313" s="29"/>
      <c r="I313" s="416"/>
      <c r="J313" s="203"/>
      <c r="K313" s="311"/>
    </row>
    <row r="314" spans="1:11">
      <c r="A314" s="136"/>
      <c r="B314" s="32"/>
      <c r="C314" s="82"/>
      <c r="D314" s="322"/>
      <c r="E314" s="252"/>
      <c r="F314" s="241"/>
      <c r="G314" s="276"/>
      <c r="H314" s="29"/>
      <c r="I314" s="416"/>
      <c r="J314" s="203"/>
      <c r="K314" s="311"/>
    </row>
    <row r="315" spans="1:11">
      <c r="A315" s="136"/>
      <c r="B315" s="32"/>
      <c r="C315" s="82"/>
      <c r="D315" s="322"/>
      <c r="E315" s="240"/>
      <c r="F315" s="241"/>
      <c r="G315" s="276"/>
      <c r="H315" s="29"/>
      <c r="I315" s="416"/>
      <c r="J315" s="203"/>
      <c r="K315" s="311"/>
    </row>
    <row r="316" spans="1:11">
      <c r="A316" s="127"/>
      <c r="B316" s="32"/>
      <c r="C316" s="82"/>
      <c r="D316" s="322"/>
      <c r="E316" s="240"/>
      <c r="F316" s="241"/>
      <c r="G316" s="276"/>
      <c r="H316" s="29"/>
      <c r="I316" s="416"/>
      <c r="J316" s="203"/>
      <c r="K316" s="311"/>
    </row>
    <row r="317" spans="1:11">
      <c r="A317" s="151"/>
      <c r="B317" s="616"/>
      <c r="C317" s="82"/>
      <c r="D317" s="324"/>
      <c r="E317" s="256"/>
      <c r="F317" s="241"/>
      <c r="G317" s="277"/>
      <c r="H317" s="29"/>
      <c r="I317" s="416"/>
      <c r="J317" s="203"/>
      <c r="K317" s="311"/>
    </row>
    <row r="318" spans="1:11">
      <c r="A318" s="223"/>
      <c r="B318" s="26"/>
      <c r="C318" s="579"/>
      <c r="D318" s="321"/>
      <c r="E318" s="256"/>
      <c r="F318" s="241"/>
      <c r="G318" s="275"/>
      <c r="H318" s="20"/>
      <c r="I318" s="415"/>
      <c r="J318" s="204"/>
      <c r="K318" s="1605"/>
    </row>
    <row r="319" spans="1:11">
      <c r="A319" s="194"/>
      <c r="B319" s="227"/>
      <c r="C319" s="85"/>
      <c r="D319" s="321"/>
      <c r="E319" s="250"/>
      <c r="F319" s="251"/>
      <c r="G319" s="275"/>
      <c r="H319" s="20"/>
      <c r="I319" s="415"/>
      <c r="J319" s="204"/>
      <c r="K319" s="310"/>
    </row>
    <row r="320" spans="1:11">
      <c r="A320" s="127"/>
      <c r="B320" s="32"/>
      <c r="C320" s="82"/>
      <c r="D320" s="322"/>
      <c r="E320" s="252"/>
      <c r="F320" s="241"/>
      <c r="G320" s="276"/>
      <c r="H320" s="29"/>
      <c r="I320" s="416"/>
      <c r="J320" s="203"/>
      <c r="K320" s="311"/>
    </row>
    <row r="321" spans="1:12">
      <c r="A321" s="127"/>
      <c r="B321" s="32"/>
      <c r="C321" s="82"/>
      <c r="D321" s="322"/>
      <c r="E321" s="252"/>
      <c r="F321" s="241"/>
      <c r="G321" s="276"/>
      <c r="H321" s="29"/>
      <c r="I321" s="416"/>
      <c r="J321" s="203"/>
      <c r="K321" s="311"/>
    </row>
    <row r="322" spans="1:12">
      <c r="A322" s="4"/>
      <c r="B322" s="98"/>
      <c r="C322" s="77"/>
      <c r="D322" s="325"/>
      <c r="E322" s="1"/>
      <c r="F322" s="71"/>
      <c r="G322" s="292"/>
      <c r="H322" s="3"/>
      <c r="I322" s="420"/>
      <c r="J322" s="301"/>
    </row>
    <row r="323" spans="1:12">
      <c r="A323" s="1" t="s">
        <v>1</v>
      </c>
      <c r="B323" s="1"/>
      <c r="C323" s="71"/>
      <c r="D323" s="317"/>
      <c r="E323" s="232"/>
      <c r="F323" s="233"/>
      <c r="G323" s="270"/>
      <c r="H323" s="1"/>
      <c r="I323" s="413"/>
      <c r="J323" s="299"/>
      <c r="K323" s="309"/>
    </row>
    <row r="324" spans="1:12">
      <c r="A324" s="3753" t="s">
        <v>1184</v>
      </c>
      <c r="B324" s="3753"/>
      <c r="C324" s="10"/>
      <c r="D324" s="318"/>
      <c r="E324" s="232"/>
      <c r="F324" s="233"/>
      <c r="G324" s="270"/>
      <c r="H324" s="1"/>
      <c r="I324" s="413"/>
      <c r="J324" s="299"/>
      <c r="K324" s="309"/>
    </row>
    <row r="325" spans="1:12" ht="35.25" thickBot="1">
      <c r="A325" s="4"/>
      <c r="B325" s="3"/>
      <c r="C325" s="77"/>
      <c r="D325" s="317"/>
      <c r="E325" s="232"/>
      <c r="F325" s="233"/>
      <c r="G325" s="270"/>
      <c r="H325" s="3"/>
      <c r="I325" s="412"/>
      <c r="J325" s="299"/>
      <c r="K325" s="309"/>
    </row>
    <row r="326" spans="1:12">
      <c r="A326" s="3759"/>
      <c r="B326" s="3760" t="s">
        <v>3</v>
      </c>
      <c r="C326" s="6" t="s">
        <v>4</v>
      </c>
      <c r="D326" s="319" t="s">
        <v>5</v>
      </c>
      <c r="E326" s="234" t="s">
        <v>6</v>
      </c>
      <c r="F326" s="235" t="s">
        <v>6</v>
      </c>
      <c r="G326" s="297" t="s">
        <v>7</v>
      </c>
      <c r="H326" s="80" t="s">
        <v>8</v>
      </c>
      <c r="I326" s="80" t="s">
        <v>9</v>
      </c>
      <c r="J326" s="79" t="s">
        <v>10</v>
      </c>
      <c r="K326" s="176" t="s">
        <v>10</v>
      </c>
      <c r="L326" s="1807"/>
    </row>
    <row r="327" spans="1:12" ht="35.25" thickBot="1">
      <c r="A327" s="118"/>
      <c r="B327" s="16"/>
      <c r="C327" s="12"/>
      <c r="D327" s="320" t="s">
        <v>11</v>
      </c>
      <c r="E327" s="236" t="s">
        <v>12</v>
      </c>
      <c r="F327" s="237" t="s">
        <v>13</v>
      </c>
      <c r="G327" s="298"/>
      <c r="H327" s="12" t="s">
        <v>14</v>
      </c>
      <c r="I327" s="414"/>
      <c r="J327" s="81" t="s">
        <v>15</v>
      </c>
      <c r="K327" s="176" t="s">
        <v>16</v>
      </c>
      <c r="L327" s="1807"/>
    </row>
    <row r="328" spans="1:12">
      <c r="A328" s="1571"/>
      <c r="B328" s="1814"/>
      <c r="C328" s="1816"/>
      <c r="D328" s="1815"/>
      <c r="E328" s="238"/>
      <c r="F328" s="239"/>
      <c r="G328" s="296"/>
      <c r="H328" s="220"/>
      <c r="I328" s="419"/>
      <c r="J328" s="300"/>
      <c r="K328" s="315"/>
      <c r="L328" s="1808"/>
    </row>
    <row r="329" spans="1:12">
      <c r="A329" s="1817"/>
      <c r="B329" s="227"/>
      <c r="C329" s="598"/>
      <c r="D329" s="579"/>
      <c r="E329" s="250"/>
      <c r="F329" s="251"/>
      <c r="G329" s="276"/>
      <c r="H329" s="203"/>
      <c r="I329" s="416"/>
      <c r="J329" s="203"/>
      <c r="K329" s="529"/>
      <c r="L329" s="309"/>
    </row>
    <row r="330" spans="1:12">
      <c r="A330" s="1805"/>
      <c r="B330" s="227"/>
      <c r="C330" s="85"/>
      <c r="D330" s="584"/>
      <c r="E330" s="1416"/>
      <c r="F330" s="1620"/>
      <c r="G330" s="276"/>
      <c r="H330" s="203"/>
      <c r="I330" s="416"/>
      <c r="J330" s="203"/>
      <c r="K330" s="529"/>
      <c r="L330" s="309"/>
    </row>
    <row r="331" spans="1:12">
      <c r="A331" s="127"/>
      <c r="B331" s="578"/>
      <c r="C331" s="85"/>
      <c r="D331" s="580"/>
      <c r="E331" s="250"/>
      <c r="F331" s="251"/>
      <c r="G331" s="275"/>
      <c r="H331" s="204"/>
      <c r="I331" s="415"/>
      <c r="J331" s="204"/>
      <c r="K331" s="308"/>
      <c r="L331" s="309"/>
    </row>
    <row r="332" spans="1:12">
      <c r="A332" s="127"/>
      <c r="B332" s="578"/>
      <c r="C332" s="85"/>
      <c r="D332" s="322"/>
      <c r="E332" s="252"/>
      <c r="F332" s="241"/>
      <c r="G332" s="276"/>
      <c r="H332" s="203"/>
      <c r="I332" s="416"/>
      <c r="J332" s="203"/>
      <c r="K332" s="311"/>
      <c r="L332" s="309"/>
    </row>
    <row r="333" spans="1:12">
      <c r="A333" s="127"/>
      <c r="B333" s="1631"/>
      <c r="C333" s="82"/>
      <c r="D333" s="324"/>
      <c r="E333" s="256"/>
      <c r="F333" s="241"/>
      <c r="G333" s="277"/>
      <c r="H333" s="29"/>
      <c r="I333" s="416"/>
      <c r="J333" s="203"/>
      <c r="K333" s="311"/>
      <c r="L333" s="309"/>
    </row>
    <row r="334" spans="1:12">
      <c r="A334" s="127"/>
      <c r="B334" s="560"/>
      <c r="C334" s="598"/>
      <c r="D334" s="580"/>
      <c r="E334" s="31"/>
      <c r="F334" s="251"/>
      <c r="G334" s="275"/>
      <c r="H334" s="204"/>
      <c r="I334" s="415"/>
      <c r="J334" s="204"/>
      <c r="K334" s="1775"/>
      <c r="L334" s="309"/>
    </row>
    <row r="335" spans="1:12">
      <c r="A335" s="127"/>
      <c r="B335" s="560"/>
      <c r="C335" s="598"/>
      <c r="D335" s="580"/>
      <c r="E335" s="252"/>
      <c r="F335" s="241"/>
      <c r="G335" s="275"/>
      <c r="H335" s="203"/>
      <c r="I335" s="416"/>
      <c r="J335" s="203"/>
      <c r="K335" s="311"/>
      <c r="L335" s="309"/>
    </row>
    <row r="336" spans="1:12">
      <c r="A336" s="127"/>
      <c r="B336" s="560"/>
      <c r="C336" s="598"/>
      <c r="D336" s="580"/>
      <c r="E336" s="31"/>
      <c r="F336" s="241"/>
      <c r="G336" s="275"/>
      <c r="H336" s="29"/>
      <c r="I336" s="416"/>
      <c r="J336" s="29"/>
      <c r="K336" s="1777"/>
      <c r="L336" s="309"/>
    </row>
    <row r="337" spans="1:12">
      <c r="A337" s="127"/>
      <c r="B337" s="26"/>
      <c r="C337" s="579"/>
      <c r="D337" s="321"/>
      <c r="E337" s="256"/>
      <c r="F337" s="241"/>
      <c r="G337" s="275"/>
      <c r="H337" s="20"/>
      <c r="I337" s="415"/>
      <c r="J337" s="204"/>
      <c r="K337" s="2018"/>
      <c r="L337" s="309"/>
    </row>
    <row r="338" spans="1:12">
      <c r="A338" s="127"/>
      <c r="B338" s="616"/>
      <c r="C338" s="82"/>
      <c r="D338" s="324"/>
      <c r="E338" s="256"/>
      <c r="F338" s="241"/>
      <c r="G338" s="277"/>
      <c r="H338" s="29"/>
      <c r="I338" s="416"/>
      <c r="J338" s="203"/>
      <c r="K338" s="311"/>
      <c r="L338" s="309"/>
    </row>
    <row r="339" spans="1:12">
      <c r="A339" s="127"/>
      <c r="B339" s="2017"/>
      <c r="C339" s="598"/>
      <c r="D339" s="580"/>
      <c r="E339" s="31"/>
      <c r="F339" s="251"/>
      <c r="G339" s="275"/>
      <c r="H339" s="204"/>
      <c r="I339" s="415"/>
      <c r="J339" s="204"/>
      <c r="K339" s="1775"/>
      <c r="L339" s="309"/>
    </row>
    <row r="340" spans="1:12">
      <c r="A340" s="222"/>
      <c r="B340" s="560"/>
      <c r="C340" s="598"/>
      <c r="D340" s="580"/>
      <c r="E340" s="252"/>
      <c r="F340" s="241"/>
      <c r="G340" s="275"/>
      <c r="H340" s="203"/>
      <c r="I340" s="416"/>
      <c r="J340" s="203"/>
      <c r="K340" s="1777"/>
      <c r="L340" s="309"/>
    </row>
    <row r="341" spans="1:12" ht="37.5">
      <c r="A341" s="127"/>
      <c r="B341" s="654"/>
      <c r="C341" s="598"/>
      <c r="D341" s="580"/>
      <c r="E341" s="31"/>
      <c r="F341" s="241"/>
      <c r="G341" s="275"/>
      <c r="H341" s="29"/>
      <c r="I341" s="416"/>
      <c r="J341" s="29"/>
      <c r="K341" s="1777"/>
      <c r="L341" s="309"/>
    </row>
    <row r="342" spans="1:12">
      <c r="A342" s="127"/>
      <c r="B342" s="26"/>
      <c r="C342" s="579"/>
      <c r="D342" s="580"/>
      <c r="E342" s="256"/>
      <c r="F342" s="241"/>
      <c r="G342" s="275"/>
      <c r="H342" s="20"/>
      <c r="I342" s="415"/>
      <c r="J342" s="204"/>
      <c r="K342" s="2018"/>
      <c r="L342" s="309"/>
    </row>
    <row r="343" spans="1:12">
      <c r="A343" s="127"/>
      <c r="B343" s="616"/>
      <c r="C343" s="82"/>
      <c r="D343" s="322"/>
      <c r="E343" s="252"/>
      <c r="F343" s="241"/>
      <c r="G343" s="275"/>
      <c r="H343" s="29"/>
      <c r="I343" s="416"/>
      <c r="J343" s="203"/>
      <c r="K343" s="1777"/>
      <c r="L343" s="309"/>
    </row>
    <row r="344" spans="1:12">
      <c r="A344" s="127"/>
      <c r="B344" s="225"/>
      <c r="C344" s="82"/>
      <c r="D344" s="322"/>
      <c r="E344" s="252"/>
      <c r="F344" s="241"/>
      <c r="G344" s="276"/>
      <c r="H344" s="29"/>
      <c r="I344" s="416"/>
      <c r="J344" s="203"/>
      <c r="K344" s="1777"/>
      <c r="L344" s="309"/>
    </row>
    <row r="345" spans="1:12">
      <c r="A345" s="127"/>
      <c r="B345" s="393"/>
      <c r="C345" s="82"/>
      <c r="D345" s="2019"/>
      <c r="E345" s="252"/>
      <c r="F345" s="241"/>
      <c r="G345" s="276"/>
      <c r="H345" s="29"/>
      <c r="I345" s="416"/>
      <c r="J345" s="203"/>
      <c r="K345" s="1777"/>
      <c r="L345" s="309"/>
    </row>
    <row r="346" spans="1:12">
      <c r="A346" s="127"/>
      <c r="B346" s="645"/>
      <c r="C346" s="82"/>
      <c r="D346" s="322"/>
      <c r="E346" s="252"/>
      <c r="F346" s="241"/>
      <c r="G346" s="276"/>
      <c r="H346" s="29"/>
      <c r="I346" s="1804"/>
      <c r="J346" s="203"/>
      <c r="K346" s="3154"/>
      <c r="L346" s="309"/>
    </row>
    <row r="347" spans="1:12">
      <c r="A347" s="1806"/>
      <c r="B347" s="32"/>
      <c r="C347" s="82"/>
      <c r="D347" s="322"/>
      <c r="E347" s="252"/>
      <c r="F347" s="241"/>
      <c r="G347" s="276"/>
      <c r="H347" s="29"/>
      <c r="I347" s="416"/>
      <c r="J347" s="203"/>
      <c r="K347" s="1777"/>
      <c r="L347" s="309"/>
    </row>
    <row r="348" spans="1:12" ht="35.25" thickBot="1">
      <c r="A348" s="1694"/>
      <c r="B348" s="2020"/>
      <c r="C348" s="1662"/>
      <c r="D348" s="2021"/>
      <c r="E348" s="2022"/>
      <c r="F348" s="1724"/>
      <c r="G348" s="2023"/>
      <c r="H348" s="1660"/>
      <c r="I348" s="1701"/>
      <c r="J348" s="2024"/>
      <c r="K348" s="2025"/>
      <c r="L348" s="309"/>
    </row>
    <row r="349" spans="1:12" ht="35.25" thickTop="1">
      <c r="A349" s="194"/>
      <c r="B349" s="560"/>
      <c r="C349" s="598"/>
      <c r="D349" s="580"/>
      <c r="E349" s="250"/>
      <c r="F349" s="251"/>
      <c r="G349" s="275"/>
      <c r="H349" s="204"/>
      <c r="I349" s="415"/>
      <c r="J349" s="204"/>
      <c r="K349" s="1775"/>
      <c r="L349" s="309"/>
    </row>
    <row r="350" spans="1:12" ht="37.5">
      <c r="A350" s="136"/>
      <c r="B350" s="654"/>
      <c r="C350" s="598"/>
      <c r="D350" s="580"/>
      <c r="E350" s="31"/>
      <c r="F350" s="241"/>
      <c r="G350" s="275"/>
      <c r="H350" s="29"/>
      <c r="I350" s="416"/>
      <c r="J350" s="29"/>
      <c r="K350" s="1777"/>
      <c r="L350" s="309"/>
    </row>
    <row r="351" spans="1:12">
      <c r="A351" s="136"/>
      <c r="B351" s="26"/>
      <c r="C351" s="579"/>
      <c r="D351" s="580"/>
      <c r="E351" s="256"/>
      <c r="F351" s="241"/>
      <c r="G351" s="275"/>
      <c r="H351" s="20"/>
      <c r="I351" s="415"/>
      <c r="J351" s="204"/>
      <c r="K351" s="2018"/>
      <c r="L351" s="309"/>
    </row>
    <row r="352" spans="1:12">
      <c r="A352" s="127"/>
      <c r="B352" s="616"/>
      <c r="C352" s="82"/>
      <c r="D352" s="322"/>
      <c r="E352" s="252"/>
      <c r="F352" s="241"/>
      <c r="G352" s="275"/>
      <c r="H352" s="29"/>
      <c r="I352" s="416"/>
      <c r="J352" s="203"/>
      <c r="K352" s="1777"/>
      <c r="L352" s="309"/>
    </row>
    <row r="353" spans="1:12">
      <c r="A353" s="151"/>
      <c r="B353" s="225"/>
      <c r="C353" s="82"/>
      <c r="D353" s="322"/>
      <c r="E353" s="252"/>
      <c r="F353" s="241"/>
      <c r="G353" s="276"/>
      <c r="H353" s="29"/>
      <c r="I353" s="416"/>
      <c r="J353" s="203"/>
      <c r="K353" s="1777"/>
      <c r="L353" s="309"/>
    </row>
    <row r="354" spans="1:12">
      <c r="A354" s="223"/>
      <c r="B354" s="393"/>
      <c r="C354" s="82"/>
      <c r="D354" s="2019"/>
      <c r="E354" s="252"/>
      <c r="F354" s="241"/>
      <c r="G354" s="276"/>
      <c r="H354" s="29"/>
      <c r="I354" s="416"/>
      <c r="J354" s="203"/>
      <c r="K354" s="1777"/>
      <c r="L354" s="1809"/>
    </row>
    <row r="355" spans="1:12">
      <c r="A355" s="194"/>
      <c r="B355" s="645"/>
      <c r="C355" s="82"/>
      <c r="D355" s="322"/>
      <c r="E355" s="252"/>
      <c r="F355" s="241"/>
      <c r="G355" s="276"/>
      <c r="H355" s="29"/>
      <c r="I355" s="1804"/>
      <c r="J355" s="203"/>
      <c r="K355" s="3154"/>
      <c r="L355" s="309"/>
    </row>
    <row r="356" spans="1:12">
      <c r="A356" s="127"/>
      <c r="B356" s="32"/>
      <c r="C356" s="82"/>
      <c r="D356" s="322"/>
      <c r="E356" s="252"/>
      <c r="F356" s="241"/>
      <c r="G356" s="276"/>
      <c r="H356" s="29"/>
      <c r="I356" s="416"/>
      <c r="J356" s="203"/>
      <c r="K356" s="1777"/>
      <c r="L356" s="309"/>
    </row>
    <row r="357" spans="1:12">
      <c r="A357" s="127"/>
      <c r="B357" s="32"/>
      <c r="C357" s="82"/>
      <c r="D357" s="2019"/>
      <c r="E357" s="252"/>
      <c r="F357" s="241"/>
      <c r="G357" s="276"/>
      <c r="H357" s="29"/>
      <c r="I357" s="416"/>
      <c r="J357" s="203"/>
      <c r="K357" s="1777"/>
      <c r="L357" s="309"/>
    </row>
    <row r="358" spans="1:12">
      <c r="A358" s="4"/>
      <c r="B358" s="98"/>
      <c r="C358" s="77"/>
      <c r="D358" s="325"/>
      <c r="E358" s="1"/>
      <c r="F358" s="71"/>
      <c r="G358" s="292"/>
      <c r="H358" s="3"/>
      <c r="I358" s="420"/>
      <c r="J358" s="301"/>
    </row>
    <row r="359" spans="1:12">
      <c r="A359" s="1" t="s">
        <v>1</v>
      </c>
      <c r="B359" s="1"/>
      <c r="C359" s="71"/>
      <c r="D359" s="317"/>
      <c r="E359" s="232"/>
      <c r="F359" s="233"/>
      <c r="G359" s="270"/>
      <c r="H359" s="1"/>
      <c r="I359" s="413"/>
      <c r="J359" s="299"/>
      <c r="K359" s="309"/>
    </row>
    <row r="360" spans="1:12">
      <c r="A360" s="3753" t="s">
        <v>1184</v>
      </c>
      <c r="B360" s="3753"/>
      <c r="C360" s="10"/>
      <c r="D360" s="318"/>
      <c r="E360" s="232"/>
      <c r="F360" s="233"/>
      <c r="G360" s="270"/>
      <c r="H360" s="1"/>
      <c r="I360" s="413"/>
      <c r="J360" s="299"/>
      <c r="K360" s="309"/>
    </row>
    <row r="361" spans="1:12" ht="35.25" thickBot="1">
      <c r="A361" s="4"/>
      <c r="B361" s="3"/>
      <c r="C361" s="77"/>
      <c r="D361" s="317"/>
      <c r="E361" s="232"/>
      <c r="F361" s="233"/>
      <c r="G361" s="270"/>
      <c r="H361" s="3"/>
      <c r="I361" s="412"/>
      <c r="J361" s="299"/>
      <c r="K361" s="309"/>
    </row>
    <row r="362" spans="1:12">
      <c r="A362" s="3759"/>
      <c r="B362" s="3760" t="s">
        <v>3</v>
      </c>
      <c r="C362" s="6" t="s">
        <v>4</v>
      </c>
      <c r="D362" s="319" t="s">
        <v>5</v>
      </c>
      <c r="E362" s="234" t="s">
        <v>6</v>
      </c>
      <c r="F362" s="235" t="s">
        <v>6</v>
      </c>
      <c r="G362" s="297" t="s">
        <v>7</v>
      </c>
      <c r="H362" s="80" t="s">
        <v>8</v>
      </c>
      <c r="I362" s="80" t="s">
        <v>9</v>
      </c>
      <c r="J362" s="112" t="s">
        <v>10</v>
      </c>
      <c r="K362" s="219" t="s">
        <v>10</v>
      </c>
    </row>
    <row r="363" spans="1:12" ht="35.25" thickBot="1">
      <c r="A363" s="118"/>
      <c r="B363" s="16"/>
      <c r="C363" s="12"/>
      <c r="D363" s="320" t="s">
        <v>11</v>
      </c>
      <c r="E363" s="236" t="s">
        <v>12</v>
      </c>
      <c r="F363" s="237" t="s">
        <v>13</v>
      </c>
      <c r="G363" s="298"/>
      <c r="H363" s="12" t="s">
        <v>14</v>
      </c>
      <c r="I363" s="414"/>
      <c r="J363" s="122" t="s">
        <v>15</v>
      </c>
      <c r="K363" s="307" t="s">
        <v>16</v>
      </c>
    </row>
    <row r="364" spans="1:12">
      <c r="A364" s="1571"/>
      <c r="B364" s="1570" t="s">
        <v>3337</v>
      </c>
      <c r="C364" s="3777" t="s">
        <v>3338</v>
      </c>
      <c r="D364" s="3777"/>
      <c r="E364" s="238"/>
      <c r="F364" s="239"/>
      <c r="G364" s="296" t="s">
        <v>3339</v>
      </c>
      <c r="H364" s="220"/>
      <c r="I364" s="419"/>
      <c r="J364" s="300"/>
      <c r="K364" s="315"/>
      <c r="L364" s="1824"/>
    </row>
    <row r="365" spans="1:12">
      <c r="A365" s="222"/>
      <c r="B365" s="578" t="s">
        <v>3340</v>
      </c>
      <c r="C365" s="85" t="s">
        <v>3341</v>
      </c>
      <c r="D365" s="584" t="s">
        <v>3216</v>
      </c>
      <c r="E365" s="250">
        <v>155</v>
      </c>
      <c r="F365" s="251"/>
      <c r="G365" s="276" t="s">
        <v>89</v>
      </c>
      <c r="H365" s="203">
        <v>2803.74</v>
      </c>
      <c r="I365" s="416" t="s">
        <v>3342</v>
      </c>
      <c r="J365" s="203">
        <v>2550</v>
      </c>
      <c r="K365" s="311">
        <v>127.5</v>
      </c>
    </row>
    <row r="366" spans="1:12">
      <c r="A366" s="127"/>
      <c r="B366" s="578" t="s">
        <v>3340</v>
      </c>
      <c r="C366" s="85" t="s">
        <v>3343</v>
      </c>
      <c r="D366" s="584" t="s">
        <v>3216</v>
      </c>
      <c r="E366" s="250">
        <v>115</v>
      </c>
      <c r="F366" s="251"/>
      <c r="G366" s="276" t="s">
        <v>3344</v>
      </c>
      <c r="H366" s="203">
        <v>2102.8000000000002</v>
      </c>
      <c r="I366" s="416" t="s">
        <v>3342</v>
      </c>
      <c r="J366" s="203">
        <v>1912.5</v>
      </c>
      <c r="K366" s="311">
        <v>95.63</v>
      </c>
    </row>
    <row r="367" spans="1:12">
      <c r="A367" s="127"/>
      <c r="B367" s="578" t="s">
        <v>3345</v>
      </c>
      <c r="C367" s="85" t="s">
        <v>3346</v>
      </c>
      <c r="D367" s="580" t="s">
        <v>3216</v>
      </c>
      <c r="E367" s="250">
        <v>105</v>
      </c>
      <c r="F367" s="251"/>
      <c r="G367" s="275" t="s">
        <v>3347</v>
      </c>
      <c r="H367" s="204">
        <v>1869.16</v>
      </c>
      <c r="I367" s="415" t="s">
        <v>3342</v>
      </c>
      <c r="J367" s="204">
        <v>1700.01</v>
      </c>
      <c r="K367" s="310">
        <v>85</v>
      </c>
    </row>
    <row r="368" spans="1:12">
      <c r="A368" s="127"/>
      <c r="B368" s="578" t="s">
        <v>3348</v>
      </c>
      <c r="C368" s="85" t="s">
        <v>3349</v>
      </c>
      <c r="D368" s="584" t="s">
        <v>3216</v>
      </c>
      <c r="E368" s="252">
        <v>75</v>
      </c>
      <c r="F368" s="241"/>
      <c r="G368" s="276" t="s">
        <v>3347</v>
      </c>
      <c r="H368" s="203">
        <v>1401.87</v>
      </c>
      <c r="I368" s="416" t="s">
        <v>3342</v>
      </c>
      <c r="J368" s="203">
        <v>1275.01</v>
      </c>
      <c r="K368" s="311">
        <v>63.75</v>
      </c>
    </row>
    <row r="369" spans="1:11">
      <c r="A369" s="127"/>
      <c r="B369" s="578" t="s">
        <v>3350</v>
      </c>
      <c r="C369" s="85" t="s">
        <v>3351</v>
      </c>
      <c r="D369" s="584" t="s">
        <v>3216</v>
      </c>
      <c r="E369" s="252">
        <v>75</v>
      </c>
      <c r="F369" s="241"/>
      <c r="G369" s="276" t="s">
        <v>3352</v>
      </c>
      <c r="H369" s="29">
        <v>1305.4000000000001</v>
      </c>
      <c r="I369" s="416" t="s">
        <v>3342</v>
      </c>
      <c r="J369" s="203">
        <v>1189.99</v>
      </c>
      <c r="K369" s="311">
        <v>59.51</v>
      </c>
    </row>
    <row r="370" spans="1:11">
      <c r="A370" s="127"/>
      <c r="B370" s="578" t="s">
        <v>3353</v>
      </c>
      <c r="C370" s="85" t="s">
        <v>3354</v>
      </c>
      <c r="D370" s="584" t="s">
        <v>3216</v>
      </c>
      <c r="E370" s="252">
        <v>100</v>
      </c>
      <c r="F370" s="241"/>
      <c r="G370" s="276" t="s">
        <v>3347</v>
      </c>
      <c r="H370" s="29">
        <v>1775.7</v>
      </c>
      <c r="I370" s="416" t="s">
        <v>3342</v>
      </c>
      <c r="J370" s="203">
        <v>1615</v>
      </c>
      <c r="K370" s="311">
        <v>80.75</v>
      </c>
    </row>
    <row r="371" spans="1:11">
      <c r="A371" s="127"/>
      <c r="B371" s="578" t="s">
        <v>3355</v>
      </c>
      <c r="C371" s="85" t="s">
        <v>3356</v>
      </c>
      <c r="D371" s="584" t="s">
        <v>3216</v>
      </c>
      <c r="E371" s="252">
        <v>100</v>
      </c>
      <c r="F371" s="241"/>
      <c r="G371" s="276" t="s">
        <v>3347</v>
      </c>
      <c r="H371" s="29">
        <v>1775.7</v>
      </c>
      <c r="I371" s="416" t="s">
        <v>3342</v>
      </c>
      <c r="J371" s="203">
        <v>1615</v>
      </c>
      <c r="K371" s="311">
        <v>80.75</v>
      </c>
    </row>
    <row r="372" spans="1:11">
      <c r="A372" s="127"/>
      <c r="B372" s="578" t="s">
        <v>3357</v>
      </c>
      <c r="C372" s="82"/>
      <c r="D372" s="322"/>
      <c r="E372" s="252">
        <v>85</v>
      </c>
      <c r="F372" s="241"/>
      <c r="G372" s="276" t="s">
        <v>3352</v>
      </c>
      <c r="H372" s="29"/>
      <c r="I372" s="416"/>
      <c r="J372" s="203"/>
      <c r="K372" s="311">
        <v>75</v>
      </c>
    </row>
    <row r="373" spans="1:11">
      <c r="A373" s="127"/>
      <c r="B373" s="578" t="s">
        <v>3358</v>
      </c>
      <c r="C373" s="82" t="s">
        <v>3359</v>
      </c>
      <c r="D373" s="324"/>
      <c r="E373" s="256">
        <v>75</v>
      </c>
      <c r="F373" s="241"/>
      <c r="G373" s="277" t="s">
        <v>3352</v>
      </c>
      <c r="H373" s="29"/>
      <c r="I373" s="416"/>
      <c r="J373" s="203"/>
      <c r="K373" s="311">
        <v>65</v>
      </c>
    </row>
    <row r="374" spans="1:11">
      <c r="A374" s="127"/>
      <c r="B374" s="32"/>
      <c r="C374" s="82"/>
      <c r="D374" s="324"/>
      <c r="E374" s="256"/>
      <c r="F374" s="241"/>
      <c r="G374" s="277"/>
      <c r="H374" s="29"/>
      <c r="I374" s="416"/>
      <c r="J374" s="203"/>
      <c r="K374" s="311"/>
    </row>
    <row r="375" spans="1:11">
      <c r="A375" s="127"/>
      <c r="B375" s="1631" t="s">
        <v>3360</v>
      </c>
      <c r="C375" s="82"/>
      <c r="D375" s="324"/>
      <c r="E375" s="256"/>
      <c r="F375" s="241"/>
      <c r="G375" s="277"/>
      <c r="H375" s="29"/>
      <c r="I375" s="416"/>
      <c r="J375" s="203"/>
      <c r="K375" s="311"/>
    </row>
    <row r="376" spans="1:11">
      <c r="A376" s="222"/>
      <c r="B376" s="578" t="s">
        <v>3345</v>
      </c>
      <c r="C376" s="85" t="s">
        <v>3346</v>
      </c>
      <c r="D376" s="580" t="s">
        <v>3216</v>
      </c>
      <c r="E376" s="250">
        <v>105</v>
      </c>
      <c r="F376" s="251"/>
      <c r="G376" s="275" t="s">
        <v>3361</v>
      </c>
      <c r="H376" s="204">
        <v>1740</v>
      </c>
      <c r="I376" s="415" t="s">
        <v>3362</v>
      </c>
      <c r="J376" s="204">
        <v>1600</v>
      </c>
      <c r="K376" s="310">
        <v>80</v>
      </c>
    </row>
    <row r="377" spans="1:11">
      <c r="A377" s="127"/>
      <c r="B377" s="578" t="s">
        <v>3348</v>
      </c>
      <c r="C377" s="85" t="s">
        <v>3349</v>
      </c>
      <c r="D377" s="584" t="s">
        <v>3216</v>
      </c>
      <c r="E377" s="252">
        <v>75</v>
      </c>
      <c r="F377" s="241"/>
      <c r="G377" s="275" t="s">
        <v>3361</v>
      </c>
      <c r="H377" s="203">
        <v>1480</v>
      </c>
      <c r="I377" s="416"/>
      <c r="J377" s="203">
        <v>1410</v>
      </c>
      <c r="K377" s="311">
        <v>70.5</v>
      </c>
    </row>
    <row r="378" spans="1:11">
      <c r="A378" s="127"/>
      <c r="B378" s="578" t="s">
        <v>3353</v>
      </c>
      <c r="C378" s="85" t="s">
        <v>3354</v>
      </c>
      <c r="D378" s="584" t="s">
        <v>3216</v>
      </c>
      <c r="E378" s="252">
        <v>100</v>
      </c>
      <c r="F378" s="241"/>
      <c r="G378" s="275" t="s">
        <v>3361</v>
      </c>
      <c r="H378" s="29">
        <v>1650</v>
      </c>
      <c r="I378" s="416"/>
      <c r="J378" s="203">
        <v>1570</v>
      </c>
      <c r="K378" s="311">
        <v>78</v>
      </c>
    </row>
    <row r="379" spans="1:11">
      <c r="A379" s="127"/>
      <c r="B379" s="560" t="s">
        <v>3355</v>
      </c>
      <c r="C379" s="85" t="s">
        <v>3356</v>
      </c>
      <c r="D379" s="584" t="s">
        <v>3216</v>
      </c>
      <c r="E379" s="252">
        <v>100</v>
      </c>
      <c r="F379" s="241"/>
      <c r="G379" s="275" t="s">
        <v>3361</v>
      </c>
      <c r="H379" s="29">
        <v>1740</v>
      </c>
      <c r="I379" s="416"/>
      <c r="J379" s="203">
        <v>1600</v>
      </c>
      <c r="K379" s="311">
        <v>80</v>
      </c>
    </row>
    <row r="380" spans="1:11">
      <c r="A380" s="127"/>
      <c r="B380" s="560" t="s">
        <v>3357</v>
      </c>
      <c r="C380" s="82" t="s">
        <v>3363</v>
      </c>
      <c r="D380" s="584" t="s">
        <v>3216</v>
      </c>
      <c r="E380" s="252">
        <v>85</v>
      </c>
      <c r="F380" s="241"/>
      <c r="G380" s="275" t="s">
        <v>3361</v>
      </c>
      <c r="H380" s="29">
        <v>1520</v>
      </c>
      <c r="I380" s="416"/>
      <c r="J380" s="203">
        <v>1400</v>
      </c>
      <c r="K380" s="311">
        <v>70</v>
      </c>
    </row>
    <row r="381" spans="1:11">
      <c r="A381" s="127"/>
      <c r="B381" s="225"/>
      <c r="C381" s="82"/>
      <c r="D381" s="322"/>
      <c r="E381" s="252"/>
      <c r="F381" s="241"/>
      <c r="G381" s="276"/>
      <c r="H381" s="29"/>
      <c r="I381" s="416"/>
      <c r="J381" s="203"/>
      <c r="K381" s="311"/>
    </row>
    <row r="382" spans="1:11">
      <c r="A382" s="127"/>
      <c r="B382" s="1803" t="s">
        <v>3364</v>
      </c>
      <c r="C382" s="3766" t="s">
        <v>3365</v>
      </c>
      <c r="D382" s="3767"/>
      <c r="E382" s="252"/>
      <c r="F382" s="241" t="s">
        <v>3366</v>
      </c>
      <c r="G382" s="276" t="s">
        <v>3367</v>
      </c>
      <c r="H382" s="29"/>
      <c r="I382" s="416" t="s">
        <v>3368</v>
      </c>
      <c r="J382" s="203"/>
      <c r="K382" s="311"/>
    </row>
    <row r="383" spans="1:11">
      <c r="A383" s="1806" t="s">
        <v>3369</v>
      </c>
      <c r="B383" s="645" t="s">
        <v>3370</v>
      </c>
      <c r="C383" s="82" t="s">
        <v>3371</v>
      </c>
      <c r="D383" s="2283" t="s">
        <v>3372</v>
      </c>
      <c r="E383" s="252">
        <v>85</v>
      </c>
      <c r="F383" s="241" t="s">
        <v>3373</v>
      </c>
      <c r="G383" s="276" t="s">
        <v>3374</v>
      </c>
      <c r="H383" s="29">
        <v>1380</v>
      </c>
      <c r="I383" s="561" t="s">
        <v>3375</v>
      </c>
      <c r="J383" s="203" t="s">
        <v>3376</v>
      </c>
      <c r="K383" s="311">
        <v>71.64</v>
      </c>
    </row>
    <row r="384" spans="1:11">
      <c r="A384" s="1806" t="s">
        <v>3377</v>
      </c>
      <c r="B384" s="645" t="s">
        <v>3370</v>
      </c>
      <c r="C384" s="82" t="s">
        <v>3378</v>
      </c>
      <c r="D384" s="2283" t="s">
        <v>3372</v>
      </c>
      <c r="E384" s="252">
        <v>95</v>
      </c>
      <c r="F384" s="241" t="s">
        <v>542</v>
      </c>
      <c r="G384" s="276" t="s">
        <v>3379</v>
      </c>
      <c r="H384" s="29">
        <v>1560</v>
      </c>
      <c r="I384" s="561" t="s">
        <v>3380</v>
      </c>
      <c r="J384" s="203" t="s">
        <v>3381</v>
      </c>
      <c r="K384" s="311">
        <v>80.75</v>
      </c>
    </row>
    <row r="385" spans="1:11">
      <c r="A385" s="1806"/>
      <c r="B385" s="645"/>
      <c r="C385" s="459"/>
      <c r="D385" s="2283"/>
      <c r="E385" s="252"/>
      <c r="F385" s="241"/>
      <c r="G385" s="276"/>
      <c r="H385" s="29"/>
      <c r="I385" s="561" t="s">
        <v>3382</v>
      </c>
      <c r="J385" s="3045">
        <v>-0.19</v>
      </c>
      <c r="K385" s="311"/>
    </row>
    <row r="386" spans="1:11">
      <c r="A386" s="1806" t="s">
        <v>3383</v>
      </c>
      <c r="B386" s="645" t="s">
        <v>3370</v>
      </c>
      <c r="C386" s="459" t="s">
        <v>3384</v>
      </c>
      <c r="D386" s="2283" t="s">
        <v>3385</v>
      </c>
      <c r="E386" s="252">
        <v>220</v>
      </c>
      <c r="F386" s="241" t="s">
        <v>3386</v>
      </c>
      <c r="G386" s="276" t="s">
        <v>3379</v>
      </c>
      <c r="H386" s="29">
        <v>1200</v>
      </c>
      <c r="I386" s="1346" t="s">
        <v>3387</v>
      </c>
      <c r="J386" s="203" t="s">
        <v>3388</v>
      </c>
      <c r="K386" s="311">
        <v>185.83</v>
      </c>
    </row>
    <row r="387" spans="1:11">
      <c r="A387" s="127" t="s">
        <v>3389</v>
      </c>
      <c r="B387" s="32" t="s">
        <v>3390</v>
      </c>
      <c r="C387" s="82" t="s">
        <v>3391</v>
      </c>
      <c r="D387" s="2283" t="s">
        <v>3392</v>
      </c>
      <c r="E387" s="252">
        <v>105</v>
      </c>
      <c r="F387" s="241" t="s">
        <v>3393</v>
      </c>
      <c r="G387" s="275" t="s">
        <v>3374</v>
      </c>
      <c r="H387" s="29">
        <v>2000</v>
      </c>
      <c r="I387" s="416" t="s">
        <v>3394</v>
      </c>
      <c r="J387" s="203" t="s">
        <v>3395</v>
      </c>
      <c r="K387" s="311">
        <v>91.75</v>
      </c>
    </row>
    <row r="388" spans="1:11">
      <c r="A388" s="127" t="s">
        <v>3396</v>
      </c>
      <c r="B388" s="32" t="s">
        <v>3390</v>
      </c>
      <c r="C388" s="82" t="s">
        <v>3397</v>
      </c>
      <c r="D388" s="2283" t="s">
        <v>3392</v>
      </c>
      <c r="E388" s="240">
        <v>110</v>
      </c>
      <c r="F388" s="241" t="s">
        <v>3398</v>
      </c>
      <c r="G388" s="275" t="s">
        <v>3374</v>
      </c>
      <c r="H388" s="29">
        <v>2200</v>
      </c>
      <c r="I388" s="416" t="s">
        <v>3394</v>
      </c>
      <c r="J388" s="203" t="s">
        <v>3399</v>
      </c>
      <c r="K388" s="311">
        <v>100.75</v>
      </c>
    </row>
    <row r="389" spans="1:11">
      <c r="A389" s="3046" t="s">
        <v>3400</v>
      </c>
      <c r="B389" s="32" t="s">
        <v>3401</v>
      </c>
      <c r="C389" s="459" t="s">
        <v>3391</v>
      </c>
      <c r="D389" s="2283" t="s">
        <v>3402</v>
      </c>
      <c r="E389" s="240">
        <v>105</v>
      </c>
      <c r="F389" s="241" t="s">
        <v>819</v>
      </c>
      <c r="G389" s="275" t="s">
        <v>3374</v>
      </c>
      <c r="H389" s="29">
        <v>2400</v>
      </c>
      <c r="I389" s="416" t="s">
        <v>3394</v>
      </c>
      <c r="J389" s="203" t="s">
        <v>3403</v>
      </c>
      <c r="K389" s="311">
        <v>91.46</v>
      </c>
    </row>
    <row r="390" spans="1:11">
      <c r="A390" s="3046" t="s">
        <v>3404</v>
      </c>
      <c r="B390" s="32" t="s">
        <v>3401</v>
      </c>
      <c r="C390" s="82" t="s">
        <v>3397</v>
      </c>
      <c r="D390" s="2283" t="s">
        <v>3392</v>
      </c>
      <c r="E390" s="256">
        <v>110</v>
      </c>
      <c r="F390" s="241" t="s">
        <v>3405</v>
      </c>
      <c r="G390" s="275" t="s">
        <v>3374</v>
      </c>
      <c r="H390" s="29">
        <v>2200</v>
      </c>
      <c r="I390" s="416" t="s">
        <v>3394</v>
      </c>
      <c r="J390" s="203" t="s">
        <v>3399</v>
      </c>
      <c r="K390" s="311">
        <v>100.75</v>
      </c>
    </row>
    <row r="391" spans="1:11">
      <c r="A391" s="194" t="s">
        <v>3406</v>
      </c>
      <c r="B391" s="32" t="s">
        <v>3407</v>
      </c>
      <c r="C391" s="747" t="s">
        <v>3408</v>
      </c>
      <c r="D391" s="2283" t="s">
        <v>3392</v>
      </c>
      <c r="E391" s="256">
        <v>80</v>
      </c>
      <c r="F391" s="241" t="s">
        <v>758</v>
      </c>
      <c r="G391" s="275" t="s">
        <v>3374</v>
      </c>
      <c r="H391" s="20">
        <v>1560</v>
      </c>
      <c r="I391" s="416" t="s">
        <v>3394</v>
      </c>
      <c r="J391" s="204" t="s">
        <v>3409</v>
      </c>
      <c r="K391" s="1566">
        <v>70.2</v>
      </c>
    </row>
    <row r="392" spans="1:11">
      <c r="A392" s="127"/>
      <c r="B392" s="26"/>
      <c r="C392" s="747"/>
      <c r="D392" s="321"/>
      <c r="E392" s="256"/>
      <c r="F392" s="241"/>
      <c r="G392" s="275"/>
      <c r="H392" s="20"/>
      <c r="I392" s="415"/>
      <c r="J392" s="204"/>
      <c r="K392" s="1566"/>
    </row>
    <row r="393" spans="1:11">
      <c r="A393" s="127"/>
      <c r="B393" s="560"/>
      <c r="C393" s="85"/>
      <c r="D393" s="321"/>
      <c r="E393" s="250"/>
      <c r="F393" s="251"/>
      <c r="G393" s="275"/>
      <c r="H393" s="20"/>
      <c r="I393" s="415"/>
      <c r="J393" s="204"/>
      <c r="K393" s="310"/>
    </row>
    <row r="394" spans="1:11">
      <c r="A394" s="4"/>
      <c r="B394" s="98"/>
      <c r="C394" s="77"/>
      <c r="D394" s="325"/>
      <c r="E394" s="1"/>
      <c r="F394" s="71"/>
      <c r="G394" s="292"/>
      <c r="H394" s="3"/>
      <c r="I394" s="420"/>
      <c r="J394" s="301"/>
    </row>
    <row r="395" spans="1:11">
      <c r="A395" s="1" t="s">
        <v>1</v>
      </c>
      <c r="B395" s="1"/>
      <c r="C395" s="71"/>
      <c r="D395" s="317"/>
      <c r="E395" s="232"/>
      <c r="F395" s="233"/>
      <c r="G395" s="270"/>
      <c r="H395" s="1"/>
      <c r="I395" s="413"/>
      <c r="J395" s="299"/>
      <c r="K395" s="309"/>
    </row>
    <row r="396" spans="1:11">
      <c r="A396" s="3753" t="s">
        <v>1184</v>
      </c>
      <c r="B396" s="3753"/>
      <c r="C396" s="10"/>
      <c r="D396" s="318"/>
      <c r="E396" s="232"/>
      <c r="F396" s="233"/>
      <c r="G396" s="270"/>
      <c r="H396" s="1"/>
      <c r="I396" s="413"/>
      <c r="J396" s="299"/>
      <c r="K396" s="309"/>
    </row>
    <row r="397" spans="1:11" ht="35.25" thickBot="1">
      <c r="A397" s="4"/>
      <c r="B397" s="3"/>
      <c r="C397" s="77"/>
      <c r="D397" s="317"/>
      <c r="E397" s="232"/>
      <c r="F397" s="233"/>
      <c r="G397" s="270"/>
      <c r="H397" s="3"/>
      <c r="I397" s="412"/>
      <c r="J397" s="299"/>
      <c r="K397" s="309"/>
    </row>
    <row r="398" spans="1:11">
      <c r="A398" s="3759"/>
      <c r="B398" s="3760" t="s">
        <v>3</v>
      </c>
      <c r="C398" s="6" t="s">
        <v>4</v>
      </c>
      <c r="D398" s="319" t="s">
        <v>5</v>
      </c>
      <c r="E398" s="234" t="s">
        <v>6</v>
      </c>
      <c r="F398" s="235" t="s">
        <v>6</v>
      </c>
      <c r="G398" s="297" t="s">
        <v>7</v>
      </c>
      <c r="H398" s="80" t="s">
        <v>8</v>
      </c>
      <c r="I398" s="80" t="s">
        <v>9</v>
      </c>
      <c r="J398" s="112" t="s">
        <v>10</v>
      </c>
      <c r="K398" s="219" t="s">
        <v>10</v>
      </c>
    </row>
    <row r="399" spans="1:11" ht="35.25" thickBot="1">
      <c r="A399" s="118"/>
      <c r="B399" s="16"/>
      <c r="C399" s="12"/>
      <c r="D399" s="320" t="s">
        <v>11</v>
      </c>
      <c r="E399" s="236" t="s">
        <v>12</v>
      </c>
      <c r="F399" s="237" t="s">
        <v>13</v>
      </c>
      <c r="G399" s="298"/>
      <c r="H399" s="12" t="s">
        <v>14</v>
      </c>
      <c r="I399" s="414"/>
      <c r="J399" s="122" t="s">
        <v>15</v>
      </c>
      <c r="K399" s="307" t="s">
        <v>16</v>
      </c>
    </row>
    <row r="400" spans="1:11" ht="40.5">
      <c r="A400" s="1571"/>
      <c r="B400" s="1799" t="s">
        <v>3410</v>
      </c>
      <c r="C400" s="220"/>
      <c r="D400" s="323"/>
      <c r="E400" s="238"/>
      <c r="F400" s="1802" t="s">
        <v>3411</v>
      </c>
      <c r="G400" s="1788"/>
      <c r="H400" s="1800" t="s">
        <v>3412</v>
      </c>
      <c r="I400" s="1801"/>
      <c r="J400" s="1801"/>
      <c r="K400" s="1812"/>
    </row>
    <row r="401" spans="1:11">
      <c r="A401" s="222"/>
      <c r="B401" s="560" t="s">
        <v>3413</v>
      </c>
      <c r="C401" s="85" t="s">
        <v>3414</v>
      </c>
      <c r="D401" s="322"/>
      <c r="E401" s="250">
        <v>80</v>
      </c>
      <c r="F401" s="251"/>
      <c r="G401" s="276" t="s">
        <v>3415</v>
      </c>
      <c r="H401" s="203"/>
      <c r="I401" s="416"/>
      <c r="J401" s="1810"/>
      <c r="K401" s="1494">
        <v>30</v>
      </c>
    </row>
    <row r="402" spans="1:11">
      <c r="A402" s="127"/>
      <c r="B402" s="560" t="s">
        <v>3416</v>
      </c>
      <c r="C402" s="85" t="s">
        <v>3414</v>
      </c>
      <c r="D402" s="322"/>
      <c r="E402" s="250">
        <v>80</v>
      </c>
      <c r="F402" s="251"/>
      <c r="G402" s="276" t="s">
        <v>3415</v>
      </c>
      <c r="H402" s="203"/>
      <c r="I402" s="416"/>
      <c r="J402" s="1810"/>
      <c r="K402" s="1494">
        <v>30</v>
      </c>
    </row>
    <row r="403" spans="1:11">
      <c r="A403" s="127"/>
      <c r="B403" s="560" t="s">
        <v>3417</v>
      </c>
      <c r="C403" s="85" t="s">
        <v>3414</v>
      </c>
      <c r="D403" s="321"/>
      <c r="E403" s="250">
        <v>80</v>
      </c>
      <c r="F403" s="251"/>
      <c r="G403" s="276" t="s">
        <v>3415</v>
      </c>
      <c r="H403" s="204"/>
      <c r="I403" s="415"/>
      <c r="J403" s="1811"/>
      <c r="K403" s="1494">
        <v>30</v>
      </c>
    </row>
    <row r="404" spans="1:11">
      <c r="A404" s="127"/>
      <c r="B404" s="560" t="s">
        <v>3418</v>
      </c>
      <c r="C404" s="85" t="s">
        <v>3414</v>
      </c>
      <c r="D404" s="322"/>
      <c r="E404" s="252">
        <v>80</v>
      </c>
      <c r="F404" s="241"/>
      <c r="G404" s="276" t="s">
        <v>3415</v>
      </c>
      <c r="H404" s="203"/>
      <c r="I404" s="416"/>
      <c r="J404" s="1810"/>
      <c r="K404" s="1494">
        <v>30</v>
      </c>
    </row>
    <row r="405" spans="1:11">
      <c r="A405" s="127"/>
      <c r="B405" s="560" t="s">
        <v>3419</v>
      </c>
      <c r="C405" s="85" t="s">
        <v>3414</v>
      </c>
      <c r="D405" s="322"/>
      <c r="E405" s="252">
        <v>80</v>
      </c>
      <c r="F405" s="241"/>
      <c r="G405" s="276" t="s">
        <v>3415</v>
      </c>
      <c r="H405" s="29"/>
      <c r="I405" s="416"/>
      <c r="J405" s="1810"/>
      <c r="K405" s="1494">
        <v>30</v>
      </c>
    </row>
    <row r="406" spans="1:11">
      <c r="A406" s="127"/>
      <c r="B406" s="560" t="s">
        <v>3413</v>
      </c>
      <c r="C406" s="85" t="s">
        <v>3420</v>
      </c>
      <c r="D406" s="322"/>
      <c r="E406" s="252">
        <v>100</v>
      </c>
      <c r="F406" s="241"/>
      <c r="G406" s="276" t="s">
        <v>3415</v>
      </c>
      <c r="H406" s="29"/>
      <c r="I406" s="416"/>
      <c r="J406" s="1810"/>
      <c r="K406" s="1494">
        <v>40</v>
      </c>
    </row>
    <row r="407" spans="1:11">
      <c r="A407" s="127"/>
      <c r="B407" s="560" t="s">
        <v>3416</v>
      </c>
      <c r="C407" s="85" t="s">
        <v>3420</v>
      </c>
      <c r="D407" s="322"/>
      <c r="E407" s="252">
        <v>100</v>
      </c>
      <c r="F407" s="241"/>
      <c r="G407" s="276" t="s">
        <v>3415</v>
      </c>
      <c r="H407" s="29"/>
      <c r="I407" s="416"/>
      <c r="J407" s="1810"/>
      <c r="K407" s="1494">
        <v>40</v>
      </c>
    </row>
    <row r="408" spans="1:11">
      <c r="A408" s="127"/>
      <c r="B408" s="560" t="s">
        <v>3417</v>
      </c>
      <c r="C408" s="85" t="s">
        <v>3420</v>
      </c>
      <c r="D408" s="322"/>
      <c r="E408" s="252">
        <v>100</v>
      </c>
      <c r="F408" s="241"/>
      <c r="G408" s="276" t="s">
        <v>3415</v>
      </c>
      <c r="H408" s="29"/>
      <c r="I408" s="416"/>
      <c r="J408" s="1810"/>
      <c r="K408" s="1494">
        <v>40</v>
      </c>
    </row>
    <row r="409" spans="1:11">
      <c r="A409" s="127"/>
      <c r="B409" s="560" t="s">
        <v>3418</v>
      </c>
      <c r="C409" s="85" t="s">
        <v>3420</v>
      </c>
      <c r="D409" s="324"/>
      <c r="E409" s="256">
        <v>100</v>
      </c>
      <c r="F409" s="241"/>
      <c r="G409" s="276" t="s">
        <v>3415</v>
      </c>
      <c r="H409" s="29"/>
      <c r="I409" s="416"/>
      <c r="J409" s="1810"/>
      <c r="K409" s="1494">
        <v>40</v>
      </c>
    </row>
    <row r="410" spans="1:11">
      <c r="A410" s="127"/>
      <c r="B410" s="560" t="s">
        <v>3419</v>
      </c>
      <c r="C410" s="85" t="s">
        <v>3420</v>
      </c>
      <c r="D410" s="324"/>
      <c r="E410" s="256">
        <v>100</v>
      </c>
      <c r="F410" s="241"/>
      <c r="G410" s="276" t="s">
        <v>3415</v>
      </c>
      <c r="H410" s="29"/>
      <c r="I410" s="416"/>
      <c r="J410" s="1810"/>
      <c r="K410" s="1494">
        <v>40</v>
      </c>
    </row>
    <row r="411" spans="1:11">
      <c r="A411" s="127"/>
      <c r="B411" s="560" t="s">
        <v>3413</v>
      </c>
      <c r="C411" s="82" t="s">
        <v>3421</v>
      </c>
      <c r="D411" s="324"/>
      <c r="E411" s="256">
        <v>120</v>
      </c>
      <c r="F411" s="241"/>
      <c r="G411" s="276" t="s">
        <v>3415</v>
      </c>
      <c r="H411" s="29"/>
      <c r="I411" s="416"/>
      <c r="J411" s="1810"/>
      <c r="K411" s="1494">
        <v>65</v>
      </c>
    </row>
    <row r="412" spans="1:11">
      <c r="A412" s="222"/>
      <c r="B412" s="560" t="s">
        <v>3417</v>
      </c>
      <c r="C412" s="85" t="s">
        <v>3422</v>
      </c>
      <c r="D412" s="321"/>
      <c r="E412" s="250">
        <v>120</v>
      </c>
      <c r="F412" s="251"/>
      <c r="G412" s="276" t="s">
        <v>3415</v>
      </c>
      <c r="H412" s="204"/>
      <c r="I412" s="415"/>
      <c r="J412" s="1811"/>
      <c r="K412" s="1494">
        <v>60</v>
      </c>
    </row>
    <row r="413" spans="1:11">
      <c r="A413" s="127"/>
      <c r="B413" s="560" t="s">
        <v>3417</v>
      </c>
      <c r="C413" s="85" t="s">
        <v>3422</v>
      </c>
      <c r="D413" s="322"/>
      <c r="E413" s="252">
        <v>120</v>
      </c>
      <c r="F413" s="241"/>
      <c r="G413" s="276" t="s">
        <v>3415</v>
      </c>
      <c r="H413" s="203"/>
      <c r="I413" s="416"/>
      <c r="J413" s="1810"/>
      <c r="K413" s="1494">
        <v>60</v>
      </c>
    </row>
    <row r="414" spans="1:11">
      <c r="A414" s="127"/>
      <c r="B414" s="560" t="s">
        <v>3423</v>
      </c>
      <c r="C414" s="85" t="s">
        <v>3424</v>
      </c>
      <c r="D414" s="322"/>
      <c r="E414" s="252">
        <v>120</v>
      </c>
      <c r="F414" s="241"/>
      <c r="G414" s="276" t="s">
        <v>3415</v>
      </c>
      <c r="H414" s="29"/>
      <c r="I414" s="416"/>
      <c r="J414" s="1810"/>
      <c r="K414" s="1494">
        <v>60</v>
      </c>
    </row>
    <row r="415" spans="1:11">
      <c r="A415" s="127"/>
      <c r="B415" s="560" t="s">
        <v>3413</v>
      </c>
      <c r="C415" s="85" t="s">
        <v>3425</v>
      </c>
      <c r="D415" s="322"/>
      <c r="E415" s="252">
        <v>150</v>
      </c>
      <c r="F415" s="241"/>
      <c r="G415" s="276" t="s">
        <v>3415</v>
      </c>
      <c r="H415" s="29"/>
      <c r="I415" s="416"/>
      <c r="J415" s="1810"/>
      <c r="K415" s="1494">
        <v>90</v>
      </c>
    </row>
    <row r="416" spans="1:11">
      <c r="A416" s="127"/>
      <c r="B416" s="560" t="s">
        <v>3426</v>
      </c>
      <c r="C416" s="85" t="s">
        <v>3427</v>
      </c>
      <c r="D416" s="322"/>
      <c r="E416" s="252">
        <v>150</v>
      </c>
      <c r="F416" s="241"/>
      <c r="G416" s="276" t="s">
        <v>3415</v>
      </c>
      <c r="H416" s="29"/>
      <c r="I416" s="416"/>
      <c r="J416" s="1810"/>
      <c r="K416" s="1494">
        <v>90</v>
      </c>
    </row>
    <row r="417" spans="1:11">
      <c r="A417" s="127"/>
      <c r="B417" s="560" t="s">
        <v>3428</v>
      </c>
      <c r="C417" s="85" t="s">
        <v>3429</v>
      </c>
      <c r="D417" s="322"/>
      <c r="E417" s="252">
        <v>120</v>
      </c>
      <c r="F417" s="241"/>
      <c r="G417" s="276" t="s">
        <v>3415</v>
      </c>
      <c r="H417" s="29"/>
      <c r="I417" s="416"/>
      <c r="J417" s="1810"/>
      <c r="K417" s="1494">
        <v>85</v>
      </c>
    </row>
    <row r="418" spans="1:11">
      <c r="A418" s="127"/>
      <c r="B418" s="560" t="s">
        <v>3430</v>
      </c>
      <c r="C418" s="85" t="s">
        <v>3429</v>
      </c>
      <c r="D418" s="322"/>
      <c r="E418" s="252">
        <v>120</v>
      </c>
      <c r="F418" s="241"/>
      <c r="G418" s="276" t="s">
        <v>3415</v>
      </c>
      <c r="H418" s="29"/>
      <c r="I418" s="416"/>
      <c r="J418" s="1810"/>
      <c r="K418" s="1494">
        <v>85</v>
      </c>
    </row>
    <row r="419" spans="1:11">
      <c r="A419" s="127"/>
      <c r="B419" s="560" t="s">
        <v>3431</v>
      </c>
      <c r="C419" s="85" t="s">
        <v>3427</v>
      </c>
      <c r="D419" s="322"/>
      <c r="E419" s="252">
        <v>120</v>
      </c>
      <c r="F419" s="241"/>
      <c r="G419" s="276" t="s">
        <v>3415</v>
      </c>
      <c r="H419" s="29"/>
      <c r="I419" s="416"/>
      <c r="J419" s="1810"/>
      <c r="K419" s="1494">
        <v>60</v>
      </c>
    </row>
    <row r="420" spans="1:11">
      <c r="A420" s="127"/>
      <c r="B420" s="560" t="s">
        <v>3432</v>
      </c>
      <c r="C420" s="85" t="s">
        <v>3427</v>
      </c>
      <c r="D420" s="322"/>
      <c r="E420" s="252">
        <v>120</v>
      </c>
      <c r="F420" s="241"/>
      <c r="G420" s="276" t="s">
        <v>3415</v>
      </c>
      <c r="H420" s="29"/>
      <c r="I420" s="416"/>
      <c r="J420" s="1810"/>
      <c r="K420" s="1494">
        <v>60</v>
      </c>
    </row>
    <row r="421" spans="1:11">
      <c r="A421" s="127"/>
      <c r="B421" s="560" t="s">
        <v>3432</v>
      </c>
      <c r="C421" s="85" t="s">
        <v>3433</v>
      </c>
      <c r="D421" s="322"/>
      <c r="E421" s="252">
        <v>100</v>
      </c>
      <c r="F421" s="241"/>
      <c r="G421" s="276" t="s">
        <v>3415</v>
      </c>
      <c r="H421" s="29"/>
      <c r="I421" s="416"/>
      <c r="J421" s="1810"/>
      <c r="K421" s="1494">
        <v>50</v>
      </c>
    </row>
    <row r="422" spans="1:11">
      <c r="A422" s="136"/>
      <c r="B422" s="560" t="s">
        <v>3434</v>
      </c>
      <c r="C422" s="85" t="s">
        <v>3435</v>
      </c>
      <c r="D422" s="322"/>
      <c r="E422" s="252">
        <v>70</v>
      </c>
      <c r="F422" s="241"/>
      <c r="G422" s="276" t="s">
        <v>3415</v>
      </c>
      <c r="H422" s="29"/>
      <c r="I422" s="416"/>
      <c r="J422" s="1810"/>
      <c r="K422" s="1494">
        <v>20</v>
      </c>
    </row>
    <row r="423" spans="1:11">
      <c r="A423" s="136"/>
      <c r="B423" s="560" t="s">
        <v>3436</v>
      </c>
      <c r="C423" s="85"/>
      <c r="D423" s="322"/>
      <c r="E423" s="252">
        <v>95</v>
      </c>
      <c r="F423" s="241"/>
      <c r="G423" s="276" t="s">
        <v>3415</v>
      </c>
      <c r="H423" s="29"/>
      <c r="I423" s="416"/>
      <c r="J423" s="1810"/>
      <c r="K423" s="1494">
        <v>60</v>
      </c>
    </row>
    <row r="424" spans="1:11">
      <c r="A424" s="127"/>
      <c r="B424" s="560" t="s">
        <v>3437</v>
      </c>
      <c r="C424" s="85"/>
      <c r="D424" s="322"/>
      <c r="E424" s="252">
        <v>150</v>
      </c>
      <c r="F424" s="241"/>
      <c r="G424" s="276" t="s">
        <v>3415</v>
      </c>
      <c r="H424" s="29"/>
      <c r="I424" s="416"/>
      <c r="J424" s="1810"/>
      <c r="K424" s="1494">
        <v>100</v>
      </c>
    </row>
    <row r="425" spans="1:11">
      <c r="A425" s="151"/>
      <c r="B425" s="560"/>
      <c r="C425" s="85"/>
      <c r="D425" s="322"/>
      <c r="E425" s="252"/>
      <c r="F425" s="241"/>
      <c r="G425" s="276" t="s">
        <v>3415</v>
      </c>
      <c r="H425" s="29"/>
      <c r="I425" s="416"/>
      <c r="J425" s="1810"/>
      <c r="K425" s="1494"/>
    </row>
    <row r="426" spans="1:11">
      <c r="A426" s="223"/>
      <c r="B426" s="26"/>
      <c r="C426" s="747"/>
      <c r="D426" s="321"/>
      <c r="E426" s="256"/>
      <c r="F426" s="241"/>
      <c r="G426" s="276" t="s">
        <v>3415</v>
      </c>
      <c r="H426" s="20"/>
      <c r="I426" s="415"/>
      <c r="J426" s="1811"/>
      <c r="K426" s="1813"/>
    </row>
    <row r="427" spans="1:11">
      <c r="A427" s="194"/>
      <c r="B427" s="227"/>
      <c r="C427" s="85"/>
      <c r="D427" s="321"/>
      <c r="E427" s="250"/>
      <c r="F427" s="251"/>
      <c r="G427" s="276" t="s">
        <v>3415</v>
      </c>
      <c r="H427" s="20"/>
      <c r="I427" s="415"/>
      <c r="J427" s="1811"/>
      <c r="K427" s="1494"/>
    </row>
    <row r="428" spans="1:11">
      <c r="A428" s="127"/>
      <c r="B428" s="32"/>
      <c r="C428" s="82"/>
      <c r="D428" s="322"/>
      <c r="E428" s="252"/>
      <c r="F428" s="241"/>
      <c r="G428" s="276" t="s">
        <v>3415</v>
      </c>
      <c r="H428" s="29"/>
      <c r="I428" s="416"/>
      <c r="J428" s="1810"/>
      <c r="K428" s="1494"/>
    </row>
    <row r="429" spans="1:11">
      <c r="A429" s="127"/>
      <c r="B429" s="32"/>
      <c r="C429" s="82"/>
      <c r="D429" s="322"/>
      <c r="E429" s="252"/>
      <c r="F429" s="241"/>
      <c r="G429" s="276" t="s">
        <v>3415</v>
      </c>
      <c r="H429" s="29"/>
      <c r="I429" s="416"/>
      <c r="J429" s="1810"/>
      <c r="K429" s="1494"/>
    </row>
    <row r="430" spans="1:11">
      <c r="A430" s="4"/>
      <c r="B430" s="98"/>
      <c r="C430" s="77"/>
      <c r="D430" s="325"/>
      <c r="E430" s="1"/>
      <c r="F430" s="71"/>
      <c r="G430" s="292"/>
      <c r="H430" s="3"/>
      <c r="I430" s="420"/>
      <c r="J430" s="301"/>
    </row>
    <row r="431" spans="1:11">
      <c r="A431" s="1" t="s">
        <v>1</v>
      </c>
      <c r="B431" s="1"/>
      <c r="C431" s="71"/>
      <c r="D431" s="317"/>
      <c r="E431" s="232"/>
      <c r="F431" s="233"/>
      <c r="G431" s="270"/>
      <c r="H431" s="1"/>
      <c r="I431" s="413"/>
      <c r="J431" s="299"/>
      <c r="K431" s="309"/>
    </row>
    <row r="432" spans="1:11">
      <c r="A432" s="3753" t="s">
        <v>1184</v>
      </c>
      <c r="B432" s="3753"/>
      <c r="C432" s="10"/>
      <c r="D432" s="318"/>
      <c r="E432" s="232"/>
      <c r="F432" s="233"/>
      <c r="G432" s="270"/>
      <c r="H432" s="1"/>
      <c r="I432" s="413"/>
      <c r="J432" s="299"/>
      <c r="K432" s="309"/>
    </row>
    <row r="433" spans="1:11" ht="35.25" thickBot="1">
      <c r="A433" s="4"/>
      <c r="B433" s="3"/>
      <c r="C433" s="77"/>
      <c r="D433" s="317"/>
      <c r="E433" s="232"/>
      <c r="F433" s="233"/>
      <c r="G433" s="270"/>
      <c r="H433" s="3"/>
      <c r="I433" s="412"/>
      <c r="J433" s="299"/>
      <c r="K433" s="309"/>
    </row>
    <row r="434" spans="1:11">
      <c r="A434" s="3759"/>
      <c r="B434" s="3760" t="s">
        <v>3</v>
      </c>
      <c r="C434" s="6" t="s">
        <v>4</v>
      </c>
      <c r="D434" s="319" t="s">
        <v>5</v>
      </c>
      <c r="E434" s="234" t="s">
        <v>6</v>
      </c>
      <c r="F434" s="235" t="s">
        <v>6</v>
      </c>
      <c r="G434" s="297" t="s">
        <v>7</v>
      </c>
      <c r="H434" s="80" t="s">
        <v>8</v>
      </c>
      <c r="I434" s="80" t="s">
        <v>9</v>
      </c>
      <c r="J434" s="112" t="s">
        <v>10</v>
      </c>
      <c r="K434" s="219" t="s">
        <v>10</v>
      </c>
    </row>
    <row r="435" spans="1:11" ht="35.25" thickBot="1">
      <c r="A435" s="118"/>
      <c r="B435" s="16"/>
      <c r="C435" s="12"/>
      <c r="D435" s="320" t="s">
        <v>11</v>
      </c>
      <c r="E435" s="236" t="s">
        <v>12</v>
      </c>
      <c r="F435" s="237" t="s">
        <v>13</v>
      </c>
      <c r="G435" s="298"/>
      <c r="H435" s="12" t="s">
        <v>14</v>
      </c>
      <c r="I435" s="414"/>
      <c r="J435" s="122" t="s">
        <v>15</v>
      </c>
      <c r="K435" s="307" t="s">
        <v>16</v>
      </c>
    </row>
    <row r="436" spans="1:11">
      <c r="A436" s="1571"/>
      <c r="B436" s="3755" t="s">
        <v>3438</v>
      </c>
      <c r="C436" s="3777" t="s">
        <v>3439</v>
      </c>
      <c r="D436" s="3777"/>
      <c r="E436" s="238"/>
      <c r="F436" s="239"/>
      <c r="G436" s="1820" t="s">
        <v>3440</v>
      </c>
      <c r="H436" s="1821"/>
      <c r="I436" s="1821"/>
      <c r="J436" s="1822"/>
      <c r="K436" s="1823"/>
    </row>
    <row r="437" spans="1:11">
      <c r="A437" s="222"/>
      <c r="B437" s="560" t="s">
        <v>3441</v>
      </c>
      <c r="C437" s="85" t="s">
        <v>901</v>
      </c>
      <c r="D437" s="584" t="s">
        <v>3442</v>
      </c>
      <c r="E437" s="250">
        <v>80</v>
      </c>
      <c r="F437" s="251"/>
      <c r="G437" s="276" t="s">
        <v>3443</v>
      </c>
      <c r="H437" s="203"/>
      <c r="I437" s="416"/>
      <c r="J437" s="203">
        <v>2100</v>
      </c>
      <c r="K437" s="311">
        <v>70</v>
      </c>
    </row>
    <row r="438" spans="1:11">
      <c r="A438" s="127"/>
      <c r="B438" s="560" t="s">
        <v>3444</v>
      </c>
      <c r="C438" s="85" t="s">
        <v>901</v>
      </c>
      <c r="D438" s="584" t="s">
        <v>3442</v>
      </c>
      <c r="E438" s="250">
        <v>80</v>
      </c>
      <c r="F438" s="251"/>
      <c r="G438" s="276" t="s">
        <v>3445</v>
      </c>
      <c r="H438" s="203"/>
      <c r="I438" s="416"/>
      <c r="J438" s="203">
        <v>1950</v>
      </c>
      <c r="K438" s="311">
        <v>65</v>
      </c>
    </row>
    <row r="439" spans="1:11">
      <c r="A439" s="1805"/>
      <c r="B439" s="560" t="s">
        <v>3446</v>
      </c>
      <c r="C439" s="85" t="s">
        <v>901</v>
      </c>
      <c r="D439" s="584" t="s">
        <v>3442</v>
      </c>
      <c r="E439" s="1416">
        <v>80</v>
      </c>
      <c r="F439" s="251"/>
      <c r="G439" s="275" t="s">
        <v>3447</v>
      </c>
      <c r="H439" s="204"/>
      <c r="I439" s="415"/>
      <c r="J439" s="204" t="s">
        <v>2383</v>
      </c>
      <c r="K439" s="310">
        <v>60</v>
      </c>
    </row>
    <row r="440" spans="1:11">
      <c r="A440" s="127"/>
      <c r="B440" s="560" t="s">
        <v>3448</v>
      </c>
      <c r="C440" s="85" t="s">
        <v>901</v>
      </c>
      <c r="D440" s="584" t="s">
        <v>3442</v>
      </c>
      <c r="E440" s="611">
        <v>70</v>
      </c>
      <c r="F440" s="241"/>
      <c r="G440" s="276"/>
      <c r="H440" s="203"/>
      <c r="I440" s="416"/>
      <c r="J440" s="203"/>
      <c r="K440" s="311"/>
    </row>
    <row r="441" spans="1:11">
      <c r="A441" s="127"/>
      <c r="B441" s="560" t="s">
        <v>3449</v>
      </c>
      <c r="C441" s="85" t="s">
        <v>3450</v>
      </c>
      <c r="D441" s="584" t="s">
        <v>3451</v>
      </c>
      <c r="E441" s="611">
        <v>40</v>
      </c>
      <c r="F441" s="241"/>
      <c r="G441" s="276" t="s">
        <v>3452</v>
      </c>
      <c r="H441" s="203"/>
      <c r="I441" s="416"/>
      <c r="J441" s="203" t="s">
        <v>347</v>
      </c>
      <c r="K441" s="311">
        <v>22</v>
      </c>
    </row>
    <row r="442" spans="1:11">
      <c r="A442" s="127"/>
      <c r="B442" s="560" t="s">
        <v>3453</v>
      </c>
      <c r="C442" s="85" t="s">
        <v>3450</v>
      </c>
      <c r="D442" s="584" t="s">
        <v>3454</v>
      </c>
      <c r="E442" s="827">
        <v>30</v>
      </c>
      <c r="F442" s="241"/>
      <c r="G442" s="276" t="s">
        <v>3443</v>
      </c>
      <c r="H442" s="29"/>
      <c r="I442" s="416"/>
      <c r="J442" s="203" t="s">
        <v>3455</v>
      </c>
      <c r="K442" s="311">
        <v>18</v>
      </c>
    </row>
    <row r="443" spans="1:11">
      <c r="A443" s="127"/>
      <c r="B443" s="560" t="s">
        <v>3456</v>
      </c>
      <c r="C443" s="85"/>
      <c r="D443" s="322"/>
      <c r="E443" s="252">
        <v>25</v>
      </c>
      <c r="F443" s="241"/>
      <c r="G443" s="276" t="s">
        <v>3457</v>
      </c>
      <c r="H443" s="29"/>
      <c r="I443" s="416"/>
      <c r="J443" s="203"/>
      <c r="K443" s="311">
        <v>20</v>
      </c>
    </row>
    <row r="444" spans="1:11">
      <c r="A444" s="127"/>
      <c r="B444" s="560" t="s">
        <v>3458</v>
      </c>
      <c r="C444" s="85"/>
      <c r="D444" s="321"/>
      <c r="E444" s="250">
        <v>35</v>
      </c>
      <c r="F444" s="251"/>
      <c r="G444" s="275" t="s">
        <v>3459</v>
      </c>
      <c r="H444" s="204"/>
      <c r="I444" s="415"/>
      <c r="J444" s="204"/>
      <c r="K444" s="310">
        <v>25</v>
      </c>
    </row>
    <row r="445" spans="1:11">
      <c r="A445" s="127"/>
      <c r="B445" s="560"/>
      <c r="C445" s="82"/>
      <c r="D445" s="322"/>
      <c r="E445" s="252"/>
      <c r="F445" s="241"/>
      <c r="G445" s="276"/>
      <c r="H445" s="29"/>
      <c r="I445" s="416"/>
      <c r="J445" s="203"/>
      <c r="K445" s="311"/>
    </row>
    <row r="446" spans="1:11">
      <c r="A446" s="127"/>
      <c r="B446" s="560" t="s">
        <v>3460</v>
      </c>
      <c r="C446" s="82"/>
      <c r="D446" s="324"/>
      <c r="E446" s="256">
        <v>100</v>
      </c>
      <c r="F446" s="241"/>
      <c r="G446" s="275" t="s">
        <v>3457</v>
      </c>
      <c r="H446" s="29"/>
      <c r="I446" s="416"/>
      <c r="J446" s="203" t="s">
        <v>3461</v>
      </c>
      <c r="K446" s="311">
        <v>60</v>
      </c>
    </row>
    <row r="447" spans="1:11">
      <c r="A447" s="127"/>
      <c r="B447" s="560" t="s">
        <v>3462</v>
      </c>
      <c r="C447" s="82"/>
      <c r="D447" s="324"/>
      <c r="E447" s="256">
        <v>100</v>
      </c>
      <c r="F447" s="241"/>
      <c r="G447" s="276" t="s">
        <v>3457</v>
      </c>
      <c r="H447" s="29"/>
      <c r="I447" s="416"/>
      <c r="J447" s="203" t="s">
        <v>3461</v>
      </c>
      <c r="K447" s="311">
        <v>60</v>
      </c>
    </row>
    <row r="448" spans="1:11">
      <c r="A448" s="222"/>
      <c r="B448" s="560" t="s">
        <v>3463</v>
      </c>
      <c r="C448" s="82"/>
      <c r="D448" s="324"/>
      <c r="E448" s="256">
        <v>85</v>
      </c>
      <c r="F448" s="241"/>
      <c r="G448" s="277" t="s">
        <v>3443</v>
      </c>
      <c r="H448" s="29"/>
      <c r="I448" s="416"/>
      <c r="J448" s="203"/>
      <c r="K448" s="311">
        <v>45</v>
      </c>
    </row>
    <row r="449" spans="1:11">
      <c r="A449" s="127"/>
      <c r="B449" s="560"/>
      <c r="C449" s="85"/>
      <c r="D449" s="321"/>
      <c r="E449" s="250"/>
      <c r="F449" s="251"/>
      <c r="G449" s="275"/>
      <c r="H449" s="204"/>
      <c r="I449" s="415"/>
      <c r="J449" s="204"/>
      <c r="K449" s="310"/>
    </row>
    <row r="450" spans="1:11">
      <c r="A450" s="127"/>
      <c r="B450" s="560" t="s">
        <v>3464</v>
      </c>
      <c r="C450" s="579" t="s">
        <v>3465</v>
      </c>
      <c r="D450" s="322"/>
      <c r="E450" s="252">
        <v>20</v>
      </c>
      <c r="F450" s="241"/>
      <c r="G450" s="275" t="s">
        <v>3443</v>
      </c>
      <c r="H450" s="203">
        <v>7</v>
      </c>
      <c r="I450" s="416"/>
      <c r="J450" s="203"/>
      <c r="K450" s="311">
        <v>7</v>
      </c>
    </row>
    <row r="451" spans="1:11">
      <c r="A451" s="127"/>
      <c r="B451" s="560" t="s">
        <v>3466</v>
      </c>
      <c r="C451" s="85"/>
      <c r="D451" s="322"/>
      <c r="E451" s="252"/>
      <c r="F451" s="241"/>
      <c r="G451" s="275" t="s">
        <v>3459</v>
      </c>
      <c r="H451" s="29"/>
      <c r="I451" s="416"/>
      <c r="J451" s="203"/>
      <c r="K451" s="311">
        <v>15</v>
      </c>
    </row>
    <row r="452" spans="1:11">
      <c r="A452" s="127"/>
      <c r="B452" s="578" t="s">
        <v>3467</v>
      </c>
      <c r="C452" s="583" t="s">
        <v>3468</v>
      </c>
      <c r="D452" s="322"/>
      <c r="E452" s="252"/>
      <c r="F452" s="241"/>
      <c r="G452" s="275" t="s">
        <v>3459</v>
      </c>
      <c r="H452" s="29"/>
      <c r="I452" s="416"/>
      <c r="J452" s="203"/>
      <c r="K452" s="311">
        <v>38</v>
      </c>
    </row>
    <row r="453" spans="1:11">
      <c r="A453" s="127"/>
      <c r="B453" s="560" t="s">
        <v>3469</v>
      </c>
      <c r="C453" s="82" t="s">
        <v>3033</v>
      </c>
      <c r="D453" s="322"/>
      <c r="E453" s="252"/>
      <c r="F453" s="241"/>
      <c r="G453" s="275" t="s">
        <v>3459</v>
      </c>
      <c r="H453" s="29"/>
      <c r="I453" s="416"/>
      <c r="J453" s="203"/>
      <c r="K453" s="311">
        <v>25</v>
      </c>
    </row>
    <row r="454" spans="1:11">
      <c r="A454" s="127"/>
      <c r="B454" s="560" t="s">
        <v>3469</v>
      </c>
      <c r="C454" s="82" t="s">
        <v>847</v>
      </c>
      <c r="D454" s="322"/>
      <c r="E454" s="252"/>
      <c r="F454" s="241"/>
      <c r="G454" s="275" t="s">
        <v>3459</v>
      </c>
      <c r="H454" s="29"/>
      <c r="I454" s="416"/>
      <c r="J454" s="203"/>
      <c r="K454" s="311">
        <v>35</v>
      </c>
    </row>
    <row r="455" spans="1:11">
      <c r="A455" s="127"/>
      <c r="B455" s="1844" t="s">
        <v>3469</v>
      </c>
      <c r="C455" s="1843" t="s">
        <v>3470</v>
      </c>
      <c r="D455" s="322"/>
      <c r="E455" s="252"/>
      <c r="F455" s="241"/>
      <c r="G455" s="275" t="s">
        <v>3459</v>
      </c>
      <c r="H455" s="29"/>
      <c r="I455" s="416"/>
      <c r="J455" s="203"/>
      <c r="K455" s="311">
        <v>20</v>
      </c>
    </row>
    <row r="456" spans="1:11">
      <c r="A456" s="127"/>
      <c r="B456" s="225" t="s">
        <v>3471</v>
      </c>
      <c r="C456" s="82" t="s">
        <v>3472</v>
      </c>
      <c r="D456" s="322"/>
      <c r="E456" s="252"/>
      <c r="F456" s="241"/>
      <c r="G456" s="275" t="s">
        <v>3459</v>
      </c>
      <c r="H456" s="29"/>
      <c r="I456" s="416"/>
      <c r="J456" s="203"/>
      <c r="K456" s="311">
        <v>25</v>
      </c>
    </row>
    <row r="457" spans="1:11">
      <c r="A457" s="127"/>
      <c r="B457" s="32" t="s">
        <v>3473</v>
      </c>
      <c r="C457" s="82" t="s">
        <v>3474</v>
      </c>
      <c r="D457" s="322"/>
      <c r="E457" s="252">
        <v>65</v>
      </c>
      <c r="F457" s="241"/>
      <c r="G457" s="275" t="s">
        <v>3457</v>
      </c>
      <c r="H457" s="29"/>
      <c r="I457" s="416"/>
      <c r="J457" s="203"/>
      <c r="K457" s="311">
        <v>38</v>
      </c>
    </row>
    <row r="458" spans="1:11">
      <c r="A458" s="136"/>
      <c r="B458" s="32" t="s">
        <v>3475</v>
      </c>
      <c r="C458" s="82"/>
      <c r="D458" s="322"/>
      <c r="E458" s="252">
        <v>65</v>
      </c>
      <c r="F458" s="241"/>
      <c r="G458" s="275" t="s">
        <v>3476</v>
      </c>
      <c r="H458" s="29"/>
      <c r="I458" s="416"/>
      <c r="J458" s="203"/>
      <c r="K458" s="311">
        <v>38</v>
      </c>
    </row>
    <row r="459" spans="1:11">
      <c r="A459" s="136"/>
      <c r="B459" s="32" t="s">
        <v>3477</v>
      </c>
      <c r="C459" s="82"/>
      <c r="D459" s="322"/>
      <c r="E459" s="252">
        <v>90</v>
      </c>
      <c r="F459" s="241"/>
      <c r="G459" s="275" t="s">
        <v>3459</v>
      </c>
      <c r="H459" s="29"/>
      <c r="I459" s="416"/>
      <c r="J459" s="203"/>
      <c r="K459" s="311"/>
    </row>
    <row r="460" spans="1:11">
      <c r="A460" s="127"/>
      <c r="B460" s="32" t="s">
        <v>3478</v>
      </c>
      <c r="C460" s="82"/>
      <c r="D460" s="322"/>
      <c r="E460" s="240">
        <v>75</v>
      </c>
      <c r="F460" s="241"/>
      <c r="G460" s="275" t="s">
        <v>3479</v>
      </c>
      <c r="H460" s="29"/>
      <c r="I460" s="416"/>
      <c r="J460" s="203"/>
      <c r="K460" s="311">
        <v>40</v>
      </c>
    </row>
    <row r="461" spans="1:11">
      <c r="A461" s="151"/>
      <c r="B461" s="32" t="s">
        <v>3478</v>
      </c>
      <c r="C461" s="82"/>
      <c r="D461" s="322"/>
      <c r="E461" s="240">
        <v>45</v>
      </c>
      <c r="F461" s="241"/>
      <c r="G461" s="275" t="s">
        <v>3479</v>
      </c>
      <c r="H461" s="29"/>
      <c r="I461" s="416"/>
      <c r="J461" s="203"/>
      <c r="K461" s="311">
        <v>30</v>
      </c>
    </row>
    <row r="462" spans="1:11">
      <c r="A462" s="223"/>
      <c r="B462" s="607" t="s">
        <v>3480</v>
      </c>
      <c r="C462" s="459" t="s">
        <v>3481</v>
      </c>
      <c r="D462" s="322"/>
      <c r="E462" s="240">
        <v>50</v>
      </c>
      <c r="F462" s="241"/>
      <c r="G462" s="275" t="s">
        <v>3459</v>
      </c>
      <c r="H462" s="29"/>
      <c r="I462" s="416"/>
      <c r="J462" s="203"/>
      <c r="K462" s="311">
        <v>35</v>
      </c>
    </row>
    <row r="463" spans="1:11">
      <c r="A463" s="194"/>
      <c r="B463" s="26" t="s">
        <v>3482</v>
      </c>
      <c r="C463" s="747"/>
      <c r="D463" s="321"/>
      <c r="E463" s="256">
        <v>55</v>
      </c>
      <c r="F463" s="241"/>
      <c r="G463" s="275" t="s">
        <v>3459</v>
      </c>
      <c r="H463" s="20"/>
      <c r="I463" s="415"/>
      <c r="J463" s="204"/>
      <c r="K463" s="1566">
        <v>25</v>
      </c>
    </row>
    <row r="464" spans="1:11">
      <c r="A464" s="127"/>
      <c r="B464" s="560" t="s">
        <v>3483</v>
      </c>
      <c r="C464" s="85"/>
      <c r="D464" s="321"/>
      <c r="E464" s="250">
        <v>45</v>
      </c>
      <c r="F464" s="251"/>
      <c r="G464" s="275" t="s">
        <v>3459</v>
      </c>
      <c r="H464" s="20"/>
      <c r="I464" s="415"/>
      <c r="J464" s="204"/>
      <c r="K464" s="310">
        <v>20</v>
      </c>
    </row>
    <row r="465" spans="1:11">
      <c r="A465" s="127"/>
      <c r="B465" s="560" t="s">
        <v>3484</v>
      </c>
      <c r="C465" s="82"/>
      <c r="D465" s="322"/>
      <c r="E465" s="252">
        <v>65</v>
      </c>
      <c r="F465" s="241"/>
      <c r="G465" s="276" t="s">
        <v>3445</v>
      </c>
      <c r="H465" s="29"/>
      <c r="I465" s="416"/>
      <c r="J465" s="203" t="s">
        <v>3485</v>
      </c>
      <c r="K465" s="311">
        <v>35</v>
      </c>
    </row>
    <row r="466" spans="1:11">
      <c r="A466" s="4"/>
      <c r="B466" s="560" t="s">
        <v>3486</v>
      </c>
      <c r="C466" s="85"/>
      <c r="D466" s="322"/>
      <c r="E466" s="252">
        <v>190</v>
      </c>
      <c r="F466" s="241"/>
      <c r="G466" s="276" t="s">
        <v>3457</v>
      </c>
      <c r="H466" s="29"/>
      <c r="I466" s="416"/>
      <c r="J466" s="203"/>
      <c r="K466" s="311">
        <v>105</v>
      </c>
    </row>
    <row r="467" spans="1:11">
      <c r="A467" s="1" t="s">
        <v>1</v>
      </c>
      <c r="B467" s="1"/>
      <c r="C467" s="71"/>
      <c r="D467" s="317"/>
      <c r="E467" s="232"/>
      <c r="F467" s="233"/>
      <c r="G467" s="270"/>
      <c r="H467" s="1"/>
      <c r="I467" s="413"/>
      <c r="J467" s="299"/>
      <c r="K467" s="309"/>
    </row>
    <row r="468" spans="1:11">
      <c r="A468" s="3753" t="s">
        <v>1184</v>
      </c>
      <c r="B468" s="3753"/>
      <c r="C468" s="10"/>
      <c r="D468" s="318"/>
      <c r="E468" s="232"/>
      <c r="F468" s="233"/>
      <c r="G468" s="270"/>
      <c r="H468" s="1"/>
      <c r="I468" s="413"/>
      <c r="J468" s="299"/>
      <c r="K468" s="309"/>
    </row>
    <row r="469" spans="1:11" ht="35.25" thickBot="1">
      <c r="A469" s="4"/>
      <c r="B469" s="3"/>
      <c r="C469" s="77"/>
      <c r="D469" s="317"/>
      <c r="E469" s="232"/>
      <c r="F469" s="233"/>
      <c r="G469" s="270"/>
      <c r="H469" s="3"/>
      <c r="I469" s="412"/>
      <c r="J469" s="299"/>
      <c r="K469" s="309"/>
    </row>
    <row r="470" spans="1:11">
      <c r="A470" s="3759"/>
      <c r="B470" s="3760" t="s">
        <v>3</v>
      </c>
      <c r="C470" s="6" t="s">
        <v>4</v>
      </c>
      <c r="D470" s="319" t="s">
        <v>5</v>
      </c>
      <c r="E470" s="234" t="s">
        <v>6</v>
      </c>
      <c r="F470" s="235" t="s">
        <v>6</v>
      </c>
      <c r="G470" s="297" t="s">
        <v>7</v>
      </c>
      <c r="H470" s="80" t="s">
        <v>8</v>
      </c>
      <c r="I470" s="80" t="s">
        <v>9</v>
      </c>
      <c r="J470" s="112" t="s">
        <v>10</v>
      </c>
      <c r="K470" s="219" t="s">
        <v>10</v>
      </c>
    </row>
    <row r="471" spans="1:11" ht="35.25" thickBot="1">
      <c r="A471" s="118"/>
      <c r="B471" s="16"/>
      <c r="C471" s="12"/>
      <c r="D471" s="320" t="s">
        <v>11</v>
      </c>
      <c r="E471" s="236" t="s">
        <v>12</v>
      </c>
      <c r="F471" s="237" t="s">
        <v>13</v>
      </c>
      <c r="G471" s="298"/>
      <c r="H471" s="12" t="s">
        <v>14</v>
      </c>
      <c r="I471" s="414"/>
      <c r="J471" s="122" t="s">
        <v>15</v>
      </c>
      <c r="K471" s="307" t="s">
        <v>16</v>
      </c>
    </row>
    <row r="472" spans="1:11">
      <c r="A472" s="1571"/>
      <c r="B472" s="3755" t="s">
        <v>3438</v>
      </c>
      <c r="C472" s="3777" t="s">
        <v>3439</v>
      </c>
      <c r="D472" s="3777"/>
      <c r="E472" s="1416"/>
      <c r="F472" s="251"/>
      <c r="G472" s="275"/>
      <c r="H472" s="204"/>
      <c r="I472" s="415"/>
      <c r="J472" s="204"/>
      <c r="K472" s="310"/>
    </row>
    <row r="473" spans="1:11">
      <c r="A473" s="1805" t="s">
        <v>3487</v>
      </c>
      <c r="B473" s="560" t="s">
        <v>3488</v>
      </c>
      <c r="C473" s="85"/>
      <c r="D473" s="321"/>
      <c r="E473" s="1416" t="s">
        <v>3489</v>
      </c>
      <c r="F473" s="251"/>
      <c r="G473" s="275" t="s">
        <v>3445</v>
      </c>
      <c r="H473" s="204"/>
      <c r="I473" s="415"/>
      <c r="J473" s="204"/>
      <c r="K473" s="310">
        <v>10</v>
      </c>
    </row>
    <row r="474" spans="1:11">
      <c r="A474" s="127"/>
      <c r="B474" s="560" t="s">
        <v>3490</v>
      </c>
      <c r="C474" s="85"/>
      <c r="D474" s="322"/>
      <c r="E474" s="611" t="s">
        <v>3491</v>
      </c>
      <c r="F474" s="241"/>
      <c r="G474" s="276" t="s">
        <v>3457</v>
      </c>
      <c r="H474" s="203"/>
      <c r="I474" s="416"/>
      <c r="J474" s="203" t="s">
        <v>3492</v>
      </c>
      <c r="K474" s="203"/>
    </row>
    <row r="475" spans="1:11">
      <c r="A475" s="127"/>
      <c r="B475" s="560" t="s">
        <v>3493</v>
      </c>
      <c r="C475" s="85"/>
      <c r="D475" s="322"/>
      <c r="E475" s="611" t="s">
        <v>3494</v>
      </c>
      <c r="F475" s="648" t="s">
        <v>3495</v>
      </c>
      <c r="G475" s="276" t="s">
        <v>3479</v>
      </c>
      <c r="H475" s="203"/>
      <c r="I475" s="416"/>
      <c r="J475" s="203" t="s">
        <v>3496</v>
      </c>
      <c r="K475" s="203"/>
    </row>
    <row r="476" spans="1:11">
      <c r="A476" s="127"/>
      <c r="B476" s="560" t="s">
        <v>3497</v>
      </c>
      <c r="C476" s="85"/>
      <c r="D476" s="322"/>
      <c r="E476" s="611" t="s">
        <v>3498</v>
      </c>
      <c r="F476" s="648" t="s">
        <v>3495</v>
      </c>
      <c r="G476" s="276" t="s">
        <v>3479</v>
      </c>
      <c r="H476" s="203"/>
      <c r="I476" s="416"/>
      <c r="J476" s="203" t="s">
        <v>3499</v>
      </c>
      <c r="K476" s="203"/>
    </row>
    <row r="477" spans="1:11">
      <c r="A477" s="127"/>
      <c r="B477" s="560" t="s">
        <v>3500</v>
      </c>
      <c r="C477" s="85"/>
      <c r="D477" s="322"/>
      <c r="E477" s="827">
        <v>65</v>
      </c>
      <c r="F477" s="241"/>
      <c r="G477" s="276" t="s">
        <v>3479</v>
      </c>
      <c r="H477" s="29"/>
      <c r="I477" s="416"/>
      <c r="J477" s="203"/>
      <c r="K477" s="311">
        <v>48</v>
      </c>
    </row>
    <row r="478" spans="1:11">
      <c r="A478" s="127"/>
      <c r="B478" s="560" t="s">
        <v>3501</v>
      </c>
      <c r="C478" s="85"/>
      <c r="D478" s="322"/>
      <c r="E478" s="827">
        <v>75</v>
      </c>
      <c r="F478" s="241"/>
      <c r="G478" s="276" t="s">
        <v>3479</v>
      </c>
      <c r="H478" s="29"/>
      <c r="I478" s="416"/>
      <c r="J478" s="203"/>
      <c r="K478" s="311">
        <v>55</v>
      </c>
    </row>
    <row r="479" spans="1:11">
      <c r="A479" s="127"/>
      <c r="B479" s="560" t="s">
        <v>3502</v>
      </c>
      <c r="C479" s="85"/>
      <c r="D479" s="322"/>
      <c r="E479" s="827">
        <v>45</v>
      </c>
      <c r="F479" s="241"/>
      <c r="G479" s="276" t="s">
        <v>3479</v>
      </c>
      <c r="H479" s="29"/>
      <c r="I479" s="416"/>
      <c r="J479" s="203"/>
      <c r="K479" s="311">
        <v>18</v>
      </c>
    </row>
    <row r="480" spans="1:11">
      <c r="A480" s="127"/>
      <c r="B480" s="560" t="s">
        <v>3503</v>
      </c>
      <c r="C480" s="85"/>
      <c r="D480" s="322"/>
      <c r="E480" s="827">
        <v>45</v>
      </c>
      <c r="F480" s="241"/>
      <c r="G480" s="276" t="s">
        <v>3479</v>
      </c>
      <c r="H480" s="29"/>
      <c r="I480" s="416"/>
      <c r="J480" s="203"/>
      <c r="K480" s="311">
        <v>22</v>
      </c>
    </row>
    <row r="481" spans="1:11">
      <c r="A481" s="127"/>
      <c r="B481" s="560" t="s">
        <v>3463</v>
      </c>
      <c r="C481" s="82"/>
      <c r="D481" s="324"/>
      <c r="E481" s="256">
        <v>65</v>
      </c>
      <c r="F481" s="241"/>
      <c r="G481" s="277" t="s">
        <v>3479</v>
      </c>
      <c r="H481" s="29"/>
      <c r="I481" s="416"/>
      <c r="J481" s="203"/>
      <c r="K481" s="311">
        <v>45</v>
      </c>
    </row>
    <row r="482" spans="1:11">
      <c r="A482" s="127"/>
      <c r="B482" s="560">
        <f>-E477</f>
        <v>-65</v>
      </c>
      <c r="C482" s="82"/>
      <c r="D482" s="322"/>
      <c r="E482" s="252"/>
      <c r="F482" s="241"/>
      <c r="G482" s="276"/>
      <c r="H482" s="29"/>
      <c r="I482" s="416"/>
      <c r="J482" s="203"/>
      <c r="K482" s="311"/>
    </row>
    <row r="483" spans="1:11">
      <c r="A483" s="127"/>
      <c r="B483" s="32"/>
      <c r="C483" s="82"/>
      <c r="D483" s="324"/>
      <c r="E483" s="256"/>
      <c r="F483" s="241"/>
      <c r="G483" s="277"/>
      <c r="H483" s="29"/>
      <c r="I483" s="416"/>
      <c r="J483" s="203"/>
      <c r="K483" s="311"/>
    </row>
    <row r="484" spans="1:11">
      <c r="A484" s="127"/>
      <c r="B484" s="616"/>
      <c r="C484" s="82"/>
      <c r="D484" s="324"/>
      <c r="E484" s="256"/>
      <c r="F484" s="241"/>
      <c r="G484" s="277"/>
      <c r="H484" s="29"/>
      <c r="I484" s="416"/>
      <c r="J484" s="203"/>
      <c r="K484" s="311"/>
    </row>
    <row r="485" spans="1:11">
      <c r="A485" s="222"/>
      <c r="B485" s="560" t="s">
        <v>3504</v>
      </c>
      <c r="C485" s="579" t="s">
        <v>3505</v>
      </c>
      <c r="D485" s="584" t="s">
        <v>3506</v>
      </c>
      <c r="E485" s="252">
        <v>40</v>
      </c>
      <c r="F485" s="241"/>
      <c r="G485" s="275" t="s">
        <v>3476</v>
      </c>
      <c r="H485" s="203"/>
      <c r="I485" s="416"/>
      <c r="J485" s="203"/>
      <c r="K485" s="311">
        <v>20</v>
      </c>
    </row>
    <row r="486" spans="1:11">
      <c r="A486" s="127"/>
      <c r="B486" s="560" t="s">
        <v>3507</v>
      </c>
      <c r="C486" s="579" t="s">
        <v>3505</v>
      </c>
      <c r="D486" s="584" t="s">
        <v>3506</v>
      </c>
      <c r="E486" s="252">
        <v>40</v>
      </c>
      <c r="F486" s="241"/>
      <c r="G486" s="275" t="s">
        <v>3476</v>
      </c>
      <c r="H486" s="203"/>
      <c r="I486" s="416"/>
      <c r="J486" s="203">
        <v>960</v>
      </c>
      <c r="K486" s="311">
        <v>32</v>
      </c>
    </row>
    <row r="487" spans="1:11">
      <c r="A487" s="127"/>
      <c r="B487" s="560" t="s">
        <v>3507</v>
      </c>
      <c r="C487" s="579" t="s">
        <v>3508</v>
      </c>
      <c r="D487" s="584" t="s">
        <v>3506</v>
      </c>
      <c r="E487" s="252">
        <v>45</v>
      </c>
      <c r="F487" s="241"/>
      <c r="G487" s="275" t="s">
        <v>3443</v>
      </c>
      <c r="H487" s="203"/>
      <c r="I487" s="416" t="s">
        <v>3509</v>
      </c>
      <c r="J487" s="203"/>
      <c r="K487" s="311">
        <v>26</v>
      </c>
    </row>
    <row r="488" spans="1:11">
      <c r="A488" s="127"/>
      <c r="B488" s="560" t="s">
        <v>3507</v>
      </c>
      <c r="C488" s="579" t="s">
        <v>3510</v>
      </c>
      <c r="D488" s="584" t="s">
        <v>3506</v>
      </c>
      <c r="E488" s="252">
        <v>45</v>
      </c>
      <c r="F488" s="241"/>
      <c r="G488" s="275" t="s">
        <v>3443</v>
      </c>
      <c r="H488" s="203"/>
      <c r="I488" s="416" t="s">
        <v>3509</v>
      </c>
      <c r="J488" s="203"/>
      <c r="K488" s="311">
        <v>26</v>
      </c>
    </row>
    <row r="489" spans="1:11">
      <c r="A489" s="127"/>
      <c r="B489" s="560"/>
      <c r="C489" s="85"/>
      <c r="D489" s="321"/>
      <c r="E489" s="250"/>
      <c r="F489" s="251"/>
      <c r="G489" s="275"/>
      <c r="H489" s="20"/>
      <c r="I489" s="415"/>
      <c r="J489" s="204"/>
      <c r="K489" s="310"/>
    </row>
    <row r="490" spans="1:11">
      <c r="A490" s="127"/>
      <c r="B490" s="645" t="s">
        <v>3511</v>
      </c>
      <c r="C490" s="93" t="s">
        <v>3512</v>
      </c>
      <c r="D490" s="322" t="s">
        <v>3513</v>
      </c>
      <c r="E490" s="252">
        <v>160</v>
      </c>
      <c r="F490" s="241"/>
      <c r="G490" s="276" t="s">
        <v>3443</v>
      </c>
      <c r="H490" s="29">
        <v>130</v>
      </c>
      <c r="I490" s="416" t="s">
        <v>3514</v>
      </c>
      <c r="J490" s="203"/>
      <c r="K490" s="311">
        <v>130</v>
      </c>
    </row>
    <row r="491" spans="1:11">
      <c r="A491" s="127"/>
      <c r="B491" s="645" t="s">
        <v>3511</v>
      </c>
      <c r="C491" s="93" t="s">
        <v>3515</v>
      </c>
      <c r="D491" s="322" t="s">
        <v>3516</v>
      </c>
      <c r="E491" s="252">
        <v>170</v>
      </c>
      <c r="F491" s="241"/>
      <c r="G491" s="276" t="s">
        <v>3443</v>
      </c>
      <c r="H491" s="29"/>
      <c r="I491" s="416"/>
      <c r="J491" s="203"/>
      <c r="K491" s="311">
        <v>145</v>
      </c>
    </row>
    <row r="492" spans="1:11">
      <c r="A492" s="127"/>
      <c r="B492" s="645" t="s">
        <v>3511</v>
      </c>
      <c r="C492" s="93" t="s">
        <v>3517</v>
      </c>
      <c r="D492" s="322" t="s">
        <v>3518</v>
      </c>
      <c r="E492" s="252">
        <v>220</v>
      </c>
      <c r="F492" s="241"/>
      <c r="G492" s="276"/>
      <c r="H492" s="29"/>
      <c r="I492" s="416"/>
      <c r="J492" s="203"/>
      <c r="K492" s="311">
        <v>180</v>
      </c>
    </row>
    <row r="493" spans="1:11">
      <c r="A493" s="127"/>
      <c r="B493" s="645" t="s">
        <v>3511</v>
      </c>
      <c r="C493" s="93" t="s">
        <v>3519</v>
      </c>
      <c r="D493" s="322" t="s">
        <v>3038</v>
      </c>
      <c r="E493" s="256">
        <v>280</v>
      </c>
      <c r="F493" s="241"/>
      <c r="G493" s="277"/>
      <c r="H493" s="29"/>
      <c r="I493" s="416"/>
      <c r="J493" s="203"/>
      <c r="K493" s="311">
        <v>230</v>
      </c>
    </row>
    <row r="494" spans="1:11">
      <c r="A494" s="136"/>
      <c r="B494" s="645" t="s">
        <v>3520</v>
      </c>
      <c r="C494" s="93" t="s">
        <v>3521</v>
      </c>
      <c r="D494" s="322" t="s">
        <v>3516</v>
      </c>
      <c r="E494" s="252">
        <v>175</v>
      </c>
      <c r="F494" s="241"/>
      <c r="G494" s="275"/>
      <c r="H494" s="29"/>
      <c r="I494" s="416"/>
      <c r="J494" s="203"/>
      <c r="K494" s="311"/>
    </row>
    <row r="495" spans="1:11">
      <c r="A495" s="136"/>
      <c r="B495" s="645" t="s">
        <v>3520</v>
      </c>
      <c r="C495" s="93" t="s">
        <v>3522</v>
      </c>
      <c r="D495" s="322" t="s">
        <v>3518</v>
      </c>
      <c r="E495" s="252">
        <v>320</v>
      </c>
      <c r="F495" s="241"/>
      <c r="G495" s="276"/>
      <c r="H495" s="29"/>
      <c r="I495" s="416"/>
      <c r="J495" s="203"/>
      <c r="K495" s="311"/>
    </row>
    <row r="496" spans="1:11">
      <c r="A496" s="127"/>
      <c r="B496" s="645" t="s">
        <v>3520</v>
      </c>
      <c r="C496" s="93" t="s">
        <v>3523</v>
      </c>
      <c r="D496" s="322"/>
      <c r="E496" s="252">
        <v>490</v>
      </c>
      <c r="F496" s="241"/>
      <c r="G496" s="276"/>
      <c r="H496" s="29"/>
      <c r="I496" s="416"/>
      <c r="J496" s="203"/>
      <c r="K496" s="311"/>
    </row>
    <row r="497" spans="1:11">
      <c r="A497" s="151"/>
      <c r="B497" s="645" t="s">
        <v>3524</v>
      </c>
      <c r="C497" s="82"/>
      <c r="D497" s="322" t="s">
        <v>3513</v>
      </c>
      <c r="E497" s="256">
        <v>50</v>
      </c>
      <c r="F497" s="241"/>
      <c r="G497" s="277"/>
      <c r="H497" s="29"/>
      <c r="I497" s="416"/>
      <c r="J497" s="203"/>
      <c r="K497" s="311">
        <v>40</v>
      </c>
    </row>
    <row r="498" spans="1:11">
      <c r="A498" s="223"/>
      <c r="B498" s="560" t="s">
        <v>3525</v>
      </c>
      <c r="C498" s="2749" t="s">
        <v>3526</v>
      </c>
      <c r="D498" s="322" t="s">
        <v>3513</v>
      </c>
      <c r="E498" s="252">
        <v>70</v>
      </c>
      <c r="F498" s="241"/>
      <c r="G498" s="275"/>
      <c r="H498" s="29"/>
      <c r="I498" s="416"/>
      <c r="J498" s="203"/>
      <c r="K498" s="311"/>
    </row>
    <row r="499" spans="1:11">
      <c r="A499" s="194"/>
      <c r="B499" s="616"/>
      <c r="C499" s="82"/>
      <c r="D499" s="324"/>
      <c r="E499" s="256"/>
      <c r="F499" s="241"/>
      <c r="G499" s="275"/>
      <c r="H499" s="29"/>
      <c r="I499" s="416"/>
      <c r="J499" s="203"/>
      <c r="K499" s="311"/>
    </row>
    <row r="500" spans="1:11">
      <c r="A500" s="127"/>
      <c r="B500" s="26"/>
      <c r="C500" s="747"/>
      <c r="D500" s="321"/>
      <c r="E500" s="256"/>
      <c r="F500" s="241"/>
      <c r="G500" s="275"/>
      <c r="H500" s="20"/>
      <c r="I500" s="415"/>
      <c r="J500" s="204"/>
      <c r="K500" s="1566"/>
    </row>
    <row r="501" spans="1:11">
      <c r="A501" s="127"/>
      <c r="B501" s="560"/>
      <c r="C501" s="85"/>
      <c r="D501" s="322"/>
      <c r="E501" s="827"/>
      <c r="F501" s="241"/>
      <c r="G501" s="276"/>
      <c r="H501" s="29"/>
      <c r="I501" s="416"/>
      <c r="J501" s="203"/>
      <c r="K501" s="311"/>
    </row>
    <row r="502" spans="1:11">
      <c r="A502" s="127"/>
      <c r="B502" s="560"/>
      <c r="C502" s="85"/>
      <c r="D502" s="322"/>
      <c r="E502" s="827"/>
      <c r="F502" s="241"/>
      <c r="G502" s="276"/>
      <c r="H502" s="29"/>
      <c r="I502" s="416"/>
      <c r="J502" s="203"/>
      <c r="K502" s="311"/>
    </row>
    <row r="503" spans="1:11">
      <c r="A503" s="127"/>
      <c r="B503" s="32"/>
      <c r="C503" s="82"/>
      <c r="D503" s="322"/>
      <c r="E503" s="252"/>
      <c r="F503" s="241"/>
      <c r="G503" s="276"/>
      <c r="H503" s="29"/>
      <c r="I503" s="416"/>
      <c r="J503" s="203"/>
      <c r="K503" s="311"/>
    </row>
    <row r="504" spans="1:11">
      <c r="A504" s="4"/>
      <c r="B504" s="98"/>
      <c r="C504" s="77"/>
      <c r="D504" s="325"/>
      <c r="E504" s="1"/>
      <c r="F504" s="71"/>
      <c r="G504" s="292"/>
      <c r="H504" s="3"/>
      <c r="I504" s="420"/>
      <c r="J504" s="301"/>
    </row>
    <row r="505" spans="1:11">
      <c r="A505" s="1" t="s">
        <v>1</v>
      </c>
      <c r="B505" s="1"/>
      <c r="C505" s="71"/>
      <c r="D505" s="317"/>
      <c r="E505" s="232"/>
      <c r="F505" s="233"/>
      <c r="G505" s="270"/>
      <c r="H505" s="1"/>
      <c r="I505" s="413"/>
      <c r="J505" s="299"/>
      <c r="K505" s="309"/>
    </row>
    <row r="506" spans="1:11">
      <c r="A506" s="3753" t="s">
        <v>1184</v>
      </c>
      <c r="B506" s="3753"/>
      <c r="C506" s="10"/>
      <c r="D506" s="318"/>
      <c r="E506" s="232"/>
      <c r="F506" s="233"/>
      <c r="G506" s="270"/>
      <c r="H506" s="1"/>
      <c r="I506" s="413"/>
      <c r="J506" s="299"/>
      <c r="K506" s="309"/>
    </row>
    <row r="507" spans="1:11" ht="35.25" thickBot="1">
      <c r="A507" s="4"/>
      <c r="B507" s="3"/>
      <c r="C507" s="77"/>
      <c r="D507" s="317"/>
      <c r="E507" s="232"/>
      <c r="F507" s="233"/>
      <c r="G507" s="270"/>
      <c r="H507" s="3"/>
      <c r="I507" s="412"/>
      <c r="J507" s="299"/>
      <c r="K507" s="309"/>
    </row>
    <row r="508" spans="1:11">
      <c r="A508" s="3759"/>
      <c r="B508" s="3760" t="s">
        <v>3</v>
      </c>
      <c r="C508" s="6" t="s">
        <v>4</v>
      </c>
      <c r="D508" s="319" t="s">
        <v>5</v>
      </c>
      <c r="E508" s="234" t="s">
        <v>6</v>
      </c>
      <c r="F508" s="235" t="s">
        <v>6</v>
      </c>
      <c r="G508" s="297" t="s">
        <v>7</v>
      </c>
      <c r="H508" s="80" t="s">
        <v>8</v>
      </c>
      <c r="I508" s="80" t="s">
        <v>9</v>
      </c>
      <c r="J508" s="112" t="s">
        <v>10</v>
      </c>
      <c r="K508" s="219" t="s">
        <v>10</v>
      </c>
    </row>
    <row r="509" spans="1:11" ht="35.25" thickBot="1">
      <c r="A509" s="118"/>
      <c r="B509" s="16"/>
      <c r="C509" s="12"/>
      <c r="D509" s="320" t="s">
        <v>11</v>
      </c>
      <c r="E509" s="236" t="s">
        <v>12</v>
      </c>
      <c r="F509" s="237" t="s">
        <v>13</v>
      </c>
      <c r="G509" s="298"/>
      <c r="H509" s="12" t="s">
        <v>14</v>
      </c>
      <c r="I509" s="414"/>
      <c r="J509" s="122" t="s">
        <v>15</v>
      </c>
      <c r="K509" s="307" t="s">
        <v>16</v>
      </c>
    </row>
    <row r="510" spans="1:11">
      <c r="A510" s="1571"/>
      <c r="B510" s="3755" t="s">
        <v>3438</v>
      </c>
      <c r="C510" s="3777" t="s">
        <v>3439</v>
      </c>
      <c r="D510" s="3777"/>
      <c r="E510" s="238"/>
      <c r="F510" s="239"/>
      <c r="G510" s="1820" t="s">
        <v>3440</v>
      </c>
      <c r="H510" s="1821"/>
      <c r="I510" s="1821"/>
      <c r="J510" s="1822"/>
      <c r="K510" s="1823"/>
    </row>
    <row r="511" spans="1:11">
      <c r="A511" s="222"/>
      <c r="B511" s="32" t="s">
        <v>3527</v>
      </c>
      <c r="C511" s="82"/>
      <c r="D511" s="322"/>
      <c r="E511" s="252">
        <v>60</v>
      </c>
      <c r="F511" s="241"/>
      <c r="G511" s="276" t="s">
        <v>3443</v>
      </c>
      <c r="H511" s="29">
        <v>40</v>
      </c>
      <c r="I511" s="416" t="s">
        <v>3528</v>
      </c>
      <c r="J511" s="203"/>
      <c r="K511" s="311">
        <v>40</v>
      </c>
    </row>
    <row r="512" spans="1:11">
      <c r="A512" s="127"/>
      <c r="B512" s="32" t="s">
        <v>3529</v>
      </c>
      <c r="C512" s="82"/>
      <c r="D512" s="322"/>
      <c r="E512" s="252">
        <v>60</v>
      </c>
      <c r="F512" s="241"/>
      <c r="G512" s="276" t="s">
        <v>3443</v>
      </c>
      <c r="H512" s="29"/>
      <c r="I512" s="416"/>
      <c r="J512" s="203"/>
      <c r="K512" s="311">
        <v>40</v>
      </c>
    </row>
    <row r="513" spans="1:11">
      <c r="A513" s="1805"/>
      <c r="B513" s="616" t="s">
        <v>3530</v>
      </c>
      <c r="C513" s="82"/>
      <c r="D513" s="324"/>
      <c r="E513" s="256">
        <v>750</v>
      </c>
      <c r="F513" s="241"/>
      <c r="G513" s="277" t="s">
        <v>3459</v>
      </c>
      <c r="H513" s="29"/>
      <c r="I513" s="416"/>
      <c r="J513" s="203"/>
      <c r="K513" s="311">
        <v>400</v>
      </c>
    </row>
    <row r="514" spans="1:11">
      <c r="A514" s="127"/>
      <c r="B514" s="560" t="s">
        <v>3531</v>
      </c>
      <c r="C514" s="85"/>
      <c r="D514" s="322"/>
      <c r="E514" s="252">
        <v>65</v>
      </c>
      <c r="F514" s="241"/>
      <c r="G514" s="275" t="s">
        <v>3445</v>
      </c>
      <c r="H514" s="29"/>
      <c r="I514" s="416"/>
      <c r="J514" s="203"/>
      <c r="K514" s="311">
        <v>35</v>
      </c>
    </row>
    <row r="515" spans="1:11">
      <c r="A515" s="127"/>
      <c r="B515" s="616" t="s">
        <v>3532</v>
      </c>
      <c r="C515" s="82"/>
      <c r="D515" s="324"/>
      <c r="E515" s="256">
        <v>150</v>
      </c>
      <c r="F515" s="241"/>
      <c r="G515" s="275" t="s">
        <v>3459</v>
      </c>
      <c r="H515" s="29"/>
      <c r="I515" s="416"/>
      <c r="J515" s="203"/>
      <c r="K515" s="311">
        <v>95</v>
      </c>
    </row>
    <row r="516" spans="1:11">
      <c r="A516" s="127"/>
      <c r="B516" s="26" t="s">
        <v>3533</v>
      </c>
      <c r="C516" s="747"/>
      <c r="D516" s="321"/>
      <c r="E516" s="256">
        <v>40</v>
      </c>
      <c r="F516" s="241"/>
      <c r="G516" s="275" t="s">
        <v>3457</v>
      </c>
      <c r="H516" s="20"/>
      <c r="I516" s="415"/>
      <c r="J516" s="204"/>
      <c r="K516" s="1566">
        <v>25</v>
      </c>
    </row>
    <row r="517" spans="1:11">
      <c r="A517" s="127"/>
      <c r="B517" s="560" t="s">
        <v>3534</v>
      </c>
      <c r="C517" s="85"/>
      <c r="D517" s="322"/>
      <c r="E517" s="827">
        <v>120</v>
      </c>
      <c r="F517" s="241"/>
      <c r="G517" s="276"/>
      <c r="H517" s="29"/>
      <c r="I517" s="416"/>
      <c r="J517" s="203"/>
      <c r="K517" s="311"/>
    </row>
    <row r="518" spans="1:11">
      <c r="A518" s="127"/>
      <c r="B518" s="560" t="s">
        <v>3535</v>
      </c>
      <c r="C518" s="85"/>
      <c r="D518" s="322"/>
      <c r="E518" s="827">
        <v>60</v>
      </c>
      <c r="F518" s="241"/>
      <c r="G518" s="276" t="s">
        <v>3479</v>
      </c>
      <c r="H518" s="29"/>
      <c r="I518" s="416"/>
      <c r="J518" s="203"/>
      <c r="K518" s="311">
        <v>33</v>
      </c>
    </row>
    <row r="519" spans="1:11">
      <c r="A519" s="127"/>
      <c r="B519" s="560" t="s">
        <v>3536</v>
      </c>
      <c r="C519" s="583" t="s">
        <v>3537</v>
      </c>
      <c r="D519" s="322"/>
      <c r="E519" s="252">
        <v>95</v>
      </c>
      <c r="F519" s="241"/>
      <c r="G519" s="276" t="s">
        <v>3479</v>
      </c>
      <c r="H519" s="29"/>
      <c r="I519" s="416"/>
      <c r="J519" s="203"/>
      <c r="K519" s="311">
        <v>68</v>
      </c>
    </row>
    <row r="520" spans="1:11">
      <c r="A520" s="127"/>
      <c r="B520" s="560"/>
      <c r="C520" s="82"/>
      <c r="D520" s="324"/>
      <c r="E520" s="256"/>
      <c r="F520" s="241"/>
      <c r="G520" s="275"/>
      <c r="H520" s="29"/>
      <c r="I520" s="416"/>
      <c r="J520" s="203"/>
      <c r="K520" s="311"/>
    </row>
    <row r="521" spans="1:11">
      <c r="A521" s="127"/>
      <c r="B521" s="560" t="s">
        <v>3538</v>
      </c>
      <c r="C521" s="85"/>
      <c r="D521" s="322"/>
      <c r="E521" s="827" t="s">
        <v>2237</v>
      </c>
      <c r="F521" s="241"/>
      <c r="G521" s="276" t="s">
        <v>3445</v>
      </c>
      <c r="H521" s="29"/>
      <c r="I521" s="416"/>
      <c r="J521" s="203"/>
      <c r="K521" s="311" t="s">
        <v>3539</v>
      </c>
    </row>
    <row r="522" spans="1:11">
      <c r="A522" s="222"/>
      <c r="B522" s="560" t="s">
        <v>3540</v>
      </c>
      <c r="C522" s="85"/>
      <c r="D522" s="322"/>
      <c r="E522" s="827" t="s">
        <v>3541</v>
      </c>
      <c r="F522" s="241"/>
      <c r="G522" s="276" t="s">
        <v>3445</v>
      </c>
      <c r="H522" s="29"/>
      <c r="I522" s="416"/>
      <c r="J522" s="203"/>
      <c r="K522" s="311" t="s">
        <v>3542</v>
      </c>
    </row>
    <row r="523" spans="1:11">
      <c r="A523" s="127"/>
      <c r="B523" s="560"/>
      <c r="C523" s="85"/>
      <c r="D523" s="321"/>
      <c r="E523" s="250"/>
      <c r="F523" s="251"/>
      <c r="G523" s="275"/>
      <c r="H523" s="204"/>
      <c r="I523" s="415"/>
      <c r="J523" s="204"/>
      <c r="K523" s="310"/>
    </row>
    <row r="524" spans="1:11">
      <c r="A524" s="127"/>
      <c r="B524" s="560"/>
      <c r="C524" s="579"/>
      <c r="D524" s="322"/>
      <c r="E524" s="252"/>
      <c r="F524" s="241"/>
      <c r="G524" s="275"/>
      <c r="H524" s="203"/>
      <c r="I524" s="416"/>
      <c r="J524" s="203"/>
      <c r="K524" s="311"/>
    </row>
    <row r="525" spans="1:11">
      <c r="A525" s="127"/>
      <c r="B525" s="560" t="s">
        <v>3543</v>
      </c>
      <c r="C525" s="82"/>
      <c r="D525" s="322"/>
      <c r="E525" s="252">
        <v>550</v>
      </c>
      <c r="F525" s="241"/>
      <c r="G525" s="276" t="s">
        <v>3457</v>
      </c>
      <c r="H525" s="29"/>
      <c r="I525" s="416"/>
      <c r="J525" s="203"/>
      <c r="K525" s="311">
        <v>370</v>
      </c>
    </row>
    <row r="526" spans="1:11">
      <c r="A526" s="127"/>
      <c r="B526" s="32" t="s">
        <v>3544</v>
      </c>
      <c r="C526" s="82"/>
      <c r="D526" s="324"/>
      <c r="E526" s="256">
        <v>75</v>
      </c>
      <c r="F526" s="241"/>
      <c r="G526" s="277" t="s">
        <v>3457</v>
      </c>
      <c r="H526" s="29"/>
      <c r="I526" s="416"/>
      <c r="J526" s="203"/>
      <c r="K526" s="311">
        <v>50</v>
      </c>
    </row>
    <row r="527" spans="1:11">
      <c r="A527" s="127"/>
      <c r="B527" s="616" t="s">
        <v>3545</v>
      </c>
      <c r="C527" s="82"/>
      <c r="D527" s="324"/>
      <c r="E527" s="256">
        <v>55</v>
      </c>
      <c r="F527" s="241"/>
      <c r="G527" s="277" t="s">
        <v>3457</v>
      </c>
      <c r="H527" s="29"/>
      <c r="I527" s="416"/>
      <c r="J527" s="203"/>
      <c r="K527" s="311">
        <v>30</v>
      </c>
    </row>
    <row r="528" spans="1:11">
      <c r="A528" s="127"/>
      <c r="B528" s="560"/>
      <c r="C528" s="82"/>
      <c r="D528" s="322"/>
      <c r="E528" s="252"/>
      <c r="F528" s="241"/>
      <c r="G528" s="275"/>
      <c r="H528" s="29"/>
      <c r="I528" s="416"/>
      <c r="J528" s="203"/>
      <c r="K528" s="311"/>
    </row>
    <row r="529" spans="1:11">
      <c r="A529" s="127"/>
      <c r="B529" s="1844"/>
      <c r="C529" s="1843"/>
      <c r="D529" s="322"/>
      <c r="E529" s="252"/>
      <c r="F529" s="241"/>
      <c r="G529" s="275"/>
      <c r="H529" s="29"/>
      <c r="I529" s="416"/>
      <c r="J529" s="203"/>
      <c r="K529" s="311"/>
    </row>
    <row r="530" spans="1:11">
      <c r="A530" s="127"/>
      <c r="B530" s="225"/>
      <c r="C530" s="82"/>
      <c r="D530" s="322"/>
      <c r="E530" s="252"/>
      <c r="F530" s="241"/>
      <c r="G530" s="275"/>
      <c r="H530" s="29"/>
      <c r="I530" s="416"/>
      <c r="J530" s="203"/>
      <c r="K530" s="311"/>
    </row>
    <row r="531" spans="1:11">
      <c r="A531" s="127"/>
      <c r="B531" s="32"/>
      <c r="C531" s="82"/>
      <c r="D531" s="322"/>
      <c r="E531" s="252"/>
      <c r="F531" s="241"/>
      <c r="G531" s="275"/>
      <c r="H531" s="29"/>
      <c r="I531" s="416"/>
      <c r="J531" s="203"/>
      <c r="K531" s="311"/>
    </row>
    <row r="532" spans="1:11">
      <c r="A532" s="136"/>
      <c r="B532" s="32"/>
      <c r="C532" s="82"/>
      <c r="D532" s="322"/>
      <c r="E532" s="252"/>
      <c r="F532" s="241"/>
      <c r="G532" s="275"/>
      <c r="H532" s="29"/>
      <c r="I532" s="416"/>
      <c r="J532" s="203"/>
      <c r="K532" s="311"/>
    </row>
    <row r="533" spans="1:11">
      <c r="A533" s="136"/>
      <c r="B533" s="32"/>
      <c r="C533" s="82"/>
      <c r="D533" s="322"/>
      <c r="E533" s="252"/>
      <c r="F533" s="241"/>
      <c r="G533" s="275"/>
      <c r="H533" s="29"/>
      <c r="I533" s="416"/>
      <c r="J533" s="203"/>
      <c r="K533" s="311"/>
    </row>
    <row r="534" spans="1:11">
      <c r="A534" s="127"/>
      <c r="B534" s="32"/>
      <c r="C534" s="82"/>
      <c r="D534" s="322"/>
      <c r="E534" s="240"/>
      <c r="F534" s="241"/>
      <c r="G534" s="275"/>
      <c r="H534" s="29"/>
      <c r="I534" s="416"/>
      <c r="J534" s="203"/>
      <c r="K534" s="311"/>
    </row>
    <row r="535" spans="1:11">
      <c r="A535" s="151"/>
      <c r="B535" s="607"/>
      <c r="C535" s="459"/>
      <c r="D535" s="322"/>
      <c r="E535" s="240"/>
      <c r="F535" s="241"/>
      <c r="G535" s="275"/>
      <c r="H535" s="29"/>
      <c r="I535" s="416"/>
      <c r="J535" s="203"/>
      <c r="K535" s="311"/>
    </row>
    <row r="536" spans="1:11">
      <c r="A536" s="223"/>
      <c r="B536" s="616"/>
      <c r="C536" s="82"/>
      <c r="D536" s="324"/>
      <c r="E536" s="256"/>
      <c r="F536" s="241"/>
      <c r="G536" s="275"/>
      <c r="H536" s="29"/>
      <c r="I536" s="416"/>
      <c r="J536" s="203"/>
      <c r="K536" s="311"/>
    </row>
    <row r="537" spans="1:11">
      <c r="A537" s="194"/>
      <c r="B537" s="26"/>
      <c r="C537" s="747"/>
      <c r="D537" s="321"/>
      <c r="E537" s="256"/>
      <c r="F537" s="241"/>
      <c r="G537" s="275"/>
      <c r="H537" s="20"/>
      <c r="I537" s="415"/>
      <c r="J537" s="204"/>
      <c r="K537" s="1566"/>
    </row>
    <row r="538" spans="1:11">
      <c r="A538" s="127"/>
      <c r="B538" s="26"/>
      <c r="C538" s="747"/>
      <c r="D538" s="321"/>
      <c r="E538" s="256"/>
      <c r="F538" s="241"/>
      <c r="G538" s="275"/>
      <c r="H538" s="20"/>
      <c r="I538" s="415"/>
      <c r="J538" s="204"/>
      <c r="K538" s="1566"/>
    </row>
    <row r="539" spans="1:11">
      <c r="A539" s="127"/>
      <c r="B539" s="560"/>
      <c r="C539" s="85"/>
      <c r="D539" s="321"/>
      <c r="E539" s="250"/>
      <c r="F539" s="251"/>
      <c r="G539" s="275"/>
      <c r="H539" s="20"/>
      <c r="I539" s="415"/>
      <c r="J539" s="204"/>
      <c r="K539" s="310"/>
    </row>
    <row r="540" spans="1:11">
      <c r="A540" s="4"/>
      <c r="B540" s="98"/>
      <c r="C540" s="77"/>
      <c r="D540" s="325"/>
      <c r="E540" s="1"/>
      <c r="F540" s="71"/>
      <c r="G540" s="292"/>
      <c r="H540" s="3"/>
      <c r="I540" s="420"/>
      <c r="J540" s="301"/>
    </row>
    <row r="541" spans="1:11">
      <c r="A541" s="4"/>
      <c r="B541" s="3"/>
      <c r="C541" s="77"/>
      <c r="D541" s="317"/>
      <c r="E541" s="232"/>
      <c r="F541" s="233"/>
      <c r="G541" s="270"/>
      <c r="H541" s="3"/>
      <c r="I541" s="412"/>
      <c r="J541" s="299"/>
      <c r="K541" s="309"/>
    </row>
    <row r="542" spans="1:11">
      <c r="A542" s="1" t="s">
        <v>1</v>
      </c>
      <c r="B542" s="1"/>
      <c r="C542" s="71"/>
      <c r="D542" s="317"/>
      <c r="E542" s="232"/>
      <c r="F542" s="233"/>
      <c r="G542" s="270"/>
      <c r="H542" s="1"/>
      <c r="I542" s="413"/>
      <c r="J542" s="299"/>
      <c r="K542" s="309"/>
    </row>
    <row r="543" spans="1:11">
      <c r="A543" s="3761" t="s">
        <v>2972</v>
      </c>
      <c r="B543" s="3761"/>
      <c r="C543" s="106" t="s">
        <v>2973</v>
      </c>
      <c r="D543" s="318"/>
      <c r="E543" s="232"/>
      <c r="F543" s="233"/>
      <c r="G543" s="270"/>
      <c r="H543" s="1"/>
      <c r="I543" s="413"/>
      <c r="J543" s="299"/>
      <c r="K543" s="309"/>
    </row>
    <row r="544" spans="1:11" ht="35.25" thickBot="1">
      <c r="A544" s="4"/>
      <c r="B544" s="3"/>
      <c r="C544" s="77"/>
      <c r="D544" s="317"/>
      <c r="E544" s="232"/>
      <c r="F544" s="233"/>
      <c r="G544" s="270"/>
      <c r="H544" s="3"/>
      <c r="I544" s="412"/>
      <c r="J544" s="299"/>
      <c r="K544" s="309"/>
    </row>
    <row r="545" spans="1:11">
      <c r="A545" s="3759"/>
      <c r="B545" s="3760" t="s">
        <v>3</v>
      </c>
      <c r="C545" s="6" t="s">
        <v>4</v>
      </c>
      <c r="D545" s="319" t="s">
        <v>5</v>
      </c>
      <c r="E545" s="2902"/>
      <c r="F545" s="2903"/>
      <c r="G545" s="2904"/>
      <c r="H545" s="2905"/>
      <c r="I545" s="2906"/>
      <c r="J545" s="2906"/>
      <c r="K545" s="2907"/>
    </row>
    <row r="546" spans="1:11" ht="35.25" thickBot="1">
      <c r="A546" s="118"/>
      <c r="B546" s="16"/>
      <c r="C546" s="12"/>
      <c r="D546" s="320" t="s">
        <v>11</v>
      </c>
      <c r="E546" s="2908"/>
      <c r="F546" s="2909"/>
      <c r="G546" s="2910"/>
      <c r="H546" s="2911"/>
      <c r="I546" s="2911"/>
      <c r="J546" s="2911"/>
      <c r="K546" s="2912"/>
    </row>
    <row r="547" spans="1:11">
      <c r="A547" s="222"/>
      <c r="B547" s="162" t="s">
        <v>3546</v>
      </c>
      <c r="C547" s="583" t="s">
        <v>3547</v>
      </c>
      <c r="D547" s="322"/>
      <c r="E547" s="2913"/>
      <c r="F547" s="1065"/>
      <c r="G547" s="1116"/>
      <c r="H547" s="1345"/>
      <c r="I547" s="1349"/>
      <c r="J547" s="2914"/>
      <c r="K547" s="1705"/>
    </row>
    <row r="548" spans="1:11">
      <c r="A548" s="127"/>
      <c r="B548" s="1341" t="s">
        <v>3548</v>
      </c>
      <c r="C548" s="579" t="s">
        <v>3547</v>
      </c>
      <c r="D548" s="321" t="s">
        <v>3190</v>
      </c>
      <c r="E548" s="1529"/>
      <c r="F548" s="2915"/>
      <c r="G548" s="630"/>
      <c r="H548" s="1685"/>
      <c r="I548" s="2916"/>
      <c r="J548" s="1343"/>
      <c r="K548" s="1343"/>
    </row>
    <row r="549" spans="1:11">
      <c r="A549" s="127"/>
      <c r="B549" s="162" t="s">
        <v>3549</v>
      </c>
      <c r="C549" s="579" t="s">
        <v>3547</v>
      </c>
      <c r="D549" s="321" t="s">
        <v>3190</v>
      </c>
      <c r="E549" s="1529"/>
      <c r="F549" s="2915"/>
      <c r="G549" s="630"/>
      <c r="H549" s="1685"/>
      <c r="I549" s="1349"/>
      <c r="J549" s="1343"/>
      <c r="K549" s="1343"/>
    </row>
    <row r="550" spans="1:11" ht="39" thickBot="1">
      <c r="A550" s="1694"/>
      <c r="B550" s="1695" t="s">
        <v>3550</v>
      </c>
      <c r="C550" s="1839" t="s">
        <v>3547</v>
      </c>
      <c r="D550" s="1696"/>
      <c r="E550" s="2917"/>
      <c r="F550" s="2918"/>
      <c r="G550" s="1970"/>
      <c r="H550" s="694"/>
      <c r="I550" s="852"/>
      <c r="J550" s="900"/>
      <c r="K550" s="2919"/>
    </row>
    <row r="551" spans="1:11" ht="35.25" thickTop="1">
      <c r="A551" s="1706"/>
      <c r="B551" s="432" t="s">
        <v>3546</v>
      </c>
      <c r="C551" s="579" t="s">
        <v>3551</v>
      </c>
      <c r="D551" s="747"/>
      <c r="E551" s="2920"/>
      <c r="F551" s="2921"/>
      <c r="G551" s="2922"/>
      <c r="H551" s="1685"/>
      <c r="I551" s="1730"/>
      <c r="J551" s="1731"/>
      <c r="K551" s="2923"/>
    </row>
    <row r="552" spans="1:11">
      <c r="A552" s="29"/>
      <c r="B552" s="162" t="s">
        <v>3552</v>
      </c>
      <c r="C552" s="583" t="s">
        <v>3551</v>
      </c>
      <c r="D552" s="459" t="s">
        <v>3553</v>
      </c>
      <c r="E552" s="2235"/>
      <c r="F552" s="2924"/>
      <c r="G552" s="1116"/>
      <c r="H552" s="1345"/>
      <c r="I552" s="2925"/>
      <c r="J552" s="2926"/>
      <c r="K552" s="1705"/>
    </row>
    <row r="553" spans="1:11">
      <c r="A553" s="29"/>
      <c r="B553" s="162" t="s">
        <v>3549</v>
      </c>
      <c r="C553" s="583" t="s">
        <v>3551</v>
      </c>
      <c r="D553" s="459"/>
      <c r="E553" s="2235"/>
      <c r="F553" s="2924"/>
      <c r="G553" s="1116"/>
      <c r="H553" s="1345"/>
      <c r="I553" s="1730"/>
      <c r="J553" s="2016"/>
      <c r="K553" s="2914"/>
    </row>
    <row r="554" spans="1:11" ht="35.25" thickBot="1">
      <c r="A554" s="1660"/>
      <c r="B554" s="1654" t="s">
        <v>3550</v>
      </c>
      <c r="C554" s="1840" t="s">
        <v>3551</v>
      </c>
      <c r="D554" s="1655"/>
      <c r="E554" s="2927"/>
      <c r="F554" s="2927"/>
      <c r="G554" s="2928"/>
      <c r="H554" s="1726"/>
      <c r="I554" s="1727"/>
      <c r="J554" s="2929"/>
      <c r="K554" s="2929"/>
    </row>
    <row r="555" spans="1:11" ht="35.25" thickTop="1">
      <c r="A555" s="1706"/>
      <c r="B555" s="432" t="s">
        <v>3546</v>
      </c>
      <c r="C555" s="579" t="s">
        <v>3554</v>
      </c>
      <c r="D555" s="747"/>
      <c r="E555" s="2920"/>
      <c r="F555" s="2921"/>
      <c r="G555" s="2922"/>
      <c r="H555" s="1685"/>
      <c r="I555" s="1730"/>
      <c r="J555" s="1731"/>
      <c r="K555" s="2923"/>
    </row>
    <row r="556" spans="1:11">
      <c r="A556" s="29"/>
      <c r="B556" s="432" t="s">
        <v>3552</v>
      </c>
      <c r="C556" s="579" t="s">
        <v>3554</v>
      </c>
      <c r="D556" s="747" t="s">
        <v>3555</v>
      </c>
      <c r="E556" s="2920"/>
      <c r="F556" s="2921"/>
      <c r="G556" s="2922"/>
      <c r="H556" s="1685"/>
      <c r="I556" s="1730"/>
      <c r="J556" s="1731"/>
      <c r="K556" s="2923"/>
    </row>
    <row r="557" spans="1:11">
      <c r="A557" s="29"/>
      <c r="B557" s="162" t="s">
        <v>3549</v>
      </c>
      <c r="C557" s="583" t="s">
        <v>3554</v>
      </c>
      <c r="D557" s="459"/>
      <c r="E557" s="2235"/>
      <c r="F557" s="2930"/>
      <c r="G557" s="1116"/>
      <c r="H557" s="1345"/>
      <c r="I557" s="1730"/>
      <c r="J557" s="2016"/>
      <c r="K557" s="1705"/>
    </row>
    <row r="558" spans="1:11" ht="35.25" thickBot="1">
      <c r="A558" s="1660"/>
      <c r="B558" s="1654" t="s">
        <v>3550</v>
      </c>
      <c r="C558" s="1840" t="s">
        <v>3554</v>
      </c>
      <c r="D558" s="1655"/>
      <c r="E558" s="2927"/>
      <c r="F558" s="2927"/>
      <c r="G558" s="2928"/>
      <c r="H558" s="1726"/>
      <c r="I558" s="1727"/>
      <c r="J558" s="2929"/>
      <c r="K558" s="2929"/>
    </row>
    <row r="559" spans="1:11" ht="35.25" thickTop="1">
      <c r="A559" s="1706"/>
      <c r="B559" s="432" t="s">
        <v>3546</v>
      </c>
      <c r="C559" s="579" t="s">
        <v>3556</v>
      </c>
      <c r="D559" s="747"/>
      <c r="E559" s="2920"/>
      <c r="F559" s="2920"/>
      <c r="G559" s="2922"/>
      <c r="H559" s="2931"/>
      <c r="I559" s="2916"/>
      <c r="J559" s="2923"/>
      <c r="K559" s="2923"/>
    </row>
    <row r="560" spans="1:11">
      <c r="A560" s="29"/>
      <c r="B560" s="162" t="s">
        <v>3552</v>
      </c>
      <c r="C560" s="583" t="s">
        <v>3556</v>
      </c>
      <c r="D560" s="459" t="s">
        <v>3557</v>
      </c>
      <c r="E560" s="2235"/>
      <c r="F560" s="2235"/>
      <c r="G560" s="1116"/>
      <c r="H560" s="1345"/>
      <c r="I560" s="1349"/>
      <c r="J560" s="2016"/>
      <c r="K560" s="1705"/>
    </row>
    <row r="561" spans="1:11">
      <c r="A561" s="29"/>
      <c r="B561" s="162" t="s">
        <v>3549</v>
      </c>
      <c r="C561" s="583" t="s">
        <v>3556</v>
      </c>
      <c r="D561" s="459"/>
      <c r="E561" s="2235"/>
      <c r="F561" s="2930"/>
      <c r="G561" s="1116"/>
      <c r="H561" s="1345"/>
      <c r="I561" s="1710"/>
      <c r="J561" s="2016"/>
      <c r="K561" s="1705"/>
    </row>
    <row r="562" spans="1:11" ht="35.25" thickBot="1">
      <c r="A562" s="1708"/>
      <c r="B562" s="1654" t="s">
        <v>3550</v>
      </c>
      <c r="C562" s="1840" t="s">
        <v>3556</v>
      </c>
      <c r="D562" s="1655"/>
      <c r="E562" s="2927"/>
      <c r="F562" s="2932"/>
      <c r="G562" s="2928"/>
      <c r="H562" s="1726"/>
      <c r="I562" s="1727"/>
      <c r="J562" s="2929"/>
      <c r="K562" s="2929"/>
    </row>
    <row r="563" spans="1:11" ht="35.25" thickTop="1">
      <c r="A563" s="1707"/>
      <c r="B563" s="432" t="s">
        <v>3546</v>
      </c>
      <c r="C563" s="579" t="s">
        <v>3558</v>
      </c>
      <c r="D563" s="747"/>
      <c r="E563" s="2920"/>
      <c r="F563" s="2920"/>
      <c r="G563" s="2922"/>
      <c r="H563" s="1685"/>
      <c r="I563" s="2916"/>
      <c r="J563" s="2923"/>
      <c r="K563" s="2923"/>
    </row>
    <row r="564" spans="1:11">
      <c r="A564" s="29"/>
      <c r="B564" s="162" t="s">
        <v>3559</v>
      </c>
      <c r="C564" s="583" t="s">
        <v>3558</v>
      </c>
      <c r="D564" s="459"/>
      <c r="E564" s="2235"/>
      <c r="F564" s="2235"/>
      <c r="G564" s="1116"/>
      <c r="H564" s="1345"/>
      <c r="I564" s="1349"/>
      <c r="J564" s="1705"/>
      <c r="K564" s="1705"/>
    </row>
    <row r="565" spans="1:11" ht="35.25" thickBot="1">
      <c r="A565" s="194"/>
      <c r="B565" s="1654" t="s">
        <v>3560</v>
      </c>
      <c r="C565" s="1840" t="s">
        <v>3558</v>
      </c>
      <c r="D565" s="1655"/>
      <c r="E565" s="2932"/>
      <c r="F565" s="2933"/>
      <c r="G565" s="1725"/>
      <c r="H565" s="1726"/>
      <c r="I565" s="1727"/>
      <c r="J565" s="1728"/>
      <c r="K565" s="1728"/>
    </row>
    <row r="566" spans="1:11" ht="35.25" thickTop="1">
      <c r="A566" s="127"/>
      <c r="B566" s="967" t="s">
        <v>3561</v>
      </c>
      <c r="C566" s="639" t="s">
        <v>3562</v>
      </c>
      <c r="D566" s="1684"/>
      <c r="E566" s="1529"/>
      <c r="F566" s="1248"/>
      <c r="G566" s="630"/>
      <c r="H566" s="1685"/>
      <c r="I566" s="1732"/>
      <c r="J566" s="1343"/>
      <c r="K566" s="1343"/>
    </row>
    <row r="567" spans="1:11">
      <c r="A567" s="127"/>
      <c r="B567" s="1340" t="s">
        <v>3563</v>
      </c>
      <c r="C567" s="634" t="s">
        <v>3564</v>
      </c>
      <c r="D567" s="899"/>
      <c r="E567" s="1114"/>
      <c r="F567" s="627"/>
      <c r="G567" s="904"/>
      <c r="H567" s="1345"/>
      <c r="I567" s="1733"/>
      <c r="J567" s="1343"/>
      <c r="K567" s="1343"/>
    </row>
    <row r="568" spans="1:11" ht="35.25" thickBot="1">
      <c r="A568" s="1589"/>
      <c r="B568" s="1686" t="s">
        <v>3565</v>
      </c>
      <c r="C568" s="1841" t="s">
        <v>3566</v>
      </c>
      <c r="D568" s="2136" t="s">
        <v>3567</v>
      </c>
      <c r="E568" s="1689"/>
      <c r="F568" s="1550"/>
      <c r="G568" s="1551"/>
      <c r="H568" s="1690"/>
      <c r="I568" s="2137"/>
      <c r="J568" s="1691"/>
      <c r="K568" s="1692"/>
    </row>
    <row r="569" spans="1:11">
      <c r="A569" s="222"/>
      <c r="B569" s="1350" t="s">
        <v>3568</v>
      </c>
      <c r="C569" s="1842" t="s">
        <v>3569</v>
      </c>
      <c r="D569" s="2792" t="s">
        <v>3570</v>
      </c>
      <c r="E569" s="2934"/>
      <c r="F569" s="1248"/>
      <c r="G569" s="630"/>
      <c r="H569" s="1685"/>
      <c r="I569" s="2916"/>
      <c r="J569" s="2935"/>
      <c r="K569" s="1343"/>
    </row>
    <row r="570" spans="1:11">
      <c r="A570" s="127"/>
      <c r="B570" s="560" t="s">
        <v>3571</v>
      </c>
      <c r="C570" s="93" t="s">
        <v>724</v>
      </c>
      <c r="D570" s="599" t="s">
        <v>3572</v>
      </c>
      <c r="E570" s="1529"/>
      <c r="F570" s="1248"/>
      <c r="G570" s="904"/>
      <c r="H570" s="2936"/>
      <c r="I570" s="1349"/>
      <c r="J570" s="2937"/>
      <c r="K570" s="2938"/>
    </row>
    <row r="571" spans="1:11">
      <c r="A571" s="127"/>
      <c r="B571" s="560" t="s">
        <v>3573</v>
      </c>
      <c r="C571" s="93" t="s">
        <v>3070</v>
      </c>
      <c r="D571" s="599" t="s">
        <v>3574</v>
      </c>
      <c r="E571" s="1529"/>
      <c r="F571" s="1248"/>
      <c r="G571" s="904"/>
      <c r="H571" s="2936"/>
      <c r="I571" s="1349"/>
      <c r="J571" s="2937"/>
      <c r="K571" s="2938"/>
    </row>
    <row r="572" spans="1:11" ht="35.25" thickBot="1">
      <c r="A572" s="1522"/>
      <c r="B572" s="560" t="s">
        <v>3575</v>
      </c>
      <c r="C572" s="459"/>
      <c r="D572" s="321"/>
      <c r="E572" s="1529"/>
      <c r="F572" s="1248"/>
      <c r="G572" s="904"/>
      <c r="H572" s="2936"/>
      <c r="I572" s="1349"/>
      <c r="J572" s="2935"/>
      <c r="K572" s="1343"/>
    </row>
    <row r="573" spans="1:11" ht="35.25" thickBot="1">
      <c r="A573" s="194"/>
      <c r="B573" s="1511"/>
      <c r="C573" s="1512"/>
      <c r="D573" s="1515"/>
      <c r="E573" s="2939"/>
      <c r="F573" s="2940"/>
      <c r="G573" s="1551"/>
      <c r="H573" s="2941"/>
      <c r="I573" s="1690"/>
      <c r="J573" s="2941"/>
      <c r="K573" s="1691"/>
    </row>
    <row r="574" spans="1:11">
      <c r="A574" s="194"/>
      <c r="B574" s="432" t="s">
        <v>3155</v>
      </c>
      <c r="C574" s="747" t="s">
        <v>3033</v>
      </c>
      <c r="D574" s="579" t="s">
        <v>3118</v>
      </c>
      <c r="E574" s="2942"/>
      <c r="F574" s="2920"/>
      <c r="G574" s="2922"/>
      <c r="H574" s="2943"/>
      <c r="I574" s="2916"/>
      <c r="J574" s="3848"/>
      <c r="K574" s="2923"/>
    </row>
    <row r="575" spans="1:11">
      <c r="A575" s="151"/>
      <c r="B575" s="432" t="s">
        <v>3155</v>
      </c>
      <c r="C575" s="459" t="s">
        <v>2934</v>
      </c>
      <c r="D575" s="583" t="s">
        <v>3132</v>
      </c>
      <c r="E575" s="2944"/>
      <c r="F575" s="2944"/>
      <c r="G575" s="1116"/>
      <c r="H575" s="1063"/>
      <c r="I575" s="2916"/>
      <c r="J575" s="1063"/>
      <c r="K575" s="2016"/>
    </row>
    <row r="576" spans="1:11">
      <c r="A576" s="568"/>
      <c r="B576" s="422" t="s">
        <v>3155</v>
      </c>
      <c r="C576" s="1393" t="s">
        <v>847</v>
      </c>
      <c r="D576" s="1622" t="s">
        <v>555</v>
      </c>
      <c r="E576" s="2945"/>
      <c r="F576" s="2946"/>
      <c r="G576" s="1648"/>
      <c r="H576" s="2947"/>
      <c r="I576" s="2948"/>
      <c r="J576" s="2947"/>
      <c r="K576" s="2949"/>
    </row>
    <row r="577" spans="1:11">
      <c r="A577" s="223"/>
      <c r="B577" s="1782"/>
      <c r="C577" s="1871"/>
      <c r="D577" s="1466"/>
      <c r="E577" s="2950"/>
      <c r="F577" s="1441"/>
      <c r="G577" s="2951"/>
      <c r="H577" s="628"/>
      <c r="I577" s="1765"/>
      <c r="J577" s="2147"/>
      <c r="K577" s="2952"/>
    </row>
  </sheetData>
  <mergeCells count="13">
    <mergeCell ref="A3:B3"/>
    <mergeCell ref="A40:B40"/>
    <mergeCell ref="A110:B110"/>
    <mergeCell ref="A146:B146"/>
    <mergeCell ref="C364:D364"/>
    <mergeCell ref="C310:D310"/>
    <mergeCell ref="C40:F40"/>
    <mergeCell ref="A76:B76"/>
    <mergeCell ref="C436:D436"/>
    <mergeCell ref="C472:D472"/>
    <mergeCell ref="C382:D382"/>
    <mergeCell ref="A543:B543"/>
    <mergeCell ref="C510:D510"/>
  </mergeCells>
  <phoneticPr fontId="4" type="noConversion"/>
  <hyperlinks>
    <hyperlink ref="I47" r:id="rId1" xr:uid="{33994C99-06A4-4FBF-81A1-31FC035537D1}"/>
  </hyperlinks>
  <pageMargins left="0.63" right="0.14000000000000001" top="0.14000000000000001" bottom="0.14000000000000001" header="0.16" footer="0.15"/>
  <pageSetup paperSize="9" scale="67" orientation="portrait" r:id="rId2"/>
  <headerFooter alignWithMargins="0"/>
  <rowBreaks count="7" manualBreakCount="7">
    <brk id="74" max="15" man="1"/>
    <brk id="108" max="15" man="1"/>
    <brk id="144" max="15" man="1"/>
    <brk id="179" max="15" man="1"/>
    <brk id="214" max="15" man="1"/>
    <brk id="250" max="15" man="1"/>
    <brk id="393" max="15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0122-582B-48B7-AAE0-655B9EB3C11A}">
  <dimension ref="A1:P529"/>
  <sheetViews>
    <sheetView view="pageBreakPreview" topLeftCell="A19" zoomScale="60" zoomScaleNormal="100" workbookViewId="0">
      <selection activeCell="I27" sqref="I27"/>
    </sheetView>
  </sheetViews>
  <sheetFormatPr defaultRowHeight="34.5"/>
  <cols>
    <col min="1" max="1" width="2" style="4" customWidth="1"/>
    <col min="2" max="2" width="30.140625" style="3" customWidth="1"/>
    <col min="3" max="4" width="11.28515625" style="77" customWidth="1"/>
    <col min="5" max="5" width="11.28515625" style="232" customWidth="1"/>
    <col min="6" max="6" width="11.28515625" style="258" customWidth="1"/>
    <col min="7" max="7" width="11" style="270" customWidth="1"/>
    <col min="8" max="8" width="11.5703125" style="3" customWidth="1"/>
    <col min="9" max="9" width="20.85546875" style="430" customWidth="1"/>
    <col min="10" max="10" width="12.28515625" style="3" customWidth="1"/>
    <col min="11" max="11" width="12" style="175" customWidth="1"/>
    <col min="12" max="12" width="12.7109375" style="3" customWidth="1"/>
    <col min="13" max="13" width="15.7109375" style="438" customWidth="1"/>
    <col min="14" max="14" width="9.140625" style="438"/>
    <col min="15" max="15" width="14.42578125" style="471" customWidth="1"/>
    <col min="16" max="16" width="13.85546875" style="438" customWidth="1"/>
    <col min="17" max="17" width="14.140625" style="3" customWidth="1"/>
    <col min="18" max="16384" width="9.140625" style="3"/>
  </cols>
  <sheetData>
    <row r="1" spans="1:16" ht="24" customHeight="1">
      <c r="A1" s="42" t="s">
        <v>1</v>
      </c>
      <c r="B1" s="42"/>
      <c r="C1" s="957"/>
      <c r="D1" s="583"/>
      <c r="E1" s="2930"/>
      <c r="F1" s="3757"/>
      <c r="G1" s="886"/>
      <c r="H1" s="659"/>
      <c r="I1" s="659"/>
      <c r="J1" s="658"/>
      <c r="K1" s="3757"/>
    </row>
    <row r="2" spans="1:16" s="1" customFormat="1" ht="37.5">
      <c r="A2" s="3777" t="s">
        <v>3165</v>
      </c>
      <c r="B2" s="3777"/>
      <c r="C2" s="82"/>
      <c r="D2" s="459"/>
      <c r="E2" s="3757"/>
      <c r="F2" s="3757"/>
      <c r="G2" s="1392"/>
      <c r="H2" s="658"/>
      <c r="I2" s="659"/>
      <c r="J2" s="658"/>
      <c r="K2" s="1494"/>
      <c r="M2" s="232"/>
      <c r="N2" s="232"/>
      <c r="O2" s="472"/>
      <c r="P2" s="232"/>
    </row>
    <row r="3" spans="1:16" s="1" customFormat="1" ht="34.15" customHeight="1" thickBot="1">
      <c r="A3" s="35"/>
      <c r="B3" s="35"/>
      <c r="C3" s="209"/>
      <c r="D3" s="460"/>
      <c r="E3" s="3757"/>
      <c r="F3" s="3757"/>
      <c r="G3" s="2466"/>
      <c r="H3" s="35"/>
      <c r="I3" s="3433"/>
      <c r="J3" s="3757"/>
      <c r="K3" s="3757"/>
      <c r="M3" s="232"/>
      <c r="N3" s="232"/>
      <c r="O3" s="472"/>
      <c r="P3" s="232"/>
    </row>
    <row r="4" spans="1:16" ht="34.15" customHeight="1">
      <c r="A4" s="3759"/>
      <c r="B4" s="5" t="s">
        <v>3</v>
      </c>
      <c r="C4" s="6" t="s">
        <v>4</v>
      </c>
      <c r="D4" s="79" t="s">
        <v>5</v>
      </c>
      <c r="E4" s="3757" t="s">
        <v>6</v>
      </c>
      <c r="F4" s="3757" t="s">
        <v>6</v>
      </c>
      <c r="G4" s="272" t="s">
        <v>7</v>
      </c>
      <c r="H4" s="112" t="s">
        <v>8</v>
      </c>
      <c r="I4" s="400" t="s">
        <v>9</v>
      </c>
      <c r="J4" s="112" t="s">
        <v>10</v>
      </c>
      <c r="K4" s="3394" t="s">
        <v>10</v>
      </c>
    </row>
    <row r="5" spans="1:16" s="10" customFormat="1" ht="35.25" thickBot="1">
      <c r="A5" s="118"/>
      <c r="B5" s="11"/>
      <c r="C5" s="12"/>
      <c r="D5" s="81" t="s">
        <v>11</v>
      </c>
      <c r="E5" s="3757" t="s">
        <v>13</v>
      </c>
      <c r="F5" s="3757" t="s">
        <v>12</v>
      </c>
      <c r="G5" s="273"/>
      <c r="H5" s="122" t="s">
        <v>14</v>
      </c>
      <c r="I5" s="401"/>
      <c r="J5" s="122" t="s">
        <v>15</v>
      </c>
      <c r="K5" s="3609" t="s">
        <v>16</v>
      </c>
      <c r="M5" s="469"/>
      <c r="N5" s="469"/>
      <c r="O5" s="473"/>
      <c r="P5" s="469"/>
    </row>
    <row r="6" spans="1:16" s="10" customFormat="1">
      <c r="A6" s="3373"/>
      <c r="B6" s="2027" t="s">
        <v>3576</v>
      </c>
      <c r="C6" s="2030" t="s">
        <v>3577</v>
      </c>
      <c r="D6" s="3374"/>
      <c r="E6" s="3521" t="s">
        <v>3578</v>
      </c>
      <c r="F6" s="3521" t="s">
        <v>3579</v>
      </c>
      <c r="G6" s="3757" t="s">
        <v>3580</v>
      </c>
      <c r="H6" s="3390">
        <v>3</v>
      </c>
      <c r="I6" s="2030" t="s">
        <v>3581</v>
      </c>
      <c r="J6" s="2030" t="s">
        <v>3582</v>
      </c>
      <c r="K6" s="2030">
        <v>3.4</v>
      </c>
      <c r="M6" s="469"/>
      <c r="N6" s="469"/>
      <c r="O6" s="473"/>
      <c r="P6" s="469"/>
    </row>
    <row r="7" spans="1:16" s="10" customFormat="1">
      <c r="A7" s="487" t="s">
        <v>3583</v>
      </c>
      <c r="B7" s="3363" t="s">
        <v>3584</v>
      </c>
      <c r="C7" s="3365" t="s">
        <v>3577</v>
      </c>
      <c r="D7" s="490"/>
      <c r="E7" s="3521" t="s">
        <v>3585</v>
      </c>
      <c r="F7" s="3521" t="s">
        <v>3586</v>
      </c>
      <c r="G7" s="3757">
        <v>25345</v>
      </c>
      <c r="H7" s="3565" t="s">
        <v>3587</v>
      </c>
      <c r="I7" s="3359" t="s">
        <v>3588</v>
      </c>
      <c r="J7" s="2026" t="s">
        <v>3589</v>
      </c>
      <c r="K7" s="2026" t="s">
        <v>3590</v>
      </c>
      <c r="M7" s="469"/>
      <c r="N7" s="469"/>
      <c r="O7" s="473"/>
      <c r="P7" s="469"/>
    </row>
    <row r="8" spans="1:16">
      <c r="A8" s="487" t="s">
        <v>86</v>
      </c>
      <c r="B8" s="3363" t="s">
        <v>3591</v>
      </c>
      <c r="C8" s="3365" t="s">
        <v>3577</v>
      </c>
      <c r="D8" s="490"/>
      <c r="E8" s="3521" t="s">
        <v>2850</v>
      </c>
      <c r="F8" s="3521" t="s">
        <v>3592</v>
      </c>
      <c r="G8" s="3757">
        <v>25345</v>
      </c>
      <c r="H8" s="3565" t="s">
        <v>3593</v>
      </c>
      <c r="I8" s="3359" t="s">
        <v>3588</v>
      </c>
      <c r="J8" s="2026" t="s">
        <v>3594</v>
      </c>
      <c r="K8" s="2026" t="s">
        <v>3595</v>
      </c>
      <c r="M8" s="438">
        <v>29112.15</v>
      </c>
      <c r="N8" s="438">
        <v>7.0000000000000007E-2</v>
      </c>
      <c r="O8" s="471">
        <f>(M8*N8)+M8</f>
        <v>31150.000500000002</v>
      </c>
      <c r="P8" s="438">
        <f>O8/105</f>
        <v>296.66667142857142</v>
      </c>
    </row>
    <row r="9" spans="1:16" ht="35.25" thickBot="1">
      <c r="A9" s="3558" t="s">
        <v>86</v>
      </c>
      <c r="B9" s="3559" t="s">
        <v>3596</v>
      </c>
      <c r="C9" s="3548" t="s">
        <v>3577</v>
      </c>
      <c r="D9" s="3567"/>
      <c r="E9" s="3521">
        <v>2</v>
      </c>
      <c r="F9" s="3521" t="s">
        <v>3597</v>
      </c>
      <c r="G9" s="2037"/>
      <c r="H9" s="3726"/>
      <c r="I9" s="3547"/>
      <c r="J9" s="3545" t="s">
        <v>3598</v>
      </c>
      <c r="K9" s="3545" t="s">
        <v>3599</v>
      </c>
    </row>
    <row r="10" spans="1:16" ht="35.25" thickTop="1">
      <c r="A10" s="3373" t="s">
        <v>86</v>
      </c>
      <c r="B10" s="3389" t="s">
        <v>3600</v>
      </c>
      <c r="C10" s="3389" t="s">
        <v>656</v>
      </c>
      <c r="D10" s="2035" t="s">
        <v>3601</v>
      </c>
      <c r="E10" s="3521">
        <v>5</v>
      </c>
      <c r="F10" s="3521" t="s">
        <v>3602</v>
      </c>
      <c r="G10" s="3757">
        <v>25314</v>
      </c>
      <c r="H10" s="3727" t="s">
        <v>3603</v>
      </c>
      <c r="I10" s="3373" t="s">
        <v>3604</v>
      </c>
      <c r="J10" s="2030" t="s">
        <v>3605</v>
      </c>
      <c r="K10" s="2030">
        <v>3.25</v>
      </c>
    </row>
    <row r="11" spans="1:16">
      <c r="A11" s="487" t="s">
        <v>86</v>
      </c>
      <c r="B11" s="3363" t="s">
        <v>3606</v>
      </c>
      <c r="C11" s="3363" t="s">
        <v>656</v>
      </c>
      <c r="D11" s="2028" t="s">
        <v>3601</v>
      </c>
      <c r="E11" s="3521" t="s">
        <v>3585</v>
      </c>
      <c r="F11" s="3521" t="s">
        <v>3592</v>
      </c>
      <c r="G11" s="3757">
        <v>25314</v>
      </c>
      <c r="H11" s="3565" t="s">
        <v>3607</v>
      </c>
      <c r="I11" s="3520" t="s">
        <v>3604</v>
      </c>
      <c r="J11" s="2026" t="s">
        <v>3608</v>
      </c>
      <c r="K11" s="2026" t="s">
        <v>3609</v>
      </c>
    </row>
    <row r="12" spans="1:16">
      <c r="A12" s="487"/>
      <c r="B12" s="3363" t="s">
        <v>3610</v>
      </c>
      <c r="C12" s="3363" t="s">
        <v>656</v>
      </c>
      <c r="D12" s="2028" t="s">
        <v>3601</v>
      </c>
      <c r="E12" s="3521">
        <v>10</v>
      </c>
      <c r="F12" s="3521" t="s">
        <v>3611</v>
      </c>
      <c r="G12" s="3640">
        <v>25279</v>
      </c>
      <c r="H12" s="3565" t="s">
        <v>3612</v>
      </c>
      <c r="I12" s="3359"/>
      <c r="J12" s="2026" t="s">
        <v>3613</v>
      </c>
      <c r="K12" s="2026">
        <v>8.15</v>
      </c>
      <c r="M12" s="438">
        <v>38598.129999999997</v>
      </c>
      <c r="N12" s="438">
        <v>7.0000000000000007E-2</v>
      </c>
      <c r="O12" s="471">
        <f>(M12*N12)+M12</f>
        <v>41299.999100000001</v>
      </c>
      <c r="P12" s="438">
        <f>O12/204</f>
        <v>202.45097598039217</v>
      </c>
    </row>
    <row r="13" spans="1:16">
      <c r="A13" s="487"/>
      <c r="B13" s="3363" t="s">
        <v>3614</v>
      </c>
      <c r="C13" s="3363" t="s">
        <v>656</v>
      </c>
      <c r="D13" s="2028" t="s">
        <v>3601</v>
      </c>
      <c r="E13" s="3521" t="s">
        <v>3615</v>
      </c>
      <c r="F13" s="3521" t="s">
        <v>3611</v>
      </c>
      <c r="G13" s="3535">
        <v>25314</v>
      </c>
      <c r="H13" s="3565" t="s">
        <v>3616</v>
      </c>
      <c r="I13" s="3359" t="s">
        <v>1179</v>
      </c>
      <c r="J13" s="2026" t="s">
        <v>3617</v>
      </c>
      <c r="K13" s="2026">
        <v>8.15</v>
      </c>
    </row>
    <row r="14" spans="1:16">
      <c r="A14" s="487" t="s">
        <v>86</v>
      </c>
      <c r="B14" s="3363" t="s">
        <v>3618</v>
      </c>
      <c r="C14" s="3363" t="s">
        <v>656</v>
      </c>
      <c r="D14" s="2028" t="s">
        <v>3601</v>
      </c>
      <c r="E14" s="3521" t="s">
        <v>3585</v>
      </c>
      <c r="F14" s="3521" t="s">
        <v>3619</v>
      </c>
      <c r="G14" s="3757">
        <v>25292</v>
      </c>
      <c r="H14" s="3363" t="s">
        <v>3620</v>
      </c>
      <c r="I14" s="3359" t="s">
        <v>121</v>
      </c>
      <c r="J14" s="2026" t="s">
        <v>3621</v>
      </c>
      <c r="K14" s="3359" t="s">
        <v>3622</v>
      </c>
    </row>
    <row r="15" spans="1:16">
      <c r="A15" s="487" t="s">
        <v>86</v>
      </c>
      <c r="B15" s="3363" t="s">
        <v>3623</v>
      </c>
      <c r="C15" s="3363" t="s">
        <v>656</v>
      </c>
      <c r="D15" s="490"/>
      <c r="E15" s="3757">
        <v>8</v>
      </c>
      <c r="F15" s="3757" t="s">
        <v>3624</v>
      </c>
      <c r="G15" s="3725">
        <v>25314</v>
      </c>
      <c r="H15" s="3363" t="s">
        <v>3625</v>
      </c>
      <c r="I15" s="3359" t="s">
        <v>121</v>
      </c>
      <c r="J15" s="2026" t="s">
        <v>3626</v>
      </c>
      <c r="K15" s="2026">
        <v>6.45</v>
      </c>
    </row>
    <row r="16" spans="1:16">
      <c r="A16" s="487" t="s">
        <v>86</v>
      </c>
      <c r="B16" s="3363" t="s">
        <v>3627</v>
      </c>
      <c r="C16" s="3363" t="s">
        <v>656</v>
      </c>
      <c r="D16" s="490"/>
      <c r="E16" s="3521" t="s">
        <v>3628</v>
      </c>
      <c r="F16" s="3521" t="s">
        <v>3629</v>
      </c>
      <c r="G16" s="3640">
        <v>25314</v>
      </c>
      <c r="H16" s="3363" t="s">
        <v>3630</v>
      </c>
      <c r="I16" s="3359" t="s">
        <v>121</v>
      </c>
      <c r="J16" s="3363" t="s">
        <v>3631</v>
      </c>
      <c r="K16" s="3363">
        <v>6.8</v>
      </c>
    </row>
    <row r="17" spans="1:11">
      <c r="A17" s="487"/>
      <c r="B17" s="3363" t="s">
        <v>3632</v>
      </c>
      <c r="C17" s="3363" t="s">
        <v>656</v>
      </c>
      <c r="D17" s="490"/>
      <c r="E17" s="3521">
        <v>3</v>
      </c>
      <c r="F17" s="3693" t="s">
        <v>3633</v>
      </c>
      <c r="G17" s="3757">
        <v>25314</v>
      </c>
      <c r="H17" s="3363" t="s">
        <v>3141</v>
      </c>
      <c r="I17" s="3363" t="s">
        <v>3634</v>
      </c>
      <c r="J17" s="3363" t="s">
        <v>3635</v>
      </c>
      <c r="K17" s="3363">
        <v>1.2</v>
      </c>
    </row>
    <row r="18" spans="1:11">
      <c r="A18" s="487" t="s">
        <v>86</v>
      </c>
      <c r="B18" s="3363" t="s">
        <v>3636</v>
      </c>
      <c r="C18" s="2026" t="s">
        <v>656</v>
      </c>
      <c r="D18" s="3757"/>
      <c r="E18" s="3521">
        <v>5</v>
      </c>
      <c r="F18" s="3521" t="s">
        <v>3637</v>
      </c>
      <c r="G18" s="3725">
        <v>25279</v>
      </c>
      <c r="H18" s="3359" t="s">
        <v>3638</v>
      </c>
      <c r="I18" s="3359" t="s">
        <v>3639</v>
      </c>
      <c r="J18" s="3359" t="s">
        <v>3640</v>
      </c>
      <c r="K18" s="3359">
        <v>3.55</v>
      </c>
    </row>
    <row r="19" spans="1:11" ht="35.25" thickBot="1">
      <c r="A19" s="3544" t="s">
        <v>86</v>
      </c>
      <c r="B19" s="3545" t="s">
        <v>3641</v>
      </c>
      <c r="C19" s="3545" t="s">
        <v>656</v>
      </c>
      <c r="D19" s="3568" t="s">
        <v>3642</v>
      </c>
      <c r="E19" s="3521" t="s">
        <v>3643</v>
      </c>
      <c r="F19" s="3521" t="s">
        <v>3644</v>
      </c>
      <c r="G19" s="3757">
        <v>25314</v>
      </c>
      <c r="H19" s="3363" t="s">
        <v>3645</v>
      </c>
      <c r="I19" s="3545" t="s">
        <v>3646</v>
      </c>
      <c r="J19" s="3545" t="s">
        <v>3647</v>
      </c>
      <c r="K19" s="3545" t="s">
        <v>3648</v>
      </c>
    </row>
    <row r="20" spans="1:11" ht="35.25" thickTop="1">
      <c r="A20" s="20"/>
      <c r="B20" s="3389" t="s">
        <v>3649</v>
      </c>
      <c r="C20" s="3389" t="s">
        <v>3650</v>
      </c>
      <c r="D20" s="3374"/>
      <c r="E20" s="3693">
        <v>6</v>
      </c>
      <c r="F20" s="3693" t="s">
        <v>3651</v>
      </c>
      <c r="G20" s="487">
        <v>25189</v>
      </c>
      <c r="H20" s="3363" t="s">
        <v>3609</v>
      </c>
      <c r="I20" s="3373" t="s">
        <v>3652</v>
      </c>
      <c r="J20" s="3389" t="s">
        <v>3653</v>
      </c>
      <c r="K20" s="3389">
        <v>3.75</v>
      </c>
    </row>
    <row r="21" spans="1:11">
      <c r="A21" s="20"/>
      <c r="B21" s="3389" t="s">
        <v>3654</v>
      </c>
      <c r="C21" s="3389" t="s">
        <v>3650</v>
      </c>
      <c r="D21" s="3374"/>
      <c r="E21" s="3521" t="s">
        <v>3499</v>
      </c>
      <c r="F21" s="3693" t="s">
        <v>3655</v>
      </c>
      <c r="G21" s="3359">
        <v>25189</v>
      </c>
      <c r="H21" s="3363" t="s">
        <v>3656</v>
      </c>
      <c r="I21" s="3560" t="s">
        <v>3652</v>
      </c>
      <c r="J21" s="3389" t="s">
        <v>3637</v>
      </c>
      <c r="K21" s="3389">
        <v>4.2</v>
      </c>
    </row>
    <row r="22" spans="1:11">
      <c r="A22" s="29"/>
      <c r="B22" s="3363" t="s">
        <v>3657</v>
      </c>
      <c r="C22" s="3363" t="s">
        <v>3650</v>
      </c>
      <c r="D22" s="490" t="s">
        <v>3553</v>
      </c>
      <c r="E22" s="3521">
        <v>14</v>
      </c>
      <c r="F22" s="3693" t="s">
        <v>3658</v>
      </c>
      <c r="G22" s="3555">
        <v>25314</v>
      </c>
      <c r="H22" s="2026" t="s">
        <v>3659</v>
      </c>
      <c r="I22" s="3359" t="s">
        <v>1179</v>
      </c>
      <c r="J22" s="3363" t="s">
        <v>3660</v>
      </c>
      <c r="K22" s="3363">
        <v>10.85</v>
      </c>
    </row>
    <row r="23" spans="1:11">
      <c r="A23" s="42"/>
      <c r="B23" s="2026" t="s">
        <v>3661</v>
      </c>
      <c r="C23" s="3363" t="s">
        <v>3650</v>
      </c>
      <c r="D23" s="490" t="s">
        <v>3553</v>
      </c>
      <c r="E23" s="3521" t="s">
        <v>3662</v>
      </c>
      <c r="F23" s="3757" t="s">
        <v>3663</v>
      </c>
      <c r="G23" s="3629">
        <v>25314</v>
      </c>
      <c r="H23" s="2026" t="s">
        <v>3664</v>
      </c>
      <c r="I23" s="3359" t="s">
        <v>1179</v>
      </c>
      <c r="J23" s="2026" t="s">
        <v>3665</v>
      </c>
      <c r="K23" s="3363">
        <v>11.65</v>
      </c>
    </row>
    <row r="24" spans="1:11">
      <c r="A24" s="29"/>
      <c r="B24" s="2026" t="s">
        <v>3666</v>
      </c>
      <c r="C24" s="3363" t="s">
        <v>3650</v>
      </c>
      <c r="D24" s="490"/>
      <c r="E24" s="3521">
        <v>11</v>
      </c>
      <c r="F24" s="3521" t="s">
        <v>3667</v>
      </c>
      <c r="G24" s="3629">
        <v>25314</v>
      </c>
      <c r="H24" s="3363" t="s">
        <v>3668</v>
      </c>
      <c r="I24" s="3359" t="s">
        <v>1133</v>
      </c>
      <c r="J24" s="3363" t="s">
        <v>3669</v>
      </c>
      <c r="K24" s="3363">
        <v>8.6</v>
      </c>
    </row>
    <row r="25" spans="1:11">
      <c r="A25" s="29"/>
      <c r="B25" s="2026" t="s">
        <v>3670</v>
      </c>
      <c r="C25" s="3363" t="s">
        <v>3650</v>
      </c>
      <c r="D25" s="490"/>
      <c r="E25" s="3521" t="s">
        <v>3671</v>
      </c>
      <c r="F25" s="3521" t="s">
        <v>3672</v>
      </c>
      <c r="G25" s="3425">
        <v>25314</v>
      </c>
      <c r="H25" s="3363" t="s">
        <v>3673</v>
      </c>
      <c r="I25" s="3359" t="s">
        <v>1133</v>
      </c>
      <c r="J25" s="3363" t="s">
        <v>3674</v>
      </c>
      <c r="K25" s="3363"/>
    </row>
    <row r="26" spans="1:11">
      <c r="A26" s="487"/>
      <c r="B26" s="3363" t="s">
        <v>3632</v>
      </c>
      <c r="C26" s="3363" t="s">
        <v>3650</v>
      </c>
      <c r="D26" s="490"/>
      <c r="E26" s="3521">
        <v>3</v>
      </c>
      <c r="F26" s="3521" t="s">
        <v>3675</v>
      </c>
      <c r="G26" s="3639">
        <v>25279</v>
      </c>
      <c r="H26" s="2026" t="s">
        <v>3676</v>
      </c>
      <c r="I26" s="2026" t="s">
        <v>941</v>
      </c>
      <c r="J26" s="3363" t="s">
        <v>3677</v>
      </c>
      <c r="K26" s="3363">
        <v>1.8</v>
      </c>
    </row>
    <row r="27" spans="1:11">
      <c r="A27" s="487"/>
      <c r="B27" s="3363" t="s">
        <v>3636</v>
      </c>
      <c r="C27" s="3363" t="s">
        <v>3650</v>
      </c>
      <c r="D27" s="490"/>
      <c r="E27" s="3521">
        <v>8</v>
      </c>
      <c r="F27" s="3521" t="s">
        <v>3678</v>
      </c>
      <c r="G27" s="487">
        <v>25189</v>
      </c>
      <c r="H27" s="2026" t="s">
        <v>3679</v>
      </c>
      <c r="I27" s="2026" t="s">
        <v>3639</v>
      </c>
      <c r="J27" s="3363" t="s">
        <v>3680</v>
      </c>
      <c r="K27" s="3363">
        <v>5.85</v>
      </c>
    </row>
    <row r="28" spans="1:11" ht="35.25" thickBot="1">
      <c r="A28" s="3757"/>
      <c r="B28" s="3545" t="s">
        <v>3641</v>
      </c>
      <c r="C28" s="3545" t="s">
        <v>3650</v>
      </c>
      <c r="D28" s="3567" t="s">
        <v>3681</v>
      </c>
      <c r="E28" s="3757" t="s">
        <v>3682</v>
      </c>
      <c r="F28" s="3757" t="s">
        <v>3683</v>
      </c>
      <c r="G28" s="3544">
        <v>25192</v>
      </c>
      <c r="H28" s="3548" t="s">
        <v>3684</v>
      </c>
      <c r="I28" s="3548" t="s">
        <v>3685</v>
      </c>
      <c r="J28" s="3548" t="s">
        <v>3686</v>
      </c>
      <c r="K28" s="3548">
        <v>6.65</v>
      </c>
    </row>
    <row r="29" spans="1:11" ht="35.25" thickTop="1">
      <c r="A29" s="20"/>
      <c r="B29" s="3389" t="s">
        <v>3600</v>
      </c>
      <c r="C29" s="3389" t="s">
        <v>3556</v>
      </c>
      <c r="D29" s="3374"/>
      <c r="E29" s="3757">
        <v>8</v>
      </c>
      <c r="F29" s="3757" t="s">
        <v>3687</v>
      </c>
      <c r="G29" s="3757">
        <v>25279</v>
      </c>
      <c r="H29" s="3389" t="s">
        <v>3688</v>
      </c>
      <c r="I29" s="3373" t="s">
        <v>3689</v>
      </c>
      <c r="J29" s="2030" t="s">
        <v>3690</v>
      </c>
      <c r="K29" s="2030">
        <v>6.1</v>
      </c>
    </row>
    <row r="30" spans="1:11">
      <c r="A30" s="29"/>
      <c r="B30" s="3363" t="s">
        <v>3606</v>
      </c>
      <c r="C30" s="3363" t="s">
        <v>3556</v>
      </c>
      <c r="D30" s="490"/>
      <c r="E30" s="3521" t="s">
        <v>3628</v>
      </c>
      <c r="F30" s="3708" t="s">
        <v>3691</v>
      </c>
      <c r="G30" s="487">
        <v>25189</v>
      </c>
      <c r="H30" s="3363" t="s">
        <v>3692</v>
      </c>
      <c r="I30" s="3560" t="s">
        <v>3689</v>
      </c>
      <c r="J30" s="2030" t="s">
        <v>3693</v>
      </c>
      <c r="K30" s="2030">
        <v>6.6</v>
      </c>
    </row>
    <row r="31" spans="1:11">
      <c r="A31" s="42"/>
      <c r="B31" s="3363" t="s">
        <v>3610</v>
      </c>
      <c r="C31" s="3363" t="s">
        <v>3556</v>
      </c>
      <c r="D31" s="490"/>
      <c r="E31" s="3521">
        <v>22</v>
      </c>
      <c r="F31" s="3708" t="s">
        <v>3694</v>
      </c>
      <c r="G31" s="3359" t="s">
        <v>3695</v>
      </c>
      <c r="H31" s="2026" t="s">
        <v>3696</v>
      </c>
      <c r="I31" s="3359" t="s">
        <v>1179</v>
      </c>
      <c r="J31" s="2026" t="s">
        <v>3697</v>
      </c>
      <c r="K31" s="2026">
        <v>17</v>
      </c>
    </row>
    <row r="32" spans="1:11">
      <c r="A32" s="29"/>
      <c r="B32" s="3363" t="s">
        <v>3614</v>
      </c>
      <c r="C32" s="3363" t="s">
        <v>3556</v>
      </c>
      <c r="D32" s="490"/>
      <c r="E32" s="3521" t="s">
        <v>3698</v>
      </c>
      <c r="F32" s="3708" t="s">
        <v>3694</v>
      </c>
      <c r="G32" s="3359" t="s">
        <v>654</v>
      </c>
      <c r="H32" s="3363" t="s">
        <v>3699</v>
      </c>
      <c r="I32" s="3359" t="s">
        <v>1179</v>
      </c>
      <c r="J32" s="2026" t="s">
        <v>3700</v>
      </c>
      <c r="K32" s="2026">
        <v>15.15</v>
      </c>
    </row>
    <row r="33" spans="1:16">
      <c r="A33" s="42"/>
      <c r="B33" s="3363" t="s">
        <v>3701</v>
      </c>
      <c r="C33" s="3363" t="s">
        <v>3556</v>
      </c>
      <c r="D33" s="490"/>
      <c r="E33" s="3521">
        <v>13</v>
      </c>
      <c r="F33" s="3521" t="s">
        <v>3702</v>
      </c>
      <c r="G33" s="3359" t="s">
        <v>3703</v>
      </c>
      <c r="H33" s="3363"/>
      <c r="I33" s="3359"/>
      <c r="J33" s="2026" t="s">
        <v>3704</v>
      </c>
      <c r="K33" s="2026">
        <v>10</v>
      </c>
    </row>
    <row r="34" spans="1:16">
      <c r="A34" s="487"/>
      <c r="B34" s="3363" t="s">
        <v>3705</v>
      </c>
      <c r="C34" s="3363" t="s">
        <v>3556</v>
      </c>
      <c r="D34" s="490"/>
      <c r="E34" s="3521">
        <v>13</v>
      </c>
      <c r="F34" s="3521" t="s">
        <v>3702</v>
      </c>
      <c r="G34" s="3359" t="s">
        <v>3703</v>
      </c>
      <c r="H34" s="3363"/>
      <c r="I34" s="3359"/>
      <c r="J34" s="2026" t="s">
        <v>3704</v>
      </c>
      <c r="K34" s="2026">
        <v>10</v>
      </c>
    </row>
    <row r="35" spans="1:16" ht="28.5" customHeight="1">
      <c r="A35" s="48"/>
      <c r="B35" s="454"/>
      <c r="C35" s="82"/>
      <c r="D35" s="3756"/>
      <c r="E35" s="3693"/>
      <c r="F35" s="3693"/>
      <c r="G35" s="53"/>
      <c r="H35" s="82"/>
      <c r="I35" s="213"/>
      <c r="J35" s="82"/>
      <c r="K35" s="3381"/>
      <c r="L35" s="4"/>
    </row>
    <row r="36" spans="1:16" ht="28.5" customHeight="1">
      <c r="A36" s="71"/>
      <c r="B36" s="468"/>
      <c r="C36" s="78"/>
      <c r="D36" s="78"/>
      <c r="E36" s="437"/>
      <c r="F36" s="437"/>
      <c r="G36" s="91"/>
      <c r="H36" s="78"/>
      <c r="I36" s="399"/>
      <c r="J36" s="78"/>
      <c r="K36" s="532">
        <v>2</v>
      </c>
      <c r="L36" s="4"/>
      <c r="O36" s="471">
        <f ca="1">+O36:S55</f>
        <v>0</v>
      </c>
    </row>
    <row r="37" spans="1:16">
      <c r="A37" s="89" t="s">
        <v>1</v>
      </c>
      <c r="B37" s="2"/>
      <c r="C37" s="71"/>
      <c r="D37" s="78"/>
      <c r="E37" s="233"/>
      <c r="F37" s="233"/>
      <c r="G37" s="280"/>
      <c r="H37" s="4"/>
      <c r="I37" s="168"/>
      <c r="J37" s="4"/>
      <c r="L37" s="10"/>
    </row>
    <row r="38" spans="1:16" s="1" customFormat="1">
      <c r="A38" s="3761" t="s">
        <v>84</v>
      </c>
      <c r="B38" s="3761"/>
      <c r="C38" s="10"/>
      <c r="D38" s="78"/>
      <c r="E38" s="232"/>
      <c r="F38" s="233"/>
      <c r="G38" s="271"/>
      <c r="H38" s="3"/>
      <c r="I38" s="214"/>
      <c r="J38" s="3"/>
      <c r="K38" s="175"/>
      <c r="M38" s="232"/>
      <c r="N38" s="232"/>
      <c r="O38" s="472"/>
      <c r="P38" s="232"/>
    </row>
    <row r="39" spans="1:16" ht="23.25" customHeight="1" thickBot="1">
      <c r="A39" s="90"/>
      <c r="B39" s="4"/>
      <c r="C39" s="78"/>
      <c r="D39" s="78"/>
      <c r="E39" s="233"/>
      <c r="F39" s="233"/>
      <c r="G39" s="281"/>
      <c r="H39" s="4"/>
      <c r="I39" s="184"/>
      <c r="J39" s="4"/>
    </row>
    <row r="40" spans="1:16">
      <c r="A40" s="7"/>
      <c r="B40" s="3760" t="s">
        <v>3</v>
      </c>
      <c r="C40" s="6" t="s">
        <v>4</v>
      </c>
      <c r="D40" s="79" t="s">
        <v>5</v>
      </c>
      <c r="E40" s="3751" t="s">
        <v>6</v>
      </c>
      <c r="F40" s="3752" t="s">
        <v>6</v>
      </c>
      <c r="G40" s="272" t="s">
        <v>7</v>
      </c>
      <c r="H40" s="112" t="s">
        <v>8</v>
      </c>
      <c r="I40" s="400" t="s">
        <v>9</v>
      </c>
      <c r="J40" s="112" t="s">
        <v>10</v>
      </c>
      <c r="K40" s="219" t="s">
        <v>10</v>
      </c>
      <c r="L40" s="10"/>
    </row>
    <row r="41" spans="1:16">
      <c r="A41" s="178"/>
      <c r="B41" s="614"/>
      <c r="C41" s="1369"/>
      <c r="D41" s="211" t="s">
        <v>11</v>
      </c>
      <c r="E41" s="3570" t="s">
        <v>13</v>
      </c>
      <c r="F41" s="3571" t="s">
        <v>12</v>
      </c>
      <c r="G41" s="1940"/>
      <c r="H41" s="1393" t="s">
        <v>14</v>
      </c>
      <c r="I41" s="1941"/>
      <c r="J41" s="1393" t="s">
        <v>15</v>
      </c>
      <c r="K41" s="1942" t="s">
        <v>16</v>
      </c>
      <c r="L41" s="10"/>
    </row>
    <row r="42" spans="1:16">
      <c r="A42" s="487"/>
      <c r="B42" s="3363" t="s">
        <v>3596</v>
      </c>
      <c r="C42" s="2026" t="s">
        <v>3556</v>
      </c>
      <c r="D42" s="490"/>
      <c r="E42" s="3572">
        <v>4</v>
      </c>
      <c r="F42" s="3573" t="s">
        <v>3706</v>
      </c>
      <c r="G42" s="3564" t="s">
        <v>654</v>
      </c>
      <c r="H42" s="2026" t="s">
        <v>3707</v>
      </c>
      <c r="I42" s="2026" t="s">
        <v>121</v>
      </c>
      <c r="J42" s="2026" t="s">
        <v>3708</v>
      </c>
      <c r="K42" s="2026">
        <v>2.25</v>
      </c>
      <c r="L42" s="3757"/>
    </row>
    <row r="43" spans="1:16">
      <c r="A43" s="487"/>
      <c r="B43" s="3363" t="s">
        <v>3709</v>
      </c>
      <c r="C43" s="2026" t="s">
        <v>3556</v>
      </c>
      <c r="D43" s="490"/>
      <c r="E43" s="3572">
        <v>10</v>
      </c>
      <c r="F43" s="3573" t="s">
        <v>3710</v>
      </c>
      <c r="G43" s="3564">
        <v>25126</v>
      </c>
      <c r="H43" s="2026" t="s">
        <v>3711</v>
      </c>
      <c r="I43" s="2026" t="s">
        <v>48</v>
      </c>
      <c r="J43" s="2026" t="s">
        <v>3712</v>
      </c>
      <c r="K43" s="2026">
        <v>8.1</v>
      </c>
      <c r="L43" s="3757"/>
    </row>
    <row r="44" spans="1:16" ht="35.25" thickBot="1">
      <c r="A44" s="3757"/>
      <c r="B44" s="3757" t="s">
        <v>3641</v>
      </c>
      <c r="C44" s="2042" t="s">
        <v>3556</v>
      </c>
      <c r="D44" s="3757" t="s">
        <v>3713</v>
      </c>
      <c r="E44" s="3671" t="s">
        <v>2850</v>
      </c>
      <c r="F44" s="3670"/>
      <c r="G44" s="3757">
        <v>25126</v>
      </c>
      <c r="H44" s="2042" t="s">
        <v>3714</v>
      </c>
      <c r="I44" s="2042" t="s">
        <v>48</v>
      </c>
      <c r="J44" s="2042" t="s">
        <v>3715</v>
      </c>
      <c r="K44" s="2042">
        <v>8.1</v>
      </c>
      <c r="L44" s="3757"/>
    </row>
    <row r="45" spans="1:16">
      <c r="A45" s="3373"/>
      <c r="B45" s="3389" t="s">
        <v>3600</v>
      </c>
      <c r="C45" s="3389" t="s">
        <v>3716</v>
      </c>
      <c r="D45" s="3757"/>
      <c r="E45" s="3757">
        <v>12</v>
      </c>
      <c r="F45" s="3728" t="s">
        <v>3717</v>
      </c>
      <c r="G45" s="3390">
        <v>24885</v>
      </c>
      <c r="H45" s="2030" t="s">
        <v>3718</v>
      </c>
      <c r="I45" s="2030"/>
      <c r="J45" s="2030" t="s">
        <v>3719</v>
      </c>
      <c r="K45" s="2030">
        <v>9.4</v>
      </c>
      <c r="L45" s="3757"/>
    </row>
    <row r="46" spans="1:16">
      <c r="A46" s="487"/>
      <c r="B46" s="3546" t="s">
        <v>3720</v>
      </c>
      <c r="C46" s="3363" t="s">
        <v>3716</v>
      </c>
      <c r="D46" s="3562"/>
      <c r="E46" s="3572">
        <v>22</v>
      </c>
      <c r="F46" s="3573" t="s">
        <v>3721</v>
      </c>
      <c r="G46" s="2037" t="s">
        <v>2321</v>
      </c>
      <c r="H46" s="2026" t="s">
        <v>3696</v>
      </c>
      <c r="I46" s="2026" t="s">
        <v>293</v>
      </c>
      <c r="J46" s="2026" t="s">
        <v>3722</v>
      </c>
      <c r="K46" s="2026">
        <v>17</v>
      </c>
      <c r="L46" s="3757"/>
    </row>
    <row r="47" spans="1:16">
      <c r="A47" s="42"/>
      <c r="B47" s="3363" t="s">
        <v>3596</v>
      </c>
      <c r="C47" s="3363" t="s">
        <v>3716</v>
      </c>
      <c r="D47" s="3562"/>
      <c r="E47" s="3572">
        <v>5</v>
      </c>
      <c r="F47" s="3573"/>
      <c r="G47" s="3565">
        <v>23360</v>
      </c>
      <c r="H47" s="3363"/>
      <c r="I47" s="3363"/>
      <c r="J47" s="3363" t="s">
        <v>3723</v>
      </c>
      <c r="K47" s="3363">
        <v>3.8</v>
      </c>
      <c r="L47" s="3757"/>
    </row>
    <row r="48" spans="1:16" ht="35.25" thickBot="1">
      <c r="A48" s="3757"/>
      <c r="B48" s="3757" t="s">
        <v>3724</v>
      </c>
      <c r="C48" s="3757" t="s">
        <v>3716</v>
      </c>
      <c r="D48" s="3757"/>
      <c r="E48" s="3671" t="s">
        <v>3725</v>
      </c>
      <c r="F48" s="3670"/>
      <c r="G48" s="3757">
        <v>25332</v>
      </c>
      <c r="H48" s="3757" t="s">
        <v>3726</v>
      </c>
      <c r="I48" s="3757"/>
      <c r="J48" s="2042" t="s">
        <v>3727</v>
      </c>
      <c r="K48" s="3757">
        <v>11</v>
      </c>
      <c r="L48" s="3757"/>
    </row>
    <row r="49" spans="1:16" ht="37.5">
      <c r="A49" s="20"/>
      <c r="B49" s="1707" t="s">
        <v>3600</v>
      </c>
      <c r="C49" s="747" t="s">
        <v>3558</v>
      </c>
      <c r="D49" s="3374"/>
      <c r="E49" s="3757">
        <v>20</v>
      </c>
      <c r="F49" s="3728"/>
      <c r="G49" s="3757" t="s">
        <v>3728</v>
      </c>
      <c r="H49" s="432" t="s">
        <v>3729</v>
      </c>
      <c r="I49" s="656" t="s">
        <v>1133</v>
      </c>
      <c r="J49" s="2838" t="s">
        <v>3730</v>
      </c>
      <c r="K49" s="2788">
        <v>16.5</v>
      </c>
      <c r="L49" s="3757"/>
    </row>
    <row r="50" spans="1:16" ht="37.5">
      <c r="A50" s="487"/>
      <c r="B50" s="454" t="s">
        <v>3720</v>
      </c>
      <c r="C50" s="459" t="s">
        <v>3558</v>
      </c>
      <c r="D50" s="1177"/>
      <c r="E50" s="3572">
        <v>30</v>
      </c>
      <c r="F50" s="3573"/>
      <c r="G50" s="644" t="s">
        <v>3731</v>
      </c>
      <c r="H50" s="659">
        <v>27.55</v>
      </c>
      <c r="I50" s="659"/>
      <c r="J50" s="203" t="s">
        <v>3732</v>
      </c>
      <c r="K50" s="2026">
        <v>27.7</v>
      </c>
      <c r="L50" s="3757"/>
    </row>
    <row r="51" spans="1:16">
      <c r="A51" s="29"/>
      <c r="B51" s="3432" t="s">
        <v>3596</v>
      </c>
      <c r="C51" s="2548" t="s">
        <v>3558</v>
      </c>
      <c r="D51" s="3523"/>
      <c r="E51" s="3572">
        <v>6</v>
      </c>
      <c r="F51" s="3573"/>
      <c r="G51" s="3566">
        <v>24885</v>
      </c>
      <c r="H51" s="2026" t="s">
        <v>3733</v>
      </c>
      <c r="I51" s="3432"/>
      <c r="J51" s="3365" t="s">
        <v>3645</v>
      </c>
      <c r="K51" s="3365">
        <v>4.3</v>
      </c>
      <c r="L51" s="3757"/>
    </row>
    <row r="52" spans="1:16" s="1" customFormat="1" ht="35.25" thickBot="1">
      <c r="A52" s="37"/>
      <c r="B52" s="3757" t="s">
        <v>3724</v>
      </c>
      <c r="C52" s="3757" t="s">
        <v>3558</v>
      </c>
      <c r="D52" s="3757"/>
      <c r="E52" s="3671" t="s">
        <v>3734</v>
      </c>
      <c r="F52" s="3670"/>
      <c r="G52" s="3757">
        <v>25332</v>
      </c>
      <c r="H52" s="2042" t="s">
        <v>3735</v>
      </c>
      <c r="I52" s="3757"/>
      <c r="J52" s="3757" t="s">
        <v>3736</v>
      </c>
      <c r="K52" s="3757">
        <v>15.5</v>
      </c>
      <c r="L52" s="3757"/>
      <c r="M52" s="232"/>
      <c r="N52" s="232"/>
      <c r="O52" s="472"/>
      <c r="P52" s="232"/>
    </row>
    <row r="53" spans="1:16">
      <c r="A53" s="3373"/>
      <c r="B53" s="2026" t="s">
        <v>3737</v>
      </c>
      <c r="C53" s="2073"/>
      <c r="D53" s="3563" t="s">
        <v>3738</v>
      </c>
      <c r="E53" s="3572" t="s">
        <v>3739</v>
      </c>
      <c r="F53" s="3573" t="s">
        <v>3740</v>
      </c>
      <c r="G53" s="3377" t="s">
        <v>284</v>
      </c>
      <c r="H53" s="2026" t="s">
        <v>3741</v>
      </c>
      <c r="I53" s="3522" t="s">
        <v>3742</v>
      </c>
      <c r="J53" s="3365" t="s">
        <v>3743</v>
      </c>
      <c r="K53" s="3365">
        <v>28</v>
      </c>
      <c r="L53" s="3757"/>
    </row>
    <row r="54" spans="1:16">
      <c r="A54" s="2284"/>
      <c r="B54" s="2026" t="s">
        <v>3737</v>
      </c>
      <c r="C54" s="2073" t="s">
        <v>3744</v>
      </c>
      <c r="D54" s="3563" t="s">
        <v>3738</v>
      </c>
      <c r="E54" s="3572" t="s">
        <v>3739</v>
      </c>
      <c r="F54" s="3573" t="s">
        <v>3745</v>
      </c>
      <c r="G54" s="3377" t="s">
        <v>284</v>
      </c>
      <c r="H54" s="2026" t="s">
        <v>3746</v>
      </c>
      <c r="I54" s="3522" t="s">
        <v>3742</v>
      </c>
      <c r="J54" s="3365" t="s">
        <v>3747</v>
      </c>
      <c r="K54" s="3365">
        <v>27.85</v>
      </c>
      <c r="L54" s="3757"/>
    </row>
    <row r="55" spans="1:16">
      <c r="A55" s="487"/>
      <c r="B55" s="2026" t="s">
        <v>3748</v>
      </c>
      <c r="C55" s="2073"/>
      <c r="D55" s="3563" t="s">
        <v>3738</v>
      </c>
      <c r="E55" s="3572" t="s">
        <v>3749</v>
      </c>
      <c r="F55" s="3573" t="s">
        <v>3750</v>
      </c>
      <c r="G55" s="3377" t="s">
        <v>3751</v>
      </c>
      <c r="H55" s="2026" t="s">
        <v>3598</v>
      </c>
      <c r="I55" s="3522" t="s">
        <v>3742</v>
      </c>
      <c r="J55" s="3365" t="s">
        <v>3752</v>
      </c>
      <c r="K55" s="3365">
        <v>21.5</v>
      </c>
      <c r="L55" s="3757"/>
    </row>
    <row r="56" spans="1:16">
      <c r="A56" s="2284"/>
      <c r="B56" s="2026" t="s">
        <v>3748</v>
      </c>
      <c r="C56" s="2073" t="s">
        <v>3744</v>
      </c>
      <c r="D56" s="3563" t="s">
        <v>3738</v>
      </c>
      <c r="E56" s="3572" t="s">
        <v>3749</v>
      </c>
      <c r="F56" s="3573" t="s">
        <v>3750</v>
      </c>
      <c r="G56" s="3377" t="s">
        <v>3751</v>
      </c>
      <c r="H56" s="2026" t="s">
        <v>3598</v>
      </c>
      <c r="I56" s="3522" t="s">
        <v>3742</v>
      </c>
      <c r="J56" s="3365" t="s">
        <v>3752</v>
      </c>
      <c r="K56" s="3365">
        <v>21.5</v>
      </c>
      <c r="L56" s="3757"/>
    </row>
    <row r="57" spans="1:16">
      <c r="A57" s="2284"/>
      <c r="B57" s="2026"/>
      <c r="C57" s="2073"/>
      <c r="D57" s="3563"/>
      <c r="E57" s="3572"/>
      <c r="F57" s="3573"/>
      <c r="G57" s="3377"/>
      <c r="H57" s="2026"/>
      <c r="I57" s="3522"/>
      <c r="J57" s="3365"/>
      <c r="K57" s="3365"/>
      <c r="L57" s="3757"/>
    </row>
    <row r="58" spans="1:16">
      <c r="A58" s="174"/>
      <c r="B58" s="459" t="s">
        <v>3753</v>
      </c>
      <c r="C58" s="753" t="s">
        <v>3754</v>
      </c>
      <c r="D58" s="69"/>
      <c r="E58" s="3757" t="s">
        <v>3755</v>
      </c>
      <c r="F58" s="3728" t="s">
        <v>3756</v>
      </c>
      <c r="G58" s="3757">
        <v>25294</v>
      </c>
      <c r="H58" s="2030" t="s">
        <v>3757</v>
      </c>
      <c r="I58" s="3757" t="s">
        <v>1133</v>
      </c>
      <c r="J58" s="3730" t="s">
        <v>3651</v>
      </c>
      <c r="K58" s="3730">
        <v>4.4000000000000004</v>
      </c>
    </row>
    <row r="59" spans="1:16">
      <c r="A59" s="140"/>
      <c r="B59" s="459" t="s">
        <v>3758</v>
      </c>
      <c r="C59" s="1604"/>
      <c r="D59" s="69">
        <v>85</v>
      </c>
      <c r="E59" s="3849"/>
      <c r="F59" s="251"/>
      <c r="G59" s="69"/>
      <c r="H59" s="69"/>
      <c r="I59" s="908">
        <v>75</v>
      </c>
      <c r="J59" s="1490"/>
      <c r="K59" s="487"/>
      <c r="L59" s="3757"/>
    </row>
    <row r="60" spans="1:16">
      <c r="A60" s="29"/>
      <c r="B60" s="459" t="s">
        <v>3759</v>
      </c>
      <c r="C60" s="1604"/>
      <c r="D60" s="69">
        <v>95</v>
      </c>
      <c r="E60" s="2981"/>
      <c r="F60" s="2982"/>
      <c r="G60" s="852"/>
      <c r="H60" s="69"/>
      <c r="I60" s="908">
        <v>80</v>
      </c>
      <c r="J60" s="1490"/>
      <c r="K60" s="487"/>
      <c r="L60" s="3757"/>
    </row>
    <row r="61" spans="1:16">
      <c r="A61" s="29"/>
      <c r="B61" s="459" t="s">
        <v>3760</v>
      </c>
      <c r="C61" s="1604"/>
      <c r="D61" s="69">
        <v>105</v>
      </c>
      <c r="E61" s="3849"/>
      <c r="F61" s="251"/>
      <c r="G61" s="487"/>
      <c r="H61" s="69"/>
      <c r="I61" s="908">
        <v>89</v>
      </c>
      <c r="J61" s="1490"/>
      <c r="K61" s="1494"/>
      <c r="L61" s="3757"/>
    </row>
    <row r="62" spans="1:16">
      <c r="A62" s="29"/>
      <c r="B62" s="53" t="s">
        <v>3568</v>
      </c>
      <c r="C62" s="357" t="s">
        <v>3761</v>
      </c>
      <c r="D62" s="417"/>
      <c r="E62" s="2981"/>
      <c r="F62" s="2982"/>
      <c r="G62" s="466"/>
      <c r="H62" s="29"/>
      <c r="I62" s="455"/>
      <c r="J62" s="305" t="s">
        <v>3762</v>
      </c>
      <c r="K62" s="1494"/>
    </row>
    <row r="63" spans="1:16">
      <c r="A63" s="69"/>
      <c r="B63" s="53" t="s">
        <v>3568</v>
      </c>
      <c r="C63" s="357" t="s">
        <v>3763</v>
      </c>
      <c r="D63" s="376"/>
      <c r="E63" s="3572" t="s">
        <v>3764</v>
      </c>
      <c r="F63" s="3573" t="s">
        <v>3678</v>
      </c>
      <c r="G63" s="131" t="s">
        <v>1142</v>
      </c>
      <c r="H63" s="29" t="s">
        <v>3765</v>
      </c>
      <c r="I63" s="455"/>
      <c r="J63" s="305" t="s">
        <v>3766</v>
      </c>
      <c r="K63" s="1494">
        <v>6.32</v>
      </c>
    </row>
    <row r="64" spans="1:16">
      <c r="A64" s="69"/>
      <c r="B64" s="3082" t="s">
        <v>3767</v>
      </c>
      <c r="C64" s="2026" t="s">
        <v>3577</v>
      </c>
      <c r="D64" s="490"/>
      <c r="E64" s="3572">
        <v>4</v>
      </c>
      <c r="F64" s="3573" t="s">
        <v>3723</v>
      </c>
      <c r="G64" s="3375" t="s">
        <v>3768</v>
      </c>
      <c r="H64" s="3086"/>
      <c r="I64" s="3086"/>
      <c r="J64" s="3363" t="s">
        <v>3769</v>
      </c>
      <c r="K64" s="3363">
        <v>3</v>
      </c>
    </row>
    <row r="65" spans="1:16">
      <c r="A65" s="69"/>
      <c r="B65" s="3086" t="s">
        <v>3770</v>
      </c>
      <c r="C65" s="2026" t="s">
        <v>3577</v>
      </c>
      <c r="D65" s="490"/>
      <c r="E65" s="3572">
        <v>5</v>
      </c>
      <c r="F65" s="3573" t="s">
        <v>3771</v>
      </c>
      <c r="G65" s="3375" t="s">
        <v>3772</v>
      </c>
      <c r="H65" s="3086"/>
      <c r="I65" s="3086"/>
      <c r="J65" s="3363" t="s">
        <v>3773</v>
      </c>
      <c r="K65" s="3363">
        <v>3.85</v>
      </c>
    </row>
    <row r="66" spans="1:16">
      <c r="A66" s="69"/>
      <c r="B66" s="3086" t="s">
        <v>3770</v>
      </c>
      <c r="C66" s="3078" t="s">
        <v>656</v>
      </c>
      <c r="D66" s="490"/>
      <c r="E66" s="3572">
        <v>9</v>
      </c>
      <c r="F66" s="3573" t="s">
        <v>3612</v>
      </c>
      <c r="G66" s="3375" t="s">
        <v>3772</v>
      </c>
      <c r="H66" s="3086"/>
      <c r="I66" s="3086"/>
      <c r="J66" s="3363" t="s">
        <v>3774</v>
      </c>
      <c r="K66" s="3363">
        <v>7.25</v>
      </c>
    </row>
    <row r="67" spans="1:16">
      <c r="A67" s="29"/>
      <c r="B67" s="3086" t="s">
        <v>3770</v>
      </c>
      <c r="C67" s="3078" t="s">
        <v>3650</v>
      </c>
      <c r="D67" s="490"/>
      <c r="E67" s="3572">
        <v>13</v>
      </c>
      <c r="F67" s="3573" t="s">
        <v>3702</v>
      </c>
      <c r="G67" s="3375" t="s">
        <v>3772</v>
      </c>
      <c r="H67" s="3086"/>
      <c r="I67" s="3086"/>
      <c r="J67" s="3363" t="s">
        <v>3775</v>
      </c>
      <c r="K67" s="3363">
        <v>10.4</v>
      </c>
    </row>
    <row r="68" spans="1:16">
      <c r="A68" s="29"/>
      <c r="B68" s="3086" t="s">
        <v>3770</v>
      </c>
      <c r="C68" s="3078" t="s">
        <v>3776</v>
      </c>
      <c r="D68" s="490"/>
      <c r="E68" s="3572">
        <v>17</v>
      </c>
      <c r="F68" s="3573" t="s">
        <v>3699</v>
      </c>
      <c r="G68" s="3375" t="s">
        <v>3772</v>
      </c>
      <c r="H68" s="3086"/>
      <c r="I68" s="3086"/>
      <c r="J68" s="3363" t="s">
        <v>3777</v>
      </c>
      <c r="K68" s="3363">
        <v>13.5</v>
      </c>
    </row>
    <row r="69" spans="1:16">
      <c r="A69" s="29"/>
      <c r="B69" s="454"/>
      <c r="C69" s="82"/>
      <c r="D69" s="94"/>
      <c r="E69" s="250"/>
      <c r="F69" s="251"/>
      <c r="G69" s="904"/>
      <c r="H69" s="29"/>
      <c r="I69" s="29"/>
      <c r="J69" s="203"/>
      <c r="K69" s="1963"/>
    </row>
    <row r="70" spans="1:16">
      <c r="A70" s="174"/>
      <c r="B70" s="53"/>
      <c r="C70" s="82"/>
      <c r="D70" s="3756"/>
      <c r="E70" s="3849"/>
      <c r="F70" s="251"/>
      <c r="G70" s="904"/>
      <c r="H70" s="29"/>
      <c r="I70" s="561"/>
      <c r="J70" s="203"/>
      <c r="K70" s="1963"/>
      <c r="L70" s="4"/>
    </row>
    <row r="71" spans="1:16" ht="35.25" thickBot="1">
      <c r="A71" s="174"/>
      <c r="B71" s="53"/>
      <c r="C71" s="48"/>
      <c r="D71" s="3756"/>
      <c r="E71" s="3757"/>
      <c r="F71" s="3757"/>
      <c r="G71" s="225"/>
      <c r="H71" s="82"/>
      <c r="I71" s="213"/>
      <c r="J71" s="82"/>
      <c r="K71" s="3381"/>
      <c r="L71" s="4"/>
    </row>
    <row r="72" spans="1:16">
      <c r="A72" s="1" t="s">
        <v>1</v>
      </c>
      <c r="B72" s="1"/>
      <c r="C72" s="71"/>
      <c r="F72" s="233"/>
      <c r="G72" s="271"/>
      <c r="I72" s="214"/>
      <c r="L72" s="1"/>
    </row>
    <row r="73" spans="1:16" s="1" customFormat="1">
      <c r="A73" s="3761" t="s">
        <v>84</v>
      </c>
      <c r="B73" s="3761"/>
      <c r="C73" s="10"/>
      <c r="D73" s="78"/>
      <c r="E73" s="232"/>
      <c r="F73" s="233"/>
      <c r="G73" s="271"/>
      <c r="H73" s="3"/>
      <c r="I73" s="214"/>
      <c r="J73" s="3"/>
      <c r="K73" s="175"/>
      <c r="M73" s="232"/>
      <c r="N73" s="232"/>
      <c r="O73" s="472"/>
      <c r="P73" s="232"/>
    </row>
    <row r="74" spans="1:16" ht="15" customHeight="1" thickBot="1">
      <c r="F74" s="233"/>
    </row>
    <row r="75" spans="1:16">
      <c r="A75" s="7"/>
      <c r="B75" s="3760" t="s">
        <v>3</v>
      </c>
      <c r="C75" s="6" t="s">
        <v>4</v>
      </c>
      <c r="D75" s="79" t="s">
        <v>5</v>
      </c>
      <c r="E75" s="234" t="s">
        <v>6</v>
      </c>
      <c r="F75" s="235" t="s">
        <v>6</v>
      </c>
      <c r="G75" s="272" t="s">
        <v>7</v>
      </c>
      <c r="H75" s="112" t="s">
        <v>8</v>
      </c>
      <c r="I75" s="400" t="s">
        <v>9</v>
      </c>
      <c r="J75" s="112" t="s">
        <v>10</v>
      </c>
      <c r="K75" s="219" t="s">
        <v>10</v>
      </c>
      <c r="L75" s="10"/>
    </row>
    <row r="76" spans="1:16" ht="35.25" thickBot="1">
      <c r="A76" s="13"/>
      <c r="B76" s="16"/>
      <c r="C76" s="12"/>
      <c r="D76" s="81" t="s">
        <v>11</v>
      </c>
      <c r="E76" s="236" t="s">
        <v>13</v>
      </c>
      <c r="F76" s="237" t="s">
        <v>12</v>
      </c>
      <c r="G76" s="273"/>
      <c r="H76" s="122" t="s">
        <v>14</v>
      </c>
      <c r="I76" s="401"/>
      <c r="J76" s="122" t="s">
        <v>15</v>
      </c>
      <c r="K76" s="307" t="s">
        <v>16</v>
      </c>
      <c r="L76" s="10"/>
    </row>
    <row r="77" spans="1:16" s="1" customFormat="1">
      <c r="A77" s="269"/>
      <c r="B77" s="1341" t="s">
        <v>3548</v>
      </c>
      <c r="C77" s="583" t="s">
        <v>3547</v>
      </c>
      <c r="D77" s="322"/>
      <c r="E77" s="256">
        <v>2</v>
      </c>
      <c r="F77" s="648" t="s">
        <v>3778</v>
      </c>
      <c r="G77" s="277" t="s">
        <v>3779</v>
      </c>
      <c r="H77" s="416">
        <v>75</v>
      </c>
      <c r="I77" s="1346" t="s">
        <v>3780</v>
      </c>
      <c r="J77" s="1682" t="s">
        <v>3781</v>
      </c>
      <c r="K77" s="1683" t="s">
        <v>3782</v>
      </c>
      <c r="M77" s="232"/>
      <c r="N77" s="232"/>
      <c r="O77" s="472"/>
      <c r="P77" s="232"/>
    </row>
    <row r="78" spans="1:16">
      <c r="A78" s="94"/>
      <c r="B78" s="1341" t="s">
        <v>3548</v>
      </c>
      <c r="C78" s="579" t="s">
        <v>3547</v>
      </c>
      <c r="D78" s="321" t="s">
        <v>3190</v>
      </c>
      <c r="E78" s="250">
        <v>3</v>
      </c>
      <c r="F78" s="1620" t="s">
        <v>3750</v>
      </c>
      <c r="G78" s="2439" t="s">
        <v>3783</v>
      </c>
      <c r="H78" s="415">
        <v>215</v>
      </c>
      <c r="I78" s="1347" t="s">
        <v>3784</v>
      </c>
      <c r="J78" s="1342" t="s">
        <v>3785</v>
      </c>
      <c r="K78" s="1342" t="s">
        <v>3786</v>
      </c>
      <c r="L78" s="1"/>
    </row>
    <row r="79" spans="1:16">
      <c r="A79" s="263"/>
      <c r="B79" s="162" t="s">
        <v>3549</v>
      </c>
      <c r="C79" s="579" t="s">
        <v>3547</v>
      </c>
      <c r="D79" s="321" t="s">
        <v>3190</v>
      </c>
      <c r="E79" s="250">
        <v>5</v>
      </c>
      <c r="F79" s="1620" t="s">
        <v>3609</v>
      </c>
      <c r="G79" s="275" t="s">
        <v>3787</v>
      </c>
      <c r="H79" s="415">
        <v>295</v>
      </c>
      <c r="I79" s="1346" t="s">
        <v>3780</v>
      </c>
      <c r="J79" s="1342" t="s">
        <v>3788</v>
      </c>
      <c r="K79" s="1342" t="s">
        <v>3789</v>
      </c>
    </row>
    <row r="80" spans="1:16">
      <c r="A80" s="487" t="s">
        <v>86</v>
      </c>
      <c r="B80" s="2026" t="s">
        <v>3596</v>
      </c>
      <c r="C80" s="2026" t="s">
        <v>3577</v>
      </c>
      <c r="D80" s="490"/>
      <c r="E80" s="2039">
        <v>2</v>
      </c>
      <c r="F80" s="2040" t="s">
        <v>3597</v>
      </c>
      <c r="G80" s="3375"/>
      <c r="H80" s="3363"/>
      <c r="I80" s="487"/>
      <c r="J80" s="2026" t="s">
        <v>3598</v>
      </c>
      <c r="K80" s="2026" t="s">
        <v>3599</v>
      </c>
    </row>
    <row r="81" spans="1:13" ht="39" thickBot="1">
      <c r="A81" s="94"/>
      <c r="B81" s="1695" t="s">
        <v>3550</v>
      </c>
      <c r="C81" s="1839" t="s">
        <v>3547</v>
      </c>
      <c r="D81" s="1696"/>
      <c r="E81" s="1697" t="s">
        <v>3790</v>
      </c>
      <c r="F81" s="1698"/>
      <c r="G81" s="1421"/>
      <c r="H81" s="1201"/>
      <c r="I81" s="1423"/>
      <c r="J81" s="1422"/>
      <c r="K81" s="2834"/>
      <c r="M81" s="438">
        <f>50000/104</f>
        <v>480.76923076923077</v>
      </c>
    </row>
    <row r="82" spans="1:13" ht="35.25" thickTop="1">
      <c r="A82" s="2441"/>
      <c r="B82" s="432" t="s">
        <v>3546</v>
      </c>
      <c r="C82" s="579" t="s">
        <v>3551</v>
      </c>
      <c r="D82" s="747"/>
      <c r="E82" s="1519">
        <v>3</v>
      </c>
      <c r="F82" s="1720" t="s">
        <v>3791</v>
      </c>
      <c r="G82" s="1520" t="s">
        <v>3056</v>
      </c>
      <c r="H82" s="415">
        <v>105</v>
      </c>
      <c r="I82" s="1730" t="s">
        <v>3792</v>
      </c>
      <c r="J82" s="2272" t="s">
        <v>3793</v>
      </c>
      <c r="K82" s="1521" t="s">
        <v>3794</v>
      </c>
    </row>
    <row r="83" spans="1:13">
      <c r="A83" s="94"/>
      <c r="B83" s="162" t="s">
        <v>3552</v>
      </c>
      <c r="C83" s="583" t="s">
        <v>3551</v>
      </c>
      <c r="D83" s="459" t="s">
        <v>3553</v>
      </c>
      <c r="E83" s="1641">
        <v>5</v>
      </c>
      <c r="F83" s="1693" t="s">
        <v>3771</v>
      </c>
      <c r="G83" s="2430" t="s">
        <v>3795</v>
      </c>
      <c r="H83" s="416">
        <v>1446</v>
      </c>
      <c r="I83" s="1791" t="s">
        <v>3796</v>
      </c>
      <c r="J83" s="2835" t="s">
        <v>3797</v>
      </c>
      <c r="K83" s="1683" t="s">
        <v>3798</v>
      </c>
    </row>
    <row r="84" spans="1:13">
      <c r="A84" s="94"/>
      <c r="B84" s="162" t="s">
        <v>3549</v>
      </c>
      <c r="C84" s="583" t="s">
        <v>3551</v>
      </c>
      <c r="D84" s="459"/>
      <c r="E84" s="1641">
        <v>8</v>
      </c>
      <c r="F84" s="1693" t="s">
        <v>3799</v>
      </c>
      <c r="G84" s="277" t="s">
        <v>3800</v>
      </c>
      <c r="H84" s="416">
        <v>595</v>
      </c>
      <c r="I84" s="1730" t="s">
        <v>3792</v>
      </c>
      <c r="J84" s="1518" t="s">
        <v>3801</v>
      </c>
      <c r="K84" s="1682" t="s">
        <v>3802</v>
      </c>
    </row>
    <row r="85" spans="1:13" ht="35.25" thickBot="1">
      <c r="A85" s="94"/>
      <c r="B85" s="1654" t="s">
        <v>3550</v>
      </c>
      <c r="C85" s="1840" t="s">
        <v>3551</v>
      </c>
      <c r="D85" s="1655"/>
      <c r="E85" s="1699" t="s">
        <v>3803</v>
      </c>
      <c r="F85" s="1699"/>
      <c r="G85" s="1700"/>
      <c r="H85" s="1701"/>
      <c r="I85" s="1702"/>
      <c r="J85" s="1703"/>
      <c r="K85" s="1703"/>
    </row>
    <row r="86" spans="1:13" ht="35.25" thickTop="1">
      <c r="A86" s="94"/>
      <c r="B86" s="432"/>
      <c r="C86" s="579"/>
      <c r="D86" s="747"/>
      <c r="E86" s="1519"/>
      <c r="F86" s="1720"/>
      <c r="G86" s="1520"/>
      <c r="H86" s="1685"/>
      <c r="I86" s="1730"/>
      <c r="J86" s="1731"/>
      <c r="K86" s="1521"/>
    </row>
    <row r="87" spans="1:13">
      <c r="A87" s="94"/>
      <c r="B87" s="162" t="s">
        <v>3549</v>
      </c>
      <c r="C87" s="583" t="s">
        <v>3551</v>
      </c>
      <c r="D87" s="459"/>
      <c r="E87" s="1641">
        <v>8</v>
      </c>
      <c r="F87" s="1693" t="s">
        <v>3799</v>
      </c>
      <c r="G87" s="277" t="s">
        <v>3800</v>
      </c>
      <c r="H87" s="416">
        <v>595</v>
      </c>
      <c r="I87" s="1730" t="s">
        <v>3792</v>
      </c>
      <c r="J87" s="1518" t="s">
        <v>3801</v>
      </c>
      <c r="K87" s="1682" t="s">
        <v>3802</v>
      </c>
    </row>
    <row r="88" spans="1:13" ht="35.25" thickBot="1">
      <c r="A88" s="94"/>
      <c r="B88" s="1654" t="s">
        <v>3550</v>
      </c>
      <c r="C88" s="1840" t="s">
        <v>3551</v>
      </c>
      <c r="D88" s="1655"/>
      <c r="E88" s="1699" t="s">
        <v>3803</v>
      </c>
      <c r="F88" s="1699"/>
      <c r="G88" s="1700"/>
      <c r="H88" s="1701"/>
      <c r="I88" s="1702"/>
      <c r="J88" s="1703"/>
      <c r="K88" s="1703"/>
    </row>
    <row r="89" spans="1:13" ht="35.25" thickTop="1">
      <c r="A89" s="94"/>
      <c r="B89" s="432" t="s">
        <v>3546</v>
      </c>
      <c r="C89" s="579" t="s">
        <v>3554</v>
      </c>
      <c r="D89" s="747"/>
      <c r="E89" s="1519">
        <v>3</v>
      </c>
      <c r="F89" s="1720" t="s">
        <v>3750</v>
      </c>
      <c r="G89" s="1520" t="s">
        <v>3804</v>
      </c>
      <c r="H89" s="1685">
        <v>165</v>
      </c>
      <c r="I89" s="1730" t="s">
        <v>3805</v>
      </c>
      <c r="J89" s="1731" t="s">
        <v>3806</v>
      </c>
      <c r="K89" s="1521" t="s">
        <v>3807</v>
      </c>
    </row>
    <row r="90" spans="1:13">
      <c r="A90" s="2441"/>
      <c r="B90" s="432" t="s">
        <v>3552</v>
      </c>
      <c r="C90" s="579" t="s">
        <v>3554</v>
      </c>
      <c r="D90" s="747" t="s">
        <v>3555</v>
      </c>
      <c r="E90" s="1519">
        <v>6</v>
      </c>
      <c r="F90" s="1720" t="s">
        <v>3808</v>
      </c>
      <c r="G90" s="2836" t="s">
        <v>3783</v>
      </c>
      <c r="H90" s="1685">
        <v>525</v>
      </c>
      <c r="I90" s="1730" t="s">
        <v>3809</v>
      </c>
      <c r="J90" s="1731" t="s">
        <v>3810</v>
      </c>
      <c r="K90" s="1521" t="s">
        <v>3811</v>
      </c>
    </row>
    <row r="91" spans="1:13">
      <c r="A91" s="94"/>
      <c r="B91" s="162" t="s">
        <v>3549</v>
      </c>
      <c r="C91" s="583" t="s">
        <v>3554</v>
      </c>
      <c r="D91" s="459"/>
      <c r="E91" s="1641">
        <v>11</v>
      </c>
      <c r="F91" s="1704" t="s">
        <v>3704</v>
      </c>
      <c r="G91" s="277" t="s">
        <v>3812</v>
      </c>
      <c r="H91" s="416">
        <v>595</v>
      </c>
      <c r="I91" s="1730" t="s">
        <v>3805</v>
      </c>
      <c r="J91" s="1518" t="s">
        <v>3813</v>
      </c>
      <c r="K91" s="1683" t="s">
        <v>3814</v>
      </c>
    </row>
    <row r="92" spans="1:13" ht="35.25" thickBot="1">
      <c r="A92" s="261"/>
      <c r="B92" s="1654" t="s">
        <v>3550</v>
      </c>
      <c r="C92" s="1840" t="s">
        <v>3554</v>
      </c>
      <c r="D92" s="1655"/>
      <c r="E92" s="1699" t="s">
        <v>3815</v>
      </c>
      <c r="F92" s="1699"/>
      <c r="G92" s="1700"/>
      <c r="H92" s="1701"/>
      <c r="I92" s="1702"/>
      <c r="J92" s="1703"/>
      <c r="K92" s="1703"/>
    </row>
    <row r="93" spans="1:13" ht="35.25" thickTop="1">
      <c r="A93" s="261"/>
      <c r="B93" s="432" t="s">
        <v>3546</v>
      </c>
      <c r="C93" s="579" t="s">
        <v>3556</v>
      </c>
      <c r="D93" s="747"/>
      <c r="E93" s="1519">
        <v>4</v>
      </c>
      <c r="F93" s="1519" t="s">
        <v>3769</v>
      </c>
      <c r="G93" s="1520" t="s">
        <v>3816</v>
      </c>
      <c r="H93" s="1729">
        <v>200</v>
      </c>
      <c r="I93" s="1347" t="s">
        <v>3817</v>
      </c>
      <c r="J93" s="1521" t="s">
        <v>3818</v>
      </c>
      <c r="K93" s="1521" t="s">
        <v>3819</v>
      </c>
    </row>
    <row r="94" spans="1:13">
      <c r="A94" s="261"/>
      <c r="B94" s="162" t="s">
        <v>3552</v>
      </c>
      <c r="C94" s="583" t="s">
        <v>3556</v>
      </c>
      <c r="D94" s="459" t="s">
        <v>3557</v>
      </c>
      <c r="E94" s="1641">
        <v>9</v>
      </c>
      <c r="F94" s="1641" t="s">
        <v>3629</v>
      </c>
      <c r="G94" s="2430" t="s">
        <v>3783</v>
      </c>
      <c r="H94" s="416">
        <v>782</v>
      </c>
      <c r="I94" s="1346" t="s">
        <v>3820</v>
      </c>
      <c r="J94" s="1518" t="s">
        <v>3821</v>
      </c>
      <c r="K94" s="1683" t="s">
        <v>3822</v>
      </c>
    </row>
    <row r="95" spans="1:13">
      <c r="A95" s="261"/>
      <c r="B95" s="162" t="s">
        <v>3549</v>
      </c>
      <c r="C95" s="583" t="s">
        <v>3556</v>
      </c>
      <c r="D95" s="459"/>
      <c r="E95" s="1641">
        <v>14</v>
      </c>
      <c r="F95" s="1704" t="s">
        <v>3823</v>
      </c>
      <c r="G95" s="277" t="s">
        <v>3824</v>
      </c>
      <c r="H95" s="416">
        <v>968</v>
      </c>
      <c r="I95" s="1348"/>
      <c r="J95" s="1518" t="s">
        <v>3825</v>
      </c>
      <c r="K95" s="1683"/>
    </row>
    <row r="96" spans="1:13" ht="35.25" thickBot="1">
      <c r="A96" s="261"/>
      <c r="B96" s="1654" t="s">
        <v>3550</v>
      </c>
      <c r="C96" s="1840" t="s">
        <v>3556</v>
      </c>
      <c r="D96" s="1655"/>
      <c r="E96" s="1699" t="s">
        <v>3826</v>
      </c>
      <c r="F96" s="1709"/>
      <c r="G96" s="1700"/>
      <c r="H96" s="1701"/>
      <c r="I96" s="1702"/>
      <c r="J96" s="1703"/>
      <c r="K96" s="1703"/>
    </row>
    <row r="97" spans="1:12" ht="35.25" thickTop="1">
      <c r="A97" s="261"/>
      <c r="B97" s="1340"/>
      <c r="C97" s="753"/>
      <c r="D97" s="899"/>
      <c r="E97" s="1114"/>
      <c r="F97" s="627"/>
      <c r="G97" s="904"/>
      <c r="H97" s="1345"/>
      <c r="I97" s="1733"/>
      <c r="J97" s="1343"/>
      <c r="K97" s="1343"/>
    </row>
    <row r="98" spans="1:12" ht="35.25" thickBot="1">
      <c r="A98" s="2441"/>
      <c r="B98" s="1686"/>
      <c r="C98" s="1687"/>
      <c r="D98" s="2136"/>
      <c r="E98" s="1689"/>
      <c r="F98" s="1550"/>
      <c r="G98" s="3757"/>
      <c r="H98" s="1690"/>
      <c r="I98" s="2137"/>
      <c r="J98" s="1691"/>
      <c r="K98" s="1692"/>
    </row>
    <row r="99" spans="1:12">
      <c r="A99" s="212"/>
      <c r="B99" s="1350"/>
      <c r="C99" s="1842"/>
      <c r="D99" s="2792"/>
      <c r="E99" s="1584"/>
      <c r="F99" s="1585"/>
      <c r="G99" s="1586"/>
      <c r="H99" s="1587"/>
      <c r="I99" s="1588"/>
      <c r="J99" s="2793"/>
      <c r="K99" s="1344"/>
    </row>
    <row r="100" spans="1:12">
      <c r="A100" s="212"/>
      <c r="B100" s="560"/>
      <c r="C100" s="93"/>
      <c r="D100" s="599"/>
      <c r="E100" s="250"/>
      <c r="F100" s="251"/>
      <c r="G100" s="276"/>
      <c r="H100" s="606"/>
      <c r="I100" s="1346"/>
      <c r="J100" s="1780"/>
      <c r="K100" s="1781"/>
    </row>
    <row r="101" spans="1:12">
      <c r="A101" s="178"/>
      <c r="B101" s="560"/>
      <c r="C101" s="93"/>
      <c r="D101" s="599"/>
      <c r="E101" s="250"/>
      <c r="F101" s="251"/>
      <c r="G101" s="276"/>
      <c r="H101" s="606"/>
      <c r="I101" s="1346"/>
      <c r="J101" s="1780"/>
      <c r="K101" s="1781"/>
    </row>
    <row r="102" spans="1:12">
      <c r="A102" s="545"/>
      <c r="B102" s="560"/>
      <c r="C102" s="459"/>
      <c r="D102" s="321"/>
      <c r="E102" s="250"/>
      <c r="F102" s="251"/>
      <c r="G102" s="276"/>
      <c r="H102" s="606"/>
      <c r="I102" s="1346"/>
      <c r="J102" s="326"/>
      <c r="K102" s="1342"/>
      <c r="L102" s="423"/>
    </row>
    <row r="103" spans="1:12">
      <c r="A103" s="545"/>
      <c r="B103" s="967"/>
      <c r="C103" s="751"/>
      <c r="D103" s="2707"/>
      <c r="E103" s="3849"/>
      <c r="F103" s="251"/>
      <c r="G103" s="3276"/>
      <c r="H103" s="85"/>
      <c r="I103" s="415"/>
      <c r="J103" s="598"/>
      <c r="K103" s="598"/>
      <c r="L103" s="423"/>
    </row>
    <row r="104" spans="1:12">
      <c r="A104" s="545"/>
      <c r="B104" s="967"/>
      <c r="C104" s="751"/>
      <c r="D104" s="2707"/>
      <c r="E104" s="3849"/>
      <c r="F104" s="251"/>
      <c r="G104" s="275"/>
      <c r="H104" s="85"/>
      <c r="I104" s="2282"/>
      <c r="J104" s="598"/>
      <c r="K104" s="598"/>
      <c r="L104" s="4"/>
    </row>
    <row r="105" spans="1:12">
      <c r="A105" s="94"/>
      <c r="B105" s="3757"/>
      <c r="C105" s="3757"/>
      <c r="D105" s="2729"/>
      <c r="E105" s="2981"/>
      <c r="F105" s="2982"/>
      <c r="G105" s="3757"/>
      <c r="H105" s="56"/>
      <c r="I105" s="3757"/>
      <c r="J105" s="3757"/>
      <c r="K105" s="1998"/>
      <c r="L105" s="1"/>
    </row>
    <row r="106" spans="1:12">
      <c r="A106" s="71"/>
      <c r="B106" s="3329"/>
      <c r="C106" s="3757"/>
      <c r="D106" s="3757"/>
      <c r="E106" s="3757"/>
      <c r="F106" s="3757"/>
      <c r="G106" s="3757"/>
      <c r="H106" s="4"/>
      <c r="I106" s="183"/>
      <c r="J106" s="3757"/>
      <c r="K106" s="2844"/>
      <c r="L106" s="1"/>
    </row>
    <row r="107" spans="1:12">
      <c r="A107" s="1" t="s">
        <v>1</v>
      </c>
      <c r="B107" s="2"/>
      <c r="C107" s="71"/>
      <c r="F107" s="233"/>
      <c r="G107" s="271"/>
      <c r="I107" s="214"/>
      <c r="L107" s="1"/>
    </row>
    <row r="108" spans="1:12">
      <c r="A108" s="2" t="s">
        <v>272</v>
      </c>
      <c r="B108" s="2"/>
      <c r="C108" s="10"/>
      <c r="D108" s="78"/>
      <c r="F108" s="233"/>
      <c r="G108" s="271"/>
      <c r="I108" s="214"/>
      <c r="L108" s="1"/>
    </row>
    <row r="109" spans="1:12" ht="23.25" customHeight="1" thickBot="1">
      <c r="B109" s="4"/>
      <c r="F109" s="233"/>
    </row>
    <row r="110" spans="1:12">
      <c r="A110" s="7"/>
      <c r="B110" s="3760" t="s">
        <v>3</v>
      </c>
      <c r="C110" s="6" t="s">
        <v>4</v>
      </c>
      <c r="D110" s="79" t="s">
        <v>5</v>
      </c>
      <c r="E110" s="234" t="s">
        <v>6</v>
      </c>
      <c r="F110" s="235" t="s">
        <v>6</v>
      </c>
      <c r="G110" s="272" t="s">
        <v>7</v>
      </c>
      <c r="H110" s="112" t="s">
        <v>8</v>
      </c>
      <c r="I110" s="400" t="s">
        <v>9</v>
      </c>
      <c r="J110" s="112" t="s">
        <v>10</v>
      </c>
      <c r="K110" s="502" t="s">
        <v>10</v>
      </c>
      <c r="L110" s="10"/>
    </row>
    <row r="111" spans="1:12" ht="35.25" thickBot="1">
      <c r="A111" s="13"/>
      <c r="B111" s="16"/>
      <c r="C111" s="12"/>
      <c r="D111" s="81" t="s">
        <v>11</v>
      </c>
      <c r="E111" s="236" t="s">
        <v>13</v>
      </c>
      <c r="F111" s="237" t="s">
        <v>12</v>
      </c>
      <c r="G111" s="273"/>
      <c r="H111" s="122" t="s">
        <v>14</v>
      </c>
      <c r="I111" s="401"/>
      <c r="J111" s="122" t="s">
        <v>15</v>
      </c>
      <c r="K111" s="503" t="s">
        <v>16</v>
      </c>
      <c r="L111" s="10"/>
    </row>
    <row r="112" spans="1:12">
      <c r="A112" s="178"/>
      <c r="B112" s="432" t="s">
        <v>3546</v>
      </c>
      <c r="C112" s="579" t="s">
        <v>3558</v>
      </c>
      <c r="D112" s="747"/>
      <c r="E112" s="1519">
        <v>7</v>
      </c>
      <c r="F112" s="1519"/>
      <c r="G112" s="1520"/>
      <c r="H112" s="415"/>
      <c r="I112" s="1347"/>
      <c r="J112" s="1521"/>
      <c r="K112" s="1521"/>
    </row>
    <row r="113" spans="1:11">
      <c r="A113" s="94"/>
      <c r="B113" s="162" t="s">
        <v>3559</v>
      </c>
      <c r="C113" s="583" t="s">
        <v>3558</v>
      </c>
      <c r="D113" s="459"/>
      <c r="E113" s="1641">
        <v>14</v>
      </c>
      <c r="F113" s="1641"/>
      <c r="G113" s="1116"/>
      <c r="H113" s="1345"/>
      <c r="I113" s="1349"/>
      <c r="J113" s="1705"/>
      <c r="K113" s="1705"/>
    </row>
    <row r="114" spans="1:11" ht="35.25" thickBot="1">
      <c r="A114" s="94"/>
      <c r="B114" s="1654" t="s">
        <v>3560</v>
      </c>
      <c r="C114" s="1840" t="s">
        <v>3558</v>
      </c>
      <c r="D114" s="1655"/>
      <c r="E114" s="1709">
        <v>23</v>
      </c>
      <c r="F114" s="1724"/>
      <c r="G114" s="1725"/>
      <c r="H114" s="1726"/>
      <c r="I114" s="1727"/>
      <c r="J114" s="1728"/>
      <c r="K114" s="1728"/>
    </row>
    <row r="115" spans="1:11" ht="35.25" thickTop="1">
      <c r="A115" s="261"/>
      <c r="B115" s="967" t="s">
        <v>3561</v>
      </c>
      <c r="C115" s="751" t="s">
        <v>3562</v>
      </c>
      <c r="D115" s="1684"/>
      <c r="E115" s="1529">
        <v>75</v>
      </c>
      <c r="F115" s="1248"/>
      <c r="G115" s="630" t="s">
        <v>3827</v>
      </c>
      <c r="H115" s="1685" t="s">
        <v>3828</v>
      </c>
      <c r="I115" s="1732" t="s">
        <v>3829</v>
      </c>
      <c r="J115" s="1343" t="s">
        <v>3830</v>
      </c>
      <c r="K115" s="1343"/>
    </row>
    <row r="116" spans="1:11">
      <c r="A116" s="261"/>
      <c r="B116" s="1340" t="s">
        <v>3563</v>
      </c>
      <c r="C116" s="753" t="s">
        <v>3564</v>
      </c>
      <c r="D116" s="899"/>
      <c r="E116" s="1114">
        <v>85</v>
      </c>
      <c r="F116" s="627"/>
      <c r="G116" s="904" t="s">
        <v>3831</v>
      </c>
      <c r="H116" s="1345" t="s">
        <v>3832</v>
      </c>
      <c r="I116" s="1733" t="s">
        <v>3833</v>
      </c>
      <c r="J116" s="1343" t="s">
        <v>3834</v>
      </c>
      <c r="K116" s="1343"/>
    </row>
    <row r="117" spans="1:11" ht="35.25" thickBot="1">
      <c r="A117" s="2441"/>
      <c r="B117" s="1686" t="s">
        <v>3565</v>
      </c>
      <c r="C117" s="1687" t="s">
        <v>3566</v>
      </c>
      <c r="D117" s="2136" t="s">
        <v>3567</v>
      </c>
      <c r="E117" s="1689" t="s">
        <v>3835</v>
      </c>
      <c r="F117" s="1550"/>
      <c r="G117" s="3757" t="s">
        <v>3836</v>
      </c>
      <c r="H117" s="1690" t="s">
        <v>3157</v>
      </c>
      <c r="I117" s="2137" t="s">
        <v>3837</v>
      </c>
      <c r="J117" s="1691" t="s">
        <v>3838</v>
      </c>
      <c r="K117" s="1692"/>
    </row>
    <row r="118" spans="1:11">
      <c r="A118" s="212"/>
      <c r="B118" s="1350" t="s">
        <v>3568</v>
      </c>
      <c r="C118" s="1842" t="s">
        <v>3569</v>
      </c>
      <c r="D118" s="2792" t="s">
        <v>3570</v>
      </c>
      <c r="E118" s="1584" t="s">
        <v>3621</v>
      </c>
      <c r="F118" s="1585"/>
      <c r="G118" s="1586" t="s">
        <v>3839</v>
      </c>
      <c r="H118" s="1587" t="s">
        <v>3840</v>
      </c>
      <c r="I118" s="1588" t="s">
        <v>3841</v>
      </c>
      <c r="J118" s="2793" t="s">
        <v>3842</v>
      </c>
      <c r="K118" s="1344" t="s">
        <v>3843</v>
      </c>
    </row>
    <row r="119" spans="1:11">
      <c r="A119" s="212"/>
      <c r="B119" s="560" t="s">
        <v>3571</v>
      </c>
      <c r="C119" s="93" t="s">
        <v>724</v>
      </c>
      <c r="D119" s="599" t="s">
        <v>3572</v>
      </c>
      <c r="E119" s="250" t="s">
        <v>3844</v>
      </c>
      <c r="F119" s="251"/>
      <c r="G119" s="276" t="s">
        <v>3845</v>
      </c>
      <c r="H119" s="606" t="s">
        <v>3846</v>
      </c>
      <c r="I119" s="1346" t="s">
        <v>3847</v>
      </c>
      <c r="J119" s="1780" t="s">
        <v>3848</v>
      </c>
      <c r="K119" s="1781" t="s">
        <v>3849</v>
      </c>
    </row>
    <row r="120" spans="1:11">
      <c r="A120" s="178"/>
      <c r="B120" s="560" t="s">
        <v>3573</v>
      </c>
      <c r="C120" s="93" t="s">
        <v>3070</v>
      </c>
      <c r="D120" s="599" t="s">
        <v>3574</v>
      </c>
      <c r="E120" s="250" t="s">
        <v>3850</v>
      </c>
      <c r="F120" s="251"/>
      <c r="G120" s="276" t="s">
        <v>3845</v>
      </c>
      <c r="H120" s="606" t="s">
        <v>3846</v>
      </c>
      <c r="I120" s="1346" t="s">
        <v>3851</v>
      </c>
      <c r="J120" s="1780" t="s">
        <v>3852</v>
      </c>
      <c r="K120" s="1781" t="s">
        <v>3853</v>
      </c>
    </row>
    <row r="121" spans="1:11">
      <c r="A121" s="545"/>
      <c r="B121" s="560" t="s">
        <v>3575</v>
      </c>
      <c r="C121" s="459"/>
      <c r="D121" s="321"/>
      <c r="E121" s="250" t="s">
        <v>3854</v>
      </c>
      <c r="F121" s="251"/>
      <c r="G121" s="276" t="s">
        <v>3855</v>
      </c>
      <c r="H121" s="606" t="s">
        <v>3856</v>
      </c>
      <c r="I121" s="1346"/>
      <c r="J121" s="326" t="s">
        <v>3857</v>
      </c>
      <c r="K121" s="1342"/>
    </row>
    <row r="122" spans="1:11">
      <c r="A122" s="545"/>
      <c r="B122" s="967" t="s">
        <v>3858</v>
      </c>
      <c r="C122" s="751" t="s">
        <v>3569</v>
      </c>
      <c r="D122" s="2707" t="s">
        <v>3859</v>
      </c>
      <c r="E122" s="3849">
        <v>290</v>
      </c>
      <c r="F122" s="251"/>
      <c r="G122" s="3276" t="s">
        <v>3860</v>
      </c>
      <c r="H122" s="85" t="s">
        <v>3861</v>
      </c>
      <c r="I122" s="415" t="s">
        <v>3862</v>
      </c>
      <c r="J122" s="598" t="s">
        <v>1066</v>
      </c>
      <c r="K122" s="598" t="s">
        <v>3863</v>
      </c>
    </row>
    <row r="123" spans="1:11">
      <c r="A123" s="545"/>
      <c r="B123" s="967" t="s">
        <v>3858</v>
      </c>
      <c r="C123" s="751"/>
      <c r="D123" s="2707"/>
      <c r="E123" s="3849"/>
      <c r="F123" s="251"/>
      <c r="G123" s="275"/>
      <c r="H123" s="85"/>
      <c r="I123" s="2282"/>
      <c r="J123" s="598"/>
      <c r="K123" s="598"/>
    </row>
    <row r="124" spans="1:11">
      <c r="A124" s="94"/>
      <c r="B124" s="32"/>
      <c r="C124" s="82"/>
      <c r="D124" s="83"/>
      <c r="E124" s="252"/>
      <c r="F124" s="241"/>
      <c r="G124" s="276"/>
      <c r="H124" s="29"/>
      <c r="I124" s="162"/>
      <c r="J124" s="29"/>
      <c r="K124" s="424"/>
    </row>
    <row r="125" spans="1:11">
      <c r="A125" s="94"/>
      <c r="B125" s="32"/>
      <c r="C125" s="82"/>
      <c r="D125" s="83"/>
      <c r="E125" s="252"/>
      <c r="F125" s="241"/>
      <c r="G125" s="276"/>
      <c r="H125" s="29"/>
      <c r="I125" s="162"/>
      <c r="J125" s="29"/>
      <c r="K125" s="424"/>
    </row>
    <row r="126" spans="1:11">
      <c r="A126" s="289"/>
      <c r="B126" s="1716" t="s">
        <v>3864</v>
      </c>
      <c r="C126" s="1717"/>
      <c r="D126" s="218"/>
      <c r="E126" s="1478"/>
      <c r="F126" s="1479"/>
      <c r="G126" s="1713"/>
      <c r="H126" s="69"/>
      <c r="I126" s="69"/>
      <c r="J126" s="908"/>
      <c r="K126" s="1490"/>
    </row>
    <row r="127" spans="1:11">
      <c r="A127" s="94"/>
      <c r="B127" s="69" t="s">
        <v>3865</v>
      </c>
      <c r="C127" s="218" t="s">
        <v>3866</v>
      </c>
      <c r="D127" s="218" t="s">
        <v>1571</v>
      </c>
      <c r="E127" s="1478">
        <v>25</v>
      </c>
      <c r="F127" s="1479"/>
      <c r="G127" s="969" t="s">
        <v>3867</v>
      </c>
      <c r="H127" s="69"/>
      <c r="I127" s="69"/>
      <c r="J127" s="908">
        <v>173</v>
      </c>
      <c r="K127" s="1490">
        <v>17.3</v>
      </c>
    </row>
    <row r="128" spans="1:11">
      <c r="A128" s="94"/>
      <c r="B128" s="69" t="s">
        <v>3868</v>
      </c>
      <c r="C128" s="218" t="s">
        <v>3866</v>
      </c>
      <c r="D128" s="218" t="s">
        <v>1571</v>
      </c>
      <c r="E128" s="1478">
        <v>28</v>
      </c>
      <c r="F128" s="1479"/>
      <c r="G128" s="969" t="s">
        <v>3867</v>
      </c>
      <c r="H128" s="69"/>
      <c r="I128" s="69"/>
      <c r="J128" s="908">
        <v>226</v>
      </c>
      <c r="K128" s="1490">
        <v>22.6</v>
      </c>
    </row>
    <row r="129" spans="1:12" ht="35.25" thickBot="1">
      <c r="A129" s="94"/>
      <c r="B129" s="1768" t="s">
        <v>3869</v>
      </c>
      <c r="C129" s="1737" t="s">
        <v>3866</v>
      </c>
      <c r="D129" s="1737" t="s">
        <v>1571</v>
      </c>
      <c r="E129" s="1738">
        <v>32</v>
      </c>
      <c r="F129" s="1739"/>
      <c r="G129" s="1740" t="s">
        <v>3867</v>
      </c>
      <c r="H129" s="1726"/>
      <c r="I129" s="1741"/>
      <c r="J129" s="3836">
        <v>269</v>
      </c>
      <c r="K129" s="3837">
        <v>26.9</v>
      </c>
    </row>
    <row r="130" spans="1:12" ht="35.25" thickTop="1">
      <c r="A130" s="94"/>
      <c r="B130" s="628" t="s">
        <v>3870</v>
      </c>
      <c r="C130" s="625" t="s">
        <v>3866</v>
      </c>
      <c r="D130" s="625" t="s">
        <v>1571</v>
      </c>
      <c r="E130" s="1734">
        <v>28</v>
      </c>
      <c r="F130" s="1735"/>
      <c r="G130" s="1796" t="s">
        <v>3871</v>
      </c>
      <c r="H130" s="628"/>
      <c r="I130" s="628"/>
      <c r="J130" s="907">
        <v>220</v>
      </c>
      <c r="K130" s="1736">
        <v>22</v>
      </c>
    </row>
    <row r="131" spans="1:12">
      <c r="A131" s="94"/>
      <c r="B131" s="852" t="s">
        <v>3872</v>
      </c>
      <c r="C131" s="218" t="s">
        <v>3866</v>
      </c>
      <c r="D131" s="218" t="s">
        <v>1571</v>
      </c>
      <c r="E131" s="1478">
        <v>40</v>
      </c>
      <c r="F131" s="1479"/>
      <c r="G131" s="969" t="s">
        <v>3871</v>
      </c>
      <c r="H131" s="1345"/>
      <c r="I131" s="1349"/>
      <c r="J131" s="3838">
        <v>271</v>
      </c>
      <c r="K131" s="3839">
        <v>27.1</v>
      </c>
    </row>
    <row r="132" spans="1:12">
      <c r="A132" s="94"/>
      <c r="B132" s="1066" t="s">
        <v>3873</v>
      </c>
      <c r="C132" s="218" t="s">
        <v>3874</v>
      </c>
      <c r="D132" s="218" t="s">
        <v>3450</v>
      </c>
      <c r="E132" s="1478">
        <v>10</v>
      </c>
      <c r="F132" s="1479">
        <v>880</v>
      </c>
      <c r="G132" s="969" t="s">
        <v>3875</v>
      </c>
      <c r="H132" s="69"/>
      <c r="I132" s="69"/>
      <c r="J132" s="908">
        <v>781</v>
      </c>
      <c r="K132" s="1490">
        <v>7.81</v>
      </c>
    </row>
    <row r="133" spans="1:12">
      <c r="A133" s="94"/>
      <c r="B133" s="1066" t="s">
        <v>3873</v>
      </c>
      <c r="C133" s="218" t="s">
        <v>3876</v>
      </c>
      <c r="D133" s="218" t="s">
        <v>3450</v>
      </c>
      <c r="E133" s="1478">
        <v>12</v>
      </c>
      <c r="F133" s="1479">
        <v>990</v>
      </c>
      <c r="G133" s="969" t="s">
        <v>3871</v>
      </c>
      <c r="H133" s="69"/>
      <c r="I133" s="69"/>
      <c r="J133" s="908">
        <v>907</v>
      </c>
      <c r="K133" s="1490">
        <v>9.07</v>
      </c>
    </row>
    <row r="134" spans="1:12">
      <c r="A134" s="94"/>
      <c r="B134" s="1066" t="s">
        <v>3873</v>
      </c>
      <c r="C134" s="218" t="s">
        <v>3877</v>
      </c>
      <c r="D134" s="218" t="s">
        <v>3450</v>
      </c>
      <c r="E134" s="1478">
        <v>15</v>
      </c>
      <c r="F134" s="1479">
        <v>1350</v>
      </c>
      <c r="G134" s="969" t="s">
        <v>3871</v>
      </c>
      <c r="H134" s="69"/>
      <c r="I134" s="69"/>
      <c r="J134" s="908">
        <v>1220</v>
      </c>
      <c r="K134" s="1490">
        <v>12.2</v>
      </c>
    </row>
    <row r="135" spans="1:12">
      <c r="A135" s="263"/>
      <c r="B135" s="607"/>
      <c r="C135" s="82"/>
      <c r="D135" s="3756"/>
      <c r="E135" s="247"/>
      <c r="F135" s="241"/>
      <c r="G135" s="1615"/>
      <c r="H135" s="29"/>
      <c r="I135" s="162"/>
      <c r="J135" s="29"/>
      <c r="K135" s="423"/>
    </row>
    <row r="136" spans="1:12">
      <c r="A136" s="212"/>
      <c r="B136" s="32"/>
      <c r="C136" s="82"/>
      <c r="D136" s="3756"/>
      <c r="E136" s="247"/>
      <c r="F136" s="241"/>
      <c r="G136" s="1615"/>
      <c r="H136" s="29"/>
      <c r="I136" s="162"/>
      <c r="J136" s="29"/>
      <c r="K136" s="423"/>
    </row>
    <row r="137" spans="1:12">
      <c r="A137" s="546"/>
      <c r="B137" s="26"/>
      <c r="C137" s="85"/>
      <c r="D137" s="97"/>
      <c r="E137" s="268"/>
      <c r="F137" s="251"/>
      <c r="G137" s="1615"/>
      <c r="H137" s="20"/>
      <c r="I137" s="432"/>
      <c r="J137" s="20"/>
      <c r="K137" s="423"/>
    </row>
    <row r="138" spans="1:12">
      <c r="A138" s="269"/>
      <c r="B138" s="264"/>
      <c r="C138" s="85"/>
      <c r="D138" s="86"/>
      <c r="E138" s="250"/>
      <c r="F138" s="251"/>
      <c r="G138" s="275"/>
      <c r="H138" s="20"/>
      <c r="I138" s="432"/>
      <c r="J138" s="20"/>
      <c r="K138" s="423"/>
    </row>
    <row r="139" spans="1:12">
      <c r="A139" s="94"/>
      <c r="B139" s="225"/>
      <c r="C139" s="82"/>
      <c r="D139" s="83"/>
      <c r="E139" s="252"/>
      <c r="F139" s="241"/>
      <c r="G139" s="276"/>
      <c r="H139" s="29"/>
      <c r="I139" s="162"/>
      <c r="J139" s="20"/>
      <c r="K139" s="423"/>
    </row>
    <row r="140" spans="1:12">
      <c r="A140" s="195"/>
      <c r="B140" s="32"/>
      <c r="C140" s="209"/>
      <c r="D140" s="211"/>
      <c r="E140" s="268"/>
      <c r="F140" s="251"/>
      <c r="G140" s="286"/>
      <c r="H140" s="56"/>
      <c r="I140" s="422"/>
      <c r="J140" s="56"/>
      <c r="K140" s="506"/>
    </row>
    <row r="141" spans="1:12" ht="30.75" customHeight="1">
      <c r="A141" s="1"/>
      <c r="B141" s="1"/>
      <c r="C141" s="71"/>
      <c r="F141" s="233"/>
      <c r="G141" s="271"/>
      <c r="I141" s="214"/>
      <c r="K141" s="533">
        <v>5</v>
      </c>
      <c r="L141" s="1"/>
    </row>
    <row r="142" spans="1:12">
      <c r="A142" s="1" t="s">
        <v>1</v>
      </c>
      <c r="B142" s="1"/>
      <c r="C142" s="71"/>
      <c r="F142" s="233"/>
      <c r="G142" s="271"/>
      <c r="I142" s="214"/>
      <c r="L142" s="1"/>
    </row>
    <row r="143" spans="1:12">
      <c r="A143" s="2" t="s">
        <v>325</v>
      </c>
      <c r="B143" s="1"/>
      <c r="C143" s="10"/>
      <c r="D143" s="78"/>
      <c r="F143" s="233"/>
      <c r="G143" s="271"/>
      <c r="I143" s="214"/>
      <c r="L143" s="1"/>
    </row>
    <row r="144" spans="1:12" ht="22.5" customHeight="1" thickBot="1">
      <c r="F144" s="233"/>
    </row>
    <row r="145" spans="1:12">
      <c r="A145" s="7"/>
      <c r="B145" s="3760" t="s">
        <v>3</v>
      </c>
      <c r="C145" s="6" t="s">
        <v>4</v>
      </c>
      <c r="D145" s="79" t="s">
        <v>5</v>
      </c>
      <c r="E145" s="234" t="s">
        <v>6</v>
      </c>
      <c r="F145" s="235" t="s">
        <v>6</v>
      </c>
      <c r="G145" s="272" t="s">
        <v>7</v>
      </c>
      <c r="H145" s="112" t="s">
        <v>8</v>
      </c>
      <c r="I145" s="400" t="s">
        <v>9</v>
      </c>
      <c r="J145" s="112" t="s">
        <v>10</v>
      </c>
      <c r="K145" s="219" t="s">
        <v>10</v>
      </c>
      <c r="L145" s="10"/>
    </row>
    <row r="146" spans="1:12" ht="35.25" thickBot="1">
      <c r="A146" s="13"/>
      <c r="B146" s="16"/>
      <c r="C146" s="12"/>
      <c r="D146" s="81" t="s">
        <v>11</v>
      </c>
      <c r="E146" s="236" t="s">
        <v>12</v>
      </c>
      <c r="F146" s="237" t="s">
        <v>13</v>
      </c>
      <c r="G146" s="273"/>
      <c r="H146" s="122" t="s">
        <v>14</v>
      </c>
      <c r="I146" s="401"/>
      <c r="J146" s="122" t="s">
        <v>15</v>
      </c>
      <c r="K146" s="503" t="s">
        <v>16</v>
      </c>
      <c r="L146" s="10"/>
    </row>
    <row r="147" spans="1:12">
      <c r="A147" s="269"/>
      <c r="B147" s="1251"/>
      <c r="C147" s="82"/>
      <c r="D147" s="3756"/>
      <c r="E147" s="256"/>
      <c r="F147" s="241"/>
      <c r="G147" s="276"/>
      <c r="H147" s="29"/>
      <c r="I147" s="162"/>
      <c r="J147" s="29"/>
      <c r="K147" s="424"/>
    </row>
    <row r="148" spans="1:12">
      <c r="A148" s="94"/>
      <c r="B148" s="32"/>
      <c r="C148" s="82"/>
      <c r="D148" s="83"/>
      <c r="E148" s="3185"/>
      <c r="F148" s="3217"/>
      <c r="G148" s="2987"/>
      <c r="H148" s="29"/>
      <c r="I148" s="162"/>
      <c r="J148" s="475"/>
      <c r="K148" s="2877"/>
    </row>
    <row r="149" spans="1:12">
      <c r="A149" s="94"/>
      <c r="B149" s="32"/>
      <c r="C149" s="82"/>
      <c r="D149" s="83"/>
      <c r="E149" s="1122"/>
      <c r="F149" s="2775"/>
      <c r="G149" s="276"/>
      <c r="H149" s="29"/>
      <c r="I149" s="162"/>
      <c r="J149" s="475"/>
      <c r="K149" s="2877"/>
    </row>
    <row r="150" spans="1:12">
      <c r="A150" s="94"/>
      <c r="B150" s="32"/>
      <c r="C150" s="82"/>
      <c r="D150" s="83"/>
      <c r="E150" s="1122"/>
      <c r="F150" s="2775"/>
      <c r="G150" s="276"/>
      <c r="H150" s="29"/>
      <c r="I150" s="162"/>
      <c r="J150" s="475"/>
      <c r="K150" s="2877"/>
    </row>
    <row r="151" spans="1:12">
      <c r="A151" s="94"/>
      <c r="B151" s="32"/>
      <c r="C151" s="82"/>
      <c r="D151" s="83"/>
      <c r="E151" s="1122"/>
      <c r="F151" s="3281"/>
      <c r="G151" s="2987"/>
      <c r="H151" s="29"/>
      <c r="I151" s="1346"/>
      <c r="J151" s="475"/>
      <c r="K151" s="2877"/>
    </row>
    <row r="152" spans="1:12">
      <c r="A152" s="94"/>
      <c r="B152" s="32"/>
      <c r="C152" s="82"/>
      <c r="D152" s="83"/>
      <c r="E152" s="1122"/>
      <c r="F152" s="2775"/>
      <c r="G152" s="276"/>
      <c r="H152" s="29"/>
      <c r="I152" s="162"/>
      <c r="J152" s="475"/>
      <c r="K152" s="2877"/>
    </row>
    <row r="153" spans="1:12">
      <c r="A153" s="94"/>
      <c r="B153" s="36"/>
      <c r="C153" s="207"/>
      <c r="D153" s="208"/>
      <c r="E153" s="3218"/>
      <c r="F153" s="2465"/>
      <c r="G153" s="282"/>
      <c r="H153" s="35"/>
      <c r="I153" s="434"/>
      <c r="J153" s="476"/>
      <c r="K153" s="3219"/>
    </row>
    <row r="154" spans="1:12">
      <c r="A154" s="94"/>
      <c r="B154" s="225"/>
      <c r="C154" s="82"/>
      <c r="D154" s="83"/>
      <c r="E154" s="3216"/>
      <c r="F154" s="923"/>
      <c r="G154" s="276"/>
      <c r="H154" s="82"/>
      <c r="I154" s="213"/>
      <c r="J154" s="305"/>
      <c r="K154" s="2893"/>
    </row>
    <row r="155" spans="1:12">
      <c r="A155" s="94"/>
      <c r="B155" s="616"/>
      <c r="C155" s="1561"/>
      <c r="D155" s="1645"/>
      <c r="E155" s="1122"/>
      <c r="F155" s="2775"/>
      <c r="G155" s="904"/>
      <c r="H155" s="69"/>
      <c r="I155" s="852"/>
      <c r="J155" s="69"/>
      <c r="K155" s="3220"/>
    </row>
    <row r="156" spans="1:12">
      <c r="A156" s="94"/>
      <c r="B156" s="3056"/>
      <c r="C156" s="218"/>
      <c r="D156" s="939"/>
      <c r="E156" s="3216"/>
      <c r="F156" s="923"/>
      <c r="G156" s="1116"/>
      <c r="H156" s="69"/>
      <c r="I156" s="1644"/>
      <c r="J156" s="69"/>
      <c r="K156" s="2997"/>
    </row>
    <row r="157" spans="1:12">
      <c r="A157" s="94"/>
      <c r="B157" s="910"/>
      <c r="C157" s="218"/>
      <c r="D157" s="939"/>
      <c r="E157" s="2998"/>
      <c r="F157" s="963"/>
      <c r="G157" s="1116"/>
      <c r="H157" s="69"/>
      <c r="I157" s="1644"/>
      <c r="J157" s="69"/>
      <c r="K157" s="2997"/>
    </row>
    <row r="158" spans="1:12">
      <c r="A158" s="94"/>
      <c r="B158" s="910"/>
      <c r="C158" s="218"/>
      <c r="D158" s="1646"/>
      <c r="E158" s="253"/>
      <c r="F158" s="254"/>
      <c r="G158" s="1116"/>
      <c r="H158" s="69"/>
      <c r="I158" s="1643"/>
      <c r="J158" s="69"/>
      <c r="K158" s="145"/>
    </row>
    <row r="159" spans="1:12">
      <c r="A159" s="94"/>
      <c r="B159" s="910"/>
      <c r="C159" s="218"/>
      <c r="D159" s="939"/>
      <c r="E159" s="2998"/>
      <c r="F159" s="963"/>
      <c r="G159" s="1116"/>
      <c r="H159" s="69"/>
      <c r="I159" s="1644"/>
      <c r="J159" s="69"/>
      <c r="K159" s="2997"/>
    </row>
    <row r="160" spans="1:12">
      <c r="A160" s="94"/>
      <c r="B160" s="3055"/>
      <c r="C160" s="1242"/>
      <c r="D160" s="1646"/>
      <c r="E160" s="252"/>
      <c r="F160" s="241"/>
      <c r="G160" s="630"/>
      <c r="H160" s="628"/>
      <c r="I160" s="1642"/>
      <c r="J160" s="628"/>
      <c r="K160" s="1560"/>
    </row>
    <row r="161" spans="1:12">
      <c r="A161" s="94"/>
      <c r="B161" s="3057"/>
      <c r="C161" s="1561"/>
      <c r="D161" s="1645"/>
      <c r="E161" s="252"/>
      <c r="F161" s="241"/>
      <c r="G161" s="1648"/>
      <c r="H161" s="1649"/>
      <c r="I161" s="1650"/>
      <c r="J161" s="1649"/>
      <c r="K161" s="1651"/>
    </row>
    <row r="162" spans="1:12">
      <c r="A162" s="212"/>
      <c r="B162" s="1345"/>
      <c r="C162" s="218"/>
      <c r="D162" s="1646"/>
      <c r="E162" s="252"/>
      <c r="F162" s="241"/>
      <c r="G162" s="904"/>
      <c r="H162" s="69"/>
      <c r="I162" s="1644"/>
      <c r="J162" s="69"/>
      <c r="K162" s="145"/>
    </row>
    <row r="163" spans="1:12">
      <c r="A163" s="212"/>
      <c r="B163" s="544"/>
      <c r="C163" s="218"/>
      <c r="D163" s="1646"/>
      <c r="E163" s="253"/>
      <c r="F163" s="254"/>
      <c r="G163" s="630"/>
      <c r="H163" s="628"/>
      <c r="I163" s="1642"/>
      <c r="J163" s="628"/>
      <c r="K163" s="1560"/>
    </row>
    <row r="164" spans="1:12">
      <c r="A164" s="21"/>
      <c r="B164" s="2171"/>
      <c r="C164" s="85"/>
      <c r="D164" s="97"/>
      <c r="E164" s="242"/>
      <c r="F164" s="243"/>
      <c r="G164" s="275"/>
      <c r="H164" s="85"/>
      <c r="I164" s="429"/>
      <c r="J164" s="204"/>
      <c r="K164" s="424"/>
    </row>
    <row r="165" spans="1:12">
      <c r="A165" s="94"/>
      <c r="B165" s="32"/>
      <c r="C165" s="82"/>
      <c r="D165" s="97"/>
      <c r="E165" s="249"/>
      <c r="F165" s="245"/>
      <c r="G165" s="275"/>
      <c r="H165" s="204"/>
      <c r="I165" s="440"/>
      <c r="J165" s="204"/>
      <c r="K165" s="423"/>
    </row>
    <row r="166" spans="1:12">
      <c r="A166" s="212"/>
      <c r="B166" s="557"/>
      <c r="C166" s="558"/>
      <c r="D166" s="559"/>
      <c r="E166" s="268"/>
      <c r="F166" s="251"/>
      <c r="G166" s="285"/>
      <c r="H166" s="97"/>
      <c r="I166" s="351"/>
      <c r="J166" s="97"/>
      <c r="K166" s="507"/>
    </row>
    <row r="167" spans="1:12">
      <c r="A167" s="212"/>
      <c r="B167" s="32"/>
      <c r="C167" s="209"/>
      <c r="D167" s="211"/>
      <c r="E167" s="268"/>
      <c r="F167" s="251"/>
      <c r="G167" s="286"/>
      <c r="H167" s="56"/>
      <c r="I167" s="422"/>
      <c r="J167" s="56"/>
      <c r="K167" s="506"/>
    </row>
    <row r="168" spans="1:12">
      <c r="A168" s="212"/>
      <c r="B168" s="225"/>
      <c r="C168" s="82"/>
      <c r="D168" s="94"/>
      <c r="E168" s="247"/>
      <c r="F168" s="241"/>
      <c r="G168" s="276"/>
      <c r="H168" s="29"/>
      <c r="I168" s="162"/>
      <c r="J168" s="29"/>
      <c r="K168" s="424"/>
    </row>
    <row r="169" spans="1:12">
      <c r="A169" s="212"/>
      <c r="B169" s="2174"/>
      <c r="C169" s="209"/>
      <c r="D169" s="211"/>
      <c r="E169" s="249"/>
      <c r="F169" s="251"/>
      <c r="G169" s="286"/>
      <c r="H169" s="453"/>
      <c r="I169" s="162"/>
      <c r="J169" s="29"/>
      <c r="K169" s="424"/>
    </row>
    <row r="170" spans="1:12">
      <c r="A170" s="212"/>
      <c r="B170" s="32"/>
      <c r="C170" s="82"/>
      <c r="D170" s="3756"/>
      <c r="E170" s="3234"/>
      <c r="F170" s="34"/>
      <c r="G170" s="276"/>
      <c r="H170" s="203"/>
      <c r="I170" s="422"/>
      <c r="J170" s="56"/>
      <c r="K170" s="3233"/>
    </row>
    <row r="171" spans="1:12">
      <c r="A171" s="535"/>
      <c r="B171" s="32"/>
      <c r="C171" s="82"/>
      <c r="D171" s="3756"/>
      <c r="E171" s="1974"/>
      <c r="F171" s="34"/>
      <c r="G171" s="276"/>
      <c r="H171" s="203"/>
      <c r="I171" s="561"/>
      <c r="J171" s="29"/>
      <c r="K171" s="2877"/>
    </row>
    <row r="172" spans="1:12">
      <c r="A172" s="212"/>
      <c r="B172" s="32"/>
      <c r="C172" s="82"/>
      <c r="D172" s="3756"/>
      <c r="E172" s="1974"/>
      <c r="F172" s="34"/>
      <c r="G172" s="276"/>
      <c r="H172" s="203"/>
      <c r="I172" s="200"/>
      <c r="J172" s="29"/>
      <c r="K172" s="2877"/>
    </row>
    <row r="173" spans="1:12">
      <c r="A173" s="212"/>
      <c r="B173" s="32"/>
      <c r="C173" s="82"/>
      <c r="D173" s="3756"/>
      <c r="E173" s="1974"/>
      <c r="F173" s="34"/>
      <c r="G173" s="276"/>
      <c r="H173" s="203"/>
      <c r="I173" s="162"/>
      <c r="J173" s="29"/>
      <c r="K173" s="2877"/>
    </row>
    <row r="174" spans="1:12">
      <c r="A174" s="212"/>
      <c r="B174" s="32"/>
      <c r="C174" s="82"/>
      <c r="D174" s="3756"/>
      <c r="E174" s="1974"/>
      <c r="F174" s="34"/>
      <c r="G174" s="276"/>
      <c r="H174" s="29"/>
      <c r="I174" s="162"/>
      <c r="J174" s="29"/>
      <c r="K174" s="2877"/>
    </row>
    <row r="175" spans="1:12">
      <c r="A175" s="212"/>
      <c r="B175" s="32"/>
      <c r="C175" s="82"/>
      <c r="D175" s="3756"/>
      <c r="E175" s="1974"/>
      <c r="F175" s="34"/>
      <c r="G175" s="276"/>
      <c r="H175" s="29"/>
      <c r="I175" s="200"/>
      <c r="J175" s="29"/>
      <c r="K175" s="2877"/>
    </row>
    <row r="176" spans="1:12" ht="28.5" customHeight="1">
      <c r="A176" s="71"/>
      <c r="B176" s="71"/>
      <c r="C176" s="71"/>
      <c r="D176" s="71"/>
      <c r="E176" s="71"/>
      <c r="F176" s="71"/>
      <c r="G176" s="3753"/>
      <c r="H176" s="78"/>
      <c r="I176" s="399"/>
      <c r="J176" s="78"/>
      <c r="K176" s="505"/>
      <c r="L176" s="1"/>
    </row>
    <row r="177" spans="1:15">
      <c r="A177" s="1" t="s">
        <v>1</v>
      </c>
      <c r="B177" s="1"/>
      <c r="C177" s="71"/>
      <c r="F177" s="233"/>
      <c r="G177" s="271"/>
      <c r="I177" s="214"/>
      <c r="L177" s="1"/>
    </row>
    <row r="178" spans="1:15">
      <c r="A178" s="2" t="s">
        <v>325</v>
      </c>
      <c r="B178" s="1"/>
      <c r="C178" s="10"/>
      <c r="D178" s="78"/>
      <c r="F178" s="233"/>
      <c r="G178" s="271"/>
      <c r="I178" s="214"/>
      <c r="L178" s="1"/>
    </row>
    <row r="179" spans="1:15" ht="26.25" customHeight="1" thickBot="1">
      <c r="F179" s="233"/>
    </row>
    <row r="180" spans="1:15">
      <c r="A180" s="7"/>
      <c r="B180" s="3760" t="s">
        <v>3</v>
      </c>
      <c r="C180" s="6" t="s">
        <v>4</v>
      </c>
      <c r="D180" s="79" t="s">
        <v>5</v>
      </c>
      <c r="E180" s="2751" t="s">
        <v>6</v>
      </c>
      <c r="F180" s="2751" t="s">
        <v>6</v>
      </c>
      <c r="G180" s="272" t="s">
        <v>7</v>
      </c>
      <c r="H180" s="112" t="s">
        <v>8</v>
      </c>
      <c r="I180" s="400" t="s">
        <v>9</v>
      </c>
      <c r="J180" s="112" t="s">
        <v>10</v>
      </c>
      <c r="K180" s="3282" t="s">
        <v>10</v>
      </c>
      <c r="L180" s="10"/>
    </row>
    <row r="181" spans="1:15" ht="35.25" thickBot="1">
      <c r="A181" s="13"/>
      <c r="B181" s="16"/>
      <c r="C181" s="12"/>
      <c r="D181" s="81" t="s">
        <v>11</v>
      </c>
      <c r="E181" s="2753" t="s">
        <v>13</v>
      </c>
      <c r="F181" s="2753" t="s">
        <v>13</v>
      </c>
      <c r="G181" s="273"/>
      <c r="H181" s="122" t="s">
        <v>14</v>
      </c>
      <c r="I181" s="401"/>
      <c r="J181" s="122" t="s">
        <v>15</v>
      </c>
      <c r="K181" s="3283" t="s">
        <v>16</v>
      </c>
      <c r="L181" s="10"/>
      <c r="O181" s="471" t="s">
        <v>357</v>
      </c>
    </row>
    <row r="182" spans="1:15">
      <c r="A182" s="622"/>
      <c r="B182" s="2174"/>
      <c r="C182" s="209"/>
      <c r="D182" s="211"/>
      <c r="E182" s="3234"/>
      <c r="F182" s="23"/>
      <c r="G182" s="286"/>
      <c r="H182" s="453"/>
      <c r="I182" s="422"/>
      <c r="J182" s="56"/>
      <c r="K182" s="3233"/>
    </row>
    <row r="183" spans="1:15">
      <c r="A183" s="212"/>
      <c r="B183" s="32"/>
      <c r="C183" s="82"/>
      <c r="D183" s="3756"/>
      <c r="E183" s="3234"/>
      <c r="F183" s="34"/>
      <c r="G183" s="276"/>
      <c r="H183" s="203"/>
      <c r="I183" s="561"/>
      <c r="J183" s="29"/>
      <c r="K183" s="2877"/>
    </row>
    <row r="184" spans="1:15">
      <c r="A184" s="263"/>
      <c r="B184" s="225"/>
      <c r="C184" s="82"/>
      <c r="D184" s="3756"/>
      <c r="E184" s="1974"/>
      <c r="F184" s="34"/>
      <c r="G184" s="276"/>
      <c r="H184" s="29"/>
      <c r="I184" s="200"/>
      <c r="J184" s="29"/>
      <c r="K184" s="2877"/>
    </row>
    <row r="185" spans="1:15">
      <c r="A185" s="94"/>
      <c r="B185" s="1251"/>
      <c r="C185" s="82"/>
      <c r="D185" s="94"/>
      <c r="E185" s="1974"/>
      <c r="F185" s="34"/>
      <c r="G185" s="276"/>
      <c r="H185" s="29"/>
      <c r="I185" s="162"/>
      <c r="J185" s="29"/>
      <c r="K185" s="2877"/>
    </row>
    <row r="186" spans="1:15" ht="35.25" thickBot="1">
      <c r="A186" s="94"/>
      <c r="B186" s="1341"/>
      <c r="C186" s="82"/>
      <c r="D186" s="94"/>
      <c r="E186" s="1974"/>
      <c r="F186" s="34"/>
      <c r="G186" s="276"/>
      <c r="H186" s="29"/>
      <c r="I186" s="162"/>
      <c r="J186" s="29"/>
      <c r="K186" s="2877"/>
    </row>
    <row r="187" spans="1:15">
      <c r="A187" s="21"/>
      <c r="B187" s="3764"/>
      <c r="C187" s="3765"/>
      <c r="D187" s="428"/>
      <c r="E187" s="23"/>
      <c r="F187" s="23"/>
      <c r="G187" s="1460"/>
      <c r="H187" s="1461"/>
      <c r="I187" s="1462"/>
      <c r="J187" s="20"/>
      <c r="K187" s="3284"/>
    </row>
    <row r="188" spans="1:15">
      <c r="A188" s="94"/>
      <c r="B188" s="616"/>
      <c r="C188" s="218"/>
      <c r="D188" s="626"/>
      <c r="E188" s="23"/>
      <c r="F188" s="23"/>
      <c r="G188" s="904"/>
      <c r="H188" s="69"/>
      <c r="I188" s="852"/>
      <c r="J188" s="1345"/>
      <c r="K188" s="3285"/>
    </row>
    <row r="189" spans="1:15">
      <c r="A189" s="94"/>
      <c r="B189" s="32"/>
      <c r="C189" s="82"/>
      <c r="D189" s="86"/>
      <c r="E189" s="34"/>
      <c r="F189" s="34"/>
      <c r="G189" s="3276"/>
      <c r="H189" s="20"/>
      <c r="I189" s="162"/>
      <c r="J189" s="20"/>
      <c r="K189" s="3284"/>
    </row>
    <row r="190" spans="1:15">
      <c r="A190" s="94"/>
      <c r="B190" s="32"/>
      <c r="C190" s="82"/>
      <c r="D190" s="86"/>
      <c r="E190" s="34"/>
      <c r="F190" s="34"/>
      <c r="G190" s="275"/>
      <c r="H190" s="20"/>
      <c r="I190" s="162"/>
      <c r="J190" s="20"/>
      <c r="K190" s="3284"/>
    </row>
    <row r="191" spans="1:15">
      <c r="A191" s="94"/>
      <c r="B191" s="32"/>
      <c r="C191" s="82"/>
      <c r="D191" s="86"/>
      <c r="E191" s="34"/>
      <c r="F191" s="34"/>
      <c r="G191" s="3276"/>
      <c r="H191" s="20"/>
      <c r="I191" s="561"/>
      <c r="J191" s="20"/>
      <c r="K191" s="3284"/>
    </row>
    <row r="192" spans="1:15" ht="38.25">
      <c r="A192" s="94"/>
      <c r="B192" s="1191"/>
      <c r="C192" s="1717"/>
      <c r="D192" s="94"/>
      <c r="E192" s="1974"/>
      <c r="F192" s="34"/>
      <c r="G192" s="276"/>
      <c r="H192" s="162"/>
      <c r="I192" s="162"/>
      <c r="J192" s="773"/>
      <c r="K192" s="774"/>
    </row>
    <row r="193" spans="1:12">
      <c r="A193" s="94"/>
      <c r="B193" s="32"/>
      <c r="C193" s="82"/>
      <c r="D193" s="86"/>
      <c r="E193" s="34"/>
      <c r="F193" s="34"/>
      <c r="G193" s="2987"/>
      <c r="H193" s="29"/>
      <c r="I193" s="416"/>
      <c r="J193" s="416"/>
      <c r="K193" s="3284"/>
    </row>
    <row r="194" spans="1:12">
      <c r="A194" s="94"/>
      <c r="B194" s="32"/>
      <c r="C194" s="82"/>
      <c r="D194" s="83"/>
      <c r="E194" s="33"/>
      <c r="F194" s="34"/>
      <c r="G194" s="276"/>
      <c r="H194" s="29"/>
      <c r="I194" s="162"/>
      <c r="J194" s="29"/>
      <c r="K194" s="3284"/>
      <c r="L194" s="4"/>
    </row>
    <row r="195" spans="1:12">
      <c r="A195" s="621"/>
      <c r="B195" s="225"/>
      <c r="C195" s="82"/>
      <c r="D195" s="94"/>
      <c r="E195" s="1974"/>
      <c r="F195" s="34"/>
      <c r="G195" s="2987"/>
      <c r="H195" s="29"/>
      <c r="I195" s="1791"/>
      <c r="J195" s="29"/>
      <c r="K195" s="2877"/>
      <c r="L195" s="775"/>
    </row>
    <row r="196" spans="1:12">
      <c r="A196" s="94"/>
      <c r="B196" s="225"/>
      <c r="C196" s="82"/>
      <c r="D196" s="94"/>
      <c r="E196" s="1974"/>
      <c r="F196" s="34"/>
      <c r="G196" s="2987"/>
      <c r="H196" s="29"/>
      <c r="I196" s="536"/>
      <c r="J196" s="29"/>
      <c r="K196" s="2877"/>
      <c r="L196" s="4"/>
    </row>
    <row r="197" spans="1:12">
      <c r="A197" s="212"/>
      <c r="B197" s="225"/>
      <c r="C197" s="82"/>
      <c r="D197" s="94"/>
      <c r="E197" s="1974"/>
      <c r="F197" s="34"/>
      <c r="G197" s="2987"/>
      <c r="H197" s="29"/>
      <c r="I197" s="536"/>
      <c r="J197" s="29"/>
      <c r="K197" s="2877"/>
    </row>
    <row r="198" spans="1:12">
      <c r="A198" s="212"/>
      <c r="B198" s="225"/>
      <c r="C198" s="82"/>
      <c r="D198" s="94"/>
      <c r="E198" s="1974"/>
      <c r="F198" s="34"/>
      <c r="G198" s="276"/>
      <c r="H198" s="29"/>
      <c r="I198" s="416"/>
      <c r="J198" s="29"/>
      <c r="K198" s="2877"/>
    </row>
    <row r="199" spans="1:12">
      <c r="A199" s="21"/>
      <c r="B199" s="225"/>
      <c r="C199" s="82"/>
      <c r="D199" s="94"/>
      <c r="E199" s="1974"/>
      <c r="F199" s="34"/>
      <c r="G199" s="276"/>
      <c r="H199" s="29"/>
      <c r="I199" s="416"/>
      <c r="J199" s="29"/>
      <c r="K199" s="2877"/>
    </row>
    <row r="200" spans="1:12" ht="34.5" customHeight="1">
      <c r="A200" s="94"/>
      <c r="B200" s="1191"/>
      <c r="C200" s="1672"/>
      <c r="D200" s="938"/>
      <c r="E200" s="1974"/>
      <c r="F200" s="34"/>
      <c r="G200" s="649"/>
      <c r="H200" s="939"/>
      <c r="I200" s="940"/>
      <c r="J200" s="29"/>
      <c r="K200" s="2877"/>
    </row>
    <row r="201" spans="1:12">
      <c r="A201" s="212"/>
      <c r="B201" s="225"/>
      <c r="C201" s="82"/>
      <c r="D201" s="3756"/>
      <c r="E201" s="1974"/>
      <c r="F201" s="34"/>
      <c r="G201" s="276"/>
      <c r="H201" s="29"/>
      <c r="I201" s="162"/>
      <c r="J201" s="29"/>
      <c r="K201" s="2877"/>
    </row>
    <row r="202" spans="1:12">
      <c r="A202" s="938"/>
      <c r="B202" s="645"/>
      <c r="C202" s="459"/>
      <c r="D202" s="94"/>
      <c r="E202" s="1974"/>
      <c r="F202" s="34"/>
      <c r="G202" s="276"/>
      <c r="H202" s="29"/>
      <c r="I202" s="1804"/>
      <c r="J202" s="29"/>
      <c r="K202" s="2877"/>
    </row>
    <row r="203" spans="1:12">
      <c r="A203" s="212"/>
      <c r="B203" s="225"/>
      <c r="C203" s="82"/>
      <c r="D203" s="3756"/>
      <c r="E203" s="1974"/>
      <c r="F203" s="34"/>
      <c r="G203" s="276"/>
      <c r="H203" s="29"/>
      <c r="I203" s="162"/>
      <c r="J203" s="29"/>
      <c r="K203" s="2877"/>
    </row>
    <row r="204" spans="1:12">
      <c r="A204" s="212"/>
      <c r="B204" s="60"/>
      <c r="C204" s="82"/>
      <c r="D204" s="955"/>
      <c r="E204" s="1974"/>
      <c r="F204" s="34"/>
      <c r="G204" s="3775"/>
      <c r="H204" s="3776"/>
      <c r="I204" s="3312"/>
      <c r="J204" s="3776"/>
      <c r="K204" s="2877"/>
    </row>
    <row r="205" spans="1:12">
      <c r="A205" s="212"/>
      <c r="B205" s="60"/>
      <c r="C205" s="82"/>
      <c r="D205" s="955"/>
      <c r="E205" s="1974"/>
      <c r="F205" s="34"/>
      <c r="G205" s="2438"/>
      <c r="H205" s="3776"/>
      <c r="I205" s="3312"/>
      <c r="J205" s="3776"/>
      <c r="K205" s="2877"/>
    </row>
    <row r="206" spans="1:12">
      <c r="A206" s="535"/>
      <c r="B206" s="60"/>
      <c r="C206" s="82"/>
      <c r="D206" s="955"/>
      <c r="E206" s="3234"/>
      <c r="F206" s="2756"/>
      <c r="G206" s="288"/>
      <c r="H206" s="203"/>
      <c r="I206" s="3312"/>
      <c r="J206" s="203"/>
      <c r="K206" s="2893"/>
    </row>
    <row r="207" spans="1:12">
      <c r="A207" s="212"/>
      <c r="B207" s="1833"/>
      <c r="C207" s="82"/>
      <c r="D207" s="955"/>
      <c r="E207" s="3234"/>
      <c r="F207" s="2756"/>
      <c r="G207" s="275"/>
      <c r="H207" s="204"/>
      <c r="I207" s="3312"/>
      <c r="J207" s="204"/>
      <c r="K207" s="2894"/>
    </row>
    <row r="208" spans="1:12">
      <c r="A208" s="212"/>
      <c r="B208" s="1834"/>
      <c r="C208" s="82"/>
      <c r="D208" s="97"/>
      <c r="E208" s="3234"/>
      <c r="F208" s="2756"/>
      <c r="G208" s="275"/>
      <c r="H208" s="204"/>
      <c r="I208" s="3312"/>
      <c r="J208" s="204"/>
      <c r="K208" s="2894"/>
    </row>
    <row r="209" spans="1:16">
      <c r="A209" s="212"/>
      <c r="B209" s="32"/>
      <c r="C209" s="82"/>
      <c r="D209" s="97"/>
      <c r="E209" s="249"/>
      <c r="F209" s="245"/>
      <c r="G209" s="275"/>
      <c r="H209" s="204"/>
      <c r="I209" s="440"/>
      <c r="J209" s="204"/>
      <c r="K209" s="2877"/>
      <c r="L209" s="4"/>
    </row>
    <row r="210" spans="1:16" s="210" customFormat="1">
      <c r="A210" s="71"/>
      <c r="B210" s="71"/>
      <c r="C210" s="71"/>
      <c r="D210" s="71"/>
      <c r="E210" s="71"/>
      <c r="F210" s="71"/>
      <c r="G210" s="3753"/>
      <c r="H210" s="78"/>
      <c r="I210" s="399"/>
      <c r="J210" s="78"/>
      <c r="K210" s="505"/>
      <c r="M210" s="470"/>
      <c r="N210" s="470"/>
      <c r="O210" s="474"/>
      <c r="P210" s="470"/>
    </row>
    <row r="211" spans="1:16">
      <c r="A211" s="1"/>
      <c r="B211" s="1"/>
      <c r="C211" s="71"/>
      <c r="F211" s="233"/>
      <c r="G211" s="271"/>
      <c r="I211" s="214"/>
      <c r="K211" s="533">
        <v>5</v>
      </c>
      <c r="L211" s="4"/>
    </row>
    <row r="212" spans="1:16">
      <c r="A212" s="1" t="s">
        <v>1</v>
      </c>
      <c r="B212" s="1"/>
      <c r="C212" s="71"/>
      <c r="F212" s="233"/>
      <c r="G212" s="271"/>
      <c r="I212" s="214"/>
      <c r="L212" s="1"/>
    </row>
    <row r="213" spans="1:16">
      <c r="A213" s="2" t="s">
        <v>325</v>
      </c>
      <c r="B213" s="1"/>
      <c r="C213" s="10"/>
      <c r="D213" s="78"/>
      <c r="E213" s="232">
        <f>L152</f>
        <v>0</v>
      </c>
      <c r="F213" s="233"/>
      <c r="G213" s="271"/>
      <c r="I213" s="214"/>
    </row>
    <row r="214" spans="1:16" ht="35.25" thickBot="1">
      <c r="F214" s="233"/>
    </row>
    <row r="215" spans="1:16">
      <c r="A215" s="7"/>
      <c r="B215" s="3760" t="s">
        <v>3</v>
      </c>
      <c r="C215" s="6" t="s">
        <v>4</v>
      </c>
      <c r="D215" s="79" t="s">
        <v>5</v>
      </c>
      <c r="E215" s="2750" t="s">
        <v>6</v>
      </c>
      <c r="F215" s="2751" t="s">
        <v>6</v>
      </c>
      <c r="G215" s="272" t="s">
        <v>7</v>
      </c>
      <c r="H215" s="112" t="s">
        <v>8</v>
      </c>
      <c r="I215" s="400" t="s">
        <v>9</v>
      </c>
      <c r="J215" s="112" t="s">
        <v>10</v>
      </c>
      <c r="K215" s="3282" t="s">
        <v>10</v>
      </c>
    </row>
    <row r="216" spans="1:16" ht="35.25" thickBot="1">
      <c r="A216" s="13"/>
      <c r="B216" s="16"/>
      <c r="C216" s="12"/>
      <c r="D216" s="81" t="s">
        <v>11</v>
      </c>
      <c r="E216" s="2752" t="s">
        <v>12</v>
      </c>
      <c r="F216" s="2753" t="s">
        <v>13</v>
      </c>
      <c r="G216" s="273"/>
      <c r="H216" s="122" t="s">
        <v>14</v>
      </c>
      <c r="I216" s="401"/>
      <c r="J216" s="122" t="s">
        <v>15</v>
      </c>
      <c r="K216" s="3283" t="s">
        <v>16</v>
      </c>
    </row>
    <row r="217" spans="1:16" ht="40.5">
      <c r="A217" s="937"/>
      <c r="B217" s="891"/>
      <c r="C217" s="82"/>
      <c r="D217" s="83"/>
      <c r="E217" s="33"/>
      <c r="F217" s="34"/>
      <c r="G217" s="276"/>
      <c r="H217" s="477"/>
      <c r="I217" s="162"/>
      <c r="J217" s="29"/>
      <c r="K217" s="2877"/>
    </row>
    <row r="218" spans="1:16">
      <c r="A218" s="127"/>
      <c r="B218" s="259"/>
      <c r="C218" s="82"/>
      <c r="D218" s="83"/>
      <c r="E218" s="33"/>
      <c r="F218" s="34"/>
      <c r="G218" s="276"/>
      <c r="H218" s="477"/>
      <c r="I218" s="561"/>
      <c r="J218" s="29"/>
      <c r="K218" s="2877"/>
    </row>
    <row r="219" spans="1:16">
      <c r="A219" s="94"/>
      <c r="B219" s="32"/>
      <c r="C219" s="82"/>
      <c r="D219" s="94"/>
      <c r="E219" s="33"/>
      <c r="F219" s="34"/>
      <c r="G219" s="276"/>
      <c r="H219" s="477"/>
      <c r="I219" s="561"/>
      <c r="J219" s="29"/>
      <c r="K219" s="2877"/>
    </row>
    <row r="220" spans="1:16">
      <c r="A220" s="94"/>
      <c r="B220" s="651"/>
      <c r="C220" s="82"/>
      <c r="D220" s="94"/>
      <c r="E220" s="33"/>
      <c r="F220" s="34"/>
      <c r="G220" s="276"/>
      <c r="H220" s="477"/>
      <c r="I220" s="561"/>
      <c r="J220" s="29"/>
      <c r="K220" s="2877"/>
    </row>
    <row r="221" spans="1:16">
      <c r="A221" s="94"/>
      <c r="B221" s="651"/>
      <c r="C221" s="85"/>
      <c r="D221" s="97"/>
      <c r="E221" s="3314"/>
      <c r="F221" s="23"/>
      <c r="G221" s="276"/>
      <c r="H221" s="477"/>
      <c r="I221" s="162"/>
      <c r="J221" s="29"/>
      <c r="K221" s="2877"/>
    </row>
    <row r="222" spans="1:16">
      <c r="A222" s="94"/>
      <c r="B222" s="32"/>
      <c r="C222" s="85"/>
      <c r="D222" s="3756"/>
      <c r="E222" s="33"/>
      <c r="F222" s="34"/>
      <c r="G222" s="276"/>
      <c r="H222" s="477"/>
      <c r="I222" s="162"/>
      <c r="J222" s="29"/>
      <c r="K222" s="2877"/>
    </row>
    <row r="223" spans="1:16">
      <c r="A223" s="94"/>
      <c r="B223" s="32"/>
      <c r="C223" s="85"/>
      <c r="D223" s="94"/>
      <c r="E223" s="1974"/>
      <c r="F223" s="34"/>
      <c r="G223" s="276"/>
      <c r="H223" s="477"/>
      <c r="I223" s="561"/>
      <c r="J223" s="29"/>
      <c r="K223" s="2877"/>
    </row>
    <row r="224" spans="1:16">
      <c r="A224" s="94"/>
      <c r="B224" s="651"/>
      <c r="C224" s="85"/>
      <c r="D224" s="94"/>
      <c r="E224" s="1974"/>
      <c r="F224" s="34"/>
      <c r="G224" s="276"/>
      <c r="H224" s="29"/>
      <c r="I224" s="162"/>
      <c r="J224" s="29"/>
      <c r="K224" s="2877"/>
    </row>
    <row r="225" spans="1:11">
      <c r="A225" s="94"/>
      <c r="B225" s="651"/>
      <c r="C225" s="85"/>
      <c r="D225" s="94"/>
      <c r="E225" s="33"/>
      <c r="F225" s="34"/>
      <c r="G225" s="276"/>
      <c r="H225" s="477"/>
      <c r="I225" s="561"/>
      <c r="J225" s="29"/>
      <c r="K225" s="2877"/>
    </row>
    <row r="226" spans="1:11">
      <c r="A226" s="94"/>
      <c r="B226" s="32"/>
      <c r="C226" s="82"/>
      <c r="D226" s="94"/>
      <c r="E226" s="1974"/>
      <c r="F226" s="34"/>
      <c r="G226" s="276"/>
      <c r="H226" s="29"/>
      <c r="I226" s="162"/>
      <c r="J226" s="29"/>
      <c r="K226" s="2877"/>
    </row>
    <row r="227" spans="1:11">
      <c r="A227" s="94"/>
      <c r="B227" s="607"/>
      <c r="C227" s="82"/>
      <c r="D227" s="94"/>
      <c r="E227" s="1974"/>
      <c r="F227" s="34"/>
      <c r="G227" s="276"/>
      <c r="H227" s="29"/>
      <c r="I227" s="162"/>
      <c r="J227" s="29"/>
      <c r="K227" s="2877"/>
    </row>
    <row r="228" spans="1:11">
      <c r="A228" s="94"/>
      <c r="B228" s="1249"/>
      <c r="C228" s="140"/>
      <c r="D228" s="94"/>
      <c r="E228" s="247"/>
      <c r="F228" s="241"/>
      <c r="G228" s="276"/>
      <c r="H228" s="29"/>
      <c r="I228" s="162"/>
      <c r="J228" s="29"/>
      <c r="K228" s="2877"/>
    </row>
    <row r="229" spans="1:11">
      <c r="A229" s="94"/>
      <c r="B229" s="225"/>
      <c r="C229" s="82"/>
      <c r="D229" s="94"/>
      <c r="E229" s="1974"/>
      <c r="F229" s="34"/>
      <c r="G229" s="276"/>
      <c r="H229" s="29"/>
      <c r="I229" s="162"/>
      <c r="J229" s="29"/>
      <c r="K229" s="2877"/>
    </row>
    <row r="230" spans="1:11">
      <c r="A230" s="94"/>
      <c r="B230" s="225"/>
      <c r="C230" s="82"/>
      <c r="D230" s="94"/>
      <c r="E230" s="1974"/>
      <c r="F230" s="3281"/>
      <c r="G230" s="276"/>
      <c r="H230" s="29"/>
      <c r="I230" s="162"/>
      <c r="J230" s="29"/>
      <c r="K230" s="2877"/>
    </row>
    <row r="231" spans="1:11">
      <c r="A231" s="94"/>
      <c r="B231" s="225"/>
      <c r="C231" s="82"/>
      <c r="D231" s="94"/>
      <c r="E231" s="1974"/>
      <c r="F231" s="34"/>
      <c r="G231" s="276"/>
      <c r="H231" s="29"/>
      <c r="I231" s="162"/>
      <c r="J231" s="29"/>
      <c r="K231" s="2877"/>
    </row>
    <row r="232" spans="1:11">
      <c r="A232" s="212"/>
      <c r="B232" s="645"/>
      <c r="C232" s="82"/>
      <c r="D232" s="94"/>
      <c r="E232" s="1974"/>
      <c r="F232" s="34"/>
      <c r="G232" s="276"/>
      <c r="H232" s="29"/>
      <c r="I232" s="561"/>
      <c r="J232" s="29"/>
      <c r="K232" s="2877"/>
    </row>
    <row r="233" spans="1:11">
      <c r="A233" s="212"/>
      <c r="B233" s="645"/>
      <c r="C233" s="82"/>
      <c r="D233" s="94"/>
      <c r="E233" s="1974"/>
      <c r="F233" s="34"/>
      <c r="G233" s="276"/>
      <c r="H233" s="29"/>
      <c r="I233" s="1346"/>
      <c r="J233" s="29"/>
      <c r="K233" s="2877"/>
    </row>
    <row r="234" spans="1:11">
      <c r="A234" s="21"/>
      <c r="B234" s="608"/>
      <c r="C234" s="82"/>
      <c r="D234" s="94"/>
      <c r="E234" s="1974"/>
      <c r="F234" s="34"/>
      <c r="G234" s="276"/>
      <c r="H234" s="29"/>
      <c r="I234" s="162"/>
      <c r="J234" s="29"/>
      <c r="K234" s="2877"/>
    </row>
    <row r="235" spans="1:11">
      <c r="A235" s="94"/>
      <c r="B235" s="608"/>
      <c r="C235" s="82"/>
      <c r="D235" s="94"/>
      <c r="E235" s="1974"/>
      <c r="F235" s="34"/>
      <c r="G235" s="276"/>
      <c r="H235" s="29"/>
      <c r="I235" s="162"/>
      <c r="J235" s="29"/>
      <c r="K235" s="2877"/>
    </row>
    <row r="236" spans="1:11">
      <c r="A236" s="212"/>
      <c r="B236" s="225"/>
      <c r="C236" s="82"/>
      <c r="D236" s="646"/>
      <c r="E236" s="1974"/>
      <c r="F236" s="34"/>
      <c r="G236" s="276"/>
      <c r="H236" s="29"/>
      <c r="I236" s="162"/>
      <c r="J236" s="29"/>
      <c r="K236" s="2877"/>
    </row>
    <row r="237" spans="1:11">
      <c r="A237" s="212"/>
      <c r="B237" s="225"/>
      <c r="C237" s="82"/>
      <c r="D237" s="94"/>
      <c r="E237" s="247"/>
      <c r="F237" s="241"/>
      <c r="G237" s="276"/>
      <c r="H237" s="29"/>
      <c r="I237" s="200"/>
      <c r="J237" s="29"/>
      <c r="K237" s="2877"/>
    </row>
    <row r="238" spans="1:11">
      <c r="A238" s="212"/>
      <c r="B238" s="225"/>
      <c r="C238" s="82"/>
      <c r="D238" s="3756"/>
      <c r="E238" s="247"/>
      <c r="F238" s="241"/>
      <c r="G238" s="276"/>
      <c r="H238" s="29"/>
      <c r="I238" s="200"/>
      <c r="J238" s="29"/>
      <c r="K238" s="424"/>
    </row>
    <row r="239" spans="1:11">
      <c r="A239" s="94"/>
      <c r="B239" s="1249"/>
      <c r="C239" s="82"/>
      <c r="D239" s="3756"/>
      <c r="E239" s="247"/>
      <c r="F239" s="241"/>
      <c r="G239" s="276"/>
      <c r="H239" s="29"/>
      <c r="I239" s="200"/>
      <c r="J239" s="29"/>
      <c r="K239" s="424"/>
    </row>
    <row r="240" spans="1:11">
      <c r="A240" s="212"/>
      <c r="B240" s="225"/>
      <c r="C240" s="82"/>
      <c r="D240" s="1926"/>
      <c r="E240" s="247"/>
      <c r="F240" s="241"/>
      <c r="G240" s="276"/>
      <c r="H240" s="29"/>
      <c r="I240" s="162"/>
      <c r="J240" s="29"/>
      <c r="K240" s="424"/>
    </row>
    <row r="241" spans="1:11" ht="35.25" thickBot="1">
      <c r="A241" s="535"/>
      <c r="B241" s="32"/>
      <c r="C241" s="82"/>
      <c r="D241" s="94"/>
      <c r="E241" s="247"/>
      <c r="F241" s="251"/>
      <c r="G241" s="276"/>
      <c r="H241" s="29"/>
      <c r="I241" s="536"/>
      <c r="J241" s="29"/>
      <c r="K241" s="424"/>
    </row>
    <row r="242" spans="1:11">
      <c r="A242" s="212"/>
      <c r="B242" s="1251"/>
      <c r="C242" s="1250"/>
      <c r="D242" s="3756"/>
      <c r="E242" s="257"/>
      <c r="F242" s="241"/>
      <c r="G242" s="276"/>
      <c r="H242" s="29"/>
      <c r="I242" s="162"/>
      <c r="J242" s="29"/>
      <c r="K242" s="424"/>
    </row>
    <row r="243" spans="1:11">
      <c r="A243" s="535"/>
      <c r="B243" s="225"/>
      <c r="C243" s="459"/>
      <c r="D243" s="322"/>
      <c r="E243" s="1563"/>
      <c r="F243" s="2805"/>
      <c r="G243" s="276"/>
      <c r="H243" s="203"/>
      <c r="I243" s="1346"/>
      <c r="J243" s="2265"/>
      <c r="K243" s="310"/>
    </row>
    <row r="244" spans="1:11">
      <c r="A244" s="212"/>
      <c r="B244" s="225"/>
      <c r="C244" s="459"/>
      <c r="D244" s="322"/>
      <c r="E244" s="189"/>
      <c r="F244" s="665"/>
      <c r="G244" s="276"/>
      <c r="H244" s="203"/>
      <c r="I244" s="29"/>
      <c r="J244" s="353"/>
      <c r="K244" s="310"/>
    </row>
    <row r="245" spans="1:11">
      <c r="A245" s="1"/>
      <c r="B245" s="1"/>
      <c r="C245" s="71"/>
      <c r="F245" s="233"/>
      <c r="G245" s="271"/>
      <c r="I245" s="214"/>
      <c r="K245" s="533">
        <v>5</v>
      </c>
    </row>
    <row r="246" spans="1:11">
      <c r="A246" s="1" t="s">
        <v>1</v>
      </c>
      <c r="B246" s="1"/>
      <c r="C246" s="71"/>
      <c r="F246" s="233"/>
      <c r="G246" s="271"/>
      <c r="I246" s="214"/>
    </row>
    <row r="247" spans="1:11">
      <c r="A247" s="2" t="s">
        <v>325</v>
      </c>
      <c r="B247" s="1"/>
      <c r="C247" s="10"/>
      <c r="D247" s="78"/>
      <c r="F247" s="233"/>
      <c r="G247" s="271"/>
      <c r="I247" s="214"/>
    </row>
    <row r="248" spans="1:11" ht="35.25" thickBot="1">
      <c r="F248" s="233"/>
    </row>
    <row r="249" spans="1:11">
      <c r="A249" s="7"/>
      <c r="B249" s="3760" t="s">
        <v>3</v>
      </c>
      <c r="C249" s="6" t="s">
        <v>4</v>
      </c>
      <c r="D249" s="79" t="s">
        <v>5</v>
      </c>
      <c r="E249" s="234" t="s">
        <v>6</v>
      </c>
      <c r="F249" s="235" t="s">
        <v>6</v>
      </c>
      <c r="G249" s="272" t="s">
        <v>7</v>
      </c>
      <c r="H249" s="112" t="s">
        <v>8</v>
      </c>
      <c r="I249" s="400" t="s">
        <v>9</v>
      </c>
      <c r="J249" s="112" t="s">
        <v>10</v>
      </c>
      <c r="K249" s="219" t="s">
        <v>10</v>
      </c>
    </row>
    <row r="250" spans="1:11" ht="35.25" thickBot="1">
      <c r="A250" s="13"/>
      <c r="B250" s="16"/>
      <c r="C250" s="12"/>
      <c r="D250" s="81" t="s">
        <v>11</v>
      </c>
      <c r="E250" s="236" t="s">
        <v>12</v>
      </c>
      <c r="F250" s="237" t="s">
        <v>13</v>
      </c>
      <c r="G250" s="273"/>
      <c r="H250" s="122" t="s">
        <v>14</v>
      </c>
      <c r="I250" s="401"/>
      <c r="J250" s="122" t="s">
        <v>15</v>
      </c>
      <c r="K250" s="503" t="s">
        <v>16</v>
      </c>
    </row>
    <row r="251" spans="1:11" ht="38.25">
      <c r="A251" s="269"/>
      <c r="B251" s="1274"/>
      <c r="C251" s="82"/>
      <c r="D251" s="3756"/>
      <c r="E251" s="257"/>
      <c r="F251" s="241"/>
      <c r="G251" s="276"/>
      <c r="H251" s="29"/>
      <c r="I251" s="162"/>
      <c r="J251" s="29"/>
      <c r="K251" s="424"/>
    </row>
    <row r="252" spans="1:11">
      <c r="A252" s="94"/>
      <c r="B252" s="32"/>
      <c r="C252" s="82"/>
      <c r="D252" s="94"/>
      <c r="E252" s="247"/>
      <c r="F252" s="251"/>
      <c r="G252" s="276"/>
      <c r="H252" s="29"/>
      <c r="I252" s="536"/>
      <c r="J252" s="29"/>
      <c r="K252" s="424"/>
    </row>
    <row r="253" spans="1:11">
      <c r="A253" s="94"/>
      <c r="B253" s="32"/>
      <c r="C253" s="82"/>
      <c r="D253" s="94"/>
      <c r="E253" s="247"/>
      <c r="F253" s="241"/>
      <c r="G253" s="276"/>
      <c r="H253" s="29"/>
      <c r="I253" s="162"/>
      <c r="J253" s="29"/>
      <c r="K253" s="424"/>
    </row>
    <row r="254" spans="1:11">
      <c r="A254" s="94"/>
      <c r="B254" s="32"/>
      <c r="C254" s="82"/>
      <c r="D254" s="94"/>
      <c r="E254" s="247"/>
      <c r="F254" s="241"/>
      <c r="G254" s="276"/>
      <c r="H254" s="29"/>
      <c r="I254" s="162"/>
      <c r="J254" s="29"/>
      <c r="K254" s="424"/>
    </row>
    <row r="255" spans="1:11">
      <c r="A255" s="94"/>
      <c r="B255" s="32"/>
      <c r="C255" s="82"/>
      <c r="D255" s="94"/>
      <c r="E255" s="247"/>
      <c r="F255" s="241"/>
      <c r="G255" s="276"/>
      <c r="H255" s="29"/>
      <c r="I255" s="162"/>
      <c r="J255" s="29"/>
      <c r="K255" s="424"/>
    </row>
    <row r="256" spans="1:11">
      <c r="A256" s="94"/>
      <c r="B256" s="32"/>
      <c r="C256" s="82"/>
      <c r="D256" s="94"/>
      <c r="E256" s="247"/>
      <c r="F256" s="241"/>
      <c r="G256" s="276"/>
      <c r="H256" s="29"/>
      <c r="I256" s="162"/>
      <c r="J256" s="29"/>
      <c r="K256" s="424"/>
    </row>
    <row r="257" spans="1:11">
      <c r="A257" s="94"/>
      <c r="B257" s="32"/>
      <c r="C257" s="82"/>
      <c r="D257" s="94"/>
      <c r="E257" s="247"/>
      <c r="F257" s="241"/>
      <c r="G257" s="276"/>
      <c r="H257" s="29"/>
      <c r="I257" s="162"/>
      <c r="J257" s="29"/>
      <c r="K257" s="424"/>
    </row>
    <row r="258" spans="1:11">
      <c r="A258" s="94"/>
      <c r="B258" s="32"/>
      <c r="C258" s="82"/>
      <c r="D258" s="94"/>
      <c r="E258" s="247"/>
      <c r="F258" s="241"/>
      <c r="G258" s="276"/>
      <c r="H258" s="29"/>
      <c r="I258" s="162"/>
      <c r="J258" s="29"/>
      <c r="K258" s="424"/>
    </row>
    <row r="259" spans="1:11">
      <c r="A259" s="94"/>
      <c r="B259" s="32"/>
      <c r="C259" s="82"/>
      <c r="D259" s="94"/>
      <c r="E259" s="247"/>
      <c r="F259" s="241"/>
      <c r="G259" s="276"/>
      <c r="H259" s="29"/>
      <c r="I259" s="162"/>
      <c r="J259" s="29"/>
      <c r="K259" s="424"/>
    </row>
    <row r="260" spans="1:11">
      <c r="A260" s="94"/>
      <c r="B260" s="32"/>
      <c r="C260" s="82"/>
      <c r="D260" s="94"/>
      <c r="E260" s="247"/>
      <c r="F260" s="241"/>
      <c r="G260" s="276"/>
      <c r="H260" s="29"/>
      <c r="I260" s="162"/>
      <c r="J260" s="29"/>
      <c r="K260" s="424"/>
    </row>
    <row r="261" spans="1:11" ht="35.25" thickBot="1">
      <c r="A261" s="94"/>
      <c r="B261" s="1591"/>
      <c r="C261" s="1592"/>
      <c r="D261" s="1593"/>
      <c r="E261" s="1594"/>
      <c r="F261" s="1513"/>
      <c r="G261" s="1514"/>
      <c r="H261" s="37"/>
      <c r="I261" s="1595"/>
      <c r="J261" s="37"/>
      <c r="K261" s="1596"/>
    </row>
    <row r="262" spans="1:11">
      <c r="A262" s="94"/>
      <c r="B262" s="1610"/>
      <c r="C262" s="1611"/>
      <c r="D262" s="1612"/>
      <c r="E262" s="1613"/>
      <c r="F262" s="1614"/>
      <c r="G262" s="1615"/>
      <c r="H262" s="1616"/>
      <c r="I262" s="1617"/>
      <c r="J262" s="1616"/>
      <c r="K262" s="1618"/>
    </row>
    <row r="263" spans="1:11">
      <c r="A263" s="94"/>
      <c r="B263" s="32"/>
      <c r="C263" s="82"/>
      <c r="D263" s="94"/>
      <c r="E263" s="247"/>
      <c r="F263" s="241"/>
      <c r="G263" s="276"/>
      <c r="H263" s="29"/>
      <c r="I263" s="162"/>
      <c r="J263" s="29"/>
      <c r="K263" s="424"/>
    </row>
    <row r="264" spans="1:11">
      <c r="A264" s="94"/>
      <c r="B264" s="32"/>
      <c r="C264" s="82"/>
      <c r="D264" s="94"/>
      <c r="E264" s="247"/>
      <c r="F264" s="241"/>
      <c r="G264" s="276"/>
      <c r="H264" s="29"/>
      <c r="I264" s="162"/>
      <c r="J264" s="29"/>
      <c r="K264" s="424"/>
    </row>
    <row r="265" spans="1:11">
      <c r="A265" s="94"/>
      <c r="B265" s="651"/>
      <c r="C265" s="82"/>
      <c r="D265" s="94"/>
      <c r="E265" s="247"/>
      <c r="F265" s="241"/>
      <c r="G265" s="276"/>
      <c r="H265" s="29"/>
      <c r="I265" s="162"/>
      <c r="J265" s="29"/>
      <c r="K265" s="424"/>
    </row>
    <row r="266" spans="1:11">
      <c r="A266" s="212"/>
      <c r="B266" s="32"/>
      <c r="C266" s="82"/>
      <c r="D266" s="94"/>
      <c r="E266" s="247"/>
      <c r="F266" s="241"/>
      <c r="G266" s="2987"/>
      <c r="H266" s="29"/>
      <c r="I266" s="162"/>
      <c r="J266" s="29"/>
      <c r="K266" s="424"/>
    </row>
    <row r="267" spans="1:11">
      <c r="A267" s="212"/>
      <c r="B267" s="32"/>
      <c r="C267" s="82"/>
      <c r="D267" s="94"/>
      <c r="E267" s="247"/>
      <c r="F267" s="241"/>
      <c r="G267" s="276"/>
      <c r="H267" s="29"/>
      <c r="I267" s="162"/>
      <c r="J267" s="29"/>
      <c r="K267" s="424"/>
    </row>
    <row r="268" spans="1:11">
      <c r="A268" s="21"/>
      <c r="B268" s="32"/>
      <c r="C268" s="82"/>
      <c r="D268" s="94"/>
      <c r="E268" s="247"/>
      <c r="F268" s="241"/>
      <c r="G268" s="276"/>
      <c r="H268" s="29"/>
      <c r="I268" s="162"/>
      <c r="J268" s="29"/>
      <c r="K268" s="424"/>
    </row>
    <row r="269" spans="1:11">
      <c r="A269" s="94"/>
      <c r="B269" s="32"/>
      <c r="C269" s="82"/>
      <c r="D269" s="94"/>
      <c r="E269" s="247"/>
      <c r="F269" s="241"/>
      <c r="G269" s="276"/>
      <c r="H269" s="29"/>
      <c r="I269" s="162"/>
      <c r="J269" s="29"/>
      <c r="K269" s="424"/>
    </row>
    <row r="270" spans="1:11">
      <c r="A270" s="212"/>
      <c r="B270" s="32"/>
      <c r="C270" s="82"/>
      <c r="D270" s="94"/>
      <c r="E270" s="247"/>
      <c r="F270" s="241"/>
      <c r="G270" s="2987"/>
      <c r="H270" s="29"/>
      <c r="I270" s="162"/>
      <c r="J270" s="29"/>
      <c r="K270" s="424"/>
    </row>
    <row r="271" spans="1:11">
      <c r="A271" s="212"/>
      <c r="B271" s="32"/>
      <c r="C271" s="82"/>
      <c r="D271" s="94"/>
      <c r="E271" s="247"/>
      <c r="F271" s="241"/>
      <c r="G271" s="2987"/>
      <c r="H271" s="29"/>
      <c r="I271" s="162"/>
      <c r="J271" s="29"/>
      <c r="K271" s="424"/>
    </row>
    <row r="272" spans="1:11">
      <c r="A272" s="212"/>
      <c r="B272" s="32"/>
      <c r="C272" s="82"/>
      <c r="D272" s="94"/>
      <c r="E272" s="247"/>
      <c r="F272" s="241"/>
      <c r="G272" s="276"/>
      <c r="H272" s="29"/>
      <c r="I272" s="162"/>
      <c r="J272" s="29"/>
      <c r="K272" s="424"/>
    </row>
    <row r="273" spans="1:11">
      <c r="A273" s="212"/>
      <c r="B273" s="32"/>
      <c r="C273" s="82"/>
      <c r="D273" s="94"/>
      <c r="E273" s="247"/>
      <c r="F273" s="241"/>
      <c r="G273" s="2987"/>
      <c r="H273" s="29"/>
      <c r="I273" s="162"/>
      <c r="J273" s="29"/>
      <c r="K273" s="424"/>
    </row>
    <row r="274" spans="1:11">
      <c r="A274" s="212"/>
      <c r="B274" s="32"/>
      <c r="C274" s="82"/>
      <c r="D274" s="94"/>
      <c r="E274" s="247"/>
      <c r="F274" s="241"/>
      <c r="G274" s="276"/>
      <c r="H274" s="29"/>
      <c r="I274" s="162"/>
      <c r="J274" s="29"/>
      <c r="K274" s="424"/>
    </row>
    <row r="275" spans="1:11">
      <c r="A275" s="535"/>
      <c r="B275" s="32"/>
      <c r="C275" s="82"/>
      <c r="D275" s="94"/>
      <c r="E275" s="247"/>
      <c r="F275" s="241"/>
      <c r="G275" s="276"/>
      <c r="H275" s="29"/>
      <c r="I275" s="162"/>
      <c r="J275" s="29"/>
      <c r="K275" s="424"/>
    </row>
    <row r="276" spans="1:11">
      <c r="A276" s="1937"/>
      <c r="B276" s="36"/>
      <c r="C276" s="209"/>
      <c r="D276" s="1058"/>
      <c r="E276" s="1938"/>
      <c r="F276" s="254"/>
      <c r="G276" s="282"/>
      <c r="H276" s="35"/>
      <c r="I276" s="434"/>
      <c r="J276" s="35"/>
      <c r="K276" s="504"/>
    </row>
    <row r="277" spans="1:11">
      <c r="A277" s="2"/>
      <c r="B277" s="4"/>
      <c r="C277" s="78"/>
      <c r="D277" s="4"/>
      <c r="E277" s="1452"/>
      <c r="F277" s="1452"/>
      <c r="G277" s="281"/>
      <c r="H277" s="4"/>
      <c r="I277" s="184"/>
      <c r="J277" s="4"/>
    </row>
    <row r="278" spans="1:11">
      <c r="A278" s="2" t="s">
        <v>1</v>
      </c>
      <c r="B278" s="4"/>
      <c r="C278" s="78"/>
      <c r="D278" s="4"/>
      <c r="E278" s="1452"/>
      <c r="F278" s="1452"/>
      <c r="G278" s="281"/>
      <c r="H278" s="4"/>
      <c r="I278" s="184"/>
      <c r="J278" s="4"/>
    </row>
    <row r="279" spans="1:11">
      <c r="A279" s="2" t="s">
        <v>325</v>
      </c>
      <c r="B279" s="4"/>
      <c r="C279" s="78"/>
      <c r="D279" s="4"/>
      <c r="E279" s="1452"/>
      <c r="F279" s="1452"/>
      <c r="G279" s="281"/>
      <c r="H279" s="4"/>
      <c r="I279" s="184"/>
      <c r="J279" s="4"/>
    </row>
    <row r="280" spans="1:11" ht="35.25" thickBot="1">
      <c r="B280" s="1371"/>
      <c r="C280" s="1373"/>
      <c r="D280" s="1371"/>
      <c r="E280" s="1943"/>
      <c r="F280" s="1943"/>
      <c r="G280" s="1944"/>
      <c r="H280" s="1371"/>
      <c r="I280" s="1945"/>
      <c r="J280" s="1371"/>
      <c r="K280" s="1946"/>
    </row>
    <row r="281" spans="1:11">
      <c r="A281" s="178"/>
      <c r="B281" s="614" t="s">
        <v>3</v>
      </c>
      <c r="C281" s="1369" t="s">
        <v>4</v>
      </c>
      <c r="D281" s="211" t="s">
        <v>5</v>
      </c>
      <c r="E281" s="1939" t="s">
        <v>6</v>
      </c>
      <c r="F281" s="1398" t="s">
        <v>6</v>
      </c>
      <c r="G281" s="1940" t="s">
        <v>7</v>
      </c>
      <c r="H281" s="1393" t="s">
        <v>8</v>
      </c>
      <c r="I281" s="1941" t="s">
        <v>9</v>
      </c>
      <c r="J281" s="1393" t="s">
        <v>10</v>
      </c>
      <c r="K281" s="1942" t="s">
        <v>10</v>
      </c>
    </row>
    <row r="282" spans="1:11" ht="35.25" thickBot="1">
      <c r="A282" s="13"/>
      <c r="B282" s="16"/>
      <c r="C282" s="12"/>
      <c r="D282" s="81" t="s">
        <v>11</v>
      </c>
      <c r="E282" s="236" t="s">
        <v>12</v>
      </c>
      <c r="F282" s="237" t="s">
        <v>13</v>
      </c>
      <c r="G282" s="273"/>
      <c r="H282" s="122" t="s">
        <v>14</v>
      </c>
      <c r="I282" s="401"/>
      <c r="J282" s="122" t="s">
        <v>15</v>
      </c>
      <c r="K282" s="503" t="s">
        <v>16</v>
      </c>
    </row>
    <row r="283" spans="1:11" ht="38.25">
      <c r="A283" s="269"/>
      <c r="B283" s="1274"/>
      <c r="C283" s="750"/>
      <c r="D283" s="324"/>
      <c r="E283" s="189"/>
      <c r="F283" s="665"/>
      <c r="G283" s="417"/>
      <c r="H283" s="3756"/>
      <c r="I283" s="29"/>
      <c r="J283" s="353"/>
      <c r="K283" s="310"/>
    </row>
    <row r="284" spans="1:11">
      <c r="A284" s="94"/>
      <c r="B284" s="32"/>
      <c r="C284" s="82"/>
      <c r="D284" s="94"/>
      <c r="E284" s="247"/>
      <c r="F284" s="241"/>
      <c r="G284" s="276"/>
      <c r="H284" s="29"/>
      <c r="I284" s="162"/>
      <c r="J284" s="29"/>
      <c r="K284" s="424"/>
    </row>
    <row r="285" spans="1:11">
      <c r="A285" s="94"/>
      <c r="B285" s="32"/>
      <c r="C285" s="82"/>
      <c r="D285" s="94"/>
      <c r="E285" s="247"/>
      <c r="F285" s="241"/>
      <c r="G285" s="276"/>
      <c r="H285" s="29"/>
      <c r="I285" s="162"/>
      <c r="J285" s="29"/>
      <c r="K285" s="424"/>
    </row>
    <row r="286" spans="1:11">
      <c r="A286" s="94"/>
      <c r="B286" s="32"/>
      <c r="C286" s="82"/>
      <c r="D286" s="94"/>
      <c r="E286" s="247"/>
      <c r="F286" s="241"/>
      <c r="G286" s="276"/>
      <c r="H286" s="29"/>
      <c r="I286" s="162"/>
      <c r="J286" s="29"/>
      <c r="K286" s="424"/>
    </row>
    <row r="287" spans="1:11">
      <c r="A287" s="94"/>
      <c r="B287" s="32"/>
      <c r="C287" s="82"/>
      <c r="D287" s="94"/>
      <c r="E287" s="247"/>
      <c r="F287" s="241"/>
      <c r="G287" s="276"/>
      <c r="H287" s="29"/>
      <c r="I287" s="162"/>
      <c r="J287" s="29"/>
      <c r="K287" s="424"/>
    </row>
    <row r="288" spans="1:11">
      <c r="A288" s="94"/>
      <c r="B288" s="32"/>
      <c r="C288" s="82"/>
      <c r="D288" s="94"/>
      <c r="E288" s="247"/>
      <c r="F288" s="241"/>
      <c r="G288" s="2987"/>
      <c r="H288" s="29"/>
      <c r="I288" s="162"/>
      <c r="J288" s="29"/>
      <c r="K288" s="424"/>
    </row>
    <row r="289" spans="1:11">
      <c r="A289" s="94"/>
      <c r="B289" s="225"/>
      <c r="C289" s="459"/>
      <c r="D289" s="322"/>
      <c r="E289" s="189"/>
      <c r="F289" s="665"/>
      <c r="G289" s="276"/>
      <c r="H289" s="203"/>
      <c r="I289" s="29"/>
      <c r="J289" s="353"/>
      <c r="K289" s="310"/>
    </row>
    <row r="290" spans="1:11">
      <c r="A290" s="94"/>
      <c r="B290" s="685"/>
      <c r="C290" s="1921"/>
      <c r="D290" s="3756"/>
      <c r="E290" s="247"/>
      <c r="F290" s="241"/>
      <c r="G290" s="276"/>
      <c r="H290" s="29"/>
      <c r="I290" s="200"/>
      <c r="J290" s="29"/>
      <c r="K290" s="424"/>
    </row>
    <row r="291" spans="1:11">
      <c r="A291" s="94"/>
      <c r="B291" s="590"/>
      <c r="C291" s="82"/>
      <c r="D291" s="94"/>
      <c r="E291" s="247"/>
      <c r="F291" s="241"/>
      <c r="G291" s="276"/>
      <c r="H291" s="29"/>
      <c r="I291" s="162"/>
      <c r="J291" s="29"/>
      <c r="K291" s="424"/>
    </row>
    <row r="292" spans="1:11">
      <c r="A292" s="94"/>
      <c r="B292" s="225"/>
      <c r="C292" s="82"/>
      <c r="D292" s="94"/>
      <c r="E292" s="247"/>
      <c r="F292" s="241"/>
      <c r="G292" s="276"/>
      <c r="H292" s="29"/>
      <c r="I292" s="200"/>
      <c r="J292" s="29"/>
      <c r="K292" s="424"/>
    </row>
    <row r="293" spans="1:11">
      <c r="A293" s="94"/>
      <c r="B293" s="225"/>
      <c r="C293" s="82"/>
      <c r="D293" s="3756"/>
      <c r="E293" s="247"/>
      <c r="F293" s="241"/>
      <c r="G293" s="276"/>
      <c r="H293" s="29"/>
      <c r="I293" s="200"/>
      <c r="J293" s="29"/>
      <c r="K293" s="424"/>
    </row>
    <row r="294" spans="1:11">
      <c r="A294" s="94"/>
      <c r="B294" s="685"/>
      <c r="C294" s="1921"/>
      <c r="D294" s="1947"/>
      <c r="E294" s="247"/>
      <c r="F294" s="241"/>
      <c r="G294" s="276"/>
      <c r="H294" s="29"/>
      <c r="I294" s="200"/>
      <c r="J294" s="29"/>
      <c r="K294" s="424"/>
    </row>
    <row r="295" spans="1:11">
      <c r="A295" s="94"/>
      <c r="B295" s="225"/>
      <c r="C295" s="82"/>
      <c r="D295" s="324"/>
      <c r="E295" s="247"/>
      <c r="F295" s="241"/>
      <c r="G295" s="276"/>
      <c r="H295" s="29"/>
      <c r="I295" s="200"/>
      <c r="J295" s="29"/>
      <c r="K295" s="424"/>
    </row>
    <row r="296" spans="1:11">
      <c r="A296" s="94"/>
      <c r="B296" s="225"/>
      <c r="C296" s="82"/>
      <c r="D296" s="324"/>
      <c r="E296" s="247"/>
      <c r="F296" s="241"/>
      <c r="G296" s="276"/>
      <c r="H296" s="29"/>
      <c r="I296" s="162"/>
      <c r="J296" s="29"/>
      <c r="K296" s="424"/>
    </row>
    <row r="297" spans="1:11">
      <c r="A297" s="94"/>
      <c r="B297" s="588"/>
      <c r="C297" s="82"/>
      <c r="D297" s="94"/>
      <c r="E297" s="247"/>
      <c r="F297" s="241"/>
      <c r="G297" s="276"/>
      <c r="H297" s="29"/>
      <c r="I297" s="162"/>
      <c r="J297" s="29"/>
      <c r="K297" s="424"/>
    </row>
    <row r="298" spans="1:11">
      <c r="A298" s="212"/>
      <c r="B298" s="685"/>
      <c r="C298" s="1921"/>
      <c r="D298" s="1947"/>
      <c r="E298" s="247"/>
      <c r="F298" s="241"/>
      <c r="G298" s="276"/>
      <c r="H298" s="29"/>
      <c r="I298" s="200"/>
      <c r="J298" s="29"/>
      <c r="K298" s="424"/>
    </row>
    <row r="299" spans="1:11">
      <c r="A299" s="212"/>
      <c r="B299" s="225"/>
      <c r="C299" s="82"/>
      <c r="D299" s="324"/>
      <c r="E299" s="247"/>
      <c r="F299" s="241"/>
      <c r="G299" s="276"/>
      <c r="H299" s="29"/>
      <c r="I299" s="200"/>
      <c r="J299" s="29"/>
      <c r="K299" s="424"/>
    </row>
    <row r="300" spans="1:11">
      <c r="A300" s="21"/>
      <c r="B300" s="225"/>
      <c r="C300" s="82"/>
      <c r="D300" s="324"/>
      <c r="E300" s="247"/>
      <c r="F300" s="241"/>
      <c r="G300" s="276"/>
      <c r="H300" s="29"/>
      <c r="I300" s="162"/>
      <c r="J300" s="29"/>
      <c r="K300" s="424"/>
    </row>
    <row r="301" spans="1:11">
      <c r="A301" s="94"/>
      <c r="B301" s="2881"/>
      <c r="C301" s="634"/>
      <c r="D301" s="3756"/>
      <c r="E301" s="247"/>
      <c r="F301" s="241"/>
      <c r="G301" s="276"/>
      <c r="H301" s="29"/>
      <c r="I301" s="200"/>
      <c r="J301" s="29"/>
      <c r="K301" s="424"/>
    </row>
    <row r="302" spans="1:11">
      <c r="A302" s="212"/>
      <c r="B302" s="2881"/>
      <c r="C302" s="583"/>
      <c r="D302" s="3756"/>
      <c r="E302" s="247"/>
      <c r="F302" s="241"/>
      <c r="G302" s="276"/>
      <c r="H302" s="29"/>
      <c r="I302" s="200"/>
      <c r="J302" s="29"/>
      <c r="K302" s="424"/>
    </row>
    <row r="303" spans="1:11" ht="38.25">
      <c r="A303" s="212"/>
      <c r="B303" s="1793"/>
      <c r="C303" s="82"/>
      <c r="D303" s="83"/>
      <c r="E303" s="242"/>
      <c r="F303" s="243"/>
      <c r="G303" s="276"/>
      <c r="H303" s="82"/>
      <c r="I303" s="162"/>
      <c r="J303" s="203"/>
      <c r="K303" s="522"/>
    </row>
    <row r="304" spans="1:11">
      <c r="A304" s="212"/>
      <c r="B304" s="560"/>
      <c r="C304" s="85"/>
      <c r="D304" s="86"/>
      <c r="E304" s="252"/>
      <c r="F304" s="241"/>
      <c r="G304" s="2987"/>
      <c r="H304" s="1804"/>
      <c r="I304" s="162"/>
      <c r="J304" s="203"/>
      <c r="K304" s="1443"/>
    </row>
    <row r="305" spans="1:11">
      <c r="A305" s="212"/>
      <c r="B305" s="560"/>
      <c r="C305" s="85"/>
      <c r="D305" s="86"/>
      <c r="E305" s="250"/>
      <c r="F305" s="251"/>
      <c r="G305" s="275"/>
      <c r="H305" s="20"/>
      <c r="I305" s="432"/>
      <c r="J305" s="204"/>
      <c r="K305" s="521"/>
    </row>
    <row r="306" spans="1:11">
      <c r="A306" s="212"/>
      <c r="B306" s="560"/>
      <c r="C306" s="85"/>
      <c r="D306" s="86"/>
      <c r="E306" s="252"/>
      <c r="F306" s="241"/>
      <c r="G306" s="904"/>
      <c r="H306" s="1804"/>
      <c r="I306" s="162"/>
      <c r="J306" s="203"/>
      <c r="K306" s="1443"/>
    </row>
    <row r="307" spans="1:11" ht="40.5">
      <c r="A307" s="535"/>
      <c r="B307" s="2882"/>
      <c r="C307" s="459"/>
      <c r="D307" s="321"/>
      <c r="E307" s="719"/>
      <c r="F307" s="719"/>
      <c r="G307" s="275"/>
      <c r="H307" s="720"/>
      <c r="I307" s="642"/>
      <c r="J307" s="721"/>
      <c r="K307" s="722"/>
    </row>
    <row r="308" spans="1:11" ht="39.75">
      <c r="A308" s="212"/>
      <c r="B308" s="1183"/>
      <c r="C308" s="459"/>
      <c r="D308" s="321"/>
      <c r="E308" s="3158"/>
      <c r="F308" s="3158"/>
      <c r="G308" s="1615"/>
      <c r="H308" s="720"/>
      <c r="I308" s="642"/>
      <c r="J308" s="1565"/>
      <c r="K308" s="1566"/>
    </row>
    <row r="309" spans="1:11" ht="39.75">
      <c r="A309" s="212"/>
      <c r="B309" s="1183"/>
      <c r="C309" s="459"/>
      <c r="D309" s="321"/>
      <c r="E309" s="3158"/>
      <c r="F309" s="3158"/>
      <c r="G309" s="1615"/>
      <c r="H309" s="720"/>
      <c r="I309" s="642"/>
      <c r="J309" s="1565"/>
      <c r="K309" s="1566"/>
    </row>
    <row r="310" spans="1:11" ht="40.5">
      <c r="A310" s="212"/>
      <c r="B310" s="1948"/>
      <c r="C310" s="460"/>
      <c r="D310" s="1499"/>
      <c r="E310" s="1949"/>
      <c r="F310" s="1949"/>
      <c r="G310" s="282"/>
      <c r="H310" s="1950"/>
      <c r="I310" s="1951"/>
      <c r="J310" s="1952"/>
      <c r="K310" s="1953"/>
    </row>
    <row r="311" spans="1:11">
      <c r="A311" s="1"/>
      <c r="B311" s="2880"/>
      <c r="C311" s="583"/>
      <c r="D311" s="3756"/>
      <c r="E311" s="247"/>
      <c r="F311" s="241"/>
      <c r="G311" s="276"/>
      <c r="H311" s="29"/>
      <c r="I311" s="200"/>
      <c r="J311" s="29"/>
      <c r="K311" s="424"/>
    </row>
    <row r="312" spans="1:11">
      <c r="A312" s="1"/>
      <c r="B312" s="638"/>
      <c r="C312" s="639"/>
      <c r="D312" s="580"/>
      <c r="E312" s="586"/>
      <c r="F312" s="587"/>
      <c r="G312" s="571"/>
      <c r="H312" s="585"/>
      <c r="I312" s="636"/>
      <c r="J312" s="635"/>
      <c r="K312" s="637"/>
    </row>
    <row r="313" spans="1:11">
      <c r="A313" s="2"/>
      <c r="B313" s="638"/>
      <c r="C313" s="82"/>
      <c r="D313" s="955"/>
      <c r="E313" s="2886"/>
      <c r="F313" s="241"/>
      <c r="G313" s="2987"/>
      <c r="H313" s="29"/>
      <c r="I313" s="561"/>
      <c r="J313" s="416"/>
      <c r="K313" s="2877"/>
    </row>
    <row r="314" spans="1:11">
      <c r="A314" s="1"/>
      <c r="B314" s="1"/>
      <c r="C314" s="71"/>
      <c r="F314" s="233"/>
      <c r="G314" s="271"/>
      <c r="I314" s="214"/>
      <c r="K314" s="533">
        <v>5</v>
      </c>
    </row>
    <row r="315" spans="1:11">
      <c r="A315" s="1" t="s">
        <v>1</v>
      </c>
      <c r="B315" s="1"/>
      <c r="C315" s="71"/>
      <c r="F315" s="233"/>
      <c r="G315" s="271"/>
      <c r="I315" s="214"/>
    </row>
    <row r="316" spans="1:11">
      <c r="A316" s="2" t="s">
        <v>325</v>
      </c>
      <c r="B316" s="1"/>
      <c r="C316" s="10"/>
      <c r="D316" s="78"/>
      <c r="F316" s="233"/>
      <c r="G316" s="271"/>
      <c r="I316" s="214"/>
    </row>
    <row r="317" spans="1:11" ht="35.25" thickBot="1">
      <c r="F317" s="233"/>
    </row>
    <row r="318" spans="1:11">
      <c r="A318" s="7"/>
      <c r="B318" s="3760" t="s">
        <v>3</v>
      </c>
      <c r="C318" s="6" t="s">
        <v>4</v>
      </c>
      <c r="D318" s="79" t="s">
        <v>5</v>
      </c>
      <c r="E318" s="234" t="s">
        <v>6</v>
      </c>
      <c r="F318" s="235" t="s">
        <v>6</v>
      </c>
      <c r="G318" s="272" t="s">
        <v>7</v>
      </c>
      <c r="H318" s="112" t="s">
        <v>8</v>
      </c>
      <c r="I318" s="400" t="s">
        <v>9</v>
      </c>
      <c r="J318" s="112" t="s">
        <v>10</v>
      </c>
      <c r="K318" s="219" t="s">
        <v>10</v>
      </c>
    </row>
    <row r="319" spans="1:11" ht="35.25" thickBot="1">
      <c r="A319" s="13"/>
      <c r="B319" s="16"/>
      <c r="C319" s="12"/>
      <c r="D319" s="81" t="s">
        <v>11</v>
      </c>
      <c r="E319" s="236" t="s">
        <v>12</v>
      </c>
      <c r="F319" s="237" t="s">
        <v>13</v>
      </c>
      <c r="G319" s="273"/>
      <c r="H319" s="122" t="s">
        <v>14</v>
      </c>
      <c r="I319" s="401"/>
      <c r="J319" s="122" t="s">
        <v>15</v>
      </c>
      <c r="K319" s="503" t="s">
        <v>16</v>
      </c>
    </row>
    <row r="320" spans="1:11">
      <c r="A320" s="94"/>
      <c r="B320" s="666"/>
      <c r="C320" s="750"/>
      <c r="D320" s="324"/>
      <c r="E320" s="189"/>
      <c r="F320" s="665"/>
      <c r="G320" s="417"/>
      <c r="H320" s="3756"/>
      <c r="I320" s="29"/>
      <c r="J320" s="353"/>
      <c r="K320" s="310"/>
    </row>
    <row r="321" spans="1:11">
      <c r="A321" s="94"/>
      <c r="B321" s="32"/>
      <c r="C321" s="459"/>
      <c r="D321" s="324"/>
      <c r="E321" s="1563"/>
      <c r="F321" s="2805"/>
      <c r="G321" s="276"/>
      <c r="H321" s="203"/>
      <c r="I321" s="2284"/>
      <c r="J321" s="353"/>
      <c r="K321" s="310"/>
    </row>
    <row r="322" spans="1:11" ht="39.75">
      <c r="A322" s="94"/>
      <c r="B322" s="32"/>
      <c r="C322" s="454"/>
      <c r="D322" s="758"/>
      <c r="E322" s="1254"/>
      <c r="F322" s="3062"/>
      <c r="G322" s="3291"/>
      <c r="H322" s="758"/>
      <c r="I322" s="1346"/>
      <c r="J322" s="3292"/>
      <c r="K322" s="1964"/>
    </row>
    <row r="323" spans="1:11" ht="39.75">
      <c r="A323" s="94"/>
      <c r="B323" s="32"/>
      <c r="C323" s="454"/>
      <c r="D323" s="758"/>
      <c r="E323" s="1254"/>
      <c r="F323" s="3062"/>
      <c r="G323" s="3064"/>
      <c r="H323" s="39"/>
      <c r="I323" s="1346"/>
      <c r="J323" s="1963"/>
      <c r="K323" s="1964"/>
    </row>
    <row r="324" spans="1:11" ht="39.75">
      <c r="A324" s="94"/>
      <c r="B324" s="32"/>
      <c r="C324" s="454"/>
      <c r="D324" s="758"/>
      <c r="E324" s="1254"/>
      <c r="F324" s="3062"/>
      <c r="G324" s="3064"/>
      <c r="H324" s="39"/>
      <c r="I324" s="642"/>
      <c r="J324" s="1963"/>
      <c r="K324" s="1964"/>
    </row>
    <row r="325" spans="1:11" ht="39.75">
      <c r="A325" s="94"/>
      <c r="B325" s="32"/>
      <c r="C325" s="459"/>
      <c r="D325" s="2283"/>
      <c r="E325" s="1254"/>
      <c r="F325" s="3063"/>
      <c r="G325" s="2987"/>
      <c r="H325" s="715"/>
      <c r="I325" s="1346"/>
      <c r="J325" s="1564"/>
      <c r="K325" s="1401"/>
    </row>
    <row r="326" spans="1:11">
      <c r="A326" s="94"/>
      <c r="B326" s="225"/>
      <c r="C326" s="459"/>
      <c r="D326" s="322"/>
      <c r="E326" s="1563"/>
      <c r="F326" s="2805"/>
      <c r="G326" s="276"/>
      <c r="H326" s="203"/>
      <c r="I326" s="1346"/>
      <c r="J326" s="2265"/>
      <c r="K326" s="310"/>
    </row>
    <row r="327" spans="1:11">
      <c r="A327" s="94"/>
      <c r="B327" s="225"/>
      <c r="C327" s="459"/>
      <c r="D327" s="322"/>
      <c r="E327" s="746"/>
      <c r="F327" s="895"/>
      <c r="G327" s="276"/>
      <c r="H327" s="203"/>
      <c r="I327" s="29"/>
      <c r="J327" s="353"/>
      <c r="K327" s="310"/>
    </row>
    <row r="328" spans="1:11">
      <c r="A328" s="94"/>
      <c r="B328" s="32"/>
      <c r="C328" s="82"/>
      <c r="D328" s="94"/>
      <c r="E328" s="247"/>
      <c r="F328" s="241"/>
      <c r="G328" s="276"/>
      <c r="H328" s="29"/>
      <c r="I328" s="162"/>
      <c r="J328" s="29"/>
      <c r="K328" s="424"/>
    </row>
    <row r="329" spans="1:11">
      <c r="A329" s="94"/>
      <c r="B329" s="32"/>
      <c r="C329" s="82"/>
      <c r="D329" s="94"/>
      <c r="E329" s="247"/>
      <c r="F329" s="241"/>
      <c r="G329" s="276"/>
      <c r="H329" s="29"/>
      <c r="I329" s="162"/>
      <c r="J329" s="29"/>
      <c r="K329" s="424"/>
    </row>
    <row r="330" spans="1:11">
      <c r="A330" s="94"/>
      <c r="B330" s="32"/>
      <c r="C330" s="82"/>
      <c r="D330" s="94"/>
      <c r="E330" s="3774"/>
      <c r="F330" s="2805"/>
      <c r="G330" s="276"/>
      <c r="H330" s="29"/>
      <c r="I330" s="162"/>
      <c r="J330" s="29"/>
      <c r="K330" s="1965"/>
    </row>
    <row r="331" spans="1:11">
      <c r="A331" s="94"/>
      <c r="B331" s="588"/>
      <c r="C331" s="82"/>
      <c r="D331" s="94"/>
      <c r="E331" s="3774"/>
      <c r="F331" s="2805"/>
      <c r="G331" s="276"/>
      <c r="H331" s="29"/>
      <c r="I331" s="162"/>
      <c r="J331" s="29"/>
      <c r="K331" s="1965"/>
    </row>
    <row r="332" spans="1:11">
      <c r="A332" s="212"/>
      <c r="B332" s="32"/>
      <c r="C332" s="82"/>
      <c r="D332" s="94"/>
      <c r="E332" s="3774"/>
      <c r="F332" s="2805"/>
      <c r="G332" s="276"/>
      <c r="H332" s="29"/>
      <c r="I332" s="162"/>
      <c r="J332" s="29"/>
      <c r="K332" s="1965"/>
    </row>
    <row r="333" spans="1:11">
      <c r="A333" s="212"/>
      <c r="B333" s="32"/>
      <c r="C333" s="82"/>
      <c r="D333" s="94"/>
      <c r="E333" s="3774"/>
      <c r="F333" s="2805"/>
      <c r="G333" s="276"/>
      <c r="H333" s="29"/>
      <c r="I333" s="162"/>
      <c r="J333" s="29"/>
      <c r="K333" s="1965"/>
    </row>
    <row r="334" spans="1:11">
      <c r="A334" s="21"/>
      <c r="B334" s="227"/>
      <c r="C334" s="747"/>
      <c r="D334" s="321"/>
      <c r="E334" s="189"/>
      <c r="F334" s="665"/>
      <c r="G334" s="275"/>
      <c r="H334" s="204"/>
      <c r="I334" s="20"/>
      <c r="J334" s="352"/>
      <c r="K334" s="327"/>
    </row>
    <row r="335" spans="1:11">
      <c r="A335" s="94"/>
      <c r="B335" s="227"/>
      <c r="C335" s="459"/>
      <c r="D335" s="322"/>
      <c r="E335" s="189"/>
      <c r="F335" s="665"/>
      <c r="G335" s="276"/>
      <c r="H335" s="203"/>
      <c r="I335" s="29"/>
      <c r="J335" s="353"/>
      <c r="K335" s="310"/>
    </row>
    <row r="336" spans="1:11">
      <c r="A336" s="212"/>
      <c r="B336" s="227"/>
      <c r="C336" s="747"/>
      <c r="D336" s="321"/>
      <c r="E336" s="189"/>
      <c r="F336" s="665"/>
      <c r="G336" s="275"/>
      <c r="H336" s="204"/>
      <c r="I336" s="20"/>
      <c r="J336" s="352"/>
      <c r="K336" s="327"/>
    </row>
    <row r="337" spans="1:11">
      <c r="A337" s="212"/>
      <c r="B337" s="227"/>
      <c r="C337" s="459"/>
      <c r="D337" s="322"/>
      <c r="E337" s="189"/>
      <c r="F337" s="665"/>
      <c r="G337" s="276"/>
      <c r="H337" s="203"/>
      <c r="I337" s="29"/>
      <c r="J337" s="353"/>
      <c r="K337" s="310"/>
    </row>
    <row r="338" spans="1:11">
      <c r="A338" s="212"/>
      <c r="B338" s="3287"/>
      <c r="C338" s="459"/>
      <c r="D338" s="322"/>
      <c r="E338" s="189"/>
      <c r="F338" s="665"/>
      <c r="G338" s="276"/>
      <c r="H338" s="203"/>
      <c r="I338" s="29"/>
      <c r="J338" s="353"/>
      <c r="K338" s="310"/>
    </row>
    <row r="339" spans="1:11">
      <c r="A339" s="212"/>
      <c r="B339" s="645"/>
      <c r="C339" s="459"/>
      <c r="D339" s="322"/>
      <c r="E339" s="1563"/>
      <c r="F339" s="2805"/>
      <c r="G339" s="2987"/>
      <c r="H339" s="203"/>
      <c r="I339" s="1804"/>
      <c r="J339" s="353"/>
      <c r="K339" s="1775"/>
    </row>
    <row r="340" spans="1:11" ht="39.75">
      <c r="A340" s="212"/>
      <c r="B340" s="645"/>
      <c r="C340" s="459"/>
      <c r="D340" s="322"/>
      <c r="E340" s="1254"/>
      <c r="F340" s="1254"/>
      <c r="G340" s="2987"/>
      <c r="H340" s="715"/>
      <c r="I340" s="642"/>
      <c r="J340" s="716"/>
      <c r="K340" s="3779"/>
    </row>
    <row r="341" spans="1:11" ht="40.5">
      <c r="A341" s="535"/>
      <c r="B341" s="645"/>
      <c r="C341" s="459"/>
      <c r="D341" s="322"/>
      <c r="E341" s="711"/>
      <c r="F341" s="711"/>
      <c r="G341" s="2987"/>
      <c r="H341" s="715"/>
      <c r="I341" s="642"/>
      <c r="J341" s="716"/>
      <c r="K341" s="3780"/>
    </row>
    <row r="342" spans="1:11" ht="39.75">
      <c r="A342" s="212"/>
      <c r="B342" s="32"/>
      <c r="C342" s="459"/>
      <c r="D342" s="322"/>
      <c r="E342" s="1254"/>
      <c r="F342" s="1254"/>
      <c r="G342" s="2987"/>
      <c r="H342" s="715"/>
      <c r="I342" s="642"/>
      <c r="J342" s="1564"/>
      <c r="K342" s="3403"/>
    </row>
    <row r="343" spans="1:11" ht="39.75">
      <c r="A343" s="212"/>
      <c r="B343" s="32"/>
      <c r="C343" s="459"/>
      <c r="D343" s="322"/>
      <c r="E343" s="3245"/>
      <c r="F343" s="3245"/>
      <c r="G343" s="2987"/>
      <c r="H343" s="715"/>
      <c r="I343" s="642"/>
      <c r="J343" s="1564"/>
      <c r="K343" s="3403"/>
    </row>
    <row r="344" spans="1:11" ht="39.75">
      <c r="A344" s="212"/>
      <c r="B344" s="32"/>
      <c r="C344" s="459"/>
      <c r="D344" s="322"/>
      <c r="E344" s="3245"/>
      <c r="F344" s="3245"/>
      <c r="G344" s="2987"/>
      <c r="H344" s="715"/>
      <c r="I344" s="642"/>
      <c r="J344" s="1564"/>
      <c r="K344" s="3403"/>
    </row>
    <row r="345" spans="1:11" ht="39.75">
      <c r="B345" s="3286"/>
      <c r="C345" s="459"/>
      <c r="D345" s="322"/>
      <c r="E345" s="3255"/>
      <c r="F345" s="3256"/>
      <c r="G345" s="275"/>
      <c r="H345" s="720"/>
      <c r="I345" s="642"/>
      <c r="J345" s="3254"/>
      <c r="K345" s="1775"/>
    </row>
    <row r="346" spans="1:11" ht="39.75">
      <c r="B346" s="3229"/>
      <c r="C346" s="459"/>
      <c r="D346" s="322"/>
      <c r="E346" s="3255"/>
      <c r="F346" s="3256"/>
      <c r="G346" s="1615"/>
      <c r="H346" s="720"/>
      <c r="I346" s="642"/>
      <c r="J346" s="1581"/>
      <c r="K346" s="2018"/>
    </row>
    <row r="347" spans="1:11" ht="39.75">
      <c r="B347" s="3229"/>
      <c r="C347" s="459"/>
      <c r="D347" s="322"/>
      <c r="E347" s="3158"/>
      <c r="F347" s="3158"/>
      <c r="G347" s="1615"/>
      <c r="H347" s="720"/>
      <c r="I347" s="642"/>
      <c r="J347" s="1565"/>
      <c r="K347" s="1566"/>
    </row>
    <row r="348" spans="1:11" ht="39.75">
      <c r="B348" s="3229"/>
      <c r="C348" s="459"/>
      <c r="D348" s="322"/>
      <c r="E348" s="3289"/>
      <c r="F348" s="3290"/>
      <c r="G348" s="1615"/>
      <c r="H348" s="720"/>
      <c r="I348" s="642"/>
      <c r="J348" s="1565"/>
      <c r="K348" s="3288"/>
    </row>
    <row r="349" spans="1:11">
      <c r="A349" s="1"/>
      <c r="B349" s="1"/>
      <c r="C349" s="71"/>
      <c r="F349" s="233"/>
      <c r="G349" s="271"/>
      <c r="I349" s="214"/>
      <c r="K349" s="533">
        <v>5</v>
      </c>
    </row>
    <row r="350" spans="1:11">
      <c r="A350" s="1" t="s">
        <v>1</v>
      </c>
      <c r="B350" s="1"/>
      <c r="C350" s="71"/>
      <c r="F350" s="233"/>
      <c r="G350" s="271"/>
      <c r="I350" s="214"/>
    </row>
    <row r="351" spans="1:11">
      <c r="A351" s="2" t="s">
        <v>325</v>
      </c>
      <c r="B351" s="1"/>
      <c r="C351" s="10"/>
      <c r="D351" s="78"/>
      <c r="F351" s="233"/>
      <c r="G351" s="271"/>
      <c r="I351" s="214"/>
    </row>
    <row r="352" spans="1:11" ht="35.25" thickBot="1">
      <c r="F352" s="233"/>
    </row>
    <row r="353" spans="1:11">
      <c r="A353" s="7"/>
      <c r="B353" s="3760" t="s">
        <v>3</v>
      </c>
      <c r="C353" s="6" t="s">
        <v>4</v>
      </c>
      <c r="D353" s="79" t="s">
        <v>5</v>
      </c>
      <c r="E353" s="2750" t="s">
        <v>6</v>
      </c>
      <c r="F353" s="2751" t="s">
        <v>6</v>
      </c>
      <c r="G353" s="272" t="s">
        <v>7</v>
      </c>
      <c r="H353" s="112" t="s">
        <v>8</v>
      </c>
      <c r="I353" s="400" t="s">
        <v>9</v>
      </c>
      <c r="J353" s="112" t="s">
        <v>10</v>
      </c>
      <c r="K353" s="219" t="s">
        <v>10</v>
      </c>
    </row>
    <row r="354" spans="1:11" ht="35.25" thickBot="1">
      <c r="A354" s="13"/>
      <c r="B354" s="16"/>
      <c r="C354" s="12"/>
      <c r="D354" s="81" t="s">
        <v>11</v>
      </c>
      <c r="E354" s="2752" t="s">
        <v>12</v>
      </c>
      <c r="F354" s="2753" t="s">
        <v>13</v>
      </c>
      <c r="G354" s="273"/>
      <c r="H354" s="122" t="s">
        <v>14</v>
      </c>
      <c r="I354" s="401"/>
      <c r="J354" s="122" t="s">
        <v>15</v>
      </c>
      <c r="K354" s="503" t="s">
        <v>16</v>
      </c>
    </row>
    <row r="355" spans="1:11">
      <c r="B355" s="1162"/>
      <c r="C355" s="85"/>
      <c r="D355" s="86"/>
      <c r="E355" s="22"/>
      <c r="F355" s="23"/>
      <c r="G355" s="652"/>
      <c r="H355" s="204"/>
      <c r="I355" s="20"/>
      <c r="J355" s="352"/>
      <c r="K355" s="310"/>
    </row>
    <row r="356" spans="1:11">
      <c r="B356" s="26"/>
      <c r="C356" s="85"/>
      <c r="D356" s="86"/>
      <c r="E356" s="31"/>
      <c r="F356" s="23"/>
      <c r="G356" s="275"/>
      <c r="H356" s="204"/>
      <c r="I356" s="29"/>
      <c r="J356" s="204"/>
      <c r="K356" s="310"/>
    </row>
    <row r="357" spans="1:11">
      <c r="B357" s="26"/>
      <c r="C357" s="85"/>
      <c r="D357" s="86"/>
      <c r="E357" s="23"/>
      <c r="F357" s="23"/>
      <c r="G357" s="3157"/>
      <c r="H357" s="204"/>
      <c r="I357" s="29"/>
      <c r="J357" s="204"/>
      <c r="K357" s="310"/>
    </row>
    <row r="358" spans="1:11">
      <c r="B358" s="26"/>
      <c r="C358" s="82"/>
      <c r="D358" s="86"/>
      <c r="E358" s="23"/>
      <c r="F358" s="23"/>
      <c r="G358" s="649"/>
      <c r="H358" s="203"/>
      <c r="I358" s="29"/>
      <c r="J358" s="203"/>
      <c r="K358" s="310"/>
    </row>
    <row r="359" spans="1:11">
      <c r="B359" s="26"/>
      <c r="C359" s="85"/>
      <c r="D359" s="86"/>
      <c r="E359" s="33"/>
      <c r="F359" s="34"/>
      <c r="G359" s="3059"/>
      <c r="H359" s="203"/>
      <c r="I359" s="29"/>
      <c r="J359" s="203"/>
      <c r="K359" s="310"/>
    </row>
    <row r="360" spans="1:11">
      <c r="B360" s="26"/>
      <c r="C360" s="82"/>
      <c r="D360" s="86"/>
      <c r="E360" s="33"/>
      <c r="F360" s="34"/>
      <c r="G360" s="3092"/>
      <c r="H360" s="29"/>
      <c r="I360" s="29"/>
      <c r="J360" s="203"/>
      <c r="K360" s="310"/>
    </row>
    <row r="361" spans="1:11">
      <c r="B361" s="32"/>
      <c r="C361" s="82"/>
      <c r="D361" s="86"/>
      <c r="E361" s="33"/>
      <c r="F361" s="34"/>
      <c r="G361" s="649"/>
      <c r="H361" s="416"/>
      <c r="I361" s="29"/>
      <c r="J361" s="416"/>
      <c r="K361" s="310"/>
    </row>
    <row r="362" spans="1:11">
      <c r="B362" s="32"/>
      <c r="C362" s="82"/>
      <c r="D362" s="86"/>
      <c r="E362" s="33"/>
      <c r="F362" s="34"/>
      <c r="G362" s="3092"/>
      <c r="H362" s="162"/>
      <c r="I362" s="29"/>
      <c r="J362" s="203"/>
      <c r="K362" s="604"/>
    </row>
    <row r="363" spans="1:11">
      <c r="B363" s="32"/>
      <c r="C363" s="82"/>
      <c r="D363" s="86"/>
      <c r="E363" s="33"/>
      <c r="F363" s="34"/>
      <c r="G363" s="644"/>
      <c r="H363" s="29"/>
      <c r="I363" s="29"/>
      <c r="J363" s="203"/>
      <c r="K363" s="310"/>
    </row>
    <row r="364" spans="1:11">
      <c r="B364" s="26"/>
      <c r="C364" s="82"/>
      <c r="D364" s="86"/>
      <c r="E364" s="33"/>
      <c r="F364" s="34"/>
      <c r="G364" s="3092"/>
      <c r="H364" s="29"/>
      <c r="I364" s="29"/>
      <c r="J364" s="203"/>
      <c r="K364" s="310"/>
    </row>
    <row r="365" spans="1:11">
      <c r="B365" s="60"/>
      <c r="C365" s="82"/>
      <c r="D365" s="86"/>
      <c r="E365" s="33"/>
      <c r="F365" s="34"/>
      <c r="G365" s="649"/>
      <c r="H365" s="29"/>
      <c r="I365" s="29"/>
      <c r="J365" s="203"/>
      <c r="K365" s="310"/>
    </row>
    <row r="366" spans="1:11">
      <c r="B366" s="32"/>
      <c r="C366" s="82"/>
      <c r="D366" s="86"/>
      <c r="E366" s="1976"/>
      <c r="F366" s="34"/>
      <c r="G366" s="3113"/>
      <c r="H366" s="29"/>
      <c r="I366" s="29"/>
      <c r="J366" s="203"/>
      <c r="K366" s="310"/>
    </row>
    <row r="367" spans="1:11">
      <c r="B367" s="32"/>
      <c r="C367" s="82"/>
      <c r="D367" s="86"/>
      <c r="E367" s="1976"/>
      <c r="F367" s="34"/>
      <c r="G367" s="653"/>
      <c r="H367" s="29"/>
      <c r="I367" s="29"/>
      <c r="J367" s="203"/>
      <c r="K367" s="310"/>
    </row>
    <row r="368" spans="1:11">
      <c r="B368" s="32"/>
      <c r="C368" s="82"/>
      <c r="D368" s="86"/>
      <c r="E368" s="1976"/>
      <c r="F368" s="34"/>
      <c r="G368" s="3058"/>
      <c r="H368" s="29"/>
      <c r="I368" s="29"/>
      <c r="J368" s="203"/>
      <c r="K368" s="310"/>
    </row>
    <row r="369" spans="2:11">
      <c r="B369" s="32"/>
      <c r="C369" s="82"/>
      <c r="D369" s="86"/>
      <c r="E369" s="33"/>
      <c r="F369" s="34"/>
      <c r="G369" s="954"/>
      <c r="H369" s="20"/>
      <c r="I369" s="29"/>
      <c r="J369" s="204"/>
      <c r="K369" s="310"/>
    </row>
    <row r="370" spans="2:11">
      <c r="B370" s="26"/>
      <c r="C370" s="85"/>
      <c r="D370" s="86"/>
      <c r="E370" s="33"/>
      <c r="F370" s="34"/>
      <c r="G370" s="954"/>
      <c r="H370" s="20"/>
      <c r="I370" s="29"/>
      <c r="J370" s="204"/>
      <c r="K370" s="310"/>
    </row>
    <row r="371" spans="2:11">
      <c r="B371" s="32"/>
      <c r="C371" s="82"/>
      <c r="D371" s="86"/>
      <c r="E371" s="33"/>
      <c r="F371" s="34"/>
      <c r="G371" s="644"/>
      <c r="H371" s="29"/>
      <c r="I371" s="29"/>
      <c r="J371" s="203"/>
      <c r="K371" s="310"/>
    </row>
    <row r="372" spans="2:11">
      <c r="B372" s="26"/>
      <c r="C372" s="82"/>
      <c r="D372" s="86"/>
      <c r="E372" s="33"/>
      <c r="F372" s="34"/>
      <c r="G372" s="644"/>
      <c r="H372" s="29"/>
      <c r="I372" s="29"/>
      <c r="J372" s="203"/>
      <c r="K372" s="310"/>
    </row>
    <row r="373" spans="2:11">
      <c r="B373" s="32"/>
      <c r="C373" s="82"/>
      <c r="D373" s="86"/>
      <c r="E373" s="33"/>
      <c r="F373" s="34"/>
      <c r="G373" s="644"/>
      <c r="H373" s="29"/>
      <c r="I373" s="53"/>
      <c r="J373" s="203"/>
      <c r="K373" s="310"/>
    </row>
    <row r="374" spans="2:11">
      <c r="B374" s="225"/>
      <c r="C374" s="82"/>
      <c r="D374" s="86"/>
      <c r="E374" s="33"/>
      <c r="F374" s="34"/>
      <c r="G374" s="644"/>
      <c r="H374" s="29"/>
      <c r="I374" s="29"/>
      <c r="J374" s="203"/>
      <c r="K374" s="310"/>
    </row>
    <row r="375" spans="2:11">
      <c r="B375" s="32"/>
      <c r="C375" s="82"/>
      <c r="D375" s="83"/>
      <c r="E375" s="40"/>
      <c r="F375" s="2754"/>
      <c r="G375" s="276"/>
      <c r="H375" s="29"/>
      <c r="I375" s="29"/>
      <c r="J375" s="203"/>
      <c r="K375" s="332"/>
    </row>
    <row r="376" spans="2:11">
      <c r="B376" s="3229"/>
      <c r="C376" s="87"/>
      <c r="D376" s="86"/>
      <c r="E376" s="2755"/>
      <c r="F376" s="2756"/>
      <c r="G376" s="275"/>
      <c r="H376" s="85"/>
      <c r="I376" s="87"/>
      <c r="J376" s="85"/>
      <c r="K376" s="327"/>
    </row>
    <row r="377" spans="2:11" ht="37.5">
      <c r="B377" s="607"/>
      <c r="C377" s="82"/>
      <c r="D377" s="580"/>
      <c r="E377" s="33"/>
      <c r="F377" s="34"/>
      <c r="G377" s="276"/>
      <c r="H377" s="29"/>
      <c r="I377" s="661"/>
      <c r="J377" s="203"/>
      <c r="K377" s="327"/>
    </row>
    <row r="378" spans="2:11">
      <c r="B378" s="32"/>
      <c r="C378" s="82"/>
      <c r="D378" s="86"/>
      <c r="E378" s="33"/>
      <c r="F378" s="34"/>
      <c r="G378" s="276"/>
      <c r="H378" s="29"/>
      <c r="I378" s="29"/>
      <c r="J378" s="203"/>
      <c r="K378" s="327"/>
    </row>
    <row r="379" spans="2:11">
      <c r="B379" s="32"/>
      <c r="C379" s="82"/>
      <c r="D379" s="86"/>
      <c r="E379" s="33"/>
      <c r="F379" s="34"/>
      <c r="G379" s="276"/>
      <c r="H379" s="29"/>
      <c r="I379" s="304"/>
      <c r="J379" s="203"/>
      <c r="K379" s="1773"/>
    </row>
    <row r="380" spans="2:11">
      <c r="B380" s="32"/>
      <c r="C380" s="82"/>
      <c r="D380" s="86"/>
      <c r="E380" s="33"/>
      <c r="F380" s="34"/>
      <c r="G380" s="276"/>
      <c r="H380" s="29"/>
      <c r="I380" s="29"/>
      <c r="J380" s="203"/>
      <c r="K380" s="327"/>
    </row>
    <row r="381" spans="2:11" ht="38.25" thickBot="1">
      <c r="B381" s="852"/>
      <c r="C381" s="753"/>
      <c r="D381" s="218"/>
      <c r="E381" s="2319"/>
      <c r="F381" s="2322"/>
      <c r="G381" s="1713"/>
      <c r="H381" s="69"/>
      <c r="I381" s="486"/>
      <c r="J381" s="2130"/>
      <c r="K381" s="327"/>
    </row>
    <row r="382" spans="2:11" ht="35.25" thickBot="1">
      <c r="B382" s="746"/>
      <c r="C382" s="218"/>
      <c r="D382" s="458"/>
      <c r="E382" s="1246"/>
      <c r="F382" s="627"/>
      <c r="G382" s="904"/>
      <c r="H382" s="69"/>
      <c r="I382" s="852"/>
      <c r="J382" s="69"/>
      <c r="K382" s="1247"/>
    </row>
    <row r="383" spans="2:11">
      <c r="B383" s="666"/>
      <c r="C383" s="218"/>
      <c r="D383" s="458"/>
      <c r="E383" s="1246"/>
      <c r="F383" s="627"/>
      <c r="G383" s="904"/>
      <c r="H383" s="69"/>
      <c r="I383" s="852"/>
      <c r="J383" s="69"/>
      <c r="K383" s="1247"/>
    </row>
    <row r="384" spans="2:11">
      <c r="B384" s="746"/>
      <c r="C384" s="1580"/>
      <c r="D384" s="444"/>
      <c r="E384" s="189"/>
      <c r="F384" s="665"/>
      <c r="G384" s="1962"/>
      <c r="H384" s="3756"/>
      <c r="I384" s="29"/>
      <c r="J384" s="1963"/>
      <c r="K384" s="1775"/>
    </row>
    <row r="385" spans="1:11">
      <c r="B385" s="32"/>
      <c r="C385" s="459"/>
      <c r="D385" s="324"/>
      <c r="E385" s="189"/>
      <c r="F385" s="665"/>
      <c r="G385" s="276"/>
      <c r="H385" s="203"/>
      <c r="I385" s="1189"/>
      <c r="J385" s="353"/>
      <c r="K385" s="310"/>
    </row>
    <row r="386" spans="1:11">
      <c r="A386" s="1"/>
      <c r="B386" s="1"/>
      <c r="C386" s="71"/>
      <c r="F386" s="233"/>
      <c r="G386" s="271"/>
      <c r="I386" s="214"/>
      <c r="K386" s="533">
        <v>5</v>
      </c>
    </row>
    <row r="387" spans="1:11">
      <c r="A387" s="1"/>
      <c r="B387" s="1"/>
      <c r="C387" s="71"/>
      <c r="F387" s="233"/>
      <c r="G387" s="271"/>
      <c r="I387" s="214"/>
    </row>
    <row r="388" spans="1:11">
      <c r="A388" s="1" t="s">
        <v>1</v>
      </c>
      <c r="B388" s="1"/>
      <c r="C388" s="71"/>
      <c r="D388" s="78"/>
      <c r="F388" s="233"/>
      <c r="G388" s="271"/>
      <c r="I388" s="214"/>
    </row>
    <row r="389" spans="1:11" ht="35.25" thickBot="1">
      <c r="A389" s="2" t="s">
        <v>325</v>
      </c>
      <c r="B389" s="1"/>
      <c r="C389" s="10"/>
      <c r="F389" s="233"/>
    </row>
    <row r="390" spans="1:11">
      <c r="A390" s="7"/>
      <c r="B390" s="3760" t="s">
        <v>3</v>
      </c>
      <c r="C390" s="6" t="s">
        <v>4</v>
      </c>
      <c r="D390" s="79" t="s">
        <v>5</v>
      </c>
      <c r="E390" s="234" t="s">
        <v>6</v>
      </c>
      <c r="F390" s="235" t="s">
        <v>6</v>
      </c>
      <c r="G390" s="272" t="s">
        <v>7</v>
      </c>
      <c r="H390" s="112" t="s">
        <v>8</v>
      </c>
      <c r="I390" s="400" t="s">
        <v>9</v>
      </c>
      <c r="J390" s="112" t="s">
        <v>10</v>
      </c>
      <c r="K390" s="219" t="s">
        <v>10</v>
      </c>
    </row>
    <row r="391" spans="1:11" ht="35.25" thickBot="1">
      <c r="A391" s="13"/>
      <c r="B391" s="16"/>
      <c r="C391" s="12"/>
      <c r="D391" s="81" t="s">
        <v>11</v>
      </c>
      <c r="E391" s="236" t="s">
        <v>12</v>
      </c>
      <c r="F391" s="237" t="s">
        <v>13</v>
      </c>
      <c r="G391" s="273"/>
      <c r="H391" s="122" t="s">
        <v>14</v>
      </c>
      <c r="I391" s="401"/>
      <c r="J391" s="122" t="s">
        <v>15</v>
      </c>
      <c r="K391" s="503" t="s">
        <v>16</v>
      </c>
    </row>
    <row r="392" spans="1:11" ht="40.5">
      <c r="B392" s="709"/>
      <c r="C392" s="454"/>
      <c r="D392" s="758"/>
      <c r="E392" s="711"/>
      <c r="F392" s="711"/>
      <c r="G392" s="3762"/>
      <c r="H392" s="3763"/>
      <c r="I392" s="642"/>
      <c r="J392" s="353"/>
      <c r="K392" s="713"/>
    </row>
    <row r="393" spans="1:11" ht="40.5">
      <c r="B393" s="641"/>
      <c r="C393" s="459"/>
      <c r="D393" s="322"/>
      <c r="E393" s="1966"/>
      <c r="F393" s="711"/>
      <c r="G393" s="276"/>
      <c r="H393" s="715"/>
      <c r="I393" s="642"/>
      <c r="J393" s="1564"/>
      <c r="K393" s="875"/>
    </row>
    <row r="394" spans="1:11" ht="40.5">
      <c r="B394" s="643"/>
      <c r="C394" s="459"/>
      <c r="D394" s="322"/>
      <c r="E394" s="1966"/>
      <c r="F394" s="711"/>
      <c r="G394" s="276"/>
      <c r="H394" s="715"/>
      <c r="I394" s="642"/>
      <c r="J394" s="441"/>
      <c r="K394" s="875"/>
    </row>
    <row r="395" spans="1:11">
      <c r="B395" s="32"/>
      <c r="C395" s="459"/>
      <c r="D395" s="324"/>
      <c r="E395" s="189"/>
      <c r="F395" s="665"/>
      <c r="G395" s="276"/>
      <c r="H395" s="203"/>
      <c r="I395" s="29"/>
      <c r="J395" s="353"/>
      <c r="K395" s="310"/>
    </row>
    <row r="396" spans="1:11" ht="35.25" thickBot="1">
      <c r="B396" s="1162"/>
      <c r="C396" s="747"/>
      <c r="D396" s="321"/>
      <c r="E396" s="189"/>
      <c r="F396" s="665"/>
      <c r="G396" s="275"/>
      <c r="H396" s="204"/>
      <c r="I396" s="20"/>
      <c r="J396" s="352"/>
      <c r="K396" s="327"/>
    </row>
    <row r="397" spans="1:11">
      <c r="B397" s="1552"/>
      <c r="C397" s="1553"/>
      <c r="D397" s="1554"/>
      <c r="E397" s="2155"/>
      <c r="F397" s="2156"/>
      <c r="G397" s="1527"/>
      <c r="H397" s="1555"/>
      <c r="I397" s="1556"/>
      <c r="J397" s="2175"/>
      <c r="K397" s="1557"/>
    </row>
    <row r="398" spans="1:11">
      <c r="B398" s="616"/>
      <c r="C398" s="218"/>
      <c r="D398" s="939"/>
      <c r="E398" s="160"/>
      <c r="F398" s="2276"/>
      <c r="G398" s="649"/>
      <c r="H398" s="162"/>
      <c r="I398" s="459"/>
      <c r="J398" s="416"/>
      <c r="K398" s="416"/>
    </row>
    <row r="399" spans="1:11">
      <c r="B399" s="225"/>
      <c r="C399" s="459"/>
      <c r="D399" s="322"/>
      <c r="E399" s="616"/>
      <c r="F399" s="895"/>
      <c r="G399" s="276"/>
      <c r="H399" s="203"/>
      <c r="I399" s="29"/>
      <c r="J399" s="1963"/>
      <c r="K399" s="1775"/>
    </row>
    <row r="400" spans="1:11">
      <c r="B400" s="225"/>
      <c r="C400" s="459"/>
      <c r="D400" s="322"/>
      <c r="E400" s="616"/>
      <c r="F400" s="895"/>
      <c r="G400" s="276"/>
      <c r="H400" s="203"/>
      <c r="I400" s="29"/>
      <c r="J400" s="1963"/>
      <c r="K400" s="1775"/>
    </row>
    <row r="401" spans="2:11">
      <c r="B401" s="225"/>
      <c r="C401" s="459"/>
      <c r="D401" s="322"/>
      <c r="E401" s="189"/>
      <c r="F401" s="665"/>
      <c r="G401" s="276"/>
      <c r="H401" s="203"/>
      <c r="I401" s="29"/>
      <c r="J401" s="353"/>
      <c r="K401" s="310"/>
    </row>
    <row r="402" spans="2:11">
      <c r="B402" s="225"/>
      <c r="C402" s="459"/>
      <c r="D402" s="322"/>
      <c r="E402" s="2446"/>
      <c r="F402" s="241"/>
      <c r="G402" s="276"/>
      <c r="H402" s="203"/>
      <c r="I402" s="29"/>
      <c r="J402" s="1963"/>
      <c r="K402" s="310"/>
    </row>
    <row r="403" spans="2:11">
      <c r="B403" s="1268"/>
      <c r="C403" s="459"/>
      <c r="D403" s="322"/>
      <c r="E403" s="189"/>
      <c r="F403" s="665"/>
      <c r="G403" s="276"/>
      <c r="H403" s="203"/>
      <c r="I403" s="29"/>
      <c r="J403" s="1963"/>
      <c r="K403" s="310"/>
    </row>
    <row r="404" spans="2:11">
      <c r="B404" s="225"/>
      <c r="C404" s="459"/>
      <c r="D404" s="322"/>
      <c r="E404" s="189"/>
      <c r="F404" s="665"/>
      <c r="G404" s="276"/>
      <c r="H404" s="203"/>
      <c r="I404" s="29"/>
      <c r="J404" s="353"/>
      <c r="K404" s="310"/>
    </row>
    <row r="405" spans="2:11">
      <c r="B405" s="225"/>
      <c r="C405" s="459"/>
      <c r="D405" s="322"/>
      <c r="E405" s="2446"/>
      <c r="F405" s="241"/>
      <c r="G405" s="276"/>
      <c r="H405" s="203"/>
      <c r="I405" s="29"/>
      <c r="J405" s="1963"/>
      <c r="K405" s="310"/>
    </row>
    <row r="406" spans="2:11">
      <c r="B406" s="225"/>
      <c r="C406" s="459"/>
      <c r="D406" s="322"/>
      <c r="E406" s="616"/>
      <c r="F406" s="895"/>
      <c r="G406" s="276"/>
      <c r="H406" s="203"/>
      <c r="I406" s="29"/>
      <c r="J406" s="1963"/>
      <c r="K406" s="1775"/>
    </row>
    <row r="407" spans="2:11">
      <c r="B407" s="225"/>
      <c r="C407" s="459"/>
      <c r="D407" s="322"/>
      <c r="E407" s="616"/>
      <c r="F407" s="895"/>
      <c r="G407" s="276"/>
      <c r="H407" s="203"/>
      <c r="I407" s="29"/>
      <c r="J407" s="1963"/>
      <c r="K407" s="1775"/>
    </row>
    <row r="408" spans="2:11" ht="40.5">
      <c r="B408" s="641"/>
      <c r="C408" s="459"/>
      <c r="D408" s="322"/>
      <c r="E408" s="1966"/>
      <c r="F408" s="711"/>
      <c r="G408" s="276"/>
      <c r="H408" s="715"/>
      <c r="I408" s="642"/>
      <c r="J408" s="1564"/>
      <c r="K408" s="875"/>
    </row>
    <row r="409" spans="2:11" ht="40.5">
      <c r="B409" s="643"/>
      <c r="C409" s="459"/>
      <c r="D409" s="322"/>
      <c r="E409" s="1966"/>
      <c r="F409" s="711"/>
      <c r="G409" s="276"/>
      <c r="H409" s="715"/>
      <c r="I409" s="642"/>
      <c r="J409" s="441"/>
      <c r="K409" s="875"/>
    </row>
    <row r="410" spans="2:11" ht="40.5">
      <c r="B410" s="641"/>
      <c r="C410" s="459"/>
      <c r="D410" s="322"/>
      <c r="E410" s="711"/>
      <c r="F410" s="711"/>
      <c r="G410" s="276"/>
      <c r="H410" s="715"/>
      <c r="I410" s="642"/>
      <c r="J410" s="1564"/>
      <c r="K410" s="875"/>
    </row>
    <row r="411" spans="2:11" ht="40.5">
      <c r="B411" s="2882"/>
      <c r="C411" s="459"/>
      <c r="D411" s="321"/>
      <c r="E411" s="719"/>
      <c r="F411" s="719"/>
      <c r="G411" s="275"/>
      <c r="H411" s="720"/>
      <c r="I411" s="642"/>
      <c r="J411" s="721"/>
      <c r="K411" s="722"/>
    </row>
    <row r="412" spans="2:11" ht="40.5">
      <c r="B412" s="1183"/>
      <c r="C412" s="459"/>
      <c r="D412" s="321"/>
      <c r="E412" s="719"/>
      <c r="F412" s="719"/>
      <c r="G412" s="652"/>
      <c r="H412" s="204"/>
      <c r="I412" s="29"/>
      <c r="J412" s="1581"/>
      <c r="K412" s="310"/>
    </row>
    <row r="413" spans="2:11">
      <c r="B413" s="225"/>
      <c r="C413" s="82"/>
      <c r="D413" s="94"/>
      <c r="E413" s="247"/>
      <c r="F413" s="241"/>
      <c r="G413" s="276"/>
      <c r="H413" s="29"/>
      <c r="I413" s="162"/>
      <c r="J413" s="29"/>
      <c r="K413" s="424"/>
    </row>
    <row r="414" spans="2:11">
      <c r="B414" s="225"/>
      <c r="C414" s="82"/>
      <c r="D414" s="94"/>
      <c r="E414" s="247"/>
      <c r="F414" s="241"/>
      <c r="G414" s="276"/>
      <c r="H414" s="29"/>
      <c r="I414" s="200"/>
      <c r="J414" s="29"/>
      <c r="K414" s="424"/>
    </row>
    <row r="415" spans="2:11">
      <c r="B415" s="225"/>
      <c r="C415" s="82"/>
      <c r="D415" s="3756"/>
      <c r="E415" s="247"/>
      <c r="F415" s="241"/>
      <c r="G415" s="276"/>
      <c r="H415" s="29"/>
      <c r="I415" s="200"/>
      <c r="J415" s="29"/>
      <c r="K415" s="424"/>
    </row>
    <row r="416" spans="2:11">
      <c r="B416" s="1161"/>
      <c r="C416" s="82"/>
      <c r="D416" s="94"/>
      <c r="E416" s="247"/>
      <c r="F416" s="241"/>
      <c r="G416" s="276"/>
      <c r="H416" s="29"/>
      <c r="I416" s="162"/>
      <c r="J416" s="29"/>
      <c r="K416" s="424"/>
    </row>
    <row r="417" spans="1:11">
      <c r="B417" s="225"/>
      <c r="C417" s="82"/>
      <c r="D417" s="94"/>
      <c r="E417" s="247"/>
      <c r="F417" s="241"/>
      <c r="G417" s="276"/>
      <c r="H417" s="29"/>
      <c r="I417" s="162"/>
      <c r="J417" s="29"/>
      <c r="K417" s="424"/>
    </row>
    <row r="418" spans="1:11">
      <c r="B418" s="60"/>
      <c r="C418" s="82"/>
      <c r="D418" s="94"/>
      <c r="E418" s="247"/>
      <c r="F418" s="241"/>
      <c r="G418" s="276"/>
      <c r="H418" s="29"/>
      <c r="I418" s="162"/>
      <c r="J418" s="29"/>
      <c r="K418" s="424"/>
    </row>
    <row r="419" spans="1:11">
      <c r="B419" s="225"/>
      <c r="C419" s="459"/>
      <c r="D419" s="3756"/>
      <c r="E419" s="247"/>
      <c r="F419" s="241"/>
      <c r="G419" s="276"/>
      <c r="H419" s="29"/>
      <c r="I419" s="200"/>
      <c r="J419" s="475"/>
      <c r="K419" s="475"/>
    </row>
    <row r="422" spans="1:11">
      <c r="A422" s="1"/>
      <c r="B422" s="1"/>
      <c r="C422" s="71"/>
      <c r="F422" s="233"/>
      <c r="G422" s="271"/>
      <c r="I422" s="214"/>
      <c r="K422" s="533">
        <v>5</v>
      </c>
    </row>
    <row r="423" spans="1:11">
      <c r="A423" s="1" t="s">
        <v>1</v>
      </c>
      <c r="B423" s="1"/>
      <c r="C423" s="71"/>
      <c r="F423" s="233"/>
      <c r="G423" s="271"/>
      <c r="I423" s="214"/>
    </row>
    <row r="424" spans="1:11">
      <c r="A424" s="2" t="s">
        <v>325</v>
      </c>
      <c r="B424" s="1"/>
      <c r="C424" s="10"/>
      <c r="D424" s="78"/>
      <c r="F424" s="233"/>
      <c r="G424" s="271"/>
      <c r="I424" s="214"/>
    </row>
    <row r="425" spans="1:11" ht="35.25" thickBot="1">
      <c r="F425" s="233"/>
    </row>
    <row r="426" spans="1:11">
      <c r="A426" s="7"/>
      <c r="B426" s="3760" t="s">
        <v>3</v>
      </c>
      <c r="C426" s="6" t="s">
        <v>4</v>
      </c>
      <c r="D426" s="79" t="s">
        <v>5</v>
      </c>
      <c r="E426" s="234" t="s">
        <v>6</v>
      </c>
      <c r="F426" s="235" t="s">
        <v>6</v>
      </c>
      <c r="G426" s="272" t="s">
        <v>7</v>
      </c>
      <c r="H426" s="112" t="s">
        <v>8</v>
      </c>
      <c r="I426" s="400" t="s">
        <v>9</v>
      </c>
      <c r="J426" s="112" t="s">
        <v>10</v>
      </c>
      <c r="K426" s="219" t="s">
        <v>10</v>
      </c>
    </row>
    <row r="427" spans="1:11" ht="35.25" thickBot="1">
      <c r="A427" s="13"/>
      <c r="B427" s="16"/>
      <c r="C427" s="12"/>
      <c r="D427" s="81" t="s">
        <v>11</v>
      </c>
      <c r="E427" s="236" t="s">
        <v>12</v>
      </c>
      <c r="F427" s="237" t="s">
        <v>13</v>
      </c>
      <c r="G427" s="273"/>
      <c r="H427" s="122" t="s">
        <v>14</v>
      </c>
      <c r="I427" s="401"/>
      <c r="J427" s="122" t="s">
        <v>15</v>
      </c>
      <c r="K427" s="503" t="s">
        <v>16</v>
      </c>
    </row>
    <row r="428" spans="1:11" ht="38.25">
      <c r="B428" s="2380"/>
      <c r="C428" s="2767"/>
      <c r="D428" s="1168"/>
      <c r="E428" s="669"/>
      <c r="F428" s="2768"/>
      <c r="G428" s="2769"/>
      <c r="H428" s="1179"/>
      <c r="I428" s="2770"/>
      <c r="J428" s="683"/>
      <c r="K428" s="657"/>
    </row>
    <row r="429" spans="1:11" ht="37.5">
      <c r="A429" s="2327"/>
      <c r="B429" s="654"/>
      <c r="C429" s="459"/>
      <c r="D429" s="605"/>
      <c r="E429" s="2993"/>
      <c r="F429" s="2805"/>
      <c r="G429" s="1390"/>
      <c r="H429" s="20"/>
      <c r="I429" s="656"/>
      <c r="J429" s="2990"/>
      <c r="K429" s="3052"/>
    </row>
    <row r="430" spans="1:11" ht="37.5">
      <c r="A430" s="1806"/>
      <c r="B430" s="654"/>
      <c r="C430" s="1167"/>
      <c r="D430" s="83"/>
      <c r="E430" s="673"/>
      <c r="F430" s="1254"/>
      <c r="G430" s="1390"/>
      <c r="H430" s="658"/>
      <c r="I430" s="656"/>
      <c r="J430" s="2990"/>
      <c r="K430" s="2991"/>
    </row>
    <row r="431" spans="1:11" ht="37.5">
      <c r="A431" s="2326"/>
      <c r="B431" s="654"/>
      <c r="C431" s="459"/>
      <c r="D431" s="605"/>
      <c r="E431" s="2994"/>
      <c r="F431" s="2805"/>
      <c r="G431" s="1390"/>
      <c r="H431" s="658"/>
      <c r="I431" s="656"/>
      <c r="J431" s="2990"/>
      <c r="K431" s="2991"/>
    </row>
    <row r="432" spans="1:11" ht="37.5">
      <c r="B432" s="654"/>
      <c r="C432" s="957"/>
      <c r="D432" s="83"/>
      <c r="E432" s="673"/>
      <c r="F432" s="1254"/>
      <c r="G432" s="3092"/>
      <c r="H432" s="658"/>
      <c r="I432" s="659"/>
      <c r="J432" s="2990"/>
      <c r="K432" s="2991"/>
    </row>
    <row r="433" spans="2:11" ht="37.5">
      <c r="B433" s="894"/>
      <c r="C433" s="459"/>
      <c r="D433" s="605"/>
      <c r="E433" s="2993"/>
      <c r="F433" s="3195"/>
      <c r="G433" s="3059"/>
      <c r="H433" s="658"/>
      <c r="I433" s="659"/>
      <c r="J433" s="2990"/>
      <c r="K433" s="2991"/>
    </row>
    <row r="434" spans="2:11" ht="37.5">
      <c r="B434" s="654"/>
      <c r="C434" s="957"/>
      <c r="D434" s="605"/>
      <c r="E434" s="2993"/>
      <c r="F434" s="3195"/>
      <c r="G434" s="3092"/>
      <c r="H434" s="658"/>
      <c r="I434" s="659"/>
      <c r="J434" s="2990"/>
      <c r="K434" s="2992"/>
    </row>
    <row r="435" spans="2:11" ht="38.25">
      <c r="B435" s="660"/>
      <c r="C435" s="957"/>
      <c r="D435" s="1174"/>
      <c r="E435" s="672"/>
      <c r="F435" s="670"/>
      <c r="G435" s="3092"/>
      <c r="H435" s="658"/>
      <c r="I435" s="561"/>
      <c r="J435" s="2989"/>
      <c r="K435" s="2266"/>
    </row>
    <row r="436" spans="2:11" ht="37.5">
      <c r="B436" s="654"/>
      <c r="C436" s="747"/>
      <c r="D436" s="321"/>
      <c r="E436" s="2994"/>
      <c r="F436" s="3195"/>
      <c r="G436" s="3060"/>
      <c r="H436" s="655"/>
      <c r="I436" s="20"/>
      <c r="J436" s="3191"/>
      <c r="K436" s="3194"/>
    </row>
    <row r="437" spans="2:11" ht="38.25">
      <c r="B437" s="654"/>
      <c r="C437" s="1167"/>
      <c r="D437" s="86"/>
      <c r="E437" s="672"/>
      <c r="F437" s="670"/>
      <c r="G437" s="652"/>
      <c r="H437" s="655"/>
      <c r="I437" s="656"/>
      <c r="J437" s="3192"/>
      <c r="K437" s="3193"/>
    </row>
    <row r="438" spans="2:11" ht="38.25">
      <c r="B438" s="894"/>
      <c r="C438" s="957"/>
      <c r="D438" s="1177"/>
      <c r="E438" s="672"/>
      <c r="F438" s="670"/>
      <c r="G438" s="1391"/>
      <c r="H438" s="658"/>
      <c r="I438" s="659"/>
      <c r="J438" s="2989"/>
      <c r="K438" s="1774"/>
    </row>
    <row r="439" spans="2:11" ht="38.25">
      <c r="B439" s="894"/>
      <c r="C439" s="957"/>
      <c r="D439" s="1177"/>
      <c r="E439" s="672"/>
      <c r="F439" s="670"/>
      <c r="G439" s="1391"/>
      <c r="H439" s="658"/>
      <c r="I439" s="659"/>
      <c r="J439" s="658"/>
      <c r="K439" s="2266"/>
    </row>
    <row r="440" spans="2:11" ht="38.25">
      <c r="B440" s="894"/>
      <c r="C440" s="957"/>
      <c r="D440" s="1177"/>
      <c r="E440" s="672"/>
      <c r="F440" s="670"/>
      <c r="G440" s="1391"/>
      <c r="H440" s="658"/>
      <c r="I440" s="659"/>
      <c r="J440" s="1963"/>
      <c r="K440" s="1774"/>
    </row>
    <row r="441" spans="2:11" ht="38.25">
      <c r="B441" s="894"/>
      <c r="C441" s="957"/>
      <c r="D441" s="1177"/>
      <c r="E441" s="672"/>
      <c r="F441" s="670"/>
      <c r="G441" s="1391"/>
      <c r="H441" s="658"/>
      <c r="I441" s="659"/>
      <c r="J441" s="2989"/>
      <c r="K441" s="1774"/>
    </row>
    <row r="442" spans="2:11" ht="38.25">
      <c r="B442" s="894"/>
      <c r="C442" s="957"/>
      <c r="D442" s="1177"/>
      <c r="E442" s="672"/>
      <c r="F442" s="670"/>
      <c r="G442" s="1391"/>
      <c r="H442" s="658"/>
      <c r="I442" s="659"/>
      <c r="J442" s="2989"/>
      <c r="K442" s="1774"/>
    </row>
    <row r="443" spans="2:11" ht="38.25">
      <c r="B443" s="662"/>
      <c r="C443" s="957"/>
      <c r="D443" s="1174"/>
      <c r="E443" s="672"/>
      <c r="F443" s="670"/>
      <c r="G443" s="1391"/>
      <c r="H443" s="658"/>
      <c r="I443" s="659"/>
      <c r="J443" s="2989"/>
      <c r="K443" s="1774"/>
    </row>
    <row r="444" spans="2:11" ht="38.25">
      <c r="B444" s="662"/>
      <c r="C444" s="957"/>
      <c r="D444" s="1174"/>
      <c r="E444" s="672"/>
      <c r="F444" s="670"/>
      <c r="G444" s="1391"/>
      <c r="H444" s="658"/>
      <c r="I444" s="659"/>
      <c r="J444" s="2989"/>
      <c r="K444" s="1774"/>
    </row>
    <row r="445" spans="2:11" ht="38.25">
      <c r="B445" s="662"/>
      <c r="C445" s="957"/>
      <c r="D445" s="1174"/>
      <c r="E445" s="672"/>
      <c r="F445" s="670"/>
      <c r="G445" s="1391"/>
      <c r="H445" s="658"/>
      <c r="I445" s="659"/>
      <c r="J445" s="2989"/>
      <c r="K445" s="1774"/>
    </row>
    <row r="446" spans="2:11" ht="38.25">
      <c r="B446" s="662"/>
      <c r="C446" s="957"/>
      <c r="D446" s="1174"/>
      <c r="E446" s="672"/>
      <c r="F446" s="670"/>
      <c r="G446" s="1391"/>
      <c r="H446" s="658"/>
      <c r="I446" s="659"/>
      <c r="J446" s="2989"/>
      <c r="K446" s="1774"/>
    </row>
    <row r="447" spans="2:11" ht="38.25">
      <c r="B447" s="1008"/>
      <c r="C447" s="1013"/>
      <c r="D447" s="1177"/>
      <c r="E447" s="701"/>
      <c r="F447" s="1020"/>
      <c r="G447" s="689"/>
      <c r="H447" s="1007"/>
      <c r="I447" s="1007"/>
      <c r="J447" s="957"/>
      <c r="K447" s="1177"/>
    </row>
    <row r="448" spans="2:11" ht="38.25">
      <c r="B448" s="1008"/>
      <c r="C448" s="957"/>
      <c r="D448" s="3756"/>
      <c r="E448" s="962"/>
      <c r="F448" s="1020"/>
      <c r="G448" s="689"/>
      <c r="H448" s="659"/>
      <c r="I448" s="659"/>
      <c r="J448" s="957"/>
      <c r="K448" s="196"/>
    </row>
    <row r="449" spans="1:11">
      <c r="B449" s="3781"/>
      <c r="C449" s="3782"/>
      <c r="D449" s="3783"/>
      <c r="E449" s="3784"/>
      <c r="F449" s="3785"/>
      <c r="G449" s="3786"/>
      <c r="H449" s="3600"/>
      <c r="I449" s="3787"/>
      <c r="J449" s="3198"/>
      <c r="K449" s="3199"/>
    </row>
    <row r="450" spans="1:11" ht="38.25">
      <c r="B450" s="662"/>
      <c r="C450" s="957"/>
      <c r="D450" s="1174"/>
      <c r="E450" s="672"/>
      <c r="F450" s="670"/>
      <c r="G450" s="1391"/>
      <c r="H450" s="658"/>
      <c r="I450" s="659"/>
      <c r="J450" s="671"/>
      <c r="K450" s="657"/>
    </row>
    <row r="451" spans="1:11" ht="38.25">
      <c r="B451" s="662"/>
      <c r="C451" s="957"/>
      <c r="D451" s="1174"/>
      <c r="E451" s="672"/>
      <c r="F451" s="670"/>
      <c r="G451" s="1391"/>
      <c r="H451" s="658"/>
      <c r="I451" s="659"/>
      <c r="J451" s="671"/>
      <c r="K451" s="657"/>
    </row>
    <row r="452" spans="1:11" ht="38.25">
      <c r="B452" s="662"/>
      <c r="C452" s="957"/>
      <c r="D452" s="1174"/>
      <c r="E452" s="672"/>
      <c r="F452" s="670"/>
      <c r="G452" s="1391"/>
      <c r="H452" s="658"/>
      <c r="I452" s="659"/>
      <c r="J452" s="671"/>
      <c r="K452" s="657"/>
    </row>
    <row r="453" spans="1:11" ht="38.25">
      <c r="B453" s="662"/>
      <c r="C453" s="957"/>
      <c r="D453" s="1174"/>
      <c r="E453" s="672"/>
      <c r="F453" s="670"/>
      <c r="G453" s="1391"/>
      <c r="H453" s="658"/>
      <c r="I453" s="659"/>
      <c r="J453" s="671"/>
      <c r="K453" s="657"/>
    </row>
    <row r="454" spans="1:11" ht="38.25">
      <c r="B454" s="1008"/>
      <c r="C454" s="1013"/>
      <c r="D454" s="1177"/>
      <c r="E454" s="701"/>
      <c r="F454" s="1020"/>
      <c r="G454" s="689"/>
      <c r="H454" s="1007"/>
      <c r="I454" s="1007"/>
      <c r="J454" s="957"/>
      <c r="K454" s="1177"/>
    </row>
    <row r="455" spans="1:11" ht="38.25">
      <c r="B455" s="1008"/>
      <c r="C455" s="957"/>
      <c r="D455" s="3756"/>
      <c r="E455" s="962"/>
      <c r="F455" s="1020"/>
      <c r="G455" s="689"/>
      <c r="H455" s="659"/>
      <c r="I455" s="659"/>
      <c r="J455" s="957"/>
      <c r="K455" s="196"/>
    </row>
    <row r="456" spans="1:11" ht="38.25">
      <c r="B456" s="662"/>
      <c r="C456" s="957"/>
      <c r="D456" s="1174"/>
      <c r="E456" s="672"/>
      <c r="F456" s="670"/>
      <c r="G456" s="1391"/>
      <c r="H456" s="658"/>
      <c r="I456" s="659"/>
      <c r="J456" s="671"/>
      <c r="K456" s="657"/>
    </row>
    <row r="457" spans="1:11" ht="38.25">
      <c r="B457" s="3757"/>
      <c r="C457" s="1629"/>
      <c r="D457" s="3757"/>
      <c r="E457" s="3757"/>
      <c r="F457" s="3757"/>
      <c r="G457" s="3757"/>
      <c r="H457" s="1502"/>
      <c r="I457" s="703"/>
      <c r="J457" s="1175"/>
      <c r="K457" s="1503"/>
    </row>
    <row r="458" spans="1:11">
      <c r="A458" s="1"/>
      <c r="B458" s="1"/>
      <c r="C458" s="71"/>
      <c r="F458" s="233"/>
      <c r="G458" s="271"/>
      <c r="I458" s="214"/>
      <c r="K458" s="533">
        <v>5</v>
      </c>
    </row>
    <row r="459" spans="1:11">
      <c r="A459" s="1" t="s">
        <v>1</v>
      </c>
      <c r="B459" s="1"/>
      <c r="C459" s="71"/>
      <c r="F459" s="233"/>
      <c r="G459" s="271"/>
      <c r="I459" s="214"/>
    </row>
    <row r="460" spans="1:11">
      <c r="A460" s="2" t="s">
        <v>325</v>
      </c>
      <c r="B460" s="1"/>
      <c r="C460" s="10"/>
      <c r="D460" s="78"/>
      <c r="F460" s="233"/>
      <c r="G460" s="271"/>
      <c r="I460" s="214"/>
    </row>
    <row r="461" spans="1:11" ht="35.25" thickBot="1">
      <c r="F461" s="233"/>
    </row>
    <row r="462" spans="1:11">
      <c r="A462" s="7"/>
      <c r="B462" s="3760" t="s">
        <v>3</v>
      </c>
      <c r="C462" s="6" t="s">
        <v>4</v>
      </c>
      <c r="D462" s="79" t="s">
        <v>5</v>
      </c>
      <c r="E462" s="234" t="s">
        <v>6</v>
      </c>
      <c r="F462" s="235" t="s">
        <v>6</v>
      </c>
      <c r="G462" s="272" t="s">
        <v>7</v>
      </c>
      <c r="H462" s="112" t="s">
        <v>8</v>
      </c>
      <c r="I462" s="400" t="s">
        <v>9</v>
      </c>
      <c r="J462" s="112" t="s">
        <v>10</v>
      </c>
      <c r="K462" s="219" t="s">
        <v>10</v>
      </c>
    </row>
    <row r="463" spans="1:11" ht="35.25" thickBot="1">
      <c r="A463" s="13"/>
      <c r="B463" s="16"/>
      <c r="C463" s="12"/>
      <c r="D463" s="81" t="s">
        <v>11</v>
      </c>
      <c r="E463" s="236" t="s">
        <v>12</v>
      </c>
      <c r="F463" s="237" t="s">
        <v>13</v>
      </c>
      <c r="G463" s="273"/>
      <c r="H463" s="122" t="s">
        <v>14</v>
      </c>
      <c r="I463" s="401"/>
      <c r="J463" s="122" t="s">
        <v>15</v>
      </c>
      <c r="K463" s="503" t="s">
        <v>16</v>
      </c>
    </row>
    <row r="464" spans="1:11" ht="38.25">
      <c r="B464" s="2380"/>
      <c r="C464" s="2767"/>
      <c r="D464" s="1168"/>
      <c r="E464" s="669"/>
      <c r="F464" s="2768"/>
      <c r="G464" s="2769"/>
      <c r="H464" s="1179"/>
      <c r="I464" s="2770"/>
      <c r="J464" s="683"/>
      <c r="K464" s="657"/>
    </row>
    <row r="465" spans="1:11" ht="37.5">
      <c r="A465" s="2327"/>
      <c r="B465" s="654"/>
      <c r="C465" s="459"/>
      <c r="D465" s="605"/>
      <c r="E465" s="2993"/>
      <c r="F465" s="2805"/>
      <c r="G465" s="1390"/>
      <c r="H465" s="20"/>
      <c r="I465" s="656"/>
      <c r="J465" s="2990"/>
      <c r="K465" s="3052"/>
    </row>
    <row r="466" spans="1:11" ht="37.5">
      <c r="A466" s="1806"/>
      <c r="B466" s="654"/>
      <c r="C466" s="1167"/>
      <c r="D466" s="83"/>
      <c r="E466" s="673"/>
      <c r="F466" s="1254"/>
      <c r="G466" s="1390"/>
      <c r="H466" s="658"/>
      <c r="I466" s="656"/>
      <c r="J466" s="2990"/>
      <c r="K466" s="2991"/>
    </row>
    <row r="467" spans="1:11" ht="37.5">
      <c r="A467" s="2326"/>
      <c r="B467" s="654"/>
      <c r="C467" s="459"/>
      <c r="D467" s="605"/>
      <c r="E467" s="2994"/>
      <c r="F467" s="2805"/>
      <c r="G467" s="1390"/>
      <c r="H467" s="658"/>
      <c r="I467" s="656"/>
      <c r="J467" s="2990"/>
      <c r="K467" s="2991"/>
    </row>
    <row r="468" spans="1:11" ht="37.5">
      <c r="B468" s="654"/>
      <c r="C468" s="957"/>
      <c r="D468" s="83"/>
      <c r="E468" s="673"/>
      <c r="F468" s="1254"/>
      <c r="G468" s="3092"/>
      <c r="H468" s="658"/>
      <c r="I468" s="659"/>
      <c r="J468" s="2990"/>
      <c r="K468" s="2991"/>
    </row>
    <row r="469" spans="1:11" ht="37.5">
      <c r="B469" s="894"/>
      <c r="C469" s="459"/>
      <c r="D469" s="605"/>
      <c r="E469" s="2993"/>
      <c r="F469" s="3195"/>
      <c r="G469" s="3059"/>
      <c r="H469" s="658"/>
      <c r="I469" s="659"/>
      <c r="J469" s="2990"/>
      <c r="K469" s="2991"/>
    </row>
    <row r="470" spans="1:11" ht="37.5">
      <c r="B470" s="654"/>
      <c r="C470" s="957"/>
      <c r="D470" s="605"/>
      <c r="E470" s="2993"/>
      <c r="F470" s="3195"/>
      <c r="G470" s="3092"/>
      <c r="H470" s="658"/>
      <c r="I470" s="659"/>
      <c r="J470" s="2990"/>
      <c r="K470" s="2992"/>
    </row>
    <row r="471" spans="1:11" ht="38.25">
      <c r="B471" s="660"/>
      <c r="C471" s="957"/>
      <c r="D471" s="1174"/>
      <c r="E471" s="672"/>
      <c r="F471" s="670"/>
      <c r="G471" s="3092"/>
      <c r="H471" s="658"/>
      <c r="I471" s="561"/>
      <c r="J471" s="2989"/>
      <c r="K471" s="2266"/>
    </row>
    <row r="472" spans="1:11" ht="37.5">
      <c r="B472" s="654"/>
      <c r="C472" s="747"/>
      <c r="D472" s="321"/>
      <c r="E472" s="2994"/>
      <c r="F472" s="3195"/>
      <c r="G472" s="3060"/>
      <c r="H472" s="655"/>
      <c r="I472" s="20"/>
      <c r="J472" s="3191"/>
      <c r="K472" s="3194"/>
    </row>
    <row r="473" spans="1:11" ht="38.25">
      <c r="B473" s="654"/>
      <c r="C473" s="1167"/>
      <c r="D473" s="86"/>
      <c r="E473" s="672"/>
      <c r="F473" s="670"/>
      <c r="G473" s="652"/>
      <c r="H473" s="655"/>
      <c r="I473" s="656"/>
      <c r="J473" s="3192"/>
      <c r="K473" s="3193"/>
    </row>
    <row r="474" spans="1:11" ht="38.25">
      <c r="B474" s="894"/>
      <c r="C474" s="957"/>
      <c r="D474" s="1177"/>
      <c r="E474" s="672"/>
      <c r="F474" s="670"/>
      <c r="G474" s="1391"/>
      <c r="H474" s="658"/>
      <c r="I474" s="659"/>
      <c r="J474" s="2989"/>
      <c r="K474" s="1774"/>
    </row>
    <row r="475" spans="1:11" ht="38.25">
      <c r="B475" s="894"/>
      <c r="C475" s="957"/>
      <c r="D475" s="1177"/>
      <c r="E475" s="672"/>
      <c r="F475" s="670"/>
      <c r="G475" s="1391"/>
      <c r="H475" s="658"/>
      <c r="I475" s="659"/>
      <c r="J475" s="658"/>
      <c r="K475" s="2266"/>
    </row>
    <row r="476" spans="1:11" ht="38.25">
      <c r="B476" s="894"/>
      <c r="C476" s="957"/>
      <c r="D476" s="1177"/>
      <c r="E476" s="672"/>
      <c r="F476" s="670"/>
      <c r="G476" s="1391"/>
      <c r="H476" s="658"/>
      <c r="I476" s="659"/>
      <c r="J476" s="1963"/>
      <c r="K476" s="1774"/>
    </row>
    <row r="477" spans="1:11" ht="38.25">
      <c r="B477" s="894"/>
      <c r="C477" s="957"/>
      <c r="D477" s="1177"/>
      <c r="E477" s="672"/>
      <c r="F477" s="670"/>
      <c r="G477" s="1391"/>
      <c r="H477" s="658"/>
      <c r="I477" s="659"/>
      <c r="J477" s="2989"/>
      <c r="K477" s="1774"/>
    </row>
    <row r="478" spans="1:11" ht="38.25">
      <c r="B478" s="894"/>
      <c r="C478" s="957"/>
      <c r="D478" s="1177"/>
      <c r="E478" s="672"/>
      <c r="F478" s="670"/>
      <c r="G478" s="1391"/>
      <c r="H478" s="658"/>
      <c r="I478" s="659"/>
      <c r="J478" s="2989"/>
      <c r="K478" s="1774"/>
    </row>
    <row r="479" spans="1:11" ht="38.25">
      <c r="B479" s="662"/>
      <c r="C479" s="957"/>
      <c r="D479" s="1174"/>
      <c r="E479" s="672"/>
      <c r="F479" s="670"/>
      <c r="G479" s="1391"/>
      <c r="H479" s="658"/>
      <c r="I479" s="659"/>
      <c r="J479" s="2989"/>
      <c r="K479" s="1774"/>
    </row>
    <row r="480" spans="1:11" ht="38.25">
      <c r="B480" s="662"/>
      <c r="C480" s="957"/>
      <c r="D480" s="1174"/>
      <c r="E480" s="672"/>
      <c r="F480" s="670"/>
      <c r="G480" s="1391"/>
      <c r="H480" s="658"/>
      <c r="I480" s="659"/>
      <c r="J480" s="2989"/>
      <c r="K480" s="1774"/>
    </row>
    <row r="481" spans="1:11" ht="38.25">
      <c r="B481" s="662"/>
      <c r="C481" s="957"/>
      <c r="D481" s="1174"/>
      <c r="E481" s="672"/>
      <c r="F481" s="670"/>
      <c r="G481" s="1391"/>
      <c r="H481" s="658"/>
      <c r="I481" s="659"/>
      <c r="J481" s="2989"/>
      <c r="K481" s="1774"/>
    </row>
    <row r="482" spans="1:11" ht="38.25">
      <c r="B482" s="662"/>
      <c r="C482" s="957"/>
      <c r="D482" s="1174"/>
      <c r="E482" s="672"/>
      <c r="F482" s="670"/>
      <c r="G482" s="1391"/>
      <c r="H482" s="658"/>
      <c r="I482" s="659"/>
      <c r="J482" s="2989"/>
      <c r="K482" s="1774"/>
    </row>
    <row r="483" spans="1:11" ht="38.25">
      <c r="B483" s="1008"/>
      <c r="C483" s="1013"/>
      <c r="D483" s="1177"/>
      <c r="E483" s="701"/>
      <c r="F483" s="1020"/>
      <c r="G483" s="689"/>
      <c r="H483" s="1007"/>
      <c r="I483" s="1007"/>
      <c r="J483" s="957"/>
      <c r="K483" s="1177"/>
    </row>
    <row r="484" spans="1:11" ht="38.25">
      <c r="B484" s="1008"/>
      <c r="C484" s="957"/>
      <c r="D484" s="3756"/>
      <c r="E484" s="962"/>
      <c r="F484" s="1020"/>
      <c r="G484" s="689"/>
      <c r="H484" s="659"/>
      <c r="I484" s="659"/>
      <c r="J484" s="957"/>
      <c r="K484" s="196"/>
    </row>
    <row r="485" spans="1:11">
      <c r="B485" s="3781"/>
      <c r="C485" s="3782"/>
      <c r="D485" s="3783"/>
      <c r="E485" s="3784"/>
      <c r="F485" s="3785"/>
      <c r="G485" s="3786"/>
      <c r="H485" s="3600"/>
      <c r="I485" s="3787"/>
      <c r="J485" s="3198"/>
      <c r="K485" s="3199"/>
    </row>
    <row r="486" spans="1:11" ht="38.25">
      <c r="B486" s="662"/>
      <c r="C486" s="957"/>
      <c r="D486" s="1174"/>
      <c r="E486" s="672"/>
      <c r="F486" s="670"/>
      <c r="G486" s="1391"/>
      <c r="H486" s="658"/>
      <c r="I486" s="659"/>
      <c r="J486" s="671"/>
      <c r="K486" s="657"/>
    </row>
    <row r="487" spans="1:11" ht="38.25">
      <c r="B487" s="662"/>
      <c r="C487" s="957"/>
      <c r="D487" s="1174"/>
      <c r="E487" s="672"/>
      <c r="F487" s="670"/>
      <c r="G487" s="1391"/>
      <c r="H487" s="658"/>
      <c r="I487" s="659"/>
      <c r="J487" s="671"/>
      <c r="K487" s="657"/>
    </row>
    <row r="488" spans="1:11" ht="38.25">
      <c r="B488" s="662"/>
      <c r="C488" s="957"/>
      <c r="D488" s="1174"/>
      <c r="E488" s="672"/>
      <c r="F488" s="670"/>
      <c r="G488" s="1391"/>
      <c r="H488" s="658"/>
      <c r="I488" s="659"/>
      <c r="J488" s="671"/>
      <c r="K488" s="657"/>
    </row>
    <row r="489" spans="1:11" ht="38.25">
      <c r="B489" s="662"/>
      <c r="C489" s="957"/>
      <c r="D489" s="1174"/>
      <c r="E489" s="672"/>
      <c r="F489" s="670"/>
      <c r="G489" s="1391"/>
      <c r="H489" s="658"/>
      <c r="I489" s="659"/>
      <c r="J489" s="671"/>
      <c r="K489" s="657"/>
    </row>
    <row r="490" spans="1:11" ht="38.25">
      <c r="B490" s="1008"/>
      <c r="C490" s="1013"/>
      <c r="D490" s="1177"/>
      <c r="E490" s="701"/>
      <c r="F490" s="1020"/>
      <c r="G490" s="689"/>
      <c r="H490" s="1007"/>
      <c r="I490" s="1007"/>
      <c r="J490" s="957"/>
      <c r="K490" s="1177"/>
    </row>
    <row r="491" spans="1:11" ht="38.25">
      <c r="B491" s="1008"/>
      <c r="C491" s="957"/>
      <c r="D491" s="3756"/>
      <c r="E491" s="962"/>
      <c r="F491" s="1020"/>
      <c r="G491" s="689"/>
      <c r="H491" s="659"/>
      <c r="I491" s="659"/>
      <c r="J491" s="957"/>
      <c r="K491" s="196"/>
    </row>
    <row r="492" spans="1:11" ht="38.25">
      <c r="B492" s="662"/>
      <c r="C492" s="957"/>
      <c r="D492" s="1174"/>
      <c r="E492" s="672"/>
      <c r="F492" s="670"/>
      <c r="G492" s="1391"/>
      <c r="H492" s="658"/>
      <c r="I492" s="659"/>
      <c r="J492" s="671"/>
      <c r="K492" s="657"/>
    </row>
    <row r="493" spans="1:11" ht="38.25">
      <c r="B493" s="3757"/>
      <c r="C493" s="1629"/>
      <c r="D493" s="3757"/>
      <c r="E493" s="3757"/>
      <c r="F493" s="3757"/>
      <c r="G493" s="3757"/>
      <c r="H493" s="1502"/>
      <c r="I493" s="703"/>
      <c r="J493" s="1175"/>
      <c r="K493" s="1503"/>
    </row>
    <row r="494" spans="1:11">
      <c r="A494" s="1"/>
      <c r="B494" s="1"/>
      <c r="C494" s="71"/>
      <c r="F494" s="233"/>
      <c r="G494" s="271"/>
      <c r="I494" s="214"/>
      <c r="K494" s="533">
        <v>5</v>
      </c>
    </row>
    <row r="495" spans="1:11">
      <c r="A495" s="1" t="s">
        <v>1</v>
      </c>
      <c r="B495" s="1"/>
      <c r="C495" s="71"/>
      <c r="F495" s="233"/>
      <c r="G495" s="271"/>
      <c r="I495" s="214"/>
    </row>
    <row r="496" spans="1:11">
      <c r="A496" s="2" t="s">
        <v>325</v>
      </c>
      <c r="B496" s="1"/>
      <c r="C496" s="10"/>
      <c r="D496" s="78"/>
      <c r="F496" s="233"/>
      <c r="G496" s="271"/>
      <c r="I496" s="214"/>
    </row>
    <row r="497" spans="1:11" ht="35.25" thickBot="1">
      <c r="F497" s="233"/>
    </row>
    <row r="498" spans="1:11">
      <c r="A498" s="7"/>
      <c r="B498" s="3760" t="s">
        <v>3</v>
      </c>
      <c r="C498" s="6" t="s">
        <v>4</v>
      </c>
      <c r="D498" s="79" t="s">
        <v>5</v>
      </c>
      <c r="E498" s="234" t="s">
        <v>6</v>
      </c>
      <c r="F498" s="235" t="s">
        <v>6</v>
      </c>
      <c r="G498" s="272" t="s">
        <v>7</v>
      </c>
      <c r="H498" s="112" t="s">
        <v>8</v>
      </c>
      <c r="I498" s="400" t="s">
        <v>9</v>
      </c>
      <c r="J498" s="112" t="s">
        <v>10</v>
      </c>
      <c r="K498" s="219" t="s">
        <v>10</v>
      </c>
    </row>
    <row r="499" spans="1:11" ht="35.25" thickBot="1">
      <c r="A499" s="13"/>
      <c r="B499" s="16"/>
      <c r="C499" s="12"/>
      <c r="D499" s="81" t="s">
        <v>11</v>
      </c>
      <c r="E499" s="236" t="s">
        <v>12</v>
      </c>
      <c r="F499" s="237" t="s">
        <v>13</v>
      </c>
      <c r="G499" s="273"/>
      <c r="H499" s="122" t="s">
        <v>14</v>
      </c>
      <c r="I499" s="401"/>
      <c r="J499" s="122" t="s">
        <v>15</v>
      </c>
      <c r="K499" s="503" t="s">
        <v>16</v>
      </c>
    </row>
    <row r="500" spans="1:11" ht="38.25">
      <c r="B500" s="2380"/>
      <c r="C500" s="2767"/>
      <c r="D500" s="1168"/>
      <c r="E500" s="669"/>
      <c r="F500" s="2768"/>
      <c r="G500" s="2769"/>
      <c r="H500" s="1179"/>
      <c r="I500" s="2770"/>
      <c r="J500" s="683"/>
      <c r="K500" s="657"/>
    </row>
    <row r="501" spans="1:11" ht="37.5">
      <c r="A501" s="2327"/>
      <c r="B501" s="654"/>
      <c r="C501" s="459"/>
      <c r="D501" s="605"/>
      <c r="E501" s="2993"/>
      <c r="F501" s="2805"/>
      <c r="G501" s="1390"/>
      <c r="H501" s="20"/>
      <c r="I501" s="656"/>
      <c r="J501" s="2990"/>
      <c r="K501" s="3052"/>
    </row>
    <row r="502" spans="1:11" ht="37.5">
      <c r="A502" s="1806"/>
      <c r="B502" s="654"/>
      <c r="C502" s="1167"/>
      <c r="D502" s="83"/>
      <c r="E502" s="673"/>
      <c r="F502" s="1254"/>
      <c r="G502" s="1390"/>
      <c r="H502" s="658"/>
      <c r="I502" s="656"/>
      <c r="J502" s="2990"/>
      <c r="K502" s="2991"/>
    </row>
    <row r="503" spans="1:11" ht="37.5">
      <c r="A503" s="2326"/>
      <c r="B503" s="654"/>
      <c r="C503" s="459"/>
      <c r="D503" s="605"/>
      <c r="E503" s="2994"/>
      <c r="F503" s="2805"/>
      <c r="G503" s="1390"/>
      <c r="H503" s="658"/>
      <c r="I503" s="656"/>
      <c r="J503" s="2990"/>
      <c r="K503" s="2991"/>
    </row>
    <row r="504" spans="1:11" ht="37.5">
      <c r="B504" s="654"/>
      <c r="C504" s="957"/>
      <c r="D504" s="83"/>
      <c r="E504" s="673"/>
      <c r="F504" s="1254"/>
      <c r="G504" s="3092"/>
      <c r="H504" s="658"/>
      <c r="I504" s="659"/>
      <c r="J504" s="2990"/>
      <c r="K504" s="2991"/>
    </row>
    <row r="505" spans="1:11" ht="37.5">
      <c r="B505" s="894"/>
      <c r="C505" s="459"/>
      <c r="D505" s="605"/>
      <c r="E505" s="2993"/>
      <c r="F505" s="3195"/>
      <c r="G505" s="3059"/>
      <c r="H505" s="658"/>
      <c r="I505" s="659"/>
      <c r="J505" s="2990"/>
      <c r="K505" s="2991"/>
    </row>
    <row r="506" spans="1:11" ht="37.5">
      <c r="B506" s="654"/>
      <c r="C506" s="957"/>
      <c r="D506" s="605"/>
      <c r="E506" s="2993"/>
      <c r="F506" s="3195"/>
      <c r="G506" s="3092"/>
      <c r="H506" s="658"/>
      <c r="I506" s="659"/>
      <c r="J506" s="2990"/>
      <c r="K506" s="2992"/>
    </row>
    <row r="507" spans="1:11" ht="38.25">
      <c r="B507" s="660"/>
      <c r="C507" s="957"/>
      <c r="D507" s="1174"/>
      <c r="E507" s="672"/>
      <c r="F507" s="670"/>
      <c r="G507" s="3092"/>
      <c r="H507" s="658"/>
      <c r="I507" s="561"/>
      <c r="J507" s="2989"/>
      <c r="K507" s="2266"/>
    </row>
    <row r="508" spans="1:11" ht="37.5">
      <c r="B508" s="654"/>
      <c r="C508" s="747"/>
      <c r="D508" s="321"/>
      <c r="E508" s="2994"/>
      <c r="F508" s="3195"/>
      <c r="G508" s="3060"/>
      <c r="H508" s="655"/>
      <c r="I508" s="20"/>
      <c r="J508" s="3191"/>
      <c r="K508" s="3194"/>
    </row>
    <row r="509" spans="1:11" ht="38.25">
      <c r="B509" s="654"/>
      <c r="C509" s="1167"/>
      <c r="D509" s="86"/>
      <c r="E509" s="672"/>
      <c r="F509" s="670"/>
      <c r="G509" s="652"/>
      <c r="H509" s="655"/>
      <c r="I509" s="656"/>
      <c r="J509" s="3192"/>
      <c r="K509" s="3193"/>
    </row>
    <row r="510" spans="1:11" ht="38.25">
      <c r="B510" s="894"/>
      <c r="C510" s="957"/>
      <c r="D510" s="1177"/>
      <c r="E510" s="672"/>
      <c r="F510" s="670"/>
      <c r="G510" s="1391"/>
      <c r="H510" s="658"/>
      <c r="I510" s="659"/>
      <c r="J510" s="2989"/>
      <c r="K510" s="1774"/>
    </row>
    <row r="511" spans="1:11" ht="38.25">
      <c r="B511" s="894"/>
      <c r="C511" s="957"/>
      <c r="D511" s="1177"/>
      <c r="E511" s="672"/>
      <c r="F511" s="670"/>
      <c r="G511" s="1391"/>
      <c r="H511" s="658"/>
      <c r="I511" s="659"/>
      <c r="J511" s="658"/>
      <c r="K511" s="2266"/>
    </row>
    <row r="512" spans="1:11" ht="38.25">
      <c r="B512" s="894"/>
      <c r="C512" s="957"/>
      <c r="D512" s="1177"/>
      <c r="E512" s="672"/>
      <c r="F512" s="670"/>
      <c r="G512" s="1391"/>
      <c r="H512" s="658"/>
      <c r="I512" s="659"/>
      <c r="J512" s="1963"/>
      <c r="K512" s="1774"/>
    </row>
    <row r="513" spans="2:11" ht="38.25">
      <c r="B513" s="894"/>
      <c r="C513" s="957"/>
      <c r="D513" s="1177"/>
      <c r="E513" s="672"/>
      <c r="F513" s="670"/>
      <c r="G513" s="1391"/>
      <c r="H513" s="658"/>
      <c r="I513" s="659"/>
      <c r="J513" s="2989"/>
      <c r="K513" s="1774"/>
    </row>
    <row r="514" spans="2:11" ht="38.25">
      <c r="B514" s="894"/>
      <c r="C514" s="957"/>
      <c r="D514" s="1177"/>
      <c r="E514" s="672"/>
      <c r="F514" s="670"/>
      <c r="G514" s="1391"/>
      <c r="H514" s="658"/>
      <c r="I514" s="659"/>
      <c r="J514" s="2989"/>
      <c r="K514" s="1774"/>
    </row>
    <row r="515" spans="2:11" ht="38.25">
      <c r="B515" s="662"/>
      <c r="C515" s="957"/>
      <c r="D515" s="1174"/>
      <c r="E515" s="672"/>
      <c r="F515" s="670"/>
      <c r="G515" s="1391"/>
      <c r="H515" s="658"/>
      <c r="I515" s="659"/>
      <c r="J515" s="2989"/>
      <c r="K515" s="1774"/>
    </row>
    <row r="516" spans="2:11" ht="38.25">
      <c r="B516" s="662"/>
      <c r="C516" s="957"/>
      <c r="D516" s="1174"/>
      <c r="E516" s="672"/>
      <c r="F516" s="670"/>
      <c r="G516" s="1391"/>
      <c r="H516" s="658"/>
      <c r="I516" s="659"/>
      <c r="J516" s="2989"/>
      <c r="K516" s="1774"/>
    </row>
    <row r="517" spans="2:11" ht="38.25">
      <c r="B517" s="662"/>
      <c r="C517" s="957"/>
      <c r="D517" s="1174"/>
      <c r="E517" s="672"/>
      <c r="F517" s="670"/>
      <c r="G517" s="1391"/>
      <c r="H517" s="658"/>
      <c r="I517" s="659"/>
      <c r="J517" s="2989"/>
      <c r="K517" s="1774"/>
    </row>
    <row r="518" spans="2:11" ht="38.25">
      <c r="B518" s="662"/>
      <c r="C518" s="957"/>
      <c r="D518" s="1174"/>
      <c r="E518" s="672"/>
      <c r="F518" s="670"/>
      <c r="G518" s="1391"/>
      <c r="H518" s="658"/>
      <c r="I518" s="659"/>
      <c r="J518" s="2989"/>
      <c r="K518" s="1774"/>
    </row>
    <row r="519" spans="2:11" ht="38.25">
      <c r="B519" s="1008"/>
      <c r="C519" s="1013"/>
      <c r="D519" s="1177"/>
      <c r="E519" s="701"/>
      <c r="F519" s="1020"/>
      <c r="G519" s="689"/>
      <c r="H519" s="1007"/>
      <c r="I519" s="1007"/>
      <c r="J519" s="957"/>
      <c r="K519" s="1177"/>
    </row>
    <row r="520" spans="2:11" ht="38.25">
      <c r="B520" s="1008"/>
      <c r="C520" s="957"/>
      <c r="D520" s="3756"/>
      <c r="E520" s="962"/>
      <c r="F520" s="1020"/>
      <c r="G520" s="689"/>
      <c r="H520" s="659"/>
      <c r="I520" s="659"/>
      <c r="J520" s="957"/>
      <c r="K520" s="196"/>
    </row>
    <row r="521" spans="2:11">
      <c r="B521" s="3781"/>
      <c r="C521" s="3782"/>
      <c r="D521" s="3783"/>
      <c r="E521" s="3784"/>
      <c r="F521" s="3785"/>
      <c r="G521" s="3786"/>
      <c r="H521" s="3600"/>
      <c r="I521" s="3787"/>
      <c r="J521" s="3198"/>
      <c r="K521" s="3199"/>
    </row>
    <row r="522" spans="2:11" ht="38.25">
      <c r="B522" s="662"/>
      <c r="C522" s="957"/>
      <c r="D522" s="1174"/>
      <c r="E522" s="672"/>
      <c r="F522" s="670"/>
      <c r="G522" s="1391"/>
      <c r="H522" s="658"/>
      <c r="I522" s="659"/>
      <c r="J522" s="671"/>
      <c r="K522" s="657"/>
    </row>
    <row r="523" spans="2:11" ht="38.25">
      <c r="B523" s="662"/>
      <c r="C523" s="957"/>
      <c r="D523" s="1174"/>
      <c r="E523" s="672"/>
      <c r="F523" s="670"/>
      <c r="G523" s="1391"/>
      <c r="H523" s="658"/>
      <c r="I523" s="659"/>
      <c r="J523" s="671"/>
      <c r="K523" s="657"/>
    </row>
    <row r="524" spans="2:11" ht="38.25">
      <c r="B524" s="662"/>
      <c r="C524" s="957"/>
      <c r="D524" s="1174"/>
      <c r="E524" s="672"/>
      <c r="F524" s="670"/>
      <c r="G524" s="1391"/>
      <c r="H524" s="658"/>
      <c r="I524" s="659"/>
      <c r="J524" s="671"/>
      <c r="K524" s="657"/>
    </row>
    <row r="525" spans="2:11" ht="38.25">
      <c r="B525" s="662"/>
      <c r="C525" s="957"/>
      <c r="D525" s="1174"/>
      <c r="E525" s="672"/>
      <c r="F525" s="670"/>
      <c r="G525" s="1391"/>
      <c r="H525" s="658"/>
      <c r="I525" s="659"/>
      <c r="J525" s="671"/>
      <c r="K525" s="657"/>
    </row>
    <row r="526" spans="2:11" ht="38.25">
      <c r="B526" s="1008"/>
      <c r="C526" s="1013"/>
      <c r="D526" s="1177"/>
      <c r="E526" s="701"/>
      <c r="F526" s="1020"/>
      <c r="G526" s="689"/>
      <c r="H526" s="1007"/>
      <c r="I526" s="1007"/>
      <c r="J526" s="957"/>
      <c r="K526" s="1177"/>
    </row>
    <row r="527" spans="2:11" ht="38.25">
      <c r="B527" s="1008"/>
      <c r="C527" s="957"/>
      <c r="D527" s="3756"/>
      <c r="E527" s="962"/>
      <c r="F527" s="1020"/>
      <c r="G527" s="689"/>
      <c r="H527" s="659"/>
      <c r="I527" s="659"/>
      <c r="J527" s="957"/>
      <c r="K527" s="196"/>
    </row>
    <row r="528" spans="2:11" ht="38.25">
      <c r="B528" s="662"/>
      <c r="C528" s="957"/>
      <c r="D528" s="1174"/>
      <c r="E528" s="672"/>
      <c r="F528" s="670"/>
      <c r="G528" s="1391"/>
      <c r="H528" s="658"/>
      <c r="I528" s="659"/>
      <c r="J528" s="671"/>
      <c r="K528" s="657"/>
    </row>
    <row r="529" spans="2:11" ht="38.25">
      <c r="B529" s="3757"/>
      <c r="C529" s="1629"/>
      <c r="D529" s="3757"/>
      <c r="E529" s="3757"/>
      <c r="F529" s="3757"/>
      <c r="G529" s="3757"/>
      <c r="H529" s="1502"/>
      <c r="I529" s="703"/>
      <c r="J529" s="1175"/>
      <c r="K529" s="1503"/>
    </row>
  </sheetData>
  <mergeCells count="5">
    <mergeCell ref="A38:B38"/>
    <mergeCell ref="A73:B73"/>
    <mergeCell ref="B187:C187"/>
    <mergeCell ref="G392:H392"/>
    <mergeCell ref="A2:B2"/>
  </mergeCells>
  <pageMargins left="0.7" right="0.7" top="0.75" bottom="0.75" header="0.3" footer="0.3"/>
  <pageSetup paperSize="9" scale="58" orientation="portrait" horizontalDpi="0" verticalDpi="0" r:id="rId1"/>
  <rowBreaks count="11" manualBreakCount="11">
    <brk id="35" max="16383" man="1"/>
    <brk id="71" max="16383" man="1"/>
    <brk id="105" max="16383" man="1"/>
    <brk id="140" max="16383" man="1"/>
    <brk id="175" max="16383" man="1"/>
    <brk id="210" max="16383" man="1"/>
    <brk id="244" max="16383" man="1"/>
    <brk id="276" max="16383" man="1"/>
    <brk id="313" max="16383" man="1"/>
    <brk id="348" max="16383" man="1"/>
    <brk id="421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713C-B676-4723-A191-D79E137C8679}">
  <sheetPr>
    <tabColor indexed="11"/>
  </sheetPr>
  <dimension ref="A1:O695"/>
  <sheetViews>
    <sheetView view="pageBreakPreview" topLeftCell="A112" zoomScale="74" zoomScaleNormal="78" zoomScaleSheetLayoutView="76" workbookViewId="0">
      <selection activeCell="O118" sqref="O118"/>
    </sheetView>
  </sheetViews>
  <sheetFormatPr defaultColWidth="12.140625" defaultRowHeight="34.5"/>
  <cols>
    <col min="1" max="1" width="2.7109375" style="98" customWidth="1"/>
    <col min="2" max="2" width="36.28515625" style="77" customWidth="1"/>
    <col min="3" max="3" width="13.85546875" style="98" customWidth="1"/>
    <col min="4" max="4" width="13.85546875" style="1" customWidth="1"/>
    <col min="5" max="5" width="13.85546875" style="178" customWidth="1"/>
    <col min="6" max="6" width="13.85546875" style="100" customWidth="1"/>
    <col min="7" max="7" width="13.85546875" style="98" customWidth="1"/>
    <col min="8" max="8" width="13.7109375" style="100" customWidth="1"/>
    <col min="9" max="9" width="20" style="101" customWidth="1"/>
    <col min="10" max="10" width="15.42578125" style="295" customWidth="1"/>
    <col min="11" max="11" width="15.7109375" style="333" customWidth="1"/>
    <col min="12" max="12" width="13.85546875" style="104" customWidth="1"/>
    <col min="13" max="13" width="8.85546875" style="105" customWidth="1"/>
    <col min="14" max="14" width="18.140625" style="101" customWidth="1"/>
    <col min="15" max="16384" width="12.140625" style="3"/>
  </cols>
  <sheetData>
    <row r="1" spans="1:14" ht="35.25" customHeight="1">
      <c r="A1" s="4"/>
      <c r="B1" s="106"/>
      <c r="C1" s="77"/>
      <c r="D1" s="98"/>
      <c r="E1" s="1"/>
      <c r="F1" s="71"/>
      <c r="G1" s="354"/>
      <c r="H1" s="3"/>
      <c r="I1" s="100"/>
      <c r="J1" s="301"/>
      <c r="K1" s="333">
        <v>1111111</v>
      </c>
      <c r="L1" s="3"/>
      <c r="M1" s="3"/>
      <c r="N1" s="3"/>
    </row>
    <row r="2" spans="1:14" s="1" customFormat="1" ht="37.5">
      <c r="A2" s="2" t="s">
        <v>1</v>
      </c>
      <c r="B2" s="3753"/>
      <c r="C2" s="354"/>
      <c r="D2" s="98"/>
      <c r="E2" s="1178"/>
      <c r="F2" s="355"/>
      <c r="G2" s="71"/>
      <c r="H2" s="100"/>
      <c r="I2" s="3"/>
      <c r="J2" s="356"/>
      <c r="K2" s="309"/>
    </row>
    <row r="3" spans="1:14" s="1" customFormat="1">
      <c r="A3" s="3761" t="s">
        <v>3878</v>
      </c>
      <c r="B3" s="3761"/>
      <c r="C3" s="3761"/>
      <c r="D3" s="4"/>
      <c r="E3" s="91"/>
      <c r="F3" s="293"/>
      <c r="G3" s="71"/>
      <c r="H3" s="100"/>
      <c r="I3" s="3"/>
      <c r="J3" s="356"/>
      <c r="K3" s="309"/>
    </row>
    <row r="4" spans="1:14" ht="35.25" customHeight="1" thickBot="1">
      <c r="A4" s="4"/>
      <c r="B4" s="3753"/>
      <c r="C4" s="354"/>
      <c r="D4" s="77"/>
      <c r="E4" s="98"/>
      <c r="F4" s="355"/>
      <c r="G4" s="71"/>
      <c r="I4" s="3"/>
      <c r="J4" s="356"/>
      <c r="K4" s="309"/>
      <c r="L4" s="3"/>
      <c r="M4" s="3"/>
      <c r="N4" s="3"/>
    </row>
    <row r="5" spans="1:14" s="10" customFormat="1">
      <c r="A5" s="1853"/>
      <c r="B5" s="1854" t="s">
        <v>3</v>
      </c>
      <c r="C5" s="80" t="s">
        <v>4</v>
      </c>
      <c r="D5" s="379" t="s">
        <v>5</v>
      </c>
      <c r="E5" s="3651" t="s">
        <v>6</v>
      </c>
      <c r="F5" s="3652" t="s">
        <v>6</v>
      </c>
      <c r="G5" s="201" t="s">
        <v>7</v>
      </c>
      <c r="H5" s="80" t="s">
        <v>8</v>
      </c>
      <c r="I5" s="80" t="s">
        <v>9</v>
      </c>
      <c r="J5" s="3647" t="s">
        <v>10</v>
      </c>
      <c r="K5" s="3648" t="s">
        <v>10</v>
      </c>
    </row>
    <row r="6" spans="1:14" s="10" customFormat="1" ht="35.25" thickBot="1">
      <c r="A6" s="1859"/>
      <c r="B6" s="1860"/>
      <c r="C6" s="414"/>
      <c r="D6" s="381" t="s">
        <v>11</v>
      </c>
      <c r="E6" s="3646" t="s">
        <v>12</v>
      </c>
      <c r="F6" s="3646" t="s">
        <v>13</v>
      </c>
      <c r="G6" s="202"/>
      <c r="H6" s="414" t="s">
        <v>14</v>
      </c>
      <c r="I6" s="414"/>
      <c r="J6" s="3649" t="s">
        <v>15</v>
      </c>
      <c r="K6" s="3650" t="s">
        <v>16</v>
      </c>
    </row>
    <row r="7" spans="1:14">
      <c r="A7" s="388"/>
      <c r="B7" s="3104" t="s">
        <v>3879</v>
      </c>
      <c r="C7" s="3105"/>
      <c r="D7" s="3757"/>
      <c r="E7" s="3679"/>
      <c r="F7" s="3667"/>
      <c r="G7" s="3757"/>
      <c r="H7" s="3109"/>
      <c r="I7" s="3109"/>
      <c r="J7" s="3110"/>
      <c r="K7" s="3110"/>
      <c r="L7" s="3"/>
      <c r="M7" s="3"/>
      <c r="N7" s="3"/>
    </row>
    <row r="8" spans="1:14">
      <c r="A8" s="94"/>
      <c r="B8" s="2860" t="s">
        <v>3864</v>
      </c>
      <c r="C8" s="2878" t="s">
        <v>3880</v>
      </c>
      <c r="D8" s="3757"/>
      <c r="E8" s="3679"/>
      <c r="F8" s="3667"/>
      <c r="G8" s="772"/>
      <c r="H8" s="1066"/>
      <c r="I8" s="1066"/>
      <c r="J8" s="2016"/>
      <c r="K8" s="2016"/>
      <c r="L8" s="3"/>
      <c r="M8" s="3"/>
      <c r="N8" s="3"/>
    </row>
    <row r="9" spans="1:14">
      <c r="A9" s="94"/>
      <c r="B9" s="393" t="s">
        <v>3881</v>
      </c>
      <c r="C9" s="218">
        <v>3219</v>
      </c>
      <c r="D9" s="458" t="s">
        <v>3882</v>
      </c>
      <c r="E9" s="3572" t="s">
        <v>3883</v>
      </c>
      <c r="F9" s="3573" t="s">
        <v>3884</v>
      </c>
      <c r="G9" s="2209" t="s">
        <v>3885</v>
      </c>
      <c r="H9" s="908">
        <v>3435</v>
      </c>
      <c r="I9" s="69" t="s">
        <v>903</v>
      </c>
      <c r="J9" s="908" t="s">
        <v>3886</v>
      </c>
      <c r="K9" s="3264" t="s">
        <v>3887</v>
      </c>
      <c r="L9" s="3"/>
      <c r="M9" s="3"/>
      <c r="N9" s="3"/>
    </row>
    <row r="10" spans="1:14">
      <c r="A10" s="94"/>
      <c r="B10" s="393" t="s">
        <v>3888</v>
      </c>
      <c r="C10" s="218" t="s">
        <v>3889</v>
      </c>
      <c r="D10" s="458" t="s">
        <v>3890</v>
      </c>
      <c r="E10" s="3572">
        <v>25</v>
      </c>
      <c r="F10" s="3573" t="s">
        <v>3891</v>
      </c>
      <c r="G10" s="3265" t="s">
        <v>3892</v>
      </c>
      <c r="H10" s="908">
        <v>2180</v>
      </c>
      <c r="I10" s="69" t="s">
        <v>903</v>
      </c>
      <c r="J10" s="908" t="s">
        <v>3893</v>
      </c>
      <c r="K10" s="3264" t="s">
        <v>3894</v>
      </c>
      <c r="L10" s="3"/>
      <c r="M10" s="3"/>
      <c r="N10" s="3"/>
    </row>
    <row r="11" spans="1:14">
      <c r="A11" s="94"/>
      <c r="B11" s="393" t="s">
        <v>3888</v>
      </c>
      <c r="C11" s="218" t="s">
        <v>3895</v>
      </c>
      <c r="D11" s="458" t="s">
        <v>3890</v>
      </c>
      <c r="E11" s="3572">
        <v>30</v>
      </c>
      <c r="F11" s="3573" t="s">
        <v>3896</v>
      </c>
      <c r="G11" s="3265" t="s">
        <v>3892</v>
      </c>
      <c r="H11" s="908">
        <v>2730</v>
      </c>
      <c r="I11" s="69" t="s">
        <v>903</v>
      </c>
      <c r="J11" s="908" t="s">
        <v>3897</v>
      </c>
      <c r="K11" s="3264">
        <v>27.6</v>
      </c>
      <c r="L11" s="3"/>
      <c r="M11" s="3"/>
      <c r="N11" s="3"/>
    </row>
    <row r="12" spans="1:14">
      <c r="A12" s="94"/>
      <c r="B12" s="393" t="s">
        <v>3898</v>
      </c>
      <c r="C12" s="218" t="s">
        <v>3899</v>
      </c>
      <c r="D12" s="458" t="s">
        <v>3900</v>
      </c>
      <c r="E12" s="3572">
        <v>50</v>
      </c>
      <c r="F12" s="3573" t="s">
        <v>3901</v>
      </c>
      <c r="G12" s="3265" t="s">
        <v>3892</v>
      </c>
      <c r="H12" s="69">
        <v>2510</v>
      </c>
      <c r="I12" s="69" t="s">
        <v>903</v>
      </c>
      <c r="J12" s="908" t="s">
        <v>3902</v>
      </c>
      <c r="K12" s="3264">
        <v>42.33</v>
      </c>
      <c r="L12" s="3"/>
      <c r="M12" s="3"/>
      <c r="N12" s="3"/>
    </row>
    <row r="13" spans="1:14">
      <c r="A13" s="94"/>
      <c r="B13" s="393" t="s">
        <v>3903</v>
      </c>
      <c r="C13" s="218" t="s">
        <v>3904</v>
      </c>
      <c r="D13" s="458" t="s">
        <v>3905</v>
      </c>
      <c r="E13" s="3572">
        <v>40</v>
      </c>
      <c r="F13" s="3573" t="s">
        <v>3906</v>
      </c>
      <c r="G13" s="2879" t="s">
        <v>3907</v>
      </c>
      <c r="H13" s="69">
        <v>1979</v>
      </c>
      <c r="I13" s="69" t="s">
        <v>903</v>
      </c>
      <c r="J13" s="908">
        <v>2009</v>
      </c>
      <c r="K13" s="3264">
        <v>33.479999999999997</v>
      </c>
      <c r="L13" s="3"/>
      <c r="M13" s="3"/>
      <c r="N13" s="3"/>
    </row>
    <row r="14" spans="1:14">
      <c r="A14" s="94"/>
      <c r="B14" s="393" t="s">
        <v>3903</v>
      </c>
      <c r="C14" s="218" t="s">
        <v>3908</v>
      </c>
      <c r="D14" s="458" t="s">
        <v>3909</v>
      </c>
      <c r="E14" s="3572">
        <v>40</v>
      </c>
      <c r="F14" s="3573" t="s">
        <v>1439</v>
      </c>
      <c r="G14" s="2208" t="s">
        <v>3910</v>
      </c>
      <c r="H14" s="69">
        <v>1407</v>
      </c>
      <c r="I14" s="69" t="s">
        <v>903</v>
      </c>
      <c r="J14" s="908">
        <v>1437</v>
      </c>
      <c r="K14" s="3264">
        <v>28.744</v>
      </c>
      <c r="L14" s="3"/>
      <c r="M14" s="3"/>
      <c r="N14" s="3"/>
    </row>
    <row r="15" spans="1:14">
      <c r="A15" s="94"/>
      <c r="B15" s="393" t="s">
        <v>3903</v>
      </c>
      <c r="C15" s="218" t="s">
        <v>3911</v>
      </c>
      <c r="D15" s="458" t="s">
        <v>3900</v>
      </c>
      <c r="E15" s="3572">
        <v>45</v>
      </c>
      <c r="F15" s="3573" t="s">
        <v>3912</v>
      </c>
      <c r="G15" s="3265" t="s">
        <v>3913</v>
      </c>
      <c r="H15" s="69">
        <v>2190</v>
      </c>
      <c r="I15" s="1345" t="s">
        <v>3914</v>
      </c>
      <c r="J15" s="908">
        <v>2220</v>
      </c>
      <c r="K15" s="3264">
        <v>37</v>
      </c>
      <c r="L15" s="3"/>
      <c r="M15" s="3"/>
      <c r="N15" s="3"/>
    </row>
    <row r="16" spans="1:14">
      <c r="A16" s="94"/>
      <c r="B16" s="225" t="s">
        <v>3915</v>
      </c>
      <c r="C16" s="459" t="s">
        <v>3916</v>
      </c>
      <c r="D16" s="324" t="s">
        <v>3917</v>
      </c>
      <c r="E16" s="3572" t="s">
        <v>3918</v>
      </c>
      <c r="F16" s="3573" t="s">
        <v>3919</v>
      </c>
      <c r="G16" s="3059" t="s">
        <v>3920</v>
      </c>
      <c r="H16" s="203">
        <v>1465</v>
      </c>
      <c r="I16" s="416" t="s">
        <v>3921</v>
      </c>
      <c r="J16" s="203" t="s">
        <v>2158</v>
      </c>
      <c r="K16" s="3154">
        <v>62.08</v>
      </c>
      <c r="L16" s="3"/>
      <c r="M16" s="3"/>
      <c r="N16" s="3"/>
    </row>
    <row r="17" spans="1:15">
      <c r="A17" s="94"/>
      <c r="B17" s="225" t="s">
        <v>3922</v>
      </c>
      <c r="C17" s="82" t="s">
        <v>3923</v>
      </c>
      <c r="D17" s="324" t="s">
        <v>3917</v>
      </c>
      <c r="E17" s="3572" t="s">
        <v>3924</v>
      </c>
      <c r="F17" s="3573" t="s">
        <v>1189</v>
      </c>
      <c r="G17" s="3059" t="s">
        <v>3920</v>
      </c>
      <c r="H17" s="203">
        <v>865</v>
      </c>
      <c r="I17" s="416" t="s">
        <v>3921</v>
      </c>
      <c r="J17" s="203" t="s">
        <v>1338</v>
      </c>
      <c r="K17" s="3154">
        <v>37.08</v>
      </c>
      <c r="L17" s="3"/>
      <c r="M17" s="3"/>
      <c r="N17" s="3"/>
    </row>
    <row r="18" spans="1:15">
      <c r="A18" s="21"/>
      <c r="B18" s="225"/>
      <c r="C18" s="82"/>
      <c r="D18" s="324"/>
      <c r="E18" s="3572"/>
      <c r="F18" s="3573"/>
      <c r="G18" s="276"/>
      <c r="H18" s="203"/>
      <c r="I18" s="416"/>
      <c r="J18" s="203"/>
      <c r="K18" s="3154"/>
      <c r="L18" s="3"/>
      <c r="M18" s="3"/>
      <c r="N18" s="3"/>
    </row>
    <row r="19" spans="1:15" ht="35.25" thickBot="1">
      <c r="A19" s="1766"/>
      <c r="B19" s="225"/>
      <c r="C19" s="82"/>
      <c r="D19" s="324"/>
      <c r="E19" s="3572"/>
      <c r="F19" s="3573"/>
      <c r="G19" s="276"/>
      <c r="H19" s="203"/>
      <c r="I19" s="416"/>
      <c r="J19" s="203"/>
      <c r="K19" s="3154"/>
      <c r="L19" s="3"/>
      <c r="M19" s="3"/>
      <c r="N19" s="3"/>
    </row>
    <row r="20" spans="1:15" ht="35.25" thickTop="1">
      <c r="A20" s="21"/>
      <c r="B20" s="2702"/>
      <c r="C20" s="634"/>
      <c r="D20" s="3757"/>
      <c r="E20" s="3572"/>
      <c r="F20" s="3573"/>
      <c r="G20" s="2795"/>
      <c r="H20" s="2700"/>
      <c r="I20" s="1066"/>
      <c r="J20" s="2700"/>
      <c r="K20" s="2701"/>
      <c r="L20" s="3"/>
      <c r="M20" s="3"/>
      <c r="N20" s="3"/>
    </row>
    <row r="21" spans="1:15">
      <c r="A21" s="94"/>
      <c r="B21" s="225" t="s">
        <v>3925</v>
      </c>
      <c r="C21" s="82" t="s">
        <v>3926</v>
      </c>
      <c r="D21" s="324" t="s">
        <v>3927</v>
      </c>
      <c r="E21" s="3572" t="s">
        <v>3055</v>
      </c>
      <c r="F21" s="3573" t="s">
        <v>3928</v>
      </c>
      <c r="G21" s="2987" t="s">
        <v>2139</v>
      </c>
      <c r="H21" s="29" t="s">
        <v>1575</v>
      </c>
      <c r="I21" s="416" t="s">
        <v>903</v>
      </c>
      <c r="J21" s="203" t="s">
        <v>1563</v>
      </c>
      <c r="K21" s="1777">
        <v>33.299999999999997</v>
      </c>
      <c r="L21" s="3"/>
      <c r="M21" s="3"/>
      <c r="N21" s="3"/>
    </row>
    <row r="22" spans="1:15">
      <c r="A22" s="21"/>
      <c r="B22" s="2860" t="s">
        <v>3929</v>
      </c>
      <c r="C22" s="2691"/>
      <c r="D22" s="3757"/>
      <c r="E22" s="3572"/>
      <c r="F22" s="3573"/>
      <c r="G22" s="772"/>
      <c r="H22" s="1066"/>
      <c r="I22" s="1066"/>
      <c r="J22" s="2700"/>
      <c r="K22" s="2701"/>
      <c r="L22" s="3"/>
      <c r="M22" s="3"/>
      <c r="N22" s="3"/>
    </row>
    <row r="23" spans="1:15">
      <c r="A23" s="94"/>
      <c r="B23" s="1066" t="s">
        <v>3930</v>
      </c>
      <c r="C23" s="634">
        <v>6002</v>
      </c>
      <c r="D23" s="487" t="s">
        <v>3931</v>
      </c>
      <c r="E23" s="3757">
        <v>45</v>
      </c>
      <c r="F23" s="3573" t="s">
        <v>1734</v>
      </c>
      <c r="G23" s="770" t="s">
        <v>1976</v>
      </c>
      <c r="H23" s="1066">
        <v>1592.18</v>
      </c>
      <c r="I23" s="1066" t="s">
        <v>3932</v>
      </c>
      <c r="J23" s="2700">
        <v>1739</v>
      </c>
      <c r="K23" s="2701">
        <v>36.22</v>
      </c>
      <c r="M23" s="104"/>
      <c r="N23" s="105"/>
      <c r="O23" s="101"/>
    </row>
    <row r="24" spans="1:15">
      <c r="A24" s="21"/>
      <c r="B24" s="1066" t="s">
        <v>3933</v>
      </c>
      <c r="C24" s="634">
        <v>6002</v>
      </c>
      <c r="D24" s="487" t="s">
        <v>3931</v>
      </c>
      <c r="E24" s="3757">
        <v>45</v>
      </c>
      <c r="F24" s="3573" t="s">
        <v>1049</v>
      </c>
      <c r="G24" s="770" t="s">
        <v>1976</v>
      </c>
      <c r="H24" s="1066">
        <v>1659.36</v>
      </c>
      <c r="I24" s="1066" t="s">
        <v>3934</v>
      </c>
      <c r="J24" s="2700">
        <v>1810.51</v>
      </c>
      <c r="K24" s="2701">
        <v>37.72</v>
      </c>
      <c r="L24" s="3"/>
      <c r="M24" s="3"/>
      <c r="N24" s="3"/>
    </row>
    <row r="25" spans="1:15">
      <c r="A25" s="94"/>
      <c r="B25" s="2702" t="s">
        <v>3935</v>
      </c>
      <c r="C25" s="634">
        <v>4032</v>
      </c>
      <c r="D25" s="487" t="s">
        <v>3936</v>
      </c>
      <c r="E25" s="3757">
        <v>45</v>
      </c>
      <c r="F25" s="3573" t="s">
        <v>3937</v>
      </c>
      <c r="G25" s="770" t="s">
        <v>1976</v>
      </c>
      <c r="H25" s="561">
        <v>1476.4</v>
      </c>
      <c r="I25" s="1066" t="s">
        <v>3938</v>
      </c>
      <c r="J25" s="585">
        <v>1614.75</v>
      </c>
      <c r="K25" s="2705">
        <v>40.369999999999997</v>
      </c>
      <c r="L25" s="3"/>
      <c r="M25" s="3"/>
      <c r="N25" s="3"/>
    </row>
    <row r="26" spans="1:15">
      <c r="A26" s="21"/>
      <c r="B26" s="2702" t="s">
        <v>3939</v>
      </c>
      <c r="C26" s="634">
        <v>4003</v>
      </c>
      <c r="D26" s="487" t="s">
        <v>3940</v>
      </c>
      <c r="E26" s="3757">
        <v>25</v>
      </c>
      <c r="F26" s="3573" t="s">
        <v>758</v>
      </c>
      <c r="G26" s="770" t="s">
        <v>3941</v>
      </c>
      <c r="H26" s="561">
        <v>1214.8499999999999</v>
      </c>
      <c r="I26" s="1733" t="s">
        <v>3942</v>
      </c>
      <c r="J26" s="585">
        <v>1427.26</v>
      </c>
      <c r="K26" s="2705">
        <v>21.96</v>
      </c>
      <c r="L26" s="3"/>
      <c r="M26" s="3"/>
      <c r="N26" s="3"/>
    </row>
    <row r="27" spans="1:15">
      <c r="A27" s="21"/>
      <c r="B27" s="2702" t="s">
        <v>3939</v>
      </c>
      <c r="C27" s="634">
        <v>4004</v>
      </c>
      <c r="D27" s="487" t="s">
        <v>3943</v>
      </c>
      <c r="E27" s="3757">
        <v>35</v>
      </c>
      <c r="F27" s="3573" t="s">
        <v>3944</v>
      </c>
      <c r="G27" s="770" t="s">
        <v>3945</v>
      </c>
      <c r="H27" s="561">
        <v>1444.24</v>
      </c>
      <c r="I27" s="1066" t="s">
        <v>3946</v>
      </c>
      <c r="J27" s="585">
        <v>1575.34</v>
      </c>
      <c r="K27" s="2705">
        <v>28.13</v>
      </c>
      <c r="L27" s="3"/>
      <c r="M27" s="3"/>
      <c r="N27" s="3"/>
    </row>
    <row r="28" spans="1:15">
      <c r="A28" s="94"/>
      <c r="B28" s="2702" t="s">
        <v>3947</v>
      </c>
      <c r="C28" s="634">
        <v>4006</v>
      </c>
      <c r="D28" s="487" t="s">
        <v>3948</v>
      </c>
      <c r="E28" s="3757">
        <v>35</v>
      </c>
      <c r="F28" s="3573" t="s">
        <v>3949</v>
      </c>
      <c r="G28" s="770" t="s">
        <v>3950</v>
      </c>
      <c r="H28" s="561">
        <v>1238</v>
      </c>
      <c r="I28" s="1066" t="s">
        <v>3934</v>
      </c>
      <c r="J28" s="585" t="s">
        <v>3951</v>
      </c>
      <c r="K28" s="2705">
        <v>26.49</v>
      </c>
      <c r="L28" s="3"/>
      <c r="M28" s="3"/>
      <c r="N28" s="3"/>
    </row>
    <row r="29" spans="1:15">
      <c r="A29" s="21"/>
      <c r="B29" s="2702" t="s">
        <v>3952</v>
      </c>
      <c r="C29" s="634">
        <v>4007</v>
      </c>
      <c r="D29" s="487" t="s">
        <v>3953</v>
      </c>
      <c r="E29" s="3757">
        <v>35</v>
      </c>
      <c r="F29" s="3573" t="s">
        <v>3954</v>
      </c>
      <c r="G29" s="770" t="s">
        <v>3950</v>
      </c>
      <c r="H29" s="561">
        <v>1816.56</v>
      </c>
      <c r="I29" s="1066" t="s">
        <v>3955</v>
      </c>
      <c r="J29" s="585" t="s">
        <v>3956</v>
      </c>
      <c r="K29" s="2705">
        <v>27.48</v>
      </c>
      <c r="L29" s="3"/>
      <c r="M29" s="3"/>
      <c r="N29" s="3"/>
    </row>
    <row r="30" spans="1:15">
      <c r="A30" s="389"/>
      <c r="B30" s="2702" t="s">
        <v>3952</v>
      </c>
      <c r="C30" s="634">
        <v>4009</v>
      </c>
      <c r="D30" s="487" t="s">
        <v>3957</v>
      </c>
      <c r="E30" s="3757">
        <v>50</v>
      </c>
      <c r="F30" s="3573" t="s">
        <v>1319</v>
      </c>
      <c r="G30" s="770" t="s">
        <v>1976</v>
      </c>
      <c r="H30" s="561">
        <v>1181.1199999999999</v>
      </c>
      <c r="I30" s="1066" t="s">
        <v>3958</v>
      </c>
      <c r="J30" s="585" t="s">
        <v>3959</v>
      </c>
      <c r="K30" s="2705">
        <v>43.29</v>
      </c>
      <c r="L30" s="3"/>
      <c r="M30" s="3"/>
      <c r="N30" s="3"/>
    </row>
    <row r="31" spans="1:15">
      <c r="A31" s="94"/>
      <c r="B31" s="2702" t="s">
        <v>3952</v>
      </c>
      <c r="C31" s="583">
        <v>4001</v>
      </c>
      <c r="D31" s="1935" t="s">
        <v>3960</v>
      </c>
      <c r="E31" s="3757">
        <v>25</v>
      </c>
      <c r="F31" s="3573" t="s">
        <v>620</v>
      </c>
      <c r="G31" s="770" t="s">
        <v>1976</v>
      </c>
      <c r="H31" s="585">
        <v>1345.68</v>
      </c>
      <c r="I31" s="1066" t="s">
        <v>3961</v>
      </c>
      <c r="J31" s="585" t="s">
        <v>3962</v>
      </c>
      <c r="K31" s="2705">
        <v>20.48</v>
      </c>
      <c r="L31" s="3"/>
      <c r="M31" s="3"/>
      <c r="N31" s="3"/>
    </row>
    <row r="32" spans="1:15">
      <c r="A32" s="94"/>
      <c r="B32" s="2702" t="s">
        <v>3952</v>
      </c>
      <c r="C32" s="583">
        <v>4002</v>
      </c>
      <c r="D32" s="1935" t="s">
        <v>3963</v>
      </c>
      <c r="E32" s="3572">
        <v>27</v>
      </c>
      <c r="F32" s="3573" t="s">
        <v>2167</v>
      </c>
      <c r="G32" s="770" t="s">
        <v>3964</v>
      </c>
      <c r="H32" s="585">
        <v>1476.09</v>
      </c>
      <c r="I32" s="1066" t="s">
        <v>3965</v>
      </c>
      <c r="J32" s="585" t="s">
        <v>3966</v>
      </c>
      <c r="K32" s="2705">
        <v>22.73</v>
      </c>
      <c r="L32" s="3"/>
      <c r="M32" s="3"/>
      <c r="N32" s="3"/>
    </row>
    <row r="33" spans="1:14">
      <c r="A33" s="94"/>
      <c r="B33" s="2702" t="s">
        <v>3952</v>
      </c>
      <c r="C33" s="583">
        <v>4015</v>
      </c>
      <c r="D33" s="1935" t="s">
        <v>3967</v>
      </c>
      <c r="E33" s="3572">
        <v>40</v>
      </c>
      <c r="F33" s="3573" t="s">
        <v>2170</v>
      </c>
      <c r="G33" s="770" t="s">
        <v>3968</v>
      </c>
      <c r="H33" s="585">
        <v>1502.88</v>
      </c>
      <c r="I33" s="1066" t="s">
        <v>3969</v>
      </c>
      <c r="J33" s="585" t="s">
        <v>3970</v>
      </c>
      <c r="K33" s="2705">
        <v>34.130000000000003</v>
      </c>
      <c r="L33" s="3"/>
      <c r="M33" s="3"/>
      <c r="N33" s="3"/>
    </row>
    <row r="34" spans="1:14">
      <c r="A34" s="29"/>
      <c r="B34" s="2702" t="s">
        <v>3971</v>
      </c>
      <c r="C34" s="583">
        <v>3002</v>
      </c>
      <c r="D34" s="1935" t="s">
        <v>3940</v>
      </c>
      <c r="E34" s="3572">
        <v>25</v>
      </c>
      <c r="F34" s="3573" t="s">
        <v>184</v>
      </c>
      <c r="G34" s="770" t="s">
        <v>3945</v>
      </c>
      <c r="H34" s="585">
        <v>1171.95</v>
      </c>
      <c r="I34" s="1066" t="s">
        <v>3972</v>
      </c>
      <c r="J34" s="585" t="s">
        <v>3973</v>
      </c>
      <c r="K34" s="2705">
        <v>19.75</v>
      </c>
      <c r="L34" s="3"/>
      <c r="M34" s="3"/>
      <c r="N34" s="3"/>
    </row>
    <row r="35" spans="1:14">
      <c r="A35" s="21"/>
      <c r="B35" s="2702" t="s">
        <v>3971</v>
      </c>
      <c r="C35" s="583">
        <v>3003</v>
      </c>
      <c r="D35" s="1935" t="s">
        <v>3900</v>
      </c>
      <c r="E35" s="3572">
        <v>30</v>
      </c>
      <c r="F35" s="3573" t="s">
        <v>3373</v>
      </c>
      <c r="G35" s="770" t="s">
        <v>3964</v>
      </c>
      <c r="H35" s="585">
        <v>18.690000000000001</v>
      </c>
      <c r="I35" s="1066" t="s">
        <v>3974</v>
      </c>
      <c r="J35" s="585" t="s">
        <v>3975</v>
      </c>
      <c r="K35" s="2705">
        <v>20.49</v>
      </c>
      <c r="L35" s="3"/>
      <c r="M35" s="3"/>
      <c r="N35" s="3"/>
    </row>
    <row r="36" spans="1:14">
      <c r="A36" s="21"/>
      <c r="B36" s="2702" t="s">
        <v>3976</v>
      </c>
      <c r="C36" s="583">
        <v>3010</v>
      </c>
      <c r="D36" s="1935" t="s">
        <v>3909</v>
      </c>
      <c r="E36" s="3572">
        <v>30</v>
      </c>
      <c r="F36" s="3573" t="s">
        <v>347</v>
      </c>
      <c r="G36" s="770" t="s">
        <v>3945</v>
      </c>
      <c r="H36" s="585">
        <v>1144.5</v>
      </c>
      <c r="I36" s="1066" t="s">
        <v>3977</v>
      </c>
      <c r="J36" s="585" t="s">
        <v>3978</v>
      </c>
      <c r="K36" s="2705">
        <v>25.09</v>
      </c>
      <c r="L36" s="4"/>
    </row>
    <row r="37" spans="1:14" ht="35.25" customHeight="1">
      <c r="A37" s="389"/>
      <c r="B37" s="2702" t="s">
        <v>3971</v>
      </c>
      <c r="C37" s="583">
        <v>3013</v>
      </c>
      <c r="D37" s="1935" t="s">
        <v>3979</v>
      </c>
      <c r="E37" s="3572">
        <v>45</v>
      </c>
      <c r="F37" s="3573" t="s">
        <v>1064</v>
      </c>
      <c r="G37" s="571" t="s">
        <v>3980</v>
      </c>
      <c r="H37" s="585">
        <v>34.58</v>
      </c>
      <c r="I37" s="1066" t="s">
        <v>3981</v>
      </c>
      <c r="J37" s="585" t="s">
        <v>3982</v>
      </c>
      <c r="K37" s="2705">
        <v>37.86</v>
      </c>
    </row>
    <row r="38" spans="1:14" ht="35.25" customHeight="1">
      <c r="A38" s="94"/>
      <c r="B38" s="2702" t="s">
        <v>3983</v>
      </c>
      <c r="C38" s="583" t="s">
        <v>3984</v>
      </c>
      <c r="D38" s="1935" t="s">
        <v>3985</v>
      </c>
      <c r="E38" s="3572">
        <v>225</v>
      </c>
      <c r="F38" s="3573" t="s">
        <v>2146</v>
      </c>
      <c r="G38" s="770" t="s">
        <v>3968</v>
      </c>
      <c r="H38" s="585">
        <v>1869.1</v>
      </c>
      <c r="I38" s="1066" t="s">
        <v>3986</v>
      </c>
      <c r="J38" s="585" t="s">
        <v>3987</v>
      </c>
      <c r="K38" s="2705">
        <v>203</v>
      </c>
    </row>
    <row r="39" spans="1:14">
      <c r="A39" s="94"/>
      <c r="B39" s="2702" t="s">
        <v>3983</v>
      </c>
      <c r="C39" s="583">
        <v>3220</v>
      </c>
      <c r="D39" s="1935" t="s">
        <v>3985</v>
      </c>
      <c r="E39" s="3572">
        <v>210</v>
      </c>
      <c r="F39" s="3573" t="s">
        <v>3988</v>
      </c>
      <c r="G39" s="770" t="s">
        <v>3968</v>
      </c>
      <c r="H39" s="585">
        <v>1691.5</v>
      </c>
      <c r="I39" s="1066" t="s">
        <v>3989</v>
      </c>
      <c r="J39" s="585" t="s">
        <v>1734</v>
      </c>
      <c r="K39" s="2705">
        <v>184</v>
      </c>
    </row>
    <row r="40" spans="1:14" ht="35.25" thickBot="1">
      <c r="A40" s="4"/>
      <c r="B40" s="2702" t="s">
        <v>3990</v>
      </c>
      <c r="C40" s="583" t="s">
        <v>3991</v>
      </c>
      <c r="D40" s="1935" t="s">
        <v>3927</v>
      </c>
      <c r="E40" s="3671">
        <v>45</v>
      </c>
      <c r="F40" s="3670" t="s">
        <v>3992</v>
      </c>
      <c r="G40" s="571" t="s">
        <v>3885</v>
      </c>
      <c r="H40" s="585">
        <v>33.65</v>
      </c>
      <c r="I40" s="1066" t="s">
        <v>3993</v>
      </c>
      <c r="J40" s="585" t="s">
        <v>3994</v>
      </c>
      <c r="K40" s="2705">
        <v>36.31</v>
      </c>
    </row>
    <row r="41" spans="1:14">
      <c r="A41" s="413" t="s">
        <v>1</v>
      </c>
      <c r="B41" s="413"/>
      <c r="C41" s="791"/>
      <c r="D41" s="372"/>
      <c r="E41" s="1848"/>
      <c r="F41" s="1849"/>
      <c r="G41" s="270"/>
      <c r="H41" s="1850"/>
      <c r="I41" s="413"/>
      <c r="J41" s="1851"/>
      <c r="K41" s="1847"/>
    </row>
    <row r="42" spans="1:14">
      <c r="A42" s="790" t="s">
        <v>1004</v>
      </c>
      <c r="B42" s="790"/>
      <c r="C42" s="1852"/>
      <c r="D42" s="785"/>
      <c r="E42" s="1848"/>
      <c r="F42" s="1849"/>
      <c r="G42" s="270"/>
      <c r="H42" s="1850"/>
      <c r="I42" s="413"/>
      <c r="J42" s="1851"/>
      <c r="K42" s="1847"/>
    </row>
    <row r="43" spans="1:14" ht="35.25" thickBot="1">
      <c r="A43" s="374"/>
      <c r="B43" s="412"/>
      <c r="C43" s="372"/>
      <c r="D43" s="372"/>
      <c r="E43" s="1848"/>
      <c r="F43" s="1849"/>
      <c r="G43" s="270"/>
      <c r="H43" s="1850"/>
      <c r="I43" s="412"/>
      <c r="J43" s="1851"/>
      <c r="K43" s="1847"/>
    </row>
    <row r="44" spans="1:14">
      <c r="A44" s="1853"/>
      <c r="B44" s="1854" t="s">
        <v>3</v>
      </c>
      <c r="C44" s="80" t="s">
        <v>4</v>
      </c>
      <c r="D44" s="379" t="s">
        <v>5</v>
      </c>
      <c r="E44" s="3651" t="s">
        <v>6</v>
      </c>
      <c r="F44" s="3652" t="s">
        <v>6</v>
      </c>
      <c r="G44" s="201" t="s">
        <v>7</v>
      </c>
      <c r="H44" s="80" t="s">
        <v>8</v>
      </c>
      <c r="I44" s="80" t="s">
        <v>9</v>
      </c>
      <c r="J44" s="3647" t="s">
        <v>10</v>
      </c>
      <c r="K44" s="3665" t="s">
        <v>10</v>
      </c>
    </row>
    <row r="45" spans="1:14" ht="33" customHeight="1" thickBot="1">
      <c r="A45" s="1859"/>
      <c r="B45" s="1860"/>
      <c r="C45" s="414"/>
      <c r="D45" s="381" t="s">
        <v>11</v>
      </c>
      <c r="E45" s="3653" t="s">
        <v>12</v>
      </c>
      <c r="F45" s="3654" t="s">
        <v>13</v>
      </c>
      <c r="G45" s="3757"/>
      <c r="H45" s="3757" t="s">
        <v>14</v>
      </c>
      <c r="I45" s="3757"/>
      <c r="J45" s="3757" t="s">
        <v>15</v>
      </c>
      <c r="K45" s="3757" t="s">
        <v>16</v>
      </c>
    </row>
    <row r="46" spans="1:14">
      <c r="A46" s="1817"/>
      <c r="B46" s="2247" t="s">
        <v>3864</v>
      </c>
      <c r="C46" s="3757" t="s">
        <v>3995</v>
      </c>
      <c r="D46" s="3757"/>
      <c r="E46" s="3757" t="s">
        <v>3996</v>
      </c>
      <c r="F46" s="3757"/>
      <c r="G46" s="487"/>
      <c r="H46" s="3103" t="s">
        <v>3997</v>
      </c>
      <c r="I46" s="487" t="s">
        <v>3998</v>
      </c>
      <c r="J46" s="487"/>
      <c r="K46" s="487"/>
    </row>
    <row r="47" spans="1:14">
      <c r="A47" s="1806"/>
      <c r="B47" s="1597" t="s">
        <v>3999</v>
      </c>
      <c r="C47" s="443" t="s">
        <v>3577</v>
      </c>
      <c r="D47" s="1467" t="s">
        <v>4000</v>
      </c>
      <c r="E47" s="3658" t="s">
        <v>4001</v>
      </c>
      <c r="F47" s="3695" t="s">
        <v>4002</v>
      </c>
      <c r="G47" s="487" t="s">
        <v>1366</v>
      </c>
      <c r="H47" s="1963" t="s">
        <v>4003</v>
      </c>
      <c r="I47" s="487" t="s">
        <v>4004</v>
      </c>
      <c r="J47" s="1963" t="s">
        <v>4005</v>
      </c>
      <c r="K47" s="2246" t="s">
        <v>4006</v>
      </c>
    </row>
    <row r="48" spans="1:14">
      <c r="A48" s="1806"/>
      <c r="B48" s="1870" t="s">
        <v>4007</v>
      </c>
      <c r="C48" s="443" t="s">
        <v>4008</v>
      </c>
      <c r="D48" s="1467" t="s">
        <v>4009</v>
      </c>
      <c r="E48" s="3658" t="s">
        <v>4010</v>
      </c>
      <c r="F48" s="3695" t="s">
        <v>4011</v>
      </c>
      <c r="G48" s="487" t="s">
        <v>4012</v>
      </c>
      <c r="H48" s="1963" t="s">
        <v>4013</v>
      </c>
      <c r="I48" s="3757" t="s">
        <v>4014</v>
      </c>
      <c r="J48" s="1963" t="s">
        <v>4015</v>
      </c>
      <c r="K48" s="305" t="s">
        <v>4016</v>
      </c>
    </row>
    <row r="49" spans="1:11">
      <c r="A49" s="1806"/>
      <c r="B49" s="1870" t="s">
        <v>4017</v>
      </c>
      <c r="C49" s="362" t="s">
        <v>656</v>
      </c>
      <c r="D49" s="1056" t="s">
        <v>4018</v>
      </c>
      <c r="E49" s="3658" t="s">
        <v>4019</v>
      </c>
      <c r="F49" s="3695" t="s">
        <v>4020</v>
      </c>
      <c r="G49" s="487" t="s">
        <v>4021</v>
      </c>
      <c r="H49" s="3757" t="s">
        <v>4022</v>
      </c>
      <c r="I49" s="3339" t="s">
        <v>4023</v>
      </c>
      <c r="J49" s="3340" t="s">
        <v>4024</v>
      </c>
      <c r="K49" s="3757" t="s">
        <v>4025</v>
      </c>
    </row>
    <row r="50" spans="1:11">
      <c r="A50" s="1806"/>
      <c r="B50" s="1870" t="s">
        <v>4026</v>
      </c>
      <c r="C50" s="362" t="s">
        <v>656</v>
      </c>
      <c r="D50" s="1466" t="s">
        <v>4027</v>
      </c>
      <c r="E50" s="3658" t="s">
        <v>4028</v>
      </c>
      <c r="F50" s="3695" t="s">
        <v>4029</v>
      </c>
      <c r="G50" s="487" t="s">
        <v>4030</v>
      </c>
      <c r="H50" s="3776" t="s">
        <v>4031</v>
      </c>
      <c r="I50" s="2827" t="s">
        <v>4032</v>
      </c>
      <c r="J50" s="3757" t="s">
        <v>4033</v>
      </c>
      <c r="K50" s="2246" t="s">
        <v>4034</v>
      </c>
    </row>
    <row r="51" spans="1:11">
      <c r="A51" s="1806"/>
      <c r="B51" s="1870" t="s">
        <v>4035</v>
      </c>
      <c r="C51" s="362" t="s">
        <v>656</v>
      </c>
      <c r="D51" s="1466" t="s">
        <v>4036</v>
      </c>
      <c r="E51" s="3658" t="s">
        <v>4037</v>
      </c>
      <c r="F51" s="3695" t="s">
        <v>4038</v>
      </c>
      <c r="G51" s="3757">
        <v>25334</v>
      </c>
      <c r="H51" s="487" t="s">
        <v>4039</v>
      </c>
      <c r="I51" s="3757" t="s">
        <v>4040</v>
      </c>
      <c r="J51" s="3236" t="s">
        <v>4041</v>
      </c>
      <c r="K51" s="3236" t="s">
        <v>4042</v>
      </c>
    </row>
    <row r="52" spans="1:11" ht="37.5">
      <c r="A52" s="1806"/>
      <c r="B52" s="1597" t="s">
        <v>4043</v>
      </c>
      <c r="C52" s="362" t="s">
        <v>3650</v>
      </c>
      <c r="D52" s="1056" t="s">
        <v>4044</v>
      </c>
      <c r="E52" s="3658" t="s">
        <v>4045</v>
      </c>
      <c r="F52" s="3695" t="s">
        <v>4046</v>
      </c>
      <c r="G52" s="487" t="s">
        <v>4030</v>
      </c>
      <c r="H52" s="487" t="s">
        <v>4047</v>
      </c>
      <c r="I52" s="455" t="s">
        <v>4040</v>
      </c>
      <c r="J52" s="1996" t="s">
        <v>4048</v>
      </c>
      <c r="K52" s="2127" t="s">
        <v>4049</v>
      </c>
    </row>
    <row r="53" spans="1:11">
      <c r="A53" s="1806"/>
      <c r="B53" s="32" t="s">
        <v>4050</v>
      </c>
      <c r="C53" s="82" t="s">
        <v>3650</v>
      </c>
      <c r="D53" s="324" t="s">
        <v>4051</v>
      </c>
      <c r="E53" s="3658" t="s">
        <v>4052</v>
      </c>
      <c r="F53" s="3695" t="s">
        <v>4053</v>
      </c>
      <c r="G53" s="487" t="s">
        <v>4030</v>
      </c>
      <c r="H53" s="3365" t="s">
        <v>4054</v>
      </c>
      <c r="I53" s="3359" t="s">
        <v>4055</v>
      </c>
      <c r="J53" s="203" t="s">
        <v>4056</v>
      </c>
      <c r="K53" s="487" t="s">
        <v>4057</v>
      </c>
    </row>
    <row r="54" spans="1:11">
      <c r="A54" s="1806"/>
      <c r="B54" s="1870" t="s">
        <v>4043</v>
      </c>
      <c r="C54" s="362" t="s">
        <v>3776</v>
      </c>
      <c r="D54" s="1056" t="s">
        <v>4058</v>
      </c>
      <c r="E54" s="3658" t="s">
        <v>4059</v>
      </c>
      <c r="F54" s="3695" t="s">
        <v>4060</v>
      </c>
      <c r="G54" s="487" t="s">
        <v>4030</v>
      </c>
      <c r="H54" s="3365" t="s">
        <v>4061</v>
      </c>
      <c r="I54" s="455" t="s">
        <v>4055</v>
      </c>
      <c r="J54" s="1778" t="s">
        <v>4062</v>
      </c>
      <c r="K54" s="305" t="s">
        <v>4063</v>
      </c>
    </row>
    <row r="55" spans="1:11">
      <c r="A55" s="1806"/>
      <c r="B55" s="1870" t="s">
        <v>4043</v>
      </c>
      <c r="C55" s="362" t="s">
        <v>3776</v>
      </c>
      <c r="D55" s="1466" t="s">
        <v>4051</v>
      </c>
      <c r="E55" s="3658" t="s">
        <v>4064</v>
      </c>
      <c r="F55" s="3695" t="s">
        <v>4065</v>
      </c>
      <c r="G55" s="487" t="s">
        <v>833</v>
      </c>
      <c r="H55" s="487" t="s">
        <v>4066</v>
      </c>
      <c r="I55" s="2257" t="s">
        <v>4067</v>
      </c>
      <c r="J55" s="1778" t="s">
        <v>4068</v>
      </c>
      <c r="K55" s="305" t="s">
        <v>4069</v>
      </c>
    </row>
    <row r="56" spans="1:11">
      <c r="A56" s="1806"/>
      <c r="B56" s="2116" t="s">
        <v>4070</v>
      </c>
      <c r="C56" s="753" t="s">
        <v>4071</v>
      </c>
      <c r="D56" s="444" t="s">
        <v>4072</v>
      </c>
      <c r="E56" s="3658" t="s">
        <v>4073</v>
      </c>
      <c r="F56" s="3695" t="s">
        <v>4074</v>
      </c>
      <c r="G56" s="487" t="s">
        <v>3073</v>
      </c>
      <c r="H56" s="487" t="s">
        <v>4075</v>
      </c>
      <c r="I56" s="455" t="s">
        <v>4076</v>
      </c>
      <c r="J56" s="2130" t="s">
        <v>1707</v>
      </c>
      <c r="K56" s="2130" t="s">
        <v>4077</v>
      </c>
    </row>
    <row r="57" spans="1:11" ht="37.5">
      <c r="A57" s="1806"/>
      <c r="B57" s="661"/>
      <c r="C57" s="1871"/>
      <c r="D57" s="375"/>
      <c r="E57" s="3679"/>
      <c r="F57" s="3757"/>
      <c r="G57" s="497"/>
      <c r="H57" s="852"/>
      <c r="I57" s="455"/>
      <c r="J57" s="2347"/>
      <c r="K57" s="2958"/>
    </row>
    <row r="58" spans="1:11" ht="37.5">
      <c r="A58" s="1806"/>
      <c r="B58" s="661" t="s">
        <v>4078</v>
      </c>
      <c r="C58" s="1871" t="s">
        <v>4079</v>
      </c>
      <c r="D58" s="375" t="s">
        <v>1789</v>
      </c>
      <c r="E58" s="3634">
        <v>80</v>
      </c>
      <c r="F58" s="3694" t="s">
        <v>4074</v>
      </c>
      <c r="G58" s="3718">
        <v>25334</v>
      </c>
      <c r="H58" s="3757">
        <v>1678</v>
      </c>
      <c r="I58" s="455" t="s">
        <v>4067</v>
      </c>
      <c r="J58" s="2347">
        <v>1723</v>
      </c>
      <c r="K58" s="2958">
        <v>71.790000000000006</v>
      </c>
    </row>
    <row r="59" spans="1:11">
      <c r="A59" s="1806"/>
      <c r="B59" s="852" t="s">
        <v>4080</v>
      </c>
      <c r="C59" s="753" t="s">
        <v>4081</v>
      </c>
      <c r="D59" s="3367" t="s">
        <v>4082</v>
      </c>
      <c r="E59" s="3634">
        <v>135</v>
      </c>
      <c r="F59" s="3694" t="s">
        <v>4083</v>
      </c>
      <c r="G59" s="3375" t="s">
        <v>4084</v>
      </c>
      <c r="H59" s="2444">
        <v>-3822</v>
      </c>
      <c r="I59" s="455" t="s">
        <v>701</v>
      </c>
      <c r="J59" s="1997" t="s">
        <v>4085</v>
      </c>
      <c r="K59" s="1997" t="s">
        <v>4086</v>
      </c>
    </row>
    <row r="60" spans="1:11">
      <c r="A60" s="1806"/>
      <c r="B60" s="852" t="s">
        <v>4087</v>
      </c>
      <c r="C60" s="753" t="s">
        <v>4088</v>
      </c>
      <c r="D60" s="3367" t="s">
        <v>4082</v>
      </c>
      <c r="E60" s="3634">
        <v>110</v>
      </c>
      <c r="F60" s="3694" t="s">
        <v>2515</v>
      </c>
      <c r="G60" s="3375" t="s">
        <v>4089</v>
      </c>
      <c r="H60" s="3757" t="s">
        <v>4090</v>
      </c>
      <c r="I60" s="455" t="s">
        <v>4040</v>
      </c>
      <c r="J60" s="1997" t="s">
        <v>4091</v>
      </c>
      <c r="K60" s="1997" t="s">
        <v>4092</v>
      </c>
    </row>
    <row r="61" spans="1:11">
      <c r="A61" s="1806"/>
      <c r="B61" s="852" t="s">
        <v>4093</v>
      </c>
      <c r="C61" s="753" t="s">
        <v>4094</v>
      </c>
      <c r="D61" s="3367" t="s">
        <v>4095</v>
      </c>
      <c r="E61" s="3634">
        <v>170</v>
      </c>
      <c r="F61" s="3694" t="s">
        <v>3954</v>
      </c>
      <c r="G61" s="3375" t="s">
        <v>4030</v>
      </c>
      <c r="H61" s="3757" t="s">
        <v>4096</v>
      </c>
      <c r="I61" s="466" t="s">
        <v>4040</v>
      </c>
      <c r="J61" s="2132" t="s">
        <v>4097</v>
      </c>
      <c r="K61" s="1997" t="s">
        <v>4098</v>
      </c>
    </row>
    <row r="62" spans="1:11">
      <c r="A62" s="1806"/>
      <c r="B62" s="69" t="s">
        <v>4099</v>
      </c>
      <c r="C62" s="218" t="s">
        <v>4100</v>
      </c>
      <c r="D62" s="458" t="s">
        <v>4101</v>
      </c>
      <c r="E62" s="3634">
        <v>145</v>
      </c>
      <c r="F62" s="3694" t="s">
        <v>1735</v>
      </c>
      <c r="G62" s="2209" t="s">
        <v>4102</v>
      </c>
      <c r="H62" s="616" t="s">
        <v>4103</v>
      </c>
      <c r="I62" s="69" t="s">
        <v>2405</v>
      </c>
      <c r="J62" s="2132" t="s">
        <v>4104</v>
      </c>
      <c r="K62" s="2132" t="s">
        <v>4105</v>
      </c>
    </row>
    <row r="63" spans="1:11">
      <c r="A63" s="1806"/>
      <c r="B63" s="852" t="s">
        <v>4106</v>
      </c>
      <c r="C63" s="753" t="s">
        <v>4107</v>
      </c>
      <c r="D63" s="3367" t="s">
        <v>4108</v>
      </c>
      <c r="E63" s="3634">
        <v>100</v>
      </c>
      <c r="F63" s="3694" t="s">
        <v>1218</v>
      </c>
      <c r="G63" s="3375" t="s">
        <v>4109</v>
      </c>
      <c r="H63" s="2444" t="s">
        <v>4110</v>
      </c>
      <c r="I63" s="2827" t="s">
        <v>4040</v>
      </c>
      <c r="J63" s="1997" t="s">
        <v>4111</v>
      </c>
      <c r="K63" s="2130" t="s">
        <v>4112</v>
      </c>
    </row>
    <row r="64" spans="1:11">
      <c r="A64" s="1806"/>
      <c r="B64" s="69" t="s">
        <v>4113</v>
      </c>
      <c r="C64" s="218" t="s">
        <v>4114</v>
      </c>
      <c r="D64" s="458" t="s">
        <v>4115</v>
      </c>
      <c r="E64" s="3634">
        <v>105</v>
      </c>
      <c r="F64" s="3694" t="s">
        <v>1338</v>
      </c>
      <c r="G64" s="2470" t="s">
        <v>4030</v>
      </c>
      <c r="H64" s="616" t="s">
        <v>4116</v>
      </c>
      <c r="I64" s="466" t="s">
        <v>4040</v>
      </c>
      <c r="J64" s="2132" t="s">
        <v>4117</v>
      </c>
      <c r="K64" s="2132" t="s">
        <v>4118</v>
      </c>
    </row>
    <row r="65" spans="1:11">
      <c r="A65" s="1806"/>
      <c r="B65" s="852"/>
      <c r="C65" s="753"/>
      <c r="D65" s="3757"/>
      <c r="E65" s="3679"/>
      <c r="F65" s="3667"/>
      <c r="G65" s="3375"/>
      <c r="H65" s="1340"/>
      <c r="I65" s="466"/>
      <c r="J65" s="2130"/>
      <c r="K65" s="2130"/>
    </row>
    <row r="66" spans="1:11">
      <c r="A66" s="1903"/>
      <c r="B66" s="69" t="s">
        <v>4119</v>
      </c>
      <c r="C66" s="218" t="s">
        <v>4120</v>
      </c>
      <c r="D66" s="458" t="s">
        <v>4121</v>
      </c>
      <c r="E66" s="3658" t="s">
        <v>4122</v>
      </c>
      <c r="F66" s="3695" t="s">
        <v>1588</v>
      </c>
      <c r="G66" s="487" t="s">
        <v>4123</v>
      </c>
      <c r="H66" s="616" t="s">
        <v>4124</v>
      </c>
      <c r="I66" s="69" t="s">
        <v>293</v>
      </c>
      <c r="J66" s="2132" t="s">
        <v>4125</v>
      </c>
      <c r="K66" s="2132" t="s">
        <v>4126</v>
      </c>
    </row>
    <row r="67" spans="1:11">
      <c r="A67" s="1817"/>
      <c r="B67" s="69" t="s">
        <v>4119</v>
      </c>
      <c r="C67" s="218" t="s">
        <v>4127</v>
      </c>
      <c r="D67" s="458" t="s">
        <v>4128</v>
      </c>
      <c r="E67" s="3658" t="s">
        <v>4129</v>
      </c>
      <c r="F67" s="3695" t="s">
        <v>4130</v>
      </c>
      <c r="G67" s="487" t="s">
        <v>4131</v>
      </c>
      <c r="H67" s="616" t="s">
        <v>4132</v>
      </c>
      <c r="I67" s="69" t="s">
        <v>293</v>
      </c>
      <c r="J67" s="2132" t="s">
        <v>4133</v>
      </c>
      <c r="K67" s="2132" t="s">
        <v>4134</v>
      </c>
    </row>
    <row r="68" spans="1:11">
      <c r="A68" s="1817"/>
      <c r="B68" s="69" t="s">
        <v>4135</v>
      </c>
      <c r="C68" s="218" t="s">
        <v>4136</v>
      </c>
      <c r="D68" s="458" t="s">
        <v>4137</v>
      </c>
      <c r="E68" s="3658" t="s">
        <v>4138</v>
      </c>
      <c r="F68" s="3695" t="s">
        <v>4139</v>
      </c>
      <c r="G68" s="487" t="s">
        <v>4140</v>
      </c>
      <c r="H68" s="616" t="s">
        <v>4141</v>
      </c>
      <c r="I68" s="69" t="s">
        <v>293</v>
      </c>
      <c r="J68" s="2132" t="s">
        <v>4142</v>
      </c>
      <c r="K68" s="2132" t="s">
        <v>4143</v>
      </c>
    </row>
    <row r="69" spans="1:11">
      <c r="A69" s="1917"/>
      <c r="B69" s="69" t="s">
        <v>4144</v>
      </c>
      <c r="C69" s="218" t="s">
        <v>4145</v>
      </c>
      <c r="D69" s="458" t="s">
        <v>4146</v>
      </c>
      <c r="E69" s="3658" t="s">
        <v>4147</v>
      </c>
      <c r="F69" s="3695" t="s">
        <v>4148</v>
      </c>
      <c r="G69" s="487" t="s">
        <v>4030</v>
      </c>
      <c r="H69" s="616" t="s">
        <v>4149</v>
      </c>
      <c r="I69" s="69" t="s">
        <v>293</v>
      </c>
      <c r="J69" s="2132" t="s">
        <v>4150</v>
      </c>
      <c r="K69" s="2132" t="s">
        <v>4151</v>
      </c>
    </row>
    <row r="70" spans="1:11" ht="35.25" customHeight="1">
      <c r="A70" s="1817"/>
      <c r="B70" s="69" t="s">
        <v>4119</v>
      </c>
      <c r="C70" s="218" t="s">
        <v>4152</v>
      </c>
      <c r="D70" s="458" t="s">
        <v>4153</v>
      </c>
      <c r="E70" s="3658" t="s">
        <v>4154</v>
      </c>
      <c r="F70" s="3657" t="s">
        <v>4155</v>
      </c>
      <c r="G70" s="2470" t="s">
        <v>4156</v>
      </c>
      <c r="H70" s="616" t="s">
        <v>4157</v>
      </c>
      <c r="I70" s="69" t="s">
        <v>4158</v>
      </c>
      <c r="J70" s="2132" t="s">
        <v>4159</v>
      </c>
      <c r="K70" s="2132" t="s">
        <v>4160</v>
      </c>
    </row>
    <row r="71" spans="1:11">
      <c r="A71" s="1806"/>
      <c r="B71" s="1904" t="s">
        <v>4161</v>
      </c>
      <c r="C71" s="362" t="s">
        <v>4162</v>
      </c>
      <c r="D71" s="375" t="s">
        <v>4163</v>
      </c>
      <c r="E71" s="3658" t="s">
        <v>4164</v>
      </c>
      <c r="F71" s="3657" t="s">
        <v>4165</v>
      </c>
      <c r="G71" s="2436" t="s">
        <v>1424</v>
      </c>
      <c r="H71" s="32" t="s">
        <v>4166</v>
      </c>
      <c r="I71" s="455" t="s">
        <v>2147</v>
      </c>
      <c r="J71" s="2146" t="s">
        <v>4167</v>
      </c>
      <c r="K71" s="2239" t="s">
        <v>4168</v>
      </c>
    </row>
    <row r="72" spans="1:11" ht="35.25" customHeight="1">
      <c r="A72" s="1806"/>
      <c r="B72" s="1904" t="s">
        <v>4169</v>
      </c>
      <c r="C72" s="362" t="s">
        <v>4162</v>
      </c>
      <c r="D72" s="375" t="s">
        <v>4163</v>
      </c>
      <c r="E72" s="3658" t="s">
        <v>4164</v>
      </c>
      <c r="F72" s="3657" t="s">
        <v>4165</v>
      </c>
      <c r="G72" s="2436" t="s">
        <v>1424</v>
      </c>
      <c r="H72" s="32" t="s">
        <v>4166</v>
      </c>
      <c r="I72" s="455" t="s">
        <v>2147</v>
      </c>
      <c r="J72" s="2146" t="s">
        <v>4167</v>
      </c>
      <c r="K72" s="2239" t="s">
        <v>4168</v>
      </c>
    </row>
    <row r="73" spans="1:11">
      <c r="A73" s="1806"/>
      <c r="B73" s="1904" t="s">
        <v>4170</v>
      </c>
      <c r="C73" s="362" t="s">
        <v>4162</v>
      </c>
      <c r="D73" s="375" t="s">
        <v>4171</v>
      </c>
      <c r="E73" s="3658" t="s">
        <v>4172</v>
      </c>
      <c r="F73" s="3657" t="s">
        <v>4173</v>
      </c>
      <c r="G73" s="2436" t="s">
        <v>4030</v>
      </c>
      <c r="H73" s="32" t="s">
        <v>4174</v>
      </c>
      <c r="I73" s="455" t="s">
        <v>4175</v>
      </c>
      <c r="J73" s="2146" t="s">
        <v>4176</v>
      </c>
      <c r="K73" s="2239" t="s">
        <v>4177</v>
      </c>
    </row>
    <row r="74" spans="1:11">
      <c r="A74" s="1806"/>
      <c r="B74" s="2980" t="s">
        <v>4178</v>
      </c>
      <c r="C74" s="2728" t="s">
        <v>4162</v>
      </c>
      <c r="D74" s="375" t="s">
        <v>4171</v>
      </c>
      <c r="E74" s="3658" t="s">
        <v>4179</v>
      </c>
      <c r="F74" s="3657" t="s">
        <v>4180</v>
      </c>
      <c r="G74" s="2436" t="s">
        <v>4181</v>
      </c>
      <c r="H74" s="29" t="s">
        <v>4182</v>
      </c>
      <c r="I74" s="455" t="s">
        <v>4183</v>
      </c>
      <c r="J74" s="2146" t="s">
        <v>4184</v>
      </c>
      <c r="K74" s="2239" t="s">
        <v>4185</v>
      </c>
    </row>
    <row r="75" spans="1:11">
      <c r="A75" s="1806"/>
      <c r="B75" s="69" t="s">
        <v>4119</v>
      </c>
      <c r="C75" s="218" t="s">
        <v>4186</v>
      </c>
      <c r="D75" s="458" t="s">
        <v>4128</v>
      </c>
      <c r="E75" s="3658" t="s">
        <v>4187</v>
      </c>
      <c r="F75" s="3657" t="s">
        <v>4188</v>
      </c>
      <c r="G75" s="2470" t="s">
        <v>1424</v>
      </c>
      <c r="H75" s="69" t="s">
        <v>4189</v>
      </c>
      <c r="I75" s="69" t="s">
        <v>2405</v>
      </c>
      <c r="J75" s="2132" t="s">
        <v>4190</v>
      </c>
      <c r="K75" s="2132" t="s">
        <v>4191</v>
      </c>
    </row>
    <row r="76" spans="1:11">
      <c r="A76" s="1806"/>
      <c r="B76" s="1870" t="s">
        <v>4192</v>
      </c>
      <c r="C76" s="218" t="s">
        <v>4193</v>
      </c>
      <c r="D76" s="458" t="s">
        <v>4194</v>
      </c>
      <c r="E76" s="3658">
        <v>145</v>
      </c>
      <c r="F76" s="3657" t="s">
        <v>4195</v>
      </c>
      <c r="G76" s="2470" t="s">
        <v>4196</v>
      </c>
      <c r="H76" s="69" t="s">
        <v>4197</v>
      </c>
      <c r="I76" s="69" t="s">
        <v>2405</v>
      </c>
      <c r="J76" s="2132" t="s">
        <v>4198</v>
      </c>
      <c r="K76" s="2132" t="s">
        <v>4199</v>
      </c>
    </row>
    <row r="77" spans="1:11" ht="35.25" thickBot="1">
      <c r="A77" s="1806"/>
      <c r="B77" s="2816" t="s">
        <v>4200</v>
      </c>
      <c r="C77" s="753" t="s">
        <v>4201</v>
      </c>
      <c r="D77" s="3757" t="s">
        <v>4202</v>
      </c>
      <c r="E77" s="3659" t="s">
        <v>4203</v>
      </c>
      <c r="F77" s="3660" t="s">
        <v>4204</v>
      </c>
      <c r="G77" s="3757">
        <v>25145</v>
      </c>
      <c r="H77" s="852" t="s">
        <v>4205</v>
      </c>
      <c r="I77" s="466" t="s">
        <v>4206</v>
      </c>
      <c r="J77" s="2130" t="s">
        <v>4207</v>
      </c>
      <c r="K77" s="2130" t="s">
        <v>4208</v>
      </c>
    </row>
    <row r="78" spans="1:11">
      <c r="A78" s="413" t="s">
        <v>1</v>
      </c>
      <c r="B78" s="413"/>
      <c r="C78" s="791"/>
      <c r="D78" s="372"/>
      <c r="E78" s="1848"/>
      <c r="F78" s="1849"/>
      <c r="G78" s="270"/>
      <c r="H78" s="1850"/>
      <c r="I78" s="413"/>
      <c r="J78" s="1851"/>
      <c r="K78" s="1847"/>
    </row>
    <row r="79" spans="1:11">
      <c r="A79" s="790" t="s">
        <v>1004</v>
      </c>
      <c r="B79" s="790"/>
      <c r="C79" s="1852"/>
      <c r="D79" s="785"/>
      <c r="E79" s="1848"/>
      <c r="F79" s="1849"/>
      <c r="G79" s="270"/>
      <c r="H79" s="1850"/>
      <c r="I79" s="413"/>
      <c r="J79" s="1851"/>
      <c r="K79" s="1847"/>
    </row>
    <row r="80" spans="1:11" ht="35.25" thickBot="1">
      <c r="A80" s="374"/>
      <c r="B80" s="3552"/>
      <c r="C80" s="1451"/>
      <c r="D80" s="1451"/>
      <c r="E80" s="1454"/>
      <c r="F80" s="1455"/>
      <c r="G80" s="2337"/>
      <c r="H80" s="1454"/>
      <c r="I80" s="1454"/>
      <c r="J80" s="2340"/>
      <c r="K80" s="2340"/>
    </row>
    <row r="81" spans="1:12">
      <c r="A81" s="1853"/>
      <c r="B81" s="1854" t="s">
        <v>3</v>
      </c>
      <c r="C81" s="80" t="s">
        <v>4</v>
      </c>
      <c r="D81" s="379" t="s">
        <v>5</v>
      </c>
      <c r="E81" s="3651" t="s">
        <v>6</v>
      </c>
      <c r="F81" s="3652" t="s">
        <v>6</v>
      </c>
      <c r="G81" s="201" t="s">
        <v>7</v>
      </c>
      <c r="H81" s="80" t="s">
        <v>8</v>
      </c>
      <c r="I81" s="80" t="s">
        <v>9</v>
      </c>
      <c r="J81" s="3647" t="s">
        <v>10</v>
      </c>
      <c r="K81" s="3648" t="s">
        <v>10</v>
      </c>
      <c r="L81" s="574"/>
    </row>
    <row r="82" spans="1:12" ht="35.25" thickBot="1">
      <c r="A82" s="1859"/>
      <c r="B82" s="1860"/>
      <c r="C82" s="414"/>
      <c r="D82" s="381" t="s">
        <v>11</v>
      </c>
      <c r="E82" s="3680" t="s">
        <v>12</v>
      </c>
      <c r="F82" s="3681" t="s">
        <v>13</v>
      </c>
      <c r="G82" s="202"/>
      <c r="H82" s="414" t="s">
        <v>14</v>
      </c>
      <c r="I82" s="414"/>
      <c r="J82" s="3649" t="s">
        <v>15</v>
      </c>
      <c r="K82" s="3650" t="s">
        <v>16</v>
      </c>
      <c r="L82" s="574"/>
    </row>
    <row r="83" spans="1:12">
      <c r="A83" s="1806"/>
      <c r="B83" s="69" t="s">
        <v>4119</v>
      </c>
      <c r="C83" s="218" t="s">
        <v>4209</v>
      </c>
      <c r="D83" s="458" t="s">
        <v>4210</v>
      </c>
      <c r="E83" s="487">
        <v>140</v>
      </c>
      <c r="F83" s="487" t="s">
        <v>4211</v>
      </c>
      <c r="G83" s="3375" t="s">
        <v>4212</v>
      </c>
      <c r="H83" s="69" t="s">
        <v>4213</v>
      </c>
      <c r="I83" s="69" t="s">
        <v>2405</v>
      </c>
      <c r="J83" s="2132" t="s">
        <v>4214</v>
      </c>
      <c r="K83" s="2132" t="s">
        <v>4215</v>
      </c>
      <c r="L83" s="574"/>
    </row>
    <row r="84" spans="1:12">
      <c r="A84" s="1806"/>
      <c r="B84" s="69" t="s">
        <v>4119</v>
      </c>
      <c r="C84" s="218" t="s">
        <v>4216</v>
      </c>
      <c r="D84" s="458" t="s">
        <v>4194</v>
      </c>
      <c r="E84" s="487">
        <v>130</v>
      </c>
      <c r="F84" s="487" t="s">
        <v>4217</v>
      </c>
      <c r="G84" s="3375" t="s">
        <v>2321</v>
      </c>
      <c r="H84" s="69" t="s">
        <v>4218</v>
      </c>
      <c r="I84" s="69" t="s">
        <v>2405</v>
      </c>
      <c r="J84" s="2132" t="s">
        <v>4219</v>
      </c>
      <c r="K84" s="2132" t="s">
        <v>4220</v>
      </c>
      <c r="L84" s="574"/>
    </row>
    <row r="85" spans="1:12">
      <c r="A85" s="1806"/>
      <c r="B85" s="69" t="s">
        <v>4221</v>
      </c>
      <c r="C85" s="218" t="s">
        <v>4100</v>
      </c>
      <c r="D85" s="458" t="s">
        <v>4194</v>
      </c>
      <c r="E85" s="487">
        <v>265</v>
      </c>
      <c r="F85" s="487" t="s">
        <v>1735</v>
      </c>
      <c r="G85" s="3375" t="s">
        <v>4102</v>
      </c>
      <c r="H85" s="69" t="s">
        <v>4222</v>
      </c>
      <c r="I85" s="69" t="s">
        <v>2405</v>
      </c>
      <c r="J85" s="2132" t="s">
        <v>4223</v>
      </c>
      <c r="K85" s="2132" t="s">
        <v>4224</v>
      </c>
      <c r="L85" s="576"/>
    </row>
    <row r="86" spans="1:12">
      <c r="A86" s="1806"/>
      <c r="B86" s="69" t="s">
        <v>4225</v>
      </c>
      <c r="C86" s="218" t="s">
        <v>4226</v>
      </c>
      <c r="D86" s="458" t="s">
        <v>4227</v>
      </c>
      <c r="E86" s="487" t="s">
        <v>4228</v>
      </c>
      <c r="F86" s="487" t="s">
        <v>4229</v>
      </c>
      <c r="G86" s="3375" t="s">
        <v>4230</v>
      </c>
      <c r="H86" s="69" t="s">
        <v>4231</v>
      </c>
      <c r="I86" s="69" t="s">
        <v>2405</v>
      </c>
      <c r="J86" s="2132" t="s">
        <v>4232</v>
      </c>
      <c r="K86" s="2132" t="s">
        <v>4233</v>
      </c>
      <c r="L86" s="576"/>
    </row>
    <row r="87" spans="1:12">
      <c r="A87" s="1806"/>
      <c r="B87" s="69" t="s">
        <v>4119</v>
      </c>
      <c r="C87" s="218" t="s">
        <v>4234</v>
      </c>
      <c r="D87" s="444" t="s">
        <v>4235</v>
      </c>
      <c r="E87" s="487" t="s">
        <v>4236</v>
      </c>
      <c r="F87" s="487" t="s">
        <v>4237</v>
      </c>
      <c r="G87" s="3375" t="s">
        <v>4238</v>
      </c>
      <c r="H87" s="29" t="s">
        <v>4239</v>
      </c>
      <c r="I87" s="69" t="s">
        <v>2405</v>
      </c>
      <c r="J87" s="2146" t="s">
        <v>4240</v>
      </c>
      <c r="K87" s="2349" t="s">
        <v>4241</v>
      </c>
      <c r="L87" s="574"/>
    </row>
    <row r="88" spans="1:12">
      <c r="A88" s="374"/>
      <c r="B88" s="69" t="s">
        <v>4119</v>
      </c>
      <c r="C88" s="218" t="s">
        <v>4242</v>
      </c>
      <c r="D88" s="444" t="s">
        <v>4153</v>
      </c>
      <c r="E88" s="487" t="s">
        <v>4243</v>
      </c>
      <c r="F88" s="487" t="s">
        <v>4244</v>
      </c>
      <c r="G88" s="3375" t="s">
        <v>1522</v>
      </c>
      <c r="H88" s="908" t="s">
        <v>4245</v>
      </c>
      <c r="I88" s="1345" t="s">
        <v>4246</v>
      </c>
      <c r="J88" s="908" t="s">
        <v>4247</v>
      </c>
      <c r="K88" s="3757" t="s">
        <v>4248</v>
      </c>
      <c r="L88" s="574"/>
    </row>
    <row r="89" spans="1:12">
      <c r="A89" s="1806"/>
      <c r="B89" s="607" t="s">
        <v>4249</v>
      </c>
      <c r="C89" s="82" t="s">
        <v>2388</v>
      </c>
      <c r="D89" s="324" t="s">
        <v>1789</v>
      </c>
      <c r="E89" s="487" t="s">
        <v>4250</v>
      </c>
      <c r="F89" s="487" t="s">
        <v>4251</v>
      </c>
      <c r="G89" s="487">
        <v>25194</v>
      </c>
      <c r="H89" s="3776" t="s">
        <v>4252</v>
      </c>
      <c r="I89" s="1346" t="s">
        <v>4253</v>
      </c>
      <c r="J89" s="884" t="s">
        <v>4254</v>
      </c>
      <c r="K89" s="3154" t="s">
        <v>4255</v>
      </c>
      <c r="L89" s="574"/>
    </row>
    <row r="90" spans="1:12">
      <c r="A90" s="1806"/>
      <c r="B90" s="32" t="s">
        <v>4256</v>
      </c>
      <c r="C90" s="82" t="s">
        <v>3070</v>
      </c>
      <c r="D90" s="324" t="s">
        <v>4257</v>
      </c>
      <c r="E90" s="487" t="s">
        <v>4258</v>
      </c>
      <c r="F90" s="487" t="s">
        <v>4259</v>
      </c>
      <c r="G90" s="487" t="s">
        <v>4260</v>
      </c>
      <c r="H90" s="29" t="s">
        <v>4261</v>
      </c>
      <c r="I90" s="416" t="s">
        <v>4253</v>
      </c>
      <c r="J90" s="203" t="s">
        <v>4262</v>
      </c>
      <c r="K90" s="3154" t="s">
        <v>4263</v>
      </c>
      <c r="L90" s="574"/>
    </row>
    <row r="91" spans="1:12">
      <c r="A91" s="1806"/>
      <c r="B91" s="645" t="s">
        <v>4264</v>
      </c>
      <c r="C91" s="82" t="s">
        <v>4265</v>
      </c>
      <c r="D91" s="324" t="s">
        <v>172</v>
      </c>
      <c r="E91" s="487">
        <v>115</v>
      </c>
      <c r="F91" s="487" t="s">
        <v>4266</v>
      </c>
      <c r="G91" s="1116" t="s">
        <v>4267</v>
      </c>
      <c r="H91" s="29" t="s">
        <v>4268</v>
      </c>
      <c r="I91" s="416" t="s">
        <v>4269</v>
      </c>
      <c r="J91" s="203" t="s">
        <v>4270</v>
      </c>
      <c r="K91" s="1777">
        <v>100.83</v>
      </c>
      <c r="L91" s="574"/>
    </row>
    <row r="92" spans="1:12">
      <c r="A92" s="2975" t="s">
        <v>4271</v>
      </c>
      <c r="B92" s="645" t="s">
        <v>4272</v>
      </c>
      <c r="C92" s="82" t="s">
        <v>4265</v>
      </c>
      <c r="D92" s="324" t="s">
        <v>172</v>
      </c>
      <c r="E92" s="487">
        <v>155</v>
      </c>
      <c r="F92" s="487" t="s">
        <v>1735</v>
      </c>
      <c r="G92" s="904" t="s">
        <v>4273</v>
      </c>
      <c r="H92" s="29" t="s">
        <v>4274</v>
      </c>
      <c r="I92" s="455" t="s">
        <v>350</v>
      </c>
      <c r="J92" s="203" t="s">
        <v>2463</v>
      </c>
      <c r="K92" s="3154">
        <v>140.41999999999999</v>
      </c>
      <c r="L92" s="574"/>
    </row>
    <row r="93" spans="1:12">
      <c r="A93" s="2975" t="s">
        <v>4275</v>
      </c>
      <c r="B93" s="69" t="s">
        <v>4276</v>
      </c>
      <c r="C93" s="218"/>
      <c r="D93" s="3757" t="s">
        <v>4277</v>
      </c>
      <c r="E93" s="487">
        <v>220</v>
      </c>
      <c r="F93" s="487" t="s">
        <v>1049</v>
      </c>
      <c r="G93" s="2209" t="s">
        <v>4230</v>
      </c>
      <c r="H93" s="69" t="s">
        <v>4278</v>
      </c>
      <c r="I93" s="455" t="s">
        <v>701</v>
      </c>
      <c r="J93" s="2132" t="s">
        <v>4279</v>
      </c>
      <c r="K93" s="2132" t="s">
        <v>4280</v>
      </c>
      <c r="L93" s="574"/>
    </row>
    <row r="94" spans="1:12">
      <c r="A94" s="2975" t="s">
        <v>4275</v>
      </c>
      <c r="B94" s="69" t="s">
        <v>4281</v>
      </c>
      <c r="C94" s="1063" t="s">
        <v>4282</v>
      </c>
      <c r="D94" s="3757" t="s">
        <v>4283</v>
      </c>
      <c r="E94" s="487">
        <v>65</v>
      </c>
      <c r="F94" s="487" t="s">
        <v>4284</v>
      </c>
      <c r="G94" s="3757">
        <v>25191</v>
      </c>
      <c r="H94" s="69" t="s">
        <v>4285</v>
      </c>
      <c r="I94" s="455" t="s">
        <v>293</v>
      </c>
      <c r="J94" s="2132" t="s">
        <v>4286</v>
      </c>
      <c r="K94" s="2132" t="s">
        <v>4287</v>
      </c>
      <c r="L94" s="574"/>
    </row>
    <row r="95" spans="1:12">
      <c r="A95" s="2975" t="s">
        <v>4288</v>
      </c>
      <c r="B95" s="69" t="s">
        <v>4289</v>
      </c>
      <c r="C95" s="218"/>
      <c r="D95" s="3757" t="s">
        <v>4283</v>
      </c>
      <c r="E95" s="487" t="s">
        <v>4290</v>
      </c>
      <c r="F95" s="487" t="s">
        <v>4291</v>
      </c>
      <c r="G95" s="3757">
        <v>25191</v>
      </c>
      <c r="H95" s="69" t="s">
        <v>4292</v>
      </c>
      <c r="I95" s="455" t="s">
        <v>2147</v>
      </c>
      <c r="J95" s="2132" t="s">
        <v>4293</v>
      </c>
      <c r="K95" s="2132" t="s">
        <v>4294</v>
      </c>
      <c r="L95" s="574"/>
    </row>
    <row r="96" spans="1:12">
      <c r="A96" s="1806"/>
      <c r="B96" s="69" t="s">
        <v>4295</v>
      </c>
      <c r="C96" s="218"/>
      <c r="D96" s="3757" t="s">
        <v>4283</v>
      </c>
      <c r="E96" s="487" t="s">
        <v>4290</v>
      </c>
      <c r="F96" s="487" t="s">
        <v>4291</v>
      </c>
      <c r="G96" s="3757">
        <v>25191</v>
      </c>
      <c r="H96" s="69" t="s">
        <v>4292</v>
      </c>
      <c r="I96" s="455" t="s">
        <v>2147</v>
      </c>
      <c r="J96" s="2132" t="s">
        <v>4293</v>
      </c>
      <c r="K96" s="2132" t="s">
        <v>4294</v>
      </c>
      <c r="L96" s="574"/>
    </row>
    <row r="97" spans="1:12">
      <c r="A97" s="1806"/>
      <c r="B97" s="3850" t="s">
        <v>4296</v>
      </c>
      <c r="C97" s="487" t="s">
        <v>4297</v>
      </c>
      <c r="D97" s="3523" t="s">
        <v>4298</v>
      </c>
      <c r="E97" s="487">
        <v>140</v>
      </c>
      <c r="F97" s="487" t="s">
        <v>4299</v>
      </c>
      <c r="G97" s="3236" t="s">
        <v>358</v>
      </c>
      <c r="H97" s="3850" t="s">
        <v>4300</v>
      </c>
      <c r="I97" s="3757" t="s">
        <v>701</v>
      </c>
      <c r="J97" s="3851" t="s">
        <v>4301</v>
      </c>
      <c r="K97" s="3851" t="s">
        <v>4250</v>
      </c>
      <c r="L97" s="574"/>
    </row>
    <row r="98" spans="1:12">
      <c r="A98" s="1806"/>
      <c r="B98" s="69" t="s">
        <v>4302</v>
      </c>
      <c r="C98" s="218"/>
      <c r="D98" s="3757" t="s">
        <v>4283</v>
      </c>
      <c r="E98" s="487" t="s">
        <v>4290</v>
      </c>
      <c r="F98" s="487" t="s">
        <v>4291</v>
      </c>
      <c r="G98" s="3757">
        <v>25191</v>
      </c>
      <c r="H98" s="69" t="s">
        <v>4292</v>
      </c>
      <c r="I98" s="455" t="s">
        <v>2147</v>
      </c>
      <c r="J98" s="2132" t="s">
        <v>4293</v>
      </c>
      <c r="K98" s="2132" t="s">
        <v>4294</v>
      </c>
      <c r="L98" s="574"/>
    </row>
    <row r="99" spans="1:12">
      <c r="A99" s="1903"/>
      <c r="B99" s="69" t="s">
        <v>4303</v>
      </c>
      <c r="C99" s="218"/>
      <c r="D99" s="3757" t="s">
        <v>4283</v>
      </c>
      <c r="E99" s="487">
        <v>65</v>
      </c>
      <c r="F99" s="487" t="s">
        <v>4284</v>
      </c>
      <c r="G99" s="3757">
        <v>25191</v>
      </c>
      <c r="H99" s="69" t="s">
        <v>4285</v>
      </c>
      <c r="I99" s="455" t="s">
        <v>293</v>
      </c>
      <c r="J99" s="2132" t="s">
        <v>4286</v>
      </c>
      <c r="K99" s="2132" t="s">
        <v>4287</v>
      </c>
      <c r="L99" s="574"/>
    </row>
    <row r="100" spans="1:12">
      <c r="A100" s="1806"/>
      <c r="B100" s="69" t="s">
        <v>4304</v>
      </c>
      <c r="C100" s="218"/>
      <c r="D100" s="3757" t="s">
        <v>4305</v>
      </c>
      <c r="E100" s="487">
        <v>18</v>
      </c>
      <c r="F100" s="487" t="s">
        <v>264</v>
      </c>
      <c r="G100" s="3059" t="s">
        <v>1809</v>
      </c>
      <c r="H100" s="69" t="s">
        <v>4306</v>
      </c>
      <c r="I100" s="455" t="s">
        <v>701</v>
      </c>
      <c r="J100" s="2132" t="s">
        <v>1955</v>
      </c>
      <c r="K100" s="2132" t="s">
        <v>4307</v>
      </c>
      <c r="L100" s="574"/>
    </row>
    <row r="101" spans="1:12">
      <c r="A101" s="1806"/>
      <c r="B101" s="69" t="s">
        <v>4308</v>
      </c>
      <c r="C101" s="218" t="s">
        <v>4309</v>
      </c>
      <c r="D101" s="458" t="s">
        <v>4310</v>
      </c>
      <c r="E101" s="487" t="s">
        <v>4311</v>
      </c>
      <c r="F101" s="487" t="s">
        <v>3034</v>
      </c>
      <c r="G101" s="3059" t="s">
        <v>4312</v>
      </c>
      <c r="H101" s="69" t="s">
        <v>1595</v>
      </c>
      <c r="I101" s="455" t="s">
        <v>701</v>
      </c>
      <c r="J101" s="2132" t="s">
        <v>4313</v>
      </c>
      <c r="K101" s="2132" t="s">
        <v>4314</v>
      </c>
      <c r="L101" s="574"/>
    </row>
    <row r="102" spans="1:12">
      <c r="A102" s="1903"/>
      <c r="B102" s="69" t="s">
        <v>4315</v>
      </c>
      <c r="C102" s="218" t="s">
        <v>4309</v>
      </c>
      <c r="D102" s="458" t="s">
        <v>4316</v>
      </c>
      <c r="E102" s="487" t="s">
        <v>4317</v>
      </c>
      <c r="F102" s="487" t="s">
        <v>808</v>
      </c>
      <c r="G102" s="2987" t="s">
        <v>4318</v>
      </c>
      <c r="H102" s="1345" t="s">
        <v>4319</v>
      </c>
      <c r="I102" s="455" t="s">
        <v>4040</v>
      </c>
      <c r="J102" s="2132" t="s">
        <v>4320</v>
      </c>
      <c r="K102" s="2132" t="s">
        <v>4321</v>
      </c>
      <c r="L102" s="574"/>
    </row>
    <row r="103" spans="1:12" ht="34.5" customHeight="1">
      <c r="A103" s="1817"/>
      <c r="B103" s="1345" t="s">
        <v>4322</v>
      </c>
      <c r="C103" s="218" t="s">
        <v>3070</v>
      </c>
      <c r="D103" s="458" t="s">
        <v>4323</v>
      </c>
      <c r="E103" s="487" t="s">
        <v>4324</v>
      </c>
      <c r="F103" s="487" t="s">
        <v>3046</v>
      </c>
      <c r="G103" s="3059" t="s">
        <v>4318</v>
      </c>
      <c r="H103" s="69" t="s">
        <v>4325</v>
      </c>
      <c r="I103" s="455" t="s">
        <v>2147</v>
      </c>
      <c r="J103" s="2132" t="s">
        <v>4326</v>
      </c>
      <c r="K103" s="2132" t="s">
        <v>4327</v>
      </c>
      <c r="L103" s="574"/>
    </row>
    <row r="104" spans="1:12" ht="35.25" customHeight="1">
      <c r="A104" s="1817"/>
      <c r="B104" s="69" t="s">
        <v>4328</v>
      </c>
      <c r="C104" s="218" t="s">
        <v>3070</v>
      </c>
      <c r="D104" s="458" t="s">
        <v>4329</v>
      </c>
      <c r="E104" s="487" t="s">
        <v>4330</v>
      </c>
      <c r="F104" s="487" t="s">
        <v>1797</v>
      </c>
      <c r="G104" s="3059" t="s">
        <v>4331</v>
      </c>
      <c r="H104" s="69" t="s">
        <v>4332</v>
      </c>
      <c r="I104" s="455" t="s">
        <v>701</v>
      </c>
      <c r="J104" s="2132" t="s">
        <v>4333</v>
      </c>
      <c r="K104" s="2132" t="s">
        <v>4334</v>
      </c>
      <c r="L104" s="574"/>
    </row>
    <row r="105" spans="1:12">
      <c r="A105" s="1917"/>
      <c r="B105" s="69" t="s">
        <v>4335</v>
      </c>
      <c r="C105" s="218" t="s">
        <v>4336</v>
      </c>
      <c r="D105" s="458" t="s">
        <v>4337</v>
      </c>
      <c r="E105" s="487" t="s">
        <v>4338</v>
      </c>
      <c r="F105" s="487" t="s">
        <v>4339</v>
      </c>
      <c r="G105" s="3059" t="s">
        <v>4340</v>
      </c>
      <c r="H105" s="69" t="s">
        <v>3290</v>
      </c>
      <c r="I105" s="455" t="s">
        <v>2147</v>
      </c>
      <c r="J105" s="2132" t="s">
        <v>4341</v>
      </c>
      <c r="K105" s="2132" t="s">
        <v>4342</v>
      </c>
      <c r="L105" s="574"/>
    </row>
    <row r="106" spans="1:12" ht="35.25" customHeight="1" thickBot="1">
      <c r="A106" s="69"/>
      <c r="B106" s="69" t="s">
        <v>4343</v>
      </c>
      <c r="C106" s="82" t="s">
        <v>3866</v>
      </c>
      <c r="D106" s="935" t="s">
        <v>533</v>
      </c>
      <c r="E106" s="487">
        <v>18</v>
      </c>
      <c r="F106" s="487" t="s">
        <v>264</v>
      </c>
      <c r="G106" s="276" t="s">
        <v>4344</v>
      </c>
      <c r="H106" s="1345" t="s">
        <v>4345</v>
      </c>
      <c r="I106" s="455" t="s">
        <v>701</v>
      </c>
      <c r="J106" s="959" t="s">
        <v>4346</v>
      </c>
      <c r="K106" s="1777" t="s">
        <v>4347</v>
      </c>
      <c r="L106" s="574"/>
    </row>
    <row r="107" spans="1:12" ht="38.25" thickBot="1">
      <c r="A107" s="1008"/>
      <c r="B107" s="1008" t="s">
        <v>4348</v>
      </c>
      <c r="C107" s="1881" t="s">
        <v>4349</v>
      </c>
      <c r="D107" s="2261" t="s">
        <v>4350</v>
      </c>
      <c r="E107" s="487"/>
      <c r="F107" s="487"/>
      <c r="G107" s="766" t="s">
        <v>4351</v>
      </c>
      <c r="H107" s="416" t="s">
        <v>4352</v>
      </c>
      <c r="I107" s="455" t="s">
        <v>701</v>
      </c>
      <c r="J107" s="2244" t="s">
        <v>4353</v>
      </c>
      <c r="K107" s="1918" t="s">
        <v>4354</v>
      </c>
      <c r="L107" s="574"/>
    </row>
    <row r="108" spans="1:12" ht="38.25" thickBot="1">
      <c r="A108" s="1806"/>
      <c r="B108" s="1008" t="s">
        <v>4355</v>
      </c>
      <c r="C108" s="1881" t="s">
        <v>4356</v>
      </c>
      <c r="D108" s="2261" t="s">
        <v>4357</v>
      </c>
      <c r="E108" s="487" t="s">
        <v>4358</v>
      </c>
      <c r="F108" s="487"/>
      <c r="G108" s="766" t="s">
        <v>139</v>
      </c>
      <c r="H108" s="416" t="s">
        <v>4359</v>
      </c>
      <c r="I108" s="455" t="s">
        <v>2147</v>
      </c>
      <c r="J108" s="2244" t="s">
        <v>4360</v>
      </c>
      <c r="K108" s="1918" t="s">
        <v>785</v>
      </c>
      <c r="L108" s="574"/>
    </row>
    <row r="109" spans="1:12" ht="37.5">
      <c r="A109" s="1806"/>
      <c r="B109" s="1008" t="s">
        <v>4361</v>
      </c>
      <c r="C109" s="1881" t="s">
        <v>4356</v>
      </c>
      <c r="D109" s="2261" t="s">
        <v>4357</v>
      </c>
      <c r="E109" s="487" t="s">
        <v>4362</v>
      </c>
      <c r="F109" s="487"/>
      <c r="G109" s="766" t="s">
        <v>139</v>
      </c>
      <c r="H109" s="416" t="s">
        <v>4363</v>
      </c>
      <c r="I109" s="455" t="s">
        <v>2147</v>
      </c>
      <c r="J109" s="2244" t="s">
        <v>4364</v>
      </c>
      <c r="K109" s="1918" t="s">
        <v>4365</v>
      </c>
      <c r="L109" s="574"/>
    </row>
    <row r="110" spans="1:12">
      <c r="A110" s="1806"/>
      <c r="B110" s="1257" t="s">
        <v>4366</v>
      </c>
      <c r="C110" s="218"/>
      <c r="D110" s="458"/>
      <c r="E110" s="487"/>
      <c r="F110" s="487"/>
      <c r="G110" s="2209"/>
      <c r="H110" s="69"/>
      <c r="I110" s="455"/>
      <c r="J110" s="2132"/>
      <c r="K110" s="2132"/>
      <c r="L110" s="574"/>
    </row>
    <row r="111" spans="1:12">
      <c r="A111" s="1806"/>
      <c r="B111" s="69" t="s">
        <v>4367</v>
      </c>
      <c r="C111" s="218" t="s">
        <v>3577</v>
      </c>
      <c r="D111" s="458" t="s">
        <v>4368</v>
      </c>
      <c r="E111" s="487">
        <v>120</v>
      </c>
      <c r="F111" s="487" t="s">
        <v>4369</v>
      </c>
      <c r="G111" s="2209" t="s">
        <v>4370</v>
      </c>
      <c r="H111" s="69">
        <v>720</v>
      </c>
      <c r="I111" s="455" t="s">
        <v>2147</v>
      </c>
      <c r="J111" s="2132">
        <v>755</v>
      </c>
      <c r="K111" s="2132">
        <v>94.38</v>
      </c>
      <c r="L111" s="574"/>
    </row>
    <row r="112" spans="1:12">
      <c r="A112" s="1806"/>
      <c r="B112" s="69" t="s">
        <v>4367</v>
      </c>
      <c r="C112" s="218" t="s">
        <v>656</v>
      </c>
      <c r="D112" s="458" t="s">
        <v>4368</v>
      </c>
      <c r="E112" s="487">
        <v>240</v>
      </c>
      <c r="F112" s="487" t="s">
        <v>4371</v>
      </c>
      <c r="G112" s="2209" t="s">
        <v>4370</v>
      </c>
      <c r="H112" s="69">
        <v>1380</v>
      </c>
      <c r="I112" s="455" t="s">
        <v>2147</v>
      </c>
      <c r="J112" s="2132">
        <v>1415</v>
      </c>
      <c r="K112" s="2132">
        <v>176.88</v>
      </c>
      <c r="L112" s="574"/>
    </row>
    <row r="113" spans="1:12">
      <c r="A113" s="1806"/>
      <c r="B113" s="69" t="s">
        <v>4367</v>
      </c>
      <c r="C113" s="218" t="s">
        <v>3650</v>
      </c>
      <c r="D113" s="458" t="s">
        <v>4372</v>
      </c>
      <c r="E113" s="487">
        <v>280</v>
      </c>
      <c r="F113" s="487" t="s">
        <v>1517</v>
      </c>
      <c r="G113" s="2209" t="s">
        <v>4373</v>
      </c>
      <c r="H113" s="69">
        <v>1425</v>
      </c>
      <c r="I113" s="455" t="s">
        <v>2147</v>
      </c>
      <c r="J113" s="2132">
        <v>1460</v>
      </c>
      <c r="K113" s="2132">
        <v>243.33</v>
      </c>
      <c r="L113" s="574"/>
    </row>
    <row r="114" spans="1:12">
      <c r="A114" s="1806"/>
      <c r="B114" s="69"/>
      <c r="C114" s="218"/>
      <c r="D114" s="458"/>
      <c r="E114" s="487"/>
      <c r="F114" s="487"/>
      <c r="G114" s="2209"/>
      <c r="H114" s="69"/>
      <c r="I114" s="69"/>
      <c r="J114" s="2132"/>
      <c r="K114" s="2132"/>
      <c r="L114" s="574"/>
    </row>
    <row r="115" spans="1:12">
      <c r="A115" s="1806"/>
      <c r="B115" s="69"/>
      <c r="C115" s="218"/>
      <c r="D115" s="444"/>
      <c r="E115" s="487"/>
      <c r="F115" s="487"/>
      <c r="G115" s="180"/>
      <c r="H115" s="69"/>
      <c r="I115" s="455"/>
      <c r="J115" s="2146"/>
      <c r="K115" s="2239"/>
      <c r="L115" s="574"/>
    </row>
    <row r="116" spans="1:12">
      <c r="A116" s="1806"/>
      <c r="B116" s="69"/>
      <c r="C116" s="218"/>
      <c r="D116" s="444"/>
      <c r="E116" s="487"/>
      <c r="F116" s="487"/>
      <c r="G116" s="904"/>
      <c r="H116" s="908"/>
      <c r="I116" s="1345"/>
      <c r="J116" s="908"/>
      <c r="K116" s="3264"/>
      <c r="L116" s="574"/>
    </row>
    <row r="117" spans="1:12">
      <c r="A117" s="1806"/>
      <c r="B117" s="32"/>
      <c r="C117" s="82"/>
      <c r="D117" s="324"/>
      <c r="E117" s="487"/>
      <c r="F117" s="487"/>
      <c r="G117" s="904"/>
      <c r="H117" s="69"/>
      <c r="I117" s="416"/>
      <c r="J117" s="203"/>
      <c r="K117" s="3154"/>
      <c r="L117" s="574"/>
    </row>
    <row r="118" spans="1:12">
      <c r="A118" s="374"/>
      <c r="B118" s="645"/>
      <c r="C118" s="82"/>
      <c r="D118" s="324"/>
      <c r="E118" s="487"/>
      <c r="F118" s="487"/>
      <c r="G118" s="276"/>
      <c r="H118" s="29"/>
      <c r="I118" s="416"/>
      <c r="J118" s="203"/>
      <c r="K118" s="1777"/>
      <c r="L118" s="574"/>
    </row>
    <row r="119" spans="1:12">
      <c r="A119" s="413" t="s">
        <v>1</v>
      </c>
      <c r="B119" s="413"/>
      <c r="C119" s="791"/>
      <c r="D119" s="372"/>
      <c r="E119" s="1848"/>
      <c r="F119" s="1849"/>
      <c r="G119" s="270"/>
      <c r="H119" s="1850"/>
      <c r="I119" s="413"/>
      <c r="J119" s="1851"/>
      <c r="K119" s="1847"/>
      <c r="L119" s="574"/>
    </row>
    <row r="120" spans="1:12">
      <c r="A120" s="790" t="s">
        <v>1004</v>
      </c>
      <c r="B120" s="790"/>
      <c r="C120" s="1852"/>
      <c r="D120" s="785"/>
      <c r="E120" s="1848"/>
      <c r="F120" s="1849"/>
      <c r="G120" s="270"/>
      <c r="H120" s="1850"/>
      <c r="I120" s="413"/>
      <c r="J120" s="1851"/>
      <c r="K120" s="1847"/>
      <c r="L120" s="574"/>
    </row>
    <row r="121" spans="1:12" ht="35.25" thickBot="1">
      <c r="A121" s="374"/>
      <c r="B121" s="412"/>
      <c r="C121" s="372"/>
      <c r="D121" s="372"/>
      <c r="E121" s="1848"/>
      <c r="F121" s="1849"/>
      <c r="G121" s="270"/>
      <c r="H121" s="1850"/>
      <c r="I121" s="412"/>
      <c r="J121" s="1851"/>
      <c r="K121" s="1847"/>
      <c r="L121" s="574"/>
    </row>
    <row r="122" spans="1:12">
      <c r="A122" s="1853"/>
      <c r="B122" s="1854" t="s">
        <v>3</v>
      </c>
      <c r="C122" s="80" t="s">
        <v>4</v>
      </c>
      <c r="D122" s="379" t="s">
        <v>5</v>
      </c>
      <c r="E122" s="2778" t="s">
        <v>6</v>
      </c>
      <c r="F122" s="2779" t="s">
        <v>6</v>
      </c>
      <c r="G122" s="201" t="s">
        <v>7</v>
      </c>
      <c r="H122" s="80" t="s">
        <v>8</v>
      </c>
      <c r="I122" s="80" t="s">
        <v>9</v>
      </c>
      <c r="J122" s="3647" t="s">
        <v>10</v>
      </c>
      <c r="K122" s="3648" t="s">
        <v>10</v>
      </c>
      <c r="L122" s="574"/>
    </row>
    <row r="123" spans="1:12" ht="35.25" thickBot="1">
      <c r="A123" s="1859"/>
      <c r="B123" s="1860"/>
      <c r="C123" s="414"/>
      <c r="D123" s="381" t="s">
        <v>11</v>
      </c>
      <c r="E123" s="3663" t="s">
        <v>12</v>
      </c>
      <c r="F123" s="3664" t="s">
        <v>13</v>
      </c>
      <c r="G123" s="202"/>
      <c r="H123" s="414" t="s">
        <v>14</v>
      </c>
      <c r="I123" s="414"/>
      <c r="J123" s="3649" t="s">
        <v>15</v>
      </c>
      <c r="K123" s="3650" t="s">
        <v>16</v>
      </c>
      <c r="L123" s="574"/>
    </row>
    <row r="124" spans="1:12">
      <c r="A124" s="1817"/>
      <c r="B124" s="3852" t="s">
        <v>4374</v>
      </c>
      <c r="C124" s="3757"/>
      <c r="D124" s="3757"/>
      <c r="E124" s="3679"/>
      <c r="F124" s="3667"/>
      <c r="G124" s="3757" t="s">
        <v>4375</v>
      </c>
      <c r="H124" s="3757" t="s">
        <v>4376</v>
      </c>
      <c r="I124" s="3757">
        <v>888</v>
      </c>
      <c r="J124" s="3757"/>
      <c r="K124" s="3757"/>
      <c r="L124" s="3102"/>
    </row>
    <row r="125" spans="1:12" ht="37.5">
      <c r="A125" s="2975" t="s">
        <v>86</v>
      </c>
      <c r="B125" s="69" t="s">
        <v>4377</v>
      </c>
      <c r="C125" s="82" t="s">
        <v>4378</v>
      </c>
      <c r="D125" s="3477" t="s">
        <v>4379</v>
      </c>
      <c r="E125" s="3519" t="s">
        <v>4380</v>
      </c>
      <c r="F125" s="3696" t="s">
        <v>4381</v>
      </c>
      <c r="G125" s="3541" t="s">
        <v>1672</v>
      </c>
      <c r="H125" s="20" t="s">
        <v>2167</v>
      </c>
      <c r="I125" s="1919" t="s">
        <v>4382</v>
      </c>
      <c r="J125" s="2245" t="s">
        <v>1527</v>
      </c>
      <c r="K125" s="1776">
        <v>34.799999999999997</v>
      </c>
      <c r="L125" s="2865"/>
    </row>
    <row r="126" spans="1:12" ht="37.5">
      <c r="A126" s="2975" t="s">
        <v>86</v>
      </c>
      <c r="B126" s="69" t="s">
        <v>4383</v>
      </c>
      <c r="C126" s="82" t="s">
        <v>4384</v>
      </c>
      <c r="D126" s="3477" t="s">
        <v>4379</v>
      </c>
      <c r="E126" s="3661" t="s">
        <v>4385</v>
      </c>
      <c r="F126" s="3696" t="s">
        <v>4386</v>
      </c>
      <c r="G126" s="3541" t="s">
        <v>1672</v>
      </c>
      <c r="H126" s="29" t="s">
        <v>1049</v>
      </c>
      <c r="I126" s="1919" t="s">
        <v>4387</v>
      </c>
      <c r="J126" s="2245" t="s">
        <v>4388</v>
      </c>
      <c r="K126" s="1776">
        <v>38.799999999999997</v>
      </c>
      <c r="L126" s="2865"/>
    </row>
    <row r="127" spans="1:12" ht="39.75">
      <c r="A127" s="2975" t="s">
        <v>86</v>
      </c>
      <c r="B127" s="69" t="s">
        <v>4389</v>
      </c>
      <c r="C127" s="3100" t="s">
        <v>4390</v>
      </c>
      <c r="D127" s="324" t="s">
        <v>4391</v>
      </c>
      <c r="E127" s="3697" t="s">
        <v>4392</v>
      </c>
      <c r="F127" s="3700" t="s">
        <v>4393</v>
      </c>
      <c r="G127" s="3541" t="s">
        <v>1672</v>
      </c>
      <c r="H127" s="20" t="s">
        <v>4394</v>
      </c>
      <c r="I127" s="1919" t="s">
        <v>4395</v>
      </c>
      <c r="J127" s="2245" t="s">
        <v>4396</v>
      </c>
      <c r="K127" s="1776">
        <v>48.25</v>
      </c>
      <c r="L127" s="2865"/>
    </row>
    <row r="128" spans="1:12" ht="39.75">
      <c r="A128" s="2975" t="s">
        <v>86</v>
      </c>
      <c r="B128" s="69" t="s">
        <v>4397</v>
      </c>
      <c r="C128" s="82" t="s">
        <v>4398</v>
      </c>
      <c r="D128" s="324" t="s">
        <v>4399</v>
      </c>
      <c r="E128" s="3757" t="s">
        <v>4400</v>
      </c>
      <c r="F128" s="3757" t="s">
        <v>4401</v>
      </c>
      <c r="G128" s="3541" t="s">
        <v>1672</v>
      </c>
      <c r="H128" s="20" t="s">
        <v>4402</v>
      </c>
      <c r="I128" s="1919" t="s">
        <v>4403</v>
      </c>
      <c r="J128" s="2245" t="s">
        <v>4404</v>
      </c>
      <c r="K128" s="1776">
        <v>50.25</v>
      </c>
      <c r="L128" s="2865"/>
    </row>
    <row r="129" spans="1:12" ht="39.75">
      <c r="A129" s="2975" t="s">
        <v>86</v>
      </c>
      <c r="B129" s="69" t="s">
        <v>4405</v>
      </c>
      <c r="C129" s="82" t="s">
        <v>4406</v>
      </c>
      <c r="D129" s="324" t="s">
        <v>4407</v>
      </c>
      <c r="E129" s="3757" t="s">
        <v>4408</v>
      </c>
      <c r="F129" s="3757" t="s">
        <v>4409</v>
      </c>
      <c r="G129" s="2433" t="s">
        <v>1672</v>
      </c>
      <c r="H129" s="29" t="s">
        <v>3308</v>
      </c>
      <c r="I129" s="3699" t="s">
        <v>4410</v>
      </c>
      <c r="J129" s="2245" t="s">
        <v>4411</v>
      </c>
      <c r="K129" s="1776">
        <v>40.799999999999997</v>
      </c>
      <c r="L129" s="2865"/>
    </row>
    <row r="130" spans="1:12" ht="39.75">
      <c r="A130" s="2975" t="s">
        <v>86</v>
      </c>
      <c r="B130" s="69" t="s">
        <v>4405</v>
      </c>
      <c r="C130" s="82" t="s">
        <v>4412</v>
      </c>
      <c r="D130" s="324" t="s">
        <v>4413</v>
      </c>
      <c r="E130" s="3757" t="s">
        <v>4414</v>
      </c>
      <c r="F130" s="3757" t="s">
        <v>4415</v>
      </c>
      <c r="G130" s="3757">
        <v>25280</v>
      </c>
      <c r="H130" s="29" t="s">
        <v>3106</v>
      </c>
      <c r="I130" s="3698" t="s">
        <v>4416</v>
      </c>
      <c r="J130" s="1778" t="s">
        <v>4417</v>
      </c>
      <c r="K130" s="1777">
        <v>55</v>
      </c>
      <c r="L130" s="2844"/>
    </row>
    <row r="131" spans="1:12">
      <c r="A131" s="2975" t="s">
        <v>86</v>
      </c>
      <c r="B131" s="284" t="s">
        <v>4418</v>
      </c>
      <c r="C131" s="362" t="s">
        <v>4419</v>
      </c>
      <c r="D131" s="1203" t="s">
        <v>4420</v>
      </c>
      <c r="E131" s="3757" t="s">
        <v>4421</v>
      </c>
      <c r="F131" s="3757" t="s">
        <v>4422</v>
      </c>
      <c r="G131" s="2433" t="s">
        <v>4423</v>
      </c>
      <c r="H131" s="69" t="s">
        <v>3893</v>
      </c>
      <c r="I131" s="455" t="s">
        <v>2440</v>
      </c>
      <c r="J131" s="2146" t="s">
        <v>4424</v>
      </c>
      <c r="K131" s="2239">
        <v>75</v>
      </c>
      <c r="L131" s="2844"/>
    </row>
    <row r="132" spans="1:12" ht="37.5">
      <c r="A132" s="2975" t="s">
        <v>86</v>
      </c>
      <c r="B132" s="284" t="s">
        <v>4425</v>
      </c>
      <c r="C132" s="362" t="s">
        <v>4426</v>
      </c>
      <c r="D132" s="1203" t="s">
        <v>4427</v>
      </c>
      <c r="E132" s="3757" t="s">
        <v>4428</v>
      </c>
      <c r="F132" s="3757" t="s">
        <v>4429</v>
      </c>
      <c r="G132" s="2433" t="s">
        <v>4423</v>
      </c>
      <c r="H132" s="69" t="s">
        <v>4402</v>
      </c>
      <c r="I132" s="3699" t="s">
        <v>4430</v>
      </c>
      <c r="J132" s="2146" t="s">
        <v>4431</v>
      </c>
      <c r="K132" s="2239">
        <v>100.5</v>
      </c>
      <c r="L132" s="2866"/>
    </row>
    <row r="133" spans="1:12" ht="37.5">
      <c r="A133" s="2975" t="s">
        <v>86</v>
      </c>
      <c r="B133" s="1782" t="s">
        <v>4432</v>
      </c>
      <c r="C133" s="362" t="s">
        <v>4433</v>
      </c>
      <c r="D133" s="1464" t="s">
        <v>4420</v>
      </c>
      <c r="E133" s="3757" t="s">
        <v>4434</v>
      </c>
      <c r="F133" s="3757" t="s">
        <v>4435</v>
      </c>
      <c r="G133" s="765" t="s">
        <v>4423</v>
      </c>
      <c r="H133" s="1345" t="s">
        <v>4436</v>
      </c>
      <c r="I133" s="486" t="s">
        <v>4055</v>
      </c>
      <c r="J133" s="2347" t="s">
        <v>4437</v>
      </c>
      <c r="K133" s="2239">
        <v>81</v>
      </c>
      <c r="L133" s="2867"/>
    </row>
    <row r="134" spans="1:12">
      <c r="A134" s="2975" t="s">
        <v>86</v>
      </c>
      <c r="B134" s="2432" t="s">
        <v>4438</v>
      </c>
      <c r="C134" s="362" t="s">
        <v>4439</v>
      </c>
      <c r="D134" s="1464" t="s">
        <v>4420</v>
      </c>
      <c r="E134" s="3757">
        <v>100</v>
      </c>
      <c r="F134" s="3757" t="s">
        <v>4440</v>
      </c>
      <c r="G134" s="765" t="s">
        <v>4441</v>
      </c>
      <c r="H134" s="1345" t="s">
        <v>4442</v>
      </c>
      <c r="I134" s="486" t="s">
        <v>4055</v>
      </c>
      <c r="J134" s="2347" t="s">
        <v>3901</v>
      </c>
      <c r="K134" s="2239">
        <v>88.83</v>
      </c>
      <c r="L134" s="2844"/>
    </row>
    <row r="135" spans="1:12">
      <c r="A135" s="2975" t="s">
        <v>86</v>
      </c>
      <c r="B135" s="2432" t="s">
        <v>4438</v>
      </c>
      <c r="C135" s="362" t="s">
        <v>4443</v>
      </c>
      <c r="D135" s="1464" t="s">
        <v>4444</v>
      </c>
      <c r="E135" s="3757">
        <v>75</v>
      </c>
      <c r="F135" s="3757" t="s">
        <v>4445</v>
      </c>
      <c r="G135" s="765" t="s">
        <v>4441</v>
      </c>
      <c r="H135" s="1345" t="s">
        <v>4446</v>
      </c>
      <c r="I135" s="486" t="s">
        <v>3934</v>
      </c>
      <c r="J135" s="2161" t="s">
        <v>4447</v>
      </c>
      <c r="K135" s="2239" t="s">
        <v>4448</v>
      </c>
      <c r="L135" s="2844"/>
    </row>
    <row r="136" spans="1:12">
      <c r="A136" s="2975" t="s">
        <v>86</v>
      </c>
      <c r="B136" s="69" t="s">
        <v>4449</v>
      </c>
      <c r="C136" s="82" t="s">
        <v>4450</v>
      </c>
      <c r="D136" s="324" t="s">
        <v>4451</v>
      </c>
      <c r="E136" s="3757">
        <v>210</v>
      </c>
      <c r="F136" s="3757" t="s">
        <v>4452</v>
      </c>
      <c r="G136" s="3482" t="s">
        <v>4453</v>
      </c>
      <c r="H136" s="29" t="s">
        <v>4454</v>
      </c>
      <c r="I136" s="486" t="s">
        <v>3934</v>
      </c>
      <c r="J136" s="1778" t="s">
        <v>4455</v>
      </c>
      <c r="K136" s="1777" t="s">
        <v>4456</v>
      </c>
      <c r="L136" s="2339"/>
    </row>
    <row r="137" spans="1:12" ht="38.25">
      <c r="A137" s="2975" t="s">
        <v>86</v>
      </c>
      <c r="B137" s="284" t="s">
        <v>4418</v>
      </c>
      <c r="C137" s="362" t="s">
        <v>4457</v>
      </c>
      <c r="D137" s="1203" t="s">
        <v>4458</v>
      </c>
      <c r="E137" s="3750">
        <v>120</v>
      </c>
      <c r="F137" s="3750" t="s">
        <v>4459</v>
      </c>
      <c r="G137" s="3757" t="s">
        <v>4460</v>
      </c>
      <c r="H137" s="69" t="s">
        <v>4461</v>
      </c>
      <c r="I137" s="486" t="s">
        <v>4055</v>
      </c>
      <c r="J137" s="2146" t="s">
        <v>4462</v>
      </c>
      <c r="K137" s="2239" t="s">
        <v>4463</v>
      </c>
      <c r="L137" s="2868"/>
    </row>
    <row r="138" spans="1:12">
      <c r="A138" s="3757" t="s">
        <v>86</v>
      </c>
      <c r="B138" s="284" t="s">
        <v>4464</v>
      </c>
      <c r="C138" s="362" t="s">
        <v>4465</v>
      </c>
      <c r="D138" s="1203" t="s">
        <v>4420</v>
      </c>
      <c r="E138" s="3757" t="s">
        <v>4466</v>
      </c>
      <c r="F138" s="3757" t="s">
        <v>1677</v>
      </c>
      <c r="G138" s="3629">
        <v>25316</v>
      </c>
      <c r="H138" s="69">
        <v>1970</v>
      </c>
      <c r="I138" s="857" t="s">
        <v>4467</v>
      </c>
      <c r="J138" s="2146" t="s">
        <v>4431</v>
      </c>
      <c r="K138" s="2239">
        <v>67</v>
      </c>
      <c r="L138" s="2339"/>
    </row>
    <row r="139" spans="1:12" ht="34.5" customHeight="1">
      <c r="A139" s="2975" t="s">
        <v>86</v>
      </c>
      <c r="B139" s="1782" t="s">
        <v>4468</v>
      </c>
      <c r="C139" s="362" t="s">
        <v>4469</v>
      </c>
      <c r="D139" s="1056" t="s">
        <v>4470</v>
      </c>
      <c r="E139" s="3757" t="s">
        <v>4471</v>
      </c>
      <c r="F139" s="3757" t="s">
        <v>4472</v>
      </c>
      <c r="G139" s="765" t="s">
        <v>4423</v>
      </c>
      <c r="H139" s="1345" t="s">
        <v>4473</v>
      </c>
      <c r="I139" s="486" t="s">
        <v>4055</v>
      </c>
      <c r="J139" s="2161" t="s">
        <v>4474</v>
      </c>
      <c r="K139" s="2849">
        <v>174.25</v>
      </c>
      <c r="L139" s="2867"/>
    </row>
    <row r="140" spans="1:12">
      <c r="A140" s="2975" t="s">
        <v>86</v>
      </c>
      <c r="B140" s="1782" t="s">
        <v>4468</v>
      </c>
      <c r="C140" s="362" t="s">
        <v>4475</v>
      </c>
      <c r="D140" s="1056" t="s">
        <v>4420</v>
      </c>
      <c r="E140" s="3757" t="s">
        <v>4476</v>
      </c>
      <c r="F140" s="3757" t="s">
        <v>4477</v>
      </c>
      <c r="G140" s="765" t="s">
        <v>4423</v>
      </c>
      <c r="H140" s="1345" t="s">
        <v>4478</v>
      </c>
      <c r="I140" s="486" t="s">
        <v>4055</v>
      </c>
      <c r="J140" s="2146" t="s">
        <v>1078</v>
      </c>
      <c r="K140" s="2239">
        <v>76</v>
      </c>
      <c r="L140" s="2869"/>
    </row>
    <row r="141" spans="1:12" ht="32.25" customHeight="1">
      <c r="A141" s="2975" t="s">
        <v>86</v>
      </c>
      <c r="B141" s="1782" t="s">
        <v>4468</v>
      </c>
      <c r="C141" s="362" t="s">
        <v>4479</v>
      </c>
      <c r="D141" s="1056" t="s">
        <v>4420</v>
      </c>
      <c r="E141" s="3757" t="s">
        <v>4480</v>
      </c>
      <c r="F141" s="3757" t="s">
        <v>4481</v>
      </c>
      <c r="G141" s="765" t="s">
        <v>4423</v>
      </c>
      <c r="H141" s="1345" t="s">
        <v>4482</v>
      </c>
      <c r="I141" s="486" t="s">
        <v>4055</v>
      </c>
      <c r="J141" s="2347" t="s">
        <v>526</v>
      </c>
      <c r="K141" s="2239">
        <v>80</v>
      </c>
      <c r="L141" s="2869"/>
    </row>
    <row r="142" spans="1:12">
      <c r="A142" s="2975" t="s">
        <v>86</v>
      </c>
      <c r="B142" s="2432" t="s">
        <v>4438</v>
      </c>
      <c r="C142" s="362" t="s">
        <v>4483</v>
      </c>
      <c r="D142" s="1056" t="s">
        <v>4484</v>
      </c>
      <c r="E142" s="3757">
        <v>195</v>
      </c>
      <c r="F142" s="3757" t="s">
        <v>4485</v>
      </c>
      <c r="G142" s="3757" t="s">
        <v>4460</v>
      </c>
      <c r="H142" s="1345" t="s">
        <v>4486</v>
      </c>
      <c r="I142" s="486" t="s">
        <v>4055</v>
      </c>
      <c r="J142" s="2146" t="s">
        <v>1527</v>
      </c>
      <c r="K142" s="2239">
        <v>174</v>
      </c>
      <c r="L142" s="316"/>
    </row>
    <row r="143" spans="1:12" ht="37.5">
      <c r="A143" s="2975" t="s">
        <v>86</v>
      </c>
      <c r="B143" s="2432" t="s">
        <v>4438</v>
      </c>
      <c r="C143" s="362" t="s">
        <v>4487</v>
      </c>
      <c r="D143" s="1056" t="s">
        <v>4484</v>
      </c>
      <c r="E143" s="3757" t="s">
        <v>4488</v>
      </c>
      <c r="F143" s="3757" t="s">
        <v>4489</v>
      </c>
      <c r="G143" s="3337">
        <v>24233</v>
      </c>
      <c r="H143" s="1345" t="s">
        <v>4490</v>
      </c>
      <c r="I143" s="486" t="s">
        <v>4055</v>
      </c>
      <c r="J143" s="2161" t="s">
        <v>4491</v>
      </c>
      <c r="K143" s="2239">
        <v>169</v>
      </c>
      <c r="L143" s="2340"/>
    </row>
    <row r="144" spans="1:12">
      <c r="A144" s="2975" t="s">
        <v>86</v>
      </c>
      <c r="B144" s="2432" t="s">
        <v>4492</v>
      </c>
      <c r="C144" s="362" t="s">
        <v>4493</v>
      </c>
      <c r="D144" s="1056" t="s">
        <v>4470</v>
      </c>
      <c r="E144" s="3757" t="s">
        <v>4494</v>
      </c>
      <c r="F144" s="3757" t="s">
        <v>4495</v>
      </c>
      <c r="G144" s="765" t="s">
        <v>4423</v>
      </c>
      <c r="H144" s="1345" t="s">
        <v>4473</v>
      </c>
      <c r="I144" s="486" t="s">
        <v>4055</v>
      </c>
      <c r="J144" s="2161" t="s">
        <v>4496</v>
      </c>
      <c r="K144" s="2239">
        <v>174.25</v>
      </c>
      <c r="L144" s="2869"/>
    </row>
    <row r="145" spans="1:12" ht="39.75">
      <c r="A145" s="3757" t="s">
        <v>86</v>
      </c>
      <c r="B145" s="910" t="s">
        <v>4497</v>
      </c>
      <c r="C145" s="362" t="s">
        <v>4498</v>
      </c>
      <c r="D145" s="390" t="s">
        <v>4499</v>
      </c>
      <c r="E145" s="3757" t="s">
        <v>4500</v>
      </c>
      <c r="F145" s="3750">
        <v>2080</v>
      </c>
      <c r="G145" s="3629">
        <v>25190</v>
      </c>
      <c r="H145" s="69" t="s">
        <v>4501</v>
      </c>
      <c r="I145" s="2771" t="s">
        <v>4502</v>
      </c>
      <c r="J145" s="2146" t="s">
        <v>4503</v>
      </c>
      <c r="K145" s="1999">
        <v>71.33</v>
      </c>
      <c r="L145" s="2870"/>
    </row>
    <row r="146" spans="1:12">
      <c r="A146" s="3543" t="s">
        <v>86</v>
      </c>
      <c r="B146" s="910" t="s">
        <v>4418</v>
      </c>
      <c r="C146" s="362" t="s">
        <v>4504</v>
      </c>
      <c r="D146" s="390" t="s">
        <v>4505</v>
      </c>
      <c r="E146" s="3757" t="s">
        <v>4506</v>
      </c>
      <c r="F146" s="3757">
        <v>1100</v>
      </c>
      <c r="G146" s="3375" t="s">
        <v>4423</v>
      </c>
      <c r="H146" s="69" t="s">
        <v>4507</v>
      </c>
      <c r="I146" s="486" t="s">
        <v>4055</v>
      </c>
      <c r="J146" s="2161" t="s">
        <v>4508</v>
      </c>
      <c r="K146" s="1999">
        <v>70.63</v>
      </c>
      <c r="L146" s="2871"/>
    </row>
    <row r="147" spans="1:12">
      <c r="A147" s="3543" t="s">
        <v>86</v>
      </c>
      <c r="B147" s="910" t="s">
        <v>4418</v>
      </c>
      <c r="C147" s="362" t="s">
        <v>4509</v>
      </c>
      <c r="D147" s="3562" t="s">
        <v>4510</v>
      </c>
      <c r="E147" s="3757" t="s">
        <v>4511</v>
      </c>
      <c r="F147" s="3757" t="s">
        <v>4512</v>
      </c>
      <c r="G147" s="3375" t="s">
        <v>4513</v>
      </c>
      <c r="H147" s="69" t="s">
        <v>2468</v>
      </c>
      <c r="I147" s="486" t="s">
        <v>4055</v>
      </c>
      <c r="J147" s="2146" t="s">
        <v>4514</v>
      </c>
      <c r="K147" s="1999">
        <v>115</v>
      </c>
      <c r="L147" s="3853"/>
    </row>
    <row r="148" spans="1:12">
      <c r="A148" s="3757" t="s">
        <v>86</v>
      </c>
      <c r="B148" s="465" t="s">
        <v>4515</v>
      </c>
      <c r="C148" s="1762" t="s">
        <v>4516</v>
      </c>
      <c r="D148" s="1763" t="s">
        <v>4517</v>
      </c>
      <c r="E148" s="3757" t="s">
        <v>4518</v>
      </c>
      <c r="F148" s="3757" t="s">
        <v>4519</v>
      </c>
      <c r="G148" s="3629">
        <v>25289</v>
      </c>
      <c r="H148" s="20" t="s">
        <v>4520</v>
      </c>
      <c r="I148" s="3542" t="s">
        <v>4521</v>
      </c>
      <c r="J148" s="2280" t="s">
        <v>4522</v>
      </c>
      <c r="K148" s="1775">
        <v>108.63</v>
      </c>
      <c r="L148" s="2872"/>
    </row>
    <row r="149" spans="1:12">
      <c r="A149" s="2975" t="s">
        <v>86</v>
      </c>
      <c r="B149" s="910" t="s">
        <v>4418</v>
      </c>
      <c r="C149" s="362" t="s">
        <v>4523</v>
      </c>
      <c r="D149" s="1203" t="s">
        <v>4524</v>
      </c>
      <c r="E149" s="3757">
        <v>140</v>
      </c>
      <c r="F149" s="3757" t="s">
        <v>4525</v>
      </c>
      <c r="G149" s="1541" t="s">
        <v>4423</v>
      </c>
      <c r="H149" s="69" t="s">
        <v>2158</v>
      </c>
      <c r="I149" s="486" t="s">
        <v>3934</v>
      </c>
      <c r="J149" s="2146" t="s">
        <v>4526</v>
      </c>
      <c r="K149" s="2239">
        <v>127.08</v>
      </c>
      <c r="L149" s="2873"/>
    </row>
    <row r="150" spans="1:12">
      <c r="A150" s="2975" t="s">
        <v>86</v>
      </c>
      <c r="B150" s="393" t="s">
        <v>4527</v>
      </c>
      <c r="C150" s="362" t="s">
        <v>4528</v>
      </c>
      <c r="D150" s="1203" t="s">
        <v>4420</v>
      </c>
      <c r="E150" s="3757" t="s">
        <v>4529</v>
      </c>
      <c r="F150" s="3757" t="s">
        <v>4530</v>
      </c>
      <c r="G150" s="3757" t="s">
        <v>4460</v>
      </c>
      <c r="H150" s="852">
        <v>1520</v>
      </c>
      <c r="I150" s="486" t="s">
        <v>4055</v>
      </c>
      <c r="J150" s="2146">
        <v>1560</v>
      </c>
      <c r="K150" s="2744">
        <v>52</v>
      </c>
      <c r="L150" s="2340"/>
    </row>
    <row r="151" spans="1:12">
      <c r="A151" s="2975" t="s">
        <v>86</v>
      </c>
      <c r="B151" s="225" t="s">
        <v>912</v>
      </c>
      <c r="C151" s="362" t="s">
        <v>4531</v>
      </c>
      <c r="D151" s="358" t="s">
        <v>4532</v>
      </c>
      <c r="E151" s="3757" t="s">
        <v>4533</v>
      </c>
      <c r="F151" s="3757" t="s">
        <v>4534</v>
      </c>
      <c r="G151" s="3757" t="s">
        <v>4460</v>
      </c>
      <c r="H151" s="69" t="s">
        <v>4535</v>
      </c>
      <c r="I151" s="486" t="s">
        <v>4055</v>
      </c>
      <c r="J151" s="2146" t="s">
        <v>4536</v>
      </c>
      <c r="K151" s="2744">
        <v>81.17</v>
      </c>
      <c r="L151" s="2874"/>
    </row>
    <row r="152" spans="1:12" ht="37.5">
      <c r="A152" s="2975" t="s">
        <v>86</v>
      </c>
      <c r="B152" s="225" t="s">
        <v>912</v>
      </c>
      <c r="C152" s="362" t="s">
        <v>4537</v>
      </c>
      <c r="D152" s="358" t="s">
        <v>4538</v>
      </c>
      <c r="E152" s="3757" t="s">
        <v>4539</v>
      </c>
      <c r="F152" s="3757" t="s">
        <v>4540</v>
      </c>
      <c r="G152" s="3541" t="s">
        <v>4541</v>
      </c>
      <c r="H152" s="69" t="s">
        <v>2158</v>
      </c>
      <c r="I152" s="486" t="s">
        <v>4055</v>
      </c>
      <c r="J152" s="2146" t="s">
        <v>4542</v>
      </c>
      <c r="K152" s="2239">
        <v>63.75</v>
      </c>
      <c r="L152" s="2866"/>
    </row>
    <row r="153" spans="1:12" ht="37.5">
      <c r="A153" s="3757" t="s">
        <v>86</v>
      </c>
      <c r="B153" s="225" t="s">
        <v>4543</v>
      </c>
      <c r="C153" s="357" t="s">
        <v>4544</v>
      </c>
      <c r="D153" s="358" t="s">
        <v>4545</v>
      </c>
      <c r="E153" s="3757" t="s">
        <v>4546</v>
      </c>
      <c r="F153" s="3757" t="s">
        <v>4547</v>
      </c>
      <c r="G153" s="3541" t="s">
        <v>4548</v>
      </c>
      <c r="H153" s="29" t="s">
        <v>4549</v>
      </c>
      <c r="I153" s="2771" t="s">
        <v>4550</v>
      </c>
      <c r="J153" s="1778" t="s">
        <v>4551</v>
      </c>
      <c r="K153" s="1777">
        <v>56.17</v>
      </c>
      <c r="L153" s="2866"/>
    </row>
    <row r="154" spans="1:12" ht="37.5">
      <c r="A154" s="2975" t="s">
        <v>86</v>
      </c>
      <c r="B154" s="225" t="s">
        <v>912</v>
      </c>
      <c r="C154" s="357" t="s">
        <v>4552</v>
      </c>
      <c r="D154" s="358" t="s">
        <v>4553</v>
      </c>
      <c r="E154" s="3757" t="s">
        <v>4554</v>
      </c>
      <c r="F154" s="3750">
        <v>725</v>
      </c>
      <c r="G154" s="3748">
        <v>25289</v>
      </c>
      <c r="H154" s="69" t="s">
        <v>58</v>
      </c>
      <c r="I154" s="857" t="s">
        <v>4555</v>
      </c>
      <c r="J154" s="2146" t="s">
        <v>4556</v>
      </c>
      <c r="K154" s="2744">
        <v>85</v>
      </c>
      <c r="L154" s="2875"/>
    </row>
    <row r="155" spans="1:12" ht="37.5">
      <c r="A155" s="3757" t="s">
        <v>86</v>
      </c>
      <c r="B155" s="225" t="s">
        <v>4557</v>
      </c>
      <c r="C155" s="357" t="s">
        <v>4558</v>
      </c>
      <c r="D155" s="358" t="s">
        <v>914</v>
      </c>
      <c r="E155" s="3757" t="s">
        <v>4559</v>
      </c>
      <c r="F155" s="3750">
        <v>640</v>
      </c>
      <c r="G155" s="3748">
        <v>25289</v>
      </c>
      <c r="H155" s="69" t="s">
        <v>4560</v>
      </c>
      <c r="I155" s="2688" t="s">
        <v>4561</v>
      </c>
      <c r="J155" s="2146" t="s">
        <v>204</v>
      </c>
      <c r="K155" s="2239">
        <v>98.33</v>
      </c>
      <c r="L155" s="2875"/>
    </row>
    <row r="156" spans="1:12">
      <c r="A156" s="1806" t="s">
        <v>2980</v>
      </c>
      <c r="B156" s="69" t="s">
        <v>4562</v>
      </c>
      <c r="C156" s="82" t="s">
        <v>4563</v>
      </c>
      <c r="D156" s="324" t="s">
        <v>172</v>
      </c>
      <c r="E156" s="3757" t="s">
        <v>4564</v>
      </c>
      <c r="F156" s="3757" t="s">
        <v>4565</v>
      </c>
      <c r="G156" s="3757">
        <v>24895</v>
      </c>
      <c r="H156" s="69">
        <v>1740</v>
      </c>
      <c r="I156" s="486" t="s">
        <v>2440</v>
      </c>
      <c r="J156" s="2347" t="s">
        <v>4566</v>
      </c>
      <c r="K156" s="2349">
        <v>148.33000000000001</v>
      </c>
      <c r="L156" s="3854"/>
    </row>
    <row r="157" spans="1:12">
      <c r="A157" s="1806" t="s">
        <v>4567</v>
      </c>
      <c r="B157" s="69" t="s">
        <v>4568</v>
      </c>
      <c r="C157" s="82" t="s">
        <v>4563</v>
      </c>
      <c r="D157" s="324" t="s">
        <v>172</v>
      </c>
      <c r="E157" s="3757" t="s">
        <v>4569</v>
      </c>
      <c r="F157" s="3757" t="s">
        <v>4570</v>
      </c>
      <c r="G157" s="3757">
        <v>25289</v>
      </c>
      <c r="H157" s="29" t="s">
        <v>4571</v>
      </c>
      <c r="I157" s="2688" t="s">
        <v>4572</v>
      </c>
      <c r="J157" s="1778" t="s">
        <v>4573</v>
      </c>
      <c r="K157" s="2845" t="s">
        <v>4574</v>
      </c>
      <c r="L157" s="3854"/>
    </row>
    <row r="158" spans="1:12">
      <c r="A158" s="2975" t="s">
        <v>86</v>
      </c>
      <c r="B158" s="225" t="s">
        <v>912</v>
      </c>
      <c r="C158" s="357" t="s">
        <v>913</v>
      </c>
      <c r="D158" s="358" t="s">
        <v>914</v>
      </c>
      <c r="E158" s="3757" t="s">
        <v>4575</v>
      </c>
      <c r="F158" s="3757" t="s">
        <v>4576</v>
      </c>
      <c r="G158" s="3375" t="s">
        <v>4577</v>
      </c>
      <c r="H158" s="69" t="s">
        <v>1750</v>
      </c>
      <c r="I158" s="486" t="s">
        <v>4578</v>
      </c>
      <c r="J158" s="2146">
        <v>875</v>
      </c>
      <c r="K158" s="2239" t="s">
        <v>4579</v>
      </c>
      <c r="L158" s="3789"/>
    </row>
    <row r="159" spans="1:12" ht="38.25" thickBot="1">
      <c r="A159" s="2975" t="s">
        <v>86</v>
      </c>
      <c r="B159" s="225" t="s">
        <v>912</v>
      </c>
      <c r="C159" s="357" t="s">
        <v>4580</v>
      </c>
      <c r="D159" s="358" t="s">
        <v>914</v>
      </c>
      <c r="E159" s="3757">
        <v>140</v>
      </c>
      <c r="F159" s="3757">
        <v>760</v>
      </c>
      <c r="G159" s="3375" t="s">
        <v>4423</v>
      </c>
      <c r="H159" s="1345" t="s">
        <v>1828</v>
      </c>
      <c r="I159" s="486" t="s">
        <v>4581</v>
      </c>
      <c r="J159" s="2146" t="s">
        <v>4582</v>
      </c>
      <c r="K159" s="2239">
        <v>120.83</v>
      </c>
      <c r="L159" s="2876"/>
    </row>
    <row r="160" spans="1:12">
      <c r="A160" s="413" t="s">
        <v>1</v>
      </c>
      <c r="B160" s="413"/>
      <c r="C160" s="791"/>
      <c r="D160" s="372"/>
      <c r="E160" s="1848"/>
      <c r="F160" s="1849"/>
      <c r="G160" s="270"/>
      <c r="H160" s="1850"/>
      <c r="I160" s="413"/>
      <c r="J160" s="1851"/>
      <c r="K160" s="1847"/>
      <c r="L160" s="574"/>
    </row>
    <row r="161" spans="1:12">
      <c r="A161" s="790" t="s">
        <v>1004</v>
      </c>
      <c r="B161" s="790"/>
      <c r="C161" s="1852"/>
      <c r="D161" s="785"/>
      <c r="E161" s="1848"/>
      <c r="F161" s="1849"/>
      <c r="G161" s="270"/>
      <c r="H161" s="1850"/>
      <c r="I161" s="413"/>
      <c r="J161" s="1851"/>
      <c r="K161" s="1847"/>
      <c r="L161" s="574"/>
    </row>
    <row r="162" spans="1:12" ht="35.25" thickBot="1">
      <c r="A162" s="374"/>
      <c r="B162" s="412"/>
      <c r="C162" s="372"/>
      <c r="D162" s="372"/>
      <c r="E162" s="1848"/>
      <c r="F162" s="1849"/>
      <c r="G162" s="270"/>
      <c r="H162" s="1850"/>
      <c r="I162" s="412"/>
      <c r="J162" s="1851"/>
      <c r="K162" s="1847"/>
      <c r="L162" s="574"/>
    </row>
    <row r="163" spans="1:12">
      <c r="A163" s="1853"/>
      <c r="B163" s="1854" t="s">
        <v>3</v>
      </c>
      <c r="C163" s="80" t="s">
        <v>4</v>
      </c>
      <c r="D163" s="379" t="s">
        <v>5</v>
      </c>
      <c r="E163" s="2778" t="s">
        <v>6</v>
      </c>
      <c r="F163" s="2779" t="s">
        <v>6</v>
      </c>
      <c r="G163" s="201" t="s">
        <v>7</v>
      </c>
      <c r="H163" s="80" t="s">
        <v>8</v>
      </c>
      <c r="I163" s="80" t="s">
        <v>9</v>
      </c>
      <c r="J163" s="3647" t="s">
        <v>10</v>
      </c>
      <c r="K163" s="3665" t="s">
        <v>10</v>
      </c>
      <c r="L163" s="574"/>
    </row>
    <row r="164" spans="1:12" ht="35.25" thickBot="1">
      <c r="A164" s="1859"/>
      <c r="B164" s="1860"/>
      <c r="C164" s="414"/>
      <c r="D164" s="381" t="s">
        <v>11</v>
      </c>
      <c r="E164" s="2780" t="s">
        <v>12</v>
      </c>
      <c r="F164" s="2781" t="s">
        <v>13</v>
      </c>
      <c r="G164" s="202"/>
      <c r="H164" s="414" t="s">
        <v>14</v>
      </c>
      <c r="I164" s="414"/>
      <c r="J164" s="3649" t="s">
        <v>15</v>
      </c>
      <c r="K164" s="3666" t="s">
        <v>16</v>
      </c>
      <c r="L164" s="574"/>
    </row>
    <row r="165" spans="1:12">
      <c r="A165" s="3180" t="s">
        <v>86</v>
      </c>
      <c r="B165" s="284" t="s">
        <v>4527</v>
      </c>
      <c r="C165" s="1762" t="s">
        <v>4583</v>
      </c>
      <c r="D165" s="1763" t="s">
        <v>4584</v>
      </c>
      <c r="E165" s="3676" t="s">
        <v>4585</v>
      </c>
      <c r="F165" s="3633"/>
      <c r="G165" s="1764" t="s">
        <v>454</v>
      </c>
      <c r="H165" s="628"/>
      <c r="I165" s="1765" t="s">
        <v>3934</v>
      </c>
      <c r="J165" s="2147" t="s">
        <v>4586</v>
      </c>
      <c r="K165" s="1440" t="s">
        <v>4587</v>
      </c>
      <c r="L165" s="2823"/>
    </row>
    <row r="166" spans="1:12">
      <c r="A166" s="1806" t="s">
        <v>911</v>
      </c>
      <c r="B166" s="225" t="s">
        <v>4588</v>
      </c>
      <c r="C166" s="362"/>
      <c r="D166" s="358" t="s">
        <v>4589</v>
      </c>
      <c r="E166" s="3672">
        <v>240</v>
      </c>
      <c r="F166" s="3667"/>
      <c r="G166" s="3757"/>
      <c r="H166" s="69"/>
      <c r="I166" s="486" t="s">
        <v>903</v>
      </c>
      <c r="J166" s="2146" t="s">
        <v>4590</v>
      </c>
      <c r="K166" s="364"/>
      <c r="L166" s="2132"/>
    </row>
    <row r="167" spans="1:12">
      <c r="A167" s="1806" t="s">
        <v>911</v>
      </c>
      <c r="B167" s="259" t="s">
        <v>4591</v>
      </c>
      <c r="C167" s="357"/>
      <c r="D167" s="375" t="s">
        <v>4592</v>
      </c>
      <c r="E167" s="3672">
        <v>140</v>
      </c>
      <c r="F167" s="3667"/>
      <c r="G167" s="131" t="s">
        <v>4593</v>
      </c>
      <c r="H167" s="29"/>
      <c r="I167" s="455" t="s">
        <v>4594</v>
      </c>
      <c r="J167" s="1778" t="s">
        <v>4595</v>
      </c>
      <c r="K167" s="893" t="s">
        <v>3671</v>
      </c>
      <c r="L167" s="2132"/>
    </row>
    <row r="168" spans="1:12">
      <c r="A168" s="1806" t="s">
        <v>2980</v>
      </c>
      <c r="B168" s="259" t="s">
        <v>4596</v>
      </c>
      <c r="C168" s="82">
        <v>115</v>
      </c>
      <c r="D168" s="935" t="s">
        <v>4597</v>
      </c>
      <c r="E168" s="3658" t="s">
        <v>4598</v>
      </c>
      <c r="F168" s="3757" t="s">
        <v>4599</v>
      </c>
      <c r="G168" s="3757" t="s">
        <v>4600</v>
      </c>
      <c r="H168" s="1778">
        <v>1360</v>
      </c>
      <c r="I168" s="486" t="s">
        <v>293</v>
      </c>
      <c r="J168" s="1778" t="s">
        <v>1795</v>
      </c>
      <c r="K168" s="311">
        <v>116.25</v>
      </c>
      <c r="L168" s="2132"/>
    </row>
    <row r="169" spans="1:12">
      <c r="A169" s="1806" t="s">
        <v>911</v>
      </c>
      <c r="B169" s="259" t="s">
        <v>4601</v>
      </c>
      <c r="C169" s="357" t="s">
        <v>4602</v>
      </c>
      <c r="D169" s="375" t="s">
        <v>4603</v>
      </c>
      <c r="E169" s="3672" t="s">
        <v>4604</v>
      </c>
      <c r="F169" s="3667"/>
      <c r="G169" s="131" t="s">
        <v>454</v>
      </c>
      <c r="H169" s="29"/>
      <c r="I169" s="486" t="s">
        <v>4605</v>
      </c>
      <c r="J169" s="1778" t="s">
        <v>4606</v>
      </c>
      <c r="K169" s="893" t="s">
        <v>2412</v>
      </c>
      <c r="L169" s="2132"/>
    </row>
    <row r="170" spans="1:12">
      <c r="A170" s="1806" t="s">
        <v>911</v>
      </c>
      <c r="B170" s="259" t="s">
        <v>4607</v>
      </c>
      <c r="C170" s="357" t="s">
        <v>4608</v>
      </c>
      <c r="D170" s="376" t="s">
        <v>4609</v>
      </c>
      <c r="E170" s="3672">
        <v>120</v>
      </c>
      <c r="F170" s="3694" t="s">
        <v>4610</v>
      </c>
      <c r="G170" s="3075" t="s">
        <v>4460</v>
      </c>
      <c r="H170" s="2104">
        <v>1226</v>
      </c>
      <c r="I170" s="1115" t="s">
        <v>4611</v>
      </c>
      <c r="J170" s="1778">
        <v>1266</v>
      </c>
      <c r="K170" s="1776">
        <v>105.5</v>
      </c>
      <c r="L170" s="2132"/>
    </row>
    <row r="171" spans="1:12">
      <c r="A171" s="3089" t="s">
        <v>86</v>
      </c>
      <c r="B171" s="259" t="s">
        <v>4612</v>
      </c>
      <c r="C171" s="357"/>
      <c r="D171" s="1991" t="s">
        <v>4613</v>
      </c>
      <c r="E171" s="3673"/>
      <c r="F171" s="3677"/>
      <c r="G171" s="1539" t="s">
        <v>4614</v>
      </c>
      <c r="H171" s="29"/>
      <c r="I171" s="455" t="s">
        <v>4615</v>
      </c>
      <c r="J171" s="360">
        <v>2340</v>
      </c>
      <c r="K171" s="311"/>
      <c r="L171" s="2132"/>
    </row>
    <row r="172" spans="1:12">
      <c r="A172" s="3089" t="s">
        <v>86</v>
      </c>
      <c r="B172" s="259" t="s">
        <v>4616</v>
      </c>
      <c r="C172" s="357"/>
      <c r="D172" s="1991" t="s">
        <v>4613</v>
      </c>
      <c r="E172" s="3672">
        <v>130</v>
      </c>
      <c r="F172" s="3677"/>
      <c r="G172" s="1539" t="s">
        <v>4614</v>
      </c>
      <c r="H172" s="29"/>
      <c r="I172" s="455" t="s">
        <v>4615</v>
      </c>
      <c r="J172" s="360">
        <v>2340</v>
      </c>
      <c r="K172" s="311"/>
      <c r="L172" s="576"/>
    </row>
    <row r="173" spans="1:12">
      <c r="A173" s="3089"/>
      <c r="B173" s="259"/>
      <c r="C173" s="357"/>
      <c r="D173" s="1991"/>
      <c r="E173" s="3673"/>
      <c r="F173" s="3677"/>
      <c r="G173" s="1539"/>
      <c r="H173" s="29"/>
      <c r="I173" s="455"/>
      <c r="J173" s="360"/>
      <c r="K173" s="311"/>
      <c r="L173" s="574"/>
    </row>
    <row r="174" spans="1:12">
      <c r="A174" s="3089"/>
      <c r="B174" s="259"/>
      <c r="C174" s="357"/>
      <c r="D174" s="1991"/>
      <c r="E174" s="3672"/>
      <c r="F174" s="3677"/>
      <c r="G174" s="1539"/>
      <c r="H174" s="29"/>
      <c r="I174" s="455"/>
      <c r="J174" s="360"/>
      <c r="K174" s="311"/>
      <c r="L174" s="574"/>
    </row>
    <row r="175" spans="1:12">
      <c r="A175" s="1806" t="s">
        <v>4617</v>
      </c>
      <c r="B175" s="3355" t="s">
        <v>4618</v>
      </c>
      <c r="C175" s="487" t="s">
        <v>4619</v>
      </c>
      <c r="D175" s="490" t="s">
        <v>4620</v>
      </c>
      <c r="E175" s="3674" t="s">
        <v>4621</v>
      </c>
      <c r="F175" s="3657" t="s">
        <v>4622</v>
      </c>
      <c r="G175" s="3757" t="s">
        <v>71</v>
      </c>
      <c r="H175" s="69" t="s">
        <v>58</v>
      </c>
      <c r="I175" s="486" t="s">
        <v>2440</v>
      </c>
      <c r="J175" s="2146" t="s">
        <v>88</v>
      </c>
      <c r="K175" s="2239">
        <v>85</v>
      </c>
      <c r="L175" s="574"/>
    </row>
    <row r="176" spans="1:12">
      <c r="A176" s="1806" t="s">
        <v>4617</v>
      </c>
      <c r="B176" s="3355" t="s">
        <v>4618</v>
      </c>
      <c r="C176" s="487" t="s">
        <v>4623</v>
      </c>
      <c r="D176" s="490" t="s">
        <v>4620</v>
      </c>
      <c r="E176" s="3674" t="s">
        <v>4624</v>
      </c>
      <c r="F176" s="3657" t="s">
        <v>4625</v>
      </c>
      <c r="G176" s="3757" t="s">
        <v>71</v>
      </c>
      <c r="H176" s="69" t="s">
        <v>1877</v>
      </c>
      <c r="I176" s="486" t="s">
        <v>2440</v>
      </c>
      <c r="J176" s="2146" t="s">
        <v>4268</v>
      </c>
      <c r="K176" s="2239">
        <v>147.5</v>
      </c>
      <c r="L176" s="574"/>
    </row>
    <row r="177" spans="1:13">
      <c r="A177" s="2382" t="s">
        <v>4567</v>
      </c>
      <c r="B177" s="69" t="s">
        <v>4626</v>
      </c>
      <c r="C177" s="362" t="s">
        <v>4627</v>
      </c>
      <c r="D177" s="1469" t="s">
        <v>4628</v>
      </c>
      <c r="E177" s="3658">
        <v>46</v>
      </c>
      <c r="F177" s="3657" t="s">
        <v>4629</v>
      </c>
      <c r="G177" s="3757" t="s">
        <v>4630</v>
      </c>
      <c r="H177" s="3367" t="s">
        <v>4631</v>
      </c>
      <c r="I177" s="486" t="s">
        <v>4632</v>
      </c>
      <c r="J177" s="2146" t="s">
        <v>4633</v>
      </c>
      <c r="K177" s="2239">
        <v>41.75</v>
      </c>
      <c r="L177" s="574"/>
    </row>
    <row r="178" spans="1:13">
      <c r="A178" s="1806" t="s">
        <v>2980</v>
      </c>
      <c r="B178" s="69" t="s">
        <v>4626</v>
      </c>
      <c r="C178" s="362" t="s">
        <v>4627</v>
      </c>
      <c r="D178" s="1469" t="s">
        <v>4628</v>
      </c>
      <c r="E178" s="3658" t="s">
        <v>4634</v>
      </c>
      <c r="F178" s="3693" t="s">
        <v>4635</v>
      </c>
      <c r="G178" s="487" t="s">
        <v>2040</v>
      </c>
      <c r="H178" s="852" t="s">
        <v>4636</v>
      </c>
      <c r="I178" s="486" t="s">
        <v>293</v>
      </c>
      <c r="J178" s="2347" t="s">
        <v>4637</v>
      </c>
      <c r="K178" s="2239" t="s">
        <v>4638</v>
      </c>
      <c r="L178" s="574"/>
    </row>
    <row r="179" spans="1:13">
      <c r="A179" s="1806" t="s">
        <v>2980</v>
      </c>
      <c r="B179" s="69" t="s">
        <v>4639</v>
      </c>
      <c r="C179" s="362" t="s">
        <v>4640</v>
      </c>
      <c r="D179" s="375" t="s">
        <v>4628</v>
      </c>
      <c r="E179" s="3658" t="s">
        <v>4634</v>
      </c>
      <c r="F179" s="3693" t="s">
        <v>4636</v>
      </c>
      <c r="G179" s="487" t="s">
        <v>2040</v>
      </c>
      <c r="H179" s="69" t="s">
        <v>4641</v>
      </c>
      <c r="I179" s="486" t="s">
        <v>293</v>
      </c>
      <c r="J179" s="2146" t="s">
        <v>4642</v>
      </c>
      <c r="K179" s="2239" t="s">
        <v>4643</v>
      </c>
      <c r="L179" s="574"/>
    </row>
    <row r="180" spans="1:13">
      <c r="A180" s="1806"/>
      <c r="B180" s="69" t="s">
        <v>4644</v>
      </c>
      <c r="C180" s="362" t="s">
        <v>4645</v>
      </c>
      <c r="D180" s="375" t="s">
        <v>3402</v>
      </c>
      <c r="E180" s="3658" t="s">
        <v>4646</v>
      </c>
      <c r="F180" s="3693" t="s">
        <v>4647</v>
      </c>
      <c r="G180" s="487">
        <v>25173</v>
      </c>
      <c r="H180" s="69" t="s">
        <v>4648</v>
      </c>
      <c r="I180" s="486" t="s">
        <v>293</v>
      </c>
      <c r="J180" s="2347" t="s">
        <v>4649</v>
      </c>
      <c r="K180" s="2239" t="s">
        <v>4650</v>
      </c>
      <c r="L180" s="574"/>
    </row>
    <row r="181" spans="1:13">
      <c r="A181" s="1806"/>
      <c r="B181" s="69" t="s">
        <v>4651</v>
      </c>
      <c r="C181" s="362" t="s">
        <v>4652</v>
      </c>
      <c r="D181" s="1546" t="s">
        <v>4653</v>
      </c>
      <c r="E181" s="3658" t="s">
        <v>4654</v>
      </c>
      <c r="F181" s="3693" t="s">
        <v>4655</v>
      </c>
      <c r="G181" s="487">
        <v>25100</v>
      </c>
      <c r="H181" s="69" t="s">
        <v>4656</v>
      </c>
      <c r="I181" s="486" t="s">
        <v>293</v>
      </c>
      <c r="J181" s="2347" t="s">
        <v>4657</v>
      </c>
      <c r="K181" s="2239" t="s">
        <v>4658</v>
      </c>
      <c r="L181" s="574"/>
    </row>
    <row r="182" spans="1:13">
      <c r="A182" s="1806"/>
      <c r="B182" s="69" t="s">
        <v>4659</v>
      </c>
      <c r="C182" s="362" t="s">
        <v>4660</v>
      </c>
      <c r="D182" s="1546" t="s">
        <v>4597</v>
      </c>
      <c r="E182" s="3658">
        <v>160</v>
      </c>
      <c r="F182" s="3693" t="s">
        <v>4661</v>
      </c>
      <c r="G182" s="487">
        <v>25272</v>
      </c>
      <c r="H182" s="69" t="s">
        <v>4662</v>
      </c>
      <c r="I182" s="486" t="s">
        <v>4663</v>
      </c>
      <c r="J182" s="2146" t="s">
        <v>4664</v>
      </c>
      <c r="K182" s="2349" t="s">
        <v>4665</v>
      </c>
      <c r="L182" s="364"/>
    </row>
    <row r="183" spans="1:13">
      <c r="A183" s="1806" t="s">
        <v>2980</v>
      </c>
      <c r="B183" s="69" t="s">
        <v>4666</v>
      </c>
      <c r="C183" s="82" t="s">
        <v>4563</v>
      </c>
      <c r="D183" s="324" t="s">
        <v>172</v>
      </c>
      <c r="E183" s="3658">
        <v>110</v>
      </c>
      <c r="F183" s="3693" t="s">
        <v>4667</v>
      </c>
      <c r="G183" s="455"/>
      <c r="H183" s="69"/>
      <c r="I183" s="486"/>
      <c r="J183" s="2146"/>
      <c r="K183" s="364"/>
      <c r="L183" s="364"/>
    </row>
    <row r="184" spans="1:13">
      <c r="A184" s="1806" t="s">
        <v>2980</v>
      </c>
      <c r="B184" s="69" t="s">
        <v>4562</v>
      </c>
      <c r="C184" s="82" t="s">
        <v>4563</v>
      </c>
      <c r="D184" s="324" t="s">
        <v>172</v>
      </c>
      <c r="E184" s="3658" t="s">
        <v>4668</v>
      </c>
      <c r="F184" s="3757" t="s">
        <v>4669</v>
      </c>
      <c r="G184" s="487" t="s">
        <v>4670</v>
      </c>
      <c r="H184" s="69">
        <v>1530</v>
      </c>
      <c r="I184" s="486" t="s">
        <v>293</v>
      </c>
      <c r="J184" s="2347" t="s">
        <v>4671</v>
      </c>
      <c r="K184" s="2349" t="s">
        <v>4672</v>
      </c>
      <c r="L184" s="311"/>
    </row>
    <row r="185" spans="1:13">
      <c r="A185" s="1806" t="s">
        <v>2980</v>
      </c>
      <c r="B185" s="69" t="s">
        <v>4673</v>
      </c>
      <c r="C185" s="82" t="s">
        <v>4563</v>
      </c>
      <c r="D185" s="324" t="s">
        <v>172</v>
      </c>
      <c r="E185" s="3658">
        <v>140</v>
      </c>
      <c r="F185" s="3693" t="s">
        <v>4674</v>
      </c>
      <c r="G185" s="455"/>
      <c r="H185" s="1778"/>
      <c r="I185" s="486"/>
      <c r="J185" s="1778"/>
      <c r="K185" s="311"/>
      <c r="L185" s="893"/>
      <c r="M185" s="311"/>
    </row>
    <row r="186" spans="1:13">
      <c r="A186" s="1806" t="s">
        <v>2980</v>
      </c>
      <c r="B186" s="69" t="s">
        <v>4675</v>
      </c>
      <c r="C186" s="82" t="s">
        <v>4563</v>
      </c>
      <c r="D186" s="324" t="s">
        <v>172</v>
      </c>
      <c r="E186" s="3658">
        <v>160</v>
      </c>
      <c r="F186" s="3695" t="s">
        <v>4676</v>
      </c>
      <c r="G186" s="3757">
        <v>25334</v>
      </c>
      <c r="H186" s="29" t="s">
        <v>4677</v>
      </c>
      <c r="I186" s="2688" t="s">
        <v>4572</v>
      </c>
      <c r="J186" s="1778" t="s">
        <v>4678</v>
      </c>
      <c r="K186" s="2845">
        <v>176.42</v>
      </c>
      <c r="L186" s="1459"/>
    </row>
    <row r="187" spans="1:13">
      <c r="A187" s="1806" t="s">
        <v>4567</v>
      </c>
      <c r="B187" s="69" t="s">
        <v>4568</v>
      </c>
      <c r="C187" s="82" t="s">
        <v>4563</v>
      </c>
      <c r="D187" s="324" t="s">
        <v>172</v>
      </c>
      <c r="E187" s="3658">
        <v>195</v>
      </c>
      <c r="F187" s="3695" t="s">
        <v>4679</v>
      </c>
      <c r="G187" s="3757">
        <v>25334</v>
      </c>
      <c r="H187" s="29" t="s">
        <v>4677</v>
      </c>
      <c r="I187" s="2688" t="s">
        <v>4572</v>
      </c>
      <c r="J187" s="1778" t="s">
        <v>4678</v>
      </c>
      <c r="K187" s="2845">
        <v>176.42</v>
      </c>
      <c r="L187" s="364"/>
    </row>
    <row r="188" spans="1:13">
      <c r="A188" s="1806"/>
      <c r="B188" s="69"/>
      <c r="C188" s="362"/>
      <c r="D188" s="358"/>
      <c r="E188" s="3658"/>
      <c r="F188" s="3657"/>
      <c r="G188" s="3375"/>
      <c r="H188" s="69"/>
      <c r="I188" s="486"/>
      <c r="J188" s="2146"/>
      <c r="K188" s="364"/>
      <c r="L188" s="364"/>
    </row>
    <row r="189" spans="1:13">
      <c r="A189" s="1806" t="s">
        <v>2980</v>
      </c>
      <c r="B189" s="69" t="s">
        <v>4680</v>
      </c>
      <c r="C189" s="82" t="s">
        <v>4563</v>
      </c>
      <c r="D189" s="324" t="s">
        <v>555</v>
      </c>
      <c r="E189" s="3658" t="s">
        <v>4681</v>
      </c>
      <c r="F189" s="3657" t="s">
        <v>4682</v>
      </c>
      <c r="G189" s="3375" t="s">
        <v>4683</v>
      </c>
      <c r="H189" s="1778">
        <v>1360</v>
      </c>
      <c r="I189" s="486" t="s">
        <v>293</v>
      </c>
      <c r="J189" s="1778" t="s">
        <v>1795</v>
      </c>
      <c r="K189" s="311">
        <v>116.25</v>
      </c>
      <c r="L189" s="311"/>
    </row>
    <row r="190" spans="1:13">
      <c r="A190" s="1806"/>
      <c r="B190" s="852"/>
      <c r="C190" s="3793"/>
      <c r="D190" s="3353"/>
      <c r="E190" s="3673"/>
      <c r="F190" s="3677"/>
      <c r="G190" s="3375"/>
      <c r="H190" s="1345"/>
      <c r="I190" s="493"/>
      <c r="J190" s="2130"/>
      <c r="K190" s="2130"/>
      <c r="L190" s="574"/>
    </row>
    <row r="191" spans="1:13">
      <c r="A191" s="1806"/>
      <c r="B191" s="852"/>
      <c r="C191" s="753"/>
      <c r="D191" s="444"/>
      <c r="E191" s="3673"/>
      <c r="F191" s="3677"/>
      <c r="G191" s="3375"/>
      <c r="H191" s="69"/>
      <c r="I191" s="493"/>
      <c r="J191" s="2130"/>
      <c r="K191" s="1997"/>
      <c r="L191" s="574"/>
    </row>
    <row r="192" spans="1:13">
      <c r="A192" s="1806"/>
      <c r="B192" s="1345"/>
      <c r="C192" s="753"/>
      <c r="D192" s="3353"/>
      <c r="E192" s="3673"/>
      <c r="F192" s="3677"/>
      <c r="G192" s="3375"/>
      <c r="H192" s="1345"/>
      <c r="I192" s="493"/>
      <c r="J192" s="2130"/>
      <c r="K192" s="2130"/>
      <c r="L192" s="574"/>
    </row>
    <row r="193" spans="1:12">
      <c r="A193" s="1806"/>
      <c r="B193" s="1345"/>
      <c r="C193" s="753"/>
      <c r="D193" s="3353"/>
      <c r="E193" s="3673"/>
      <c r="F193" s="3677"/>
      <c r="G193" s="3375"/>
      <c r="H193" s="1345"/>
      <c r="I193" s="493"/>
      <c r="J193" s="2130"/>
      <c r="K193" s="2130"/>
      <c r="L193" s="574"/>
    </row>
    <row r="194" spans="1:12">
      <c r="A194" s="1806"/>
      <c r="B194" s="1345"/>
      <c r="C194" s="3793"/>
      <c r="D194" s="3353"/>
      <c r="E194" s="3673"/>
      <c r="F194" s="3677"/>
      <c r="G194" s="3375"/>
      <c r="H194" s="69"/>
      <c r="I194" s="493"/>
      <c r="J194" s="2132"/>
      <c r="K194" s="2132"/>
      <c r="L194" s="574"/>
    </row>
    <row r="195" spans="1:12">
      <c r="A195" s="1806"/>
      <c r="B195" s="3042"/>
      <c r="C195" s="786"/>
      <c r="D195" s="370"/>
      <c r="E195" s="3673"/>
      <c r="F195" s="3677"/>
      <c r="G195" s="3375"/>
      <c r="H195" s="162"/>
      <c r="I195" s="493"/>
      <c r="J195" s="3241"/>
      <c r="K195" s="1253"/>
      <c r="L195" s="574"/>
    </row>
    <row r="196" spans="1:12">
      <c r="A196" s="1806"/>
      <c r="B196" s="3235"/>
      <c r="C196" s="3793"/>
      <c r="D196" s="3353"/>
      <c r="E196" s="3673"/>
      <c r="F196" s="3677"/>
      <c r="G196" s="3375"/>
      <c r="H196" s="1345"/>
      <c r="I196" s="493"/>
      <c r="J196" s="2130"/>
      <c r="K196" s="2130"/>
      <c r="L196" s="574"/>
    </row>
    <row r="197" spans="1:12">
      <c r="A197" s="1806"/>
      <c r="B197" s="1345"/>
      <c r="C197" s="3793"/>
      <c r="D197" s="3353"/>
      <c r="E197" s="3673"/>
      <c r="F197" s="3677"/>
      <c r="G197" s="3375"/>
      <c r="H197" s="69"/>
      <c r="I197" s="493"/>
      <c r="J197" s="2132"/>
      <c r="K197" s="2132"/>
      <c r="L197" s="574"/>
    </row>
    <row r="198" spans="1:12">
      <c r="A198" s="1806"/>
      <c r="B198" s="304"/>
      <c r="C198" s="3240"/>
      <c r="D198" s="370"/>
      <c r="E198" s="3673"/>
      <c r="F198" s="3677"/>
      <c r="G198" s="3375"/>
      <c r="H198" s="162"/>
      <c r="I198" s="493"/>
      <c r="J198" s="3241"/>
      <c r="K198" s="1253"/>
      <c r="L198" s="574"/>
    </row>
    <row r="199" spans="1:12">
      <c r="A199" s="1806"/>
      <c r="B199" s="304"/>
      <c r="C199" s="3240"/>
      <c r="D199" s="370"/>
      <c r="E199" s="3673"/>
      <c r="F199" s="3677"/>
      <c r="G199" s="3375"/>
      <c r="H199" s="162"/>
      <c r="I199" s="493"/>
      <c r="J199" s="3241"/>
      <c r="K199" s="1253"/>
      <c r="L199" s="574"/>
    </row>
    <row r="200" spans="1:12" ht="35.25" thickBot="1">
      <c r="A200" s="1806"/>
      <c r="B200" s="304"/>
      <c r="C200" s="3240"/>
      <c r="D200" s="370"/>
      <c r="E200" s="3675"/>
      <c r="F200" s="3678"/>
      <c r="G200" s="3375"/>
      <c r="H200" s="162"/>
      <c r="I200" s="493"/>
      <c r="J200" s="3241"/>
      <c r="K200" s="1253"/>
      <c r="L200" s="574"/>
    </row>
    <row r="201" spans="1:12">
      <c r="A201" s="413" t="s">
        <v>1</v>
      </c>
      <c r="B201" s="413"/>
      <c r="C201" s="791"/>
      <c r="D201" s="372"/>
      <c r="E201" s="1848"/>
      <c r="F201" s="1849"/>
      <c r="G201" s="270"/>
      <c r="H201" s="1850"/>
      <c r="I201" s="413"/>
      <c r="J201" s="1851"/>
      <c r="K201" s="1847"/>
      <c r="L201" s="574"/>
    </row>
    <row r="202" spans="1:12">
      <c r="A202" s="790" t="s">
        <v>1004</v>
      </c>
      <c r="B202" s="790"/>
      <c r="C202" s="1852"/>
      <c r="D202" s="785"/>
      <c r="E202" s="1848"/>
      <c r="F202" s="1849"/>
      <c r="G202" s="270"/>
      <c r="H202" s="1850"/>
      <c r="I202" s="413"/>
      <c r="J202" s="1851"/>
      <c r="K202" s="1847"/>
      <c r="L202" s="574"/>
    </row>
    <row r="203" spans="1:12" ht="35.25" thickBot="1">
      <c r="A203" s="374"/>
      <c r="B203" s="412"/>
      <c r="C203" s="372"/>
      <c r="D203" s="372"/>
      <c r="E203" s="1848"/>
      <c r="F203" s="1849"/>
      <c r="G203" s="270"/>
      <c r="H203" s="1850"/>
      <c r="I203" s="412"/>
      <c r="J203" s="1851"/>
      <c r="K203" s="1847"/>
      <c r="L203" s="574"/>
    </row>
    <row r="204" spans="1:12">
      <c r="A204" s="1853"/>
      <c r="B204" s="1854" t="s">
        <v>3</v>
      </c>
      <c r="C204" s="80" t="s">
        <v>4</v>
      </c>
      <c r="D204" s="379" t="s">
        <v>5</v>
      </c>
      <c r="E204" s="2778" t="s">
        <v>6</v>
      </c>
      <c r="F204" s="2779" t="s">
        <v>6</v>
      </c>
      <c r="G204" s="201" t="s">
        <v>7</v>
      </c>
      <c r="H204" s="80" t="s">
        <v>8</v>
      </c>
      <c r="I204" s="80" t="s">
        <v>9</v>
      </c>
      <c r="J204" s="3647" t="s">
        <v>10</v>
      </c>
      <c r="K204" s="3648" t="s">
        <v>10</v>
      </c>
      <c r="L204" s="574"/>
    </row>
    <row r="205" spans="1:12" ht="35.25" thickBot="1">
      <c r="A205" s="1859"/>
      <c r="B205" s="1860"/>
      <c r="C205" s="414"/>
      <c r="D205" s="381" t="s">
        <v>11</v>
      </c>
      <c r="E205" s="2780" t="s">
        <v>12</v>
      </c>
      <c r="F205" s="2781" t="s">
        <v>13</v>
      </c>
      <c r="G205" s="202"/>
      <c r="H205" s="414" t="s">
        <v>14</v>
      </c>
      <c r="I205" s="414"/>
      <c r="J205" s="3649" t="s">
        <v>15</v>
      </c>
      <c r="K205" s="3650" t="s">
        <v>16</v>
      </c>
      <c r="L205" s="574"/>
    </row>
    <row r="206" spans="1:12">
      <c r="A206" s="1806"/>
      <c r="B206" s="1484" t="s">
        <v>86</v>
      </c>
      <c r="C206" s="1871"/>
      <c r="D206" s="1464"/>
      <c r="E206" s="3655"/>
      <c r="F206" s="1872"/>
      <c r="G206" s="765"/>
      <c r="H206" s="1345"/>
      <c r="I206" s="486"/>
      <c r="J206" s="2161"/>
      <c r="K206" s="1468"/>
      <c r="L206" s="574"/>
    </row>
    <row r="207" spans="1:12">
      <c r="A207" s="1806" t="s">
        <v>911</v>
      </c>
      <c r="B207" s="225" t="s">
        <v>4684</v>
      </c>
      <c r="C207" s="362"/>
      <c r="D207" s="369" t="s">
        <v>4685</v>
      </c>
      <c r="E207" s="3662">
        <v>70</v>
      </c>
      <c r="F207" s="3657" t="s">
        <v>1049</v>
      </c>
      <c r="G207" s="3075" t="s">
        <v>4686</v>
      </c>
      <c r="H207" s="69" t="s">
        <v>4629</v>
      </c>
      <c r="I207" s="486" t="s">
        <v>3934</v>
      </c>
      <c r="J207" s="2146" t="s">
        <v>4687</v>
      </c>
      <c r="K207" s="364">
        <v>59.83</v>
      </c>
      <c r="L207" s="574"/>
    </row>
    <row r="208" spans="1:12">
      <c r="A208" s="1806" t="s">
        <v>911</v>
      </c>
      <c r="B208" s="225" t="s">
        <v>4688</v>
      </c>
      <c r="C208" s="362"/>
      <c r="D208" s="369" t="s">
        <v>4689</v>
      </c>
      <c r="E208" s="3662">
        <v>90</v>
      </c>
      <c r="F208" s="3657" t="s">
        <v>2167</v>
      </c>
      <c r="G208" s="3075" t="s">
        <v>4686</v>
      </c>
      <c r="H208" s="69" t="s">
        <v>1439</v>
      </c>
      <c r="I208" s="486" t="s">
        <v>3934</v>
      </c>
      <c r="J208" s="2146" t="s">
        <v>4690</v>
      </c>
      <c r="K208" s="364">
        <v>80.75</v>
      </c>
      <c r="L208" s="574"/>
    </row>
    <row r="209" spans="1:12">
      <c r="A209" s="1806" t="s">
        <v>911</v>
      </c>
      <c r="B209" s="225" t="s">
        <v>4691</v>
      </c>
      <c r="C209" s="357"/>
      <c r="D209" s="376" t="s">
        <v>4689</v>
      </c>
      <c r="E209" s="3658">
        <v>120</v>
      </c>
      <c r="F209" s="3657" t="s">
        <v>4692</v>
      </c>
      <c r="G209" s="3075" t="s">
        <v>3025</v>
      </c>
      <c r="H209" s="1778" t="s">
        <v>4693</v>
      </c>
      <c r="I209" s="486" t="s">
        <v>3934</v>
      </c>
      <c r="J209" s="1778" t="s">
        <v>4694</v>
      </c>
      <c r="K209" s="311">
        <v>107.25</v>
      </c>
      <c r="L209" s="574"/>
    </row>
    <row r="210" spans="1:12">
      <c r="A210" s="1806" t="s">
        <v>911</v>
      </c>
      <c r="B210" s="225" t="s">
        <v>4695</v>
      </c>
      <c r="C210" s="357"/>
      <c r="D210" s="375" t="s">
        <v>4689</v>
      </c>
      <c r="E210" s="3658" t="s">
        <v>4696</v>
      </c>
      <c r="F210" s="3757" t="s">
        <v>4697</v>
      </c>
      <c r="G210" s="3075" t="s">
        <v>3025</v>
      </c>
      <c r="H210" s="29" t="s">
        <v>4698</v>
      </c>
      <c r="I210" s="3757" t="s">
        <v>4699</v>
      </c>
      <c r="J210" s="1778" t="s">
        <v>4700</v>
      </c>
      <c r="K210" s="311">
        <v>120.25</v>
      </c>
      <c r="L210" s="574"/>
    </row>
    <row r="211" spans="1:12">
      <c r="A211" s="1806" t="s">
        <v>911</v>
      </c>
      <c r="B211" s="225" t="s">
        <v>4701</v>
      </c>
      <c r="C211" s="357"/>
      <c r="D211" s="375" t="s">
        <v>4689</v>
      </c>
      <c r="E211" s="3658">
        <v>160</v>
      </c>
      <c r="F211" s="3657" t="s">
        <v>4702</v>
      </c>
      <c r="G211" s="3075" t="s">
        <v>4686</v>
      </c>
      <c r="H211" s="29" t="s">
        <v>4703</v>
      </c>
      <c r="I211" s="486" t="s">
        <v>3934</v>
      </c>
      <c r="J211" s="1778" t="s">
        <v>4704</v>
      </c>
      <c r="K211" s="311">
        <v>147.75</v>
      </c>
      <c r="L211" s="574"/>
    </row>
    <row r="212" spans="1:12">
      <c r="A212" s="1806" t="s">
        <v>911</v>
      </c>
      <c r="B212" s="1870" t="s">
        <v>4705</v>
      </c>
      <c r="C212" s="1871" t="s">
        <v>4706</v>
      </c>
      <c r="D212" s="1056" t="s">
        <v>4707</v>
      </c>
      <c r="E212" s="3658">
        <v>85</v>
      </c>
      <c r="F212" s="3757" t="s">
        <v>4708</v>
      </c>
      <c r="G212" s="3075" t="s">
        <v>4709</v>
      </c>
      <c r="H212" s="69" t="s">
        <v>4710</v>
      </c>
      <c r="I212" s="497" t="s">
        <v>4711</v>
      </c>
      <c r="J212" s="2146" t="s">
        <v>1104</v>
      </c>
      <c r="K212" s="364">
        <v>68.12</v>
      </c>
      <c r="L212" s="574"/>
    </row>
    <row r="213" spans="1:12">
      <c r="A213" s="1806"/>
      <c r="B213" s="69"/>
      <c r="C213" s="82"/>
      <c r="D213" s="324"/>
      <c r="E213" s="3658"/>
      <c r="F213" s="3657"/>
      <c r="G213" s="3482"/>
      <c r="H213" s="29"/>
      <c r="I213" s="455"/>
      <c r="J213" s="1778"/>
      <c r="K213" s="305"/>
      <c r="L213" s="574"/>
    </row>
    <row r="214" spans="1:12">
      <c r="A214" s="1806"/>
      <c r="B214" s="69"/>
      <c r="C214" s="82"/>
      <c r="D214" s="324"/>
      <c r="E214" s="3658"/>
      <c r="F214" s="3657"/>
      <c r="G214" s="3482"/>
      <c r="H214" s="29"/>
      <c r="I214" s="455"/>
      <c r="J214" s="1778"/>
      <c r="K214" s="305"/>
      <c r="L214" s="576"/>
    </row>
    <row r="215" spans="1:12" ht="38.25">
      <c r="A215" s="1806"/>
      <c r="B215" s="2380" t="s">
        <v>4712</v>
      </c>
      <c r="C215" s="82"/>
      <c r="D215" s="324"/>
      <c r="E215" s="3656"/>
      <c r="F215" s="3657"/>
      <c r="G215" s="276"/>
      <c r="H215" s="1345"/>
      <c r="I215" s="132"/>
      <c r="J215" s="203"/>
      <c r="K215" s="1777"/>
      <c r="L215" s="576"/>
    </row>
    <row r="216" spans="1:12" ht="37.5">
      <c r="A216" s="1806"/>
      <c r="B216" s="69" t="s">
        <v>4713</v>
      </c>
      <c r="C216" s="957" t="s">
        <v>4714</v>
      </c>
      <c r="D216" s="1177" t="s">
        <v>2976</v>
      </c>
      <c r="E216" s="3658">
        <v>70</v>
      </c>
      <c r="F216" s="3657" t="s">
        <v>4715</v>
      </c>
      <c r="G216" s="3375"/>
      <c r="H216" s="29" t="s">
        <v>4394</v>
      </c>
      <c r="I216" s="2771" t="s">
        <v>4716</v>
      </c>
      <c r="J216" s="29" t="s">
        <v>4717</v>
      </c>
      <c r="K216" s="1777" t="s">
        <v>4718</v>
      </c>
      <c r="L216" s="574"/>
    </row>
    <row r="217" spans="1:12" ht="37.5">
      <c r="A217" s="1806"/>
      <c r="B217" s="69" t="s">
        <v>4719</v>
      </c>
      <c r="C217" s="957" t="s">
        <v>4714</v>
      </c>
      <c r="D217" s="1177" t="s">
        <v>334</v>
      </c>
      <c r="E217" s="3658">
        <v>100</v>
      </c>
      <c r="F217" s="3657" t="s">
        <v>4715</v>
      </c>
      <c r="G217" s="3375"/>
      <c r="H217" s="29" t="s">
        <v>4629</v>
      </c>
      <c r="I217" s="2771" t="s">
        <v>4716</v>
      </c>
      <c r="J217" s="29" t="s">
        <v>4720</v>
      </c>
      <c r="K217" s="1777" t="s">
        <v>4721</v>
      </c>
      <c r="L217" s="574"/>
    </row>
    <row r="218" spans="1:12" ht="37.5">
      <c r="A218" s="1806"/>
      <c r="B218" s="69" t="s">
        <v>4722</v>
      </c>
      <c r="C218" s="957" t="s">
        <v>4714</v>
      </c>
      <c r="D218" s="1177" t="s">
        <v>334</v>
      </c>
      <c r="E218" s="3658">
        <v>120</v>
      </c>
      <c r="F218" s="3657" t="s">
        <v>4715</v>
      </c>
      <c r="G218" s="276"/>
      <c r="H218" s="29" t="s">
        <v>4723</v>
      </c>
      <c r="I218" s="2771" t="s">
        <v>4724</v>
      </c>
      <c r="J218" s="29" t="s">
        <v>4725</v>
      </c>
      <c r="K218" s="1777" t="s">
        <v>4726</v>
      </c>
      <c r="L218" s="574"/>
    </row>
    <row r="219" spans="1:12" ht="37.5">
      <c r="A219" s="1806"/>
      <c r="B219" s="69" t="s">
        <v>4727</v>
      </c>
      <c r="C219" s="957" t="s">
        <v>4714</v>
      </c>
      <c r="D219" s="1177" t="s">
        <v>334</v>
      </c>
      <c r="E219" s="3658">
        <v>115</v>
      </c>
      <c r="F219" s="3657" t="s">
        <v>4715</v>
      </c>
      <c r="G219" s="3757"/>
      <c r="H219" s="29" t="s">
        <v>802</v>
      </c>
      <c r="I219" s="2771" t="s">
        <v>4728</v>
      </c>
      <c r="J219" s="29">
        <v>2040</v>
      </c>
      <c r="K219" s="1777" t="s">
        <v>4729</v>
      </c>
      <c r="L219" s="574"/>
    </row>
    <row r="220" spans="1:12" ht="37.5">
      <c r="A220" s="1806"/>
      <c r="B220" s="69" t="s">
        <v>4730</v>
      </c>
      <c r="C220" s="957" t="s">
        <v>4714</v>
      </c>
      <c r="D220" s="1177" t="s">
        <v>2976</v>
      </c>
      <c r="E220" s="3658">
        <v>80</v>
      </c>
      <c r="F220" s="3657" t="s">
        <v>4731</v>
      </c>
      <c r="G220" s="3375" t="s">
        <v>277</v>
      </c>
      <c r="H220" s="29" t="s">
        <v>792</v>
      </c>
      <c r="I220" s="2771" t="s">
        <v>4732</v>
      </c>
      <c r="J220" s="162" t="s">
        <v>4733</v>
      </c>
      <c r="K220" s="1777" t="s">
        <v>4734</v>
      </c>
      <c r="L220" s="574"/>
    </row>
    <row r="221" spans="1:12" ht="37.5">
      <c r="A221" s="1806"/>
      <c r="B221" s="69" t="s">
        <v>4735</v>
      </c>
      <c r="C221" s="957" t="s">
        <v>4714</v>
      </c>
      <c r="D221" s="1177" t="s">
        <v>334</v>
      </c>
      <c r="E221" s="3658">
        <v>135</v>
      </c>
      <c r="F221" s="3657"/>
      <c r="G221" s="3757" t="s">
        <v>4736</v>
      </c>
      <c r="H221" s="20" t="s">
        <v>4737</v>
      </c>
      <c r="I221" s="3236" t="s">
        <v>4738</v>
      </c>
      <c r="J221" s="2280" t="s">
        <v>4739</v>
      </c>
      <c r="K221" s="2246" t="s">
        <v>4740</v>
      </c>
      <c r="L221" s="574"/>
    </row>
    <row r="222" spans="1:12" ht="37.5">
      <c r="A222" s="1806"/>
      <c r="B222" s="69" t="s">
        <v>4741</v>
      </c>
      <c r="C222" s="957" t="s">
        <v>4714</v>
      </c>
      <c r="D222" s="1177" t="s">
        <v>2976</v>
      </c>
      <c r="E222" s="3658">
        <v>85</v>
      </c>
      <c r="F222" s="3657"/>
      <c r="G222" s="3375" t="s">
        <v>4736</v>
      </c>
      <c r="H222" s="29" t="s">
        <v>4692</v>
      </c>
      <c r="I222" s="2771" t="s">
        <v>4716</v>
      </c>
      <c r="J222" s="1778" t="s">
        <v>4742</v>
      </c>
      <c r="K222" s="305" t="s">
        <v>4743</v>
      </c>
      <c r="L222" s="574"/>
    </row>
    <row r="223" spans="1:12" ht="37.5">
      <c r="A223" s="1806"/>
      <c r="B223" s="69" t="s">
        <v>4744</v>
      </c>
      <c r="C223" s="957" t="s">
        <v>4714</v>
      </c>
      <c r="D223" s="1177" t="s">
        <v>4745</v>
      </c>
      <c r="E223" s="3658">
        <v>150</v>
      </c>
      <c r="F223" s="3657" t="s">
        <v>802</v>
      </c>
      <c r="G223" s="3375" t="s">
        <v>4746</v>
      </c>
      <c r="H223" s="29" t="s">
        <v>908</v>
      </c>
      <c r="I223" s="2771" t="s">
        <v>4747</v>
      </c>
      <c r="J223" s="1778" t="s">
        <v>4733</v>
      </c>
      <c r="K223" s="305" t="s">
        <v>4748</v>
      </c>
      <c r="L223" s="574"/>
    </row>
    <row r="224" spans="1:12" ht="37.5">
      <c r="A224" s="1806"/>
      <c r="B224" s="69" t="s">
        <v>4749</v>
      </c>
      <c r="C224" s="957" t="s">
        <v>4714</v>
      </c>
      <c r="D224" s="1177" t="s">
        <v>1789</v>
      </c>
      <c r="E224" s="3658">
        <v>85</v>
      </c>
      <c r="F224" s="3657" t="s">
        <v>3393</v>
      </c>
      <c r="G224" s="3375"/>
      <c r="H224" s="29" t="s">
        <v>1926</v>
      </c>
      <c r="I224" s="2771" t="s">
        <v>4716</v>
      </c>
      <c r="J224" s="1778" t="s">
        <v>4750</v>
      </c>
      <c r="K224" s="305" t="s">
        <v>4751</v>
      </c>
      <c r="L224" s="574"/>
    </row>
    <row r="225" spans="1:12" ht="37.5">
      <c r="A225" s="1806"/>
      <c r="B225" s="69" t="s">
        <v>4752</v>
      </c>
      <c r="C225" s="957" t="s">
        <v>4714</v>
      </c>
      <c r="D225" s="1177" t="s">
        <v>1789</v>
      </c>
      <c r="E225" s="3658">
        <v>125</v>
      </c>
      <c r="F225" s="3657" t="s">
        <v>4753</v>
      </c>
      <c r="G225" s="3375" t="s">
        <v>4746</v>
      </c>
      <c r="H225" s="29" t="s">
        <v>4754</v>
      </c>
      <c r="I225" s="2771" t="s">
        <v>4755</v>
      </c>
      <c r="J225" s="1778" t="s">
        <v>4756</v>
      </c>
      <c r="K225" s="305" t="s">
        <v>4757</v>
      </c>
      <c r="L225" s="574"/>
    </row>
    <row r="226" spans="1:12" ht="37.5">
      <c r="A226" s="1806"/>
      <c r="B226" s="69" t="s">
        <v>4758</v>
      </c>
      <c r="C226" s="957" t="s">
        <v>4714</v>
      </c>
      <c r="D226" s="1177" t="s">
        <v>1629</v>
      </c>
      <c r="E226" s="3658">
        <v>50</v>
      </c>
      <c r="F226" s="3657" t="s">
        <v>1103</v>
      </c>
      <c r="G226" s="3375">
        <v>25213</v>
      </c>
      <c r="H226" s="29" t="s">
        <v>4633</v>
      </c>
      <c r="I226" s="2771" t="s">
        <v>4759</v>
      </c>
      <c r="J226" s="1778" t="s">
        <v>4760</v>
      </c>
      <c r="K226" s="305" t="s">
        <v>4761</v>
      </c>
      <c r="L226" s="574"/>
    </row>
    <row r="227" spans="1:12" ht="37.5">
      <c r="A227" s="1806"/>
      <c r="B227" s="69" t="s">
        <v>4762</v>
      </c>
      <c r="C227" s="957" t="s">
        <v>4714</v>
      </c>
      <c r="D227" s="1177" t="s">
        <v>2976</v>
      </c>
      <c r="E227" s="3661">
        <v>75</v>
      </c>
      <c r="F227" s="3657" t="s">
        <v>4325</v>
      </c>
      <c r="G227" s="3375" t="s">
        <v>277</v>
      </c>
      <c r="H227" s="29" t="s">
        <v>4402</v>
      </c>
      <c r="I227" s="2771" t="s">
        <v>4732</v>
      </c>
      <c r="J227" s="1778" t="s">
        <v>4763</v>
      </c>
      <c r="K227" s="305" t="s">
        <v>4764</v>
      </c>
      <c r="L227" s="574"/>
    </row>
    <row r="228" spans="1:12" ht="37.5">
      <c r="A228" s="1806"/>
      <c r="B228" s="69" t="s">
        <v>4765</v>
      </c>
      <c r="C228" s="957" t="s">
        <v>4714</v>
      </c>
      <c r="D228" s="1177" t="s">
        <v>2976</v>
      </c>
      <c r="E228" s="3661">
        <v>65</v>
      </c>
      <c r="F228" s="3657"/>
      <c r="G228" s="3375"/>
      <c r="H228" s="29" t="s">
        <v>1428</v>
      </c>
      <c r="I228" s="2771" t="s">
        <v>4716</v>
      </c>
      <c r="J228" s="1778" t="s">
        <v>4766</v>
      </c>
      <c r="K228" s="305" t="s">
        <v>4767</v>
      </c>
      <c r="L228" s="574"/>
    </row>
    <row r="229" spans="1:12" ht="37.5">
      <c r="A229" s="1806"/>
      <c r="B229" s="69" t="s">
        <v>4768</v>
      </c>
      <c r="C229" s="957" t="s">
        <v>4563</v>
      </c>
      <c r="D229" s="1177" t="s">
        <v>1789</v>
      </c>
      <c r="E229" s="3661">
        <v>110</v>
      </c>
      <c r="F229" s="3657" t="s">
        <v>4769</v>
      </c>
      <c r="G229" s="3375">
        <v>25213</v>
      </c>
      <c r="H229" s="29" t="s">
        <v>4770</v>
      </c>
      <c r="I229" s="2771" t="s">
        <v>4771</v>
      </c>
      <c r="J229" s="1778" t="s">
        <v>4772</v>
      </c>
      <c r="K229" s="305" t="s">
        <v>4773</v>
      </c>
      <c r="L229" s="574"/>
    </row>
    <row r="230" spans="1:12" ht="37.5">
      <c r="A230" s="1903"/>
      <c r="B230" s="69" t="s">
        <v>4774</v>
      </c>
      <c r="C230" s="957" t="s">
        <v>4714</v>
      </c>
      <c r="D230" s="1177" t="s">
        <v>1789</v>
      </c>
      <c r="E230" s="3661">
        <v>120</v>
      </c>
      <c r="F230" s="3657"/>
      <c r="G230" s="3375"/>
      <c r="H230" s="29" t="s">
        <v>4775</v>
      </c>
      <c r="I230" s="2771" t="s">
        <v>4716</v>
      </c>
      <c r="J230" s="1778" t="s">
        <v>3902</v>
      </c>
      <c r="K230" s="305" t="s">
        <v>4776</v>
      </c>
      <c r="L230" s="574"/>
    </row>
    <row r="231" spans="1:12" ht="37.5">
      <c r="A231" s="1806"/>
      <c r="B231" s="69" t="s">
        <v>4741</v>
      </c>
      <c r="C231" s="957" t="s">
        <v>4714</v>
      </c>
      <c r="D231" s="1177" t="s">
        <v>334</v>
      </c>
      <c r="E231" s="3658"/>
      <c r="F231" s="3657"/>
      <c r="G231" s="904"/>
      <c r="H231" s="29" t="s">
        <v>4777</v>
      </c>
      <c r="I231" s="455"/>
      <c r="J231" s="2130"/>
      <c r="K231" s="2130"/>
      <c r="L231" s="574"/>
    </row>
    <row r="232" spans="1:12" ht="37.5">
      <c r="A232" s="1817"/>
      <c r="B232" s="69" t="s">
        <v>4778</v>
      </c>
      <c r="C232" s="957" t="s">
        <v>4714</v>
      </c>
      <c r="D232" s="1177" t="s">
        <v>334</v>
      </c>
      <c r="E232" s="3658"/>
      <c r="F232" s="3657"/>
      <c r="G232" s="1541"/>
      <c r="H232" s="69"/>
      <c r="I232" s="455"/>
      <c r="J232" s="2146"/>
      <c r="K232" s="1999"/>
      <c r="L232" s="574"/>
    </row>
    <row r="233" spans="1:12">
      <c r="A233" s="1806"/>
      <c r="B233" s="69"/>
      <c r="C233" s="82"/>
      <c r="D233" s="324"/>
      <c r="E233" s="3658"/>
      <c r="F233" s="3657"/>
      <c r="G233" s="1539"/>
      <c r="H233" s="69"/>
      <c r="I233" s="486"/>
      <c r="J233" s="2146"/>
      <c r="K233" s="364"/>
      <c r="L233" s="574"/>
    </row>
    <row r="234" spans="1:12">
      <c r="A234" s="1806"/>
      <c r="B234" s="69"/>
      <c r="C234" s="82"/>
      <c r="D234" s="324"/>
      <c r="E234" s="3658"/>
      <c r="F234" s="3657"/>
      <c r="G234" s="3075"/>
      <c r="H234" s="69"/>
      <c r="I234" s="486"/>
      <c r="J234" s="2146"/>
      <c r="K234" s="364"/>
      <c r="L234" s="574"/>
    </row>
    <row r="235" spans="1:12">
      <c r="A235" s="1806"/>
      <c r="B235" s="69"/>
      <c r="C235" s="82"/>
      <c r="D235" s="324"/>
      <c r="E235" s="3658"/>
      <c r="F235" s="3657"/>
      <c r="G235" s="1539"/>
      <c r="H235" s="1778"/>
      <c r="I235" s="486"/>
      <c r="J235" s="1778"/>
      <c r="K235" s="311"/>
      <c r="L235" s="574"/>
    </row>
    <row r="236" spans="1:12">
      <c r="A236" s="1806"/>
      <c r="B236" s="69"/>
      <c r="C236" s="82"/>
      <c r="D236" s="324"/>
      <c r="E236" s="3658"/>
      <c r="F236" s="3657"/>
      <c r="G236" s="3065"/>
      <c r="H236" s="29"/>
      <c r="I236" s="486"/>
      <c r="J236" s="1778"/>
      <c r="K236" s="893"/>
      <c r="L236" s="574"/>
    </row>
    <row r="237" spans="1:12">
      <c r="A237" s="1806"/>
      <c r="B237" s="69"/>
      <c r="C237" s="1871"/>
      <c r="D237" s="1203"/>
      <c r="E237" s="3656"/>
      <c r="F237" s="3657"/>
      <c r="G237" s="3075"/>
      <c r="H237" s="69"/>
      <c r="I237" s="486"/>
      <c r="J237" s="2146"/>
      <c r="K237" s="1459"/>
      <c r="L237" s="574"/>
    </row>
    <row r="238" spans="1:12">
      <c r="A238" s="1806"/>
      <c r="B238" s="69"/>
      <c r="C238" s="362"/>
      <c r="D238" s="358"/>
      <c r="E238" s="3656"/>
      <c r="F238" s="3657"/>
      <c r="G238" s="3075"/>
      <c r="H238" s="69"/>
      <c r="I238" s="486"/>
      <c r="J238" s="2146"/>
      <c r="K238" s="364"/>
      <c r="L238" s="574"/>
    </row>
    <row r="239" spans="1:12">
      <c r="A239" s="1806"/>
      <c r="B239" s="69"/>
      <c r="C239" s="362"/>
      <c r="D239" s="358"/>
      <c r="E239" s="3656"/>
      <c r="F239" s="3657"/>
      <c r="G239" s="3075"/>
      <c r="H239" s="69"/>
      <c r="I239" s="486"/>
      <c r="J239" s="2146"/>
      <c r="K239" s="364"/>
      <c r="L239" s="574"/>
    </row>
    <row r="240" spans="1:12">
      <c r="A240" s="1806"/>
      <c r="B240" s="69"/>
      <c r="C240" s="82"/>
      <c r="D240" s="324"/>
      <c r="E240" s="3658"/>
      <c r="F240" s="3657"/>
      <c r="G240" s="3075"/>
      <c r="H240" s="1778"/>
      <c r="I240" s="486"/>
      <c r="J240" s="1778"/>
      <c r="K240" s="311"/>
      <c r="L240" s="574"/>
    </row>
    <row r="241" spans="1:12" ht="35.25" thickBot="1">
      <c r="A241" s="3089"/>
      <c r="B241" s="2432"/>
      <c r="C241" s="82"/>
      <c r="D241" s="324"/>
      <c r="E241" s="3659"/>
      <c r="F241" s="3660"/>
      <c r="G241" s="2209"/>
      <c r="H241" s="852"/>
      <c r="I241" s="455"/>
      <c r="J241" s="2132"/>
      <c r="K241" s="2132"/>
      <c r="L241" s="574"/>
    </row>
    <row r="242" spans="1:12" ht="37.5">
      <c r="A242" s="2333"/>
      <c r="B242" s="739"/>
      <c r="C242" s="2334"/>
      <c r="D242" s="1451"/>
      <c r="E242" s="2335"/>
      <c r="F242" s="2336"/>
      <c r="G242" s="2337"/>
      <c r="H242" s="1454"/>
      <c r="I242" s="2338"/>
      <c r="J242" s="2339"/>
      <c r="K242" s="2340"/>
      <c r="L242" s="574"/>
    </row>
    <row r="243" spans="1:12">
      <c r="A243" s="790" t="s">
        <v>1004</v>
      </c>
      <c r="B243" s="790"/>
      <c r="C243" s="1852"/>
      <c r="D243" s="785"/>
      <c r="E243" s="1848"/>
      <c r="F243" s="1849"/>
      <c r="G243" s="270"/>
      <c r="H243" s="1850"/>
      <c r="I243" s="413"/>
      <c r="J243" s="1851"/>
      <c r="K243" s="1847"/>
      <c r="L243" s="574"/>
    </row>
    <row r="244" spans="1:12" ht="35.25" thickBot="1">
      <c r="A244" s="374"/>
      <c r="B244" s="412"/>
      <c r="C244" s="372"/>
      <c r="D244" s="372"/>
      <c r="E244" s="1848"/>
      <c r="F244" s="1849"/>
      <c r="G244" s="270"/>
      <c r="H244" s="1850"/>
      <c r="I244" s="412"/>
      <c r="J244" s="1851"/>
      <c r="K244" s="1847"/>
      <c r="L244" s="574"/>
    </row>
    <row r="245" spans="1:12">
      <c r="A245" s="1853"/>
      <c r="B245" s="1854" t="s">
        <v>3</v>
      </c>
      <c r="C245" s="80" t="s">
        <v>4</v>
      </c>
      <c r="D245" s="379" t="s">
        <v>5</v>
      </c>
      <c r="E245" s="3651" t="s">
        <v>6</v>
      </c>
      <c r="F245" s="3652" t="s">
        <v>6</v>
      </c>
      <c r="G245" s="201" t="s">
        <v>7</v>
      </c>
      <c r="H245" s="80" t="s">
        <v>8</v>
      </c>
      <c r="I245" s="80" t="s">
        <v>9</v>
      </c>
      <c r="J245" s="3647" t="s">
        <v>10</v>
      </c>
      <c r="K245" s="3665" t="s">
        <v>10</v>
      </c>
      <c r="L245" s="574"/>
    </row>
    <row r="246" spans="1:12" ht="35.25" thickBot="1">
      <c r="A246" s="1859"/>
      <c r="B246" s="1860"/>
      <c r="C246" s="414"/>
      <c r="D246" s="381" t="s">
        <v>11</v>
      </c>
      <c r="E246" s="3680" t="s">
        <v>12</v>
      </c>
      <c r="F246" s="3681" t="s">
        <v>13</v>
      </c>
      <c r="G246" s="3395"/>
      <c r="H246" s="414" t="s">
        <v>14</v>
      </c>
      <c r="I246" s="414"/>
      <c r="J246" s="3649" t="s">
        <v>15</v>
      </c>
      <c r="K246" s="3666" t="s">
        <v>16</v>
      </c>
      <c r="L246" s="574"/>
    </row>
    <row r="247" spans="1:12">
      <c r="A247" s="2069"/>
      <c r="B247" s="1559" t="s">
        <v>4779</v>
      </c>
      <c r="C247" s="751" t="s">
        <v>901</v>
      </c>
      <c r="D247" s="2134" t="s">
        <v>3506</v>
      </c>
      <c r="E247" s="3757" t="s">
        <v>4780</v>
      </c>
      <c r="F247" s="3757" t="s">
        <v>4781</v>
      </c>
      <c r="G247" s="3757" t="s">
        <v>4782</v>
      </c>
      <c r="H247" s="26" t="s">
        <v>4783</v>
      </c>
      <c r="I247" s="2143" t="s">
        <v>4784</v>
      </c>
      <c r="J247" s="2245" t="s">
        <v>4785</v>
      </c>
      <c r="K247" s="3385" t="s">
        <v>4786</v>
      </c>
      <c r="L247" s="574"/>
    </row>
    <row r="248" spans="1:12">
      <c r="A248" s="1806"/>
      <c r="B248" s="852" t="s">
        <v>4787</v>
      </c>
      <c r="C248" s="3793" t="s">
        <v>901</v>
      </c>
      <c r="D248" s="3353" t="s">
        <v>3118</v>
      </c>
      <c r="E248" s="3757" t="s">
        <v>4236</v>
      </c>
      <c r="F248" s="3757" t="s">
        <v>4788</v>
      </c>
      <c r="G248" s="3375" t="s">
        <v>4789</v>
      </c>
      <c r="H248" s="2444" t="s">
        <v>4790</v>
      </c>
      <c r="I248" s="493" t="s">
        <v>4791</v>
      </c>
      <c r="J248" s="2130" t="s">
        <v>4792</v>
      </c>
      <c r="K248" s="2130" t="s">
        <v>4793</v>
      </c>
      <c r="L248" s="574"/>
    </row>
    <row r="249" spans="1:12">
      <c r="A249" s="1806" t="s">
        <v>4617</v>
      </c>
      <c r="B249" s="852" t="s">
        <v>4794</v>
      </c>
      <c r="C249" s="753" t="s">
        <v>901</v>
      </c>
      <c r="D249" s="3353" t="s">
        <v>4795</v>
      </c>
      <c r="E249" s="3757" t="s">
        <v>4243</v>
      </c>
      <c r="F249" s="3757" t="s">
        <v>4796</v>
      </c>
      <c r="G249" s="3375" t="s">
        <v>4797</v>
      </c>
      <c r="H249" s="2444" t="s">
        <v>4798</v>
      </c>
      <c r="I249" s="455" t="s">
        <v>4799</v>
      </c>
      <c r="J249" s="2130" t="s">
        <v>3901</v>
      </c>
      <c r="K249" s="2132" t="s">
        <v>4800</v>
      </c>
      <c r="L249" s="574"/>
    </row>
    <row r="250" spans="1:12">
      <c r="A250" s="1806"/>
      <c r="B250" s="852" t="s">
        <v>4801</v>
      </c>
      <c r="C250" s="753" t="s">
        <v>901</v>
      </c>
      <c r="D250" s="3353" t="s">
        <v>3118</v>
      </c>
      <c r="E250" s="3757" t="s">
        <v>4802</v>
      </c>
      <c r="F250" s="3757" t="s">
        <v>4803</v>
      </c>
      <c r="G250" s="3375">
        <v>25299</v>
      </c>
      <c r="H250" s="2444" t="s">
        <v>4804</v>
      </c>
      <c r="I250" s="493" t="s">
        <v>4805</v>
      </c>
      <c r="J250" s="2130" t="s">
        <v>4806</v>
      </c>
      <c r="K250" s="2130" t="s">
        <v>4807</v>
      </c>
      <c r="L250" s="574"/>
    </row>
    <row r="251" spans="1:12">
      <c r="A251" s="3262" t="s">
        <v>2890</v>
      </c>
      <c r="B251" s="1345" t="s">
        <v>4808</v>
      </c>
      <c r="C251" s="3793" t="s">
        <v>3450</v>
      </c>
      <c r="D251" s="3353" t="s">
        <v>4809</v>
      </c>
      <c r="E251" s="3757" t="s">
        <v>4810</v>
      </c>
      <c r="F251" s="3757" t="s">
        <v>4811</v>
      </c>
      <c r="G251" s="3375" t="s">
        <v>4812</v>
      </c>
      <c r="H251" s="616" t="s">
        <v>4813</v>
      </c>
      <c r="I251" s="455" t="s">
        <v>4814</v>
      </c>
      <c r="J251" s="2132" t="s">
        <v>4815</v>
      </c>
      <c r="K251" s="2132" t="s">
        <v>4816</v>
      </c>
      <c r="L251" s="574"/>
    </row>
    <row r="252" spans="1:12">
      <c r="A252" s="1806" t="s">
        <v>4617</v>
      </c>
      <c r="B252" s="852" t="s">
        <v>4817</v>
      </c>
      <c r="C252" s="3793" t="s">
        <v>901</v>
      </c>
      <c r="D252" s="3353" t="s">
        <v>3118</v>
      </c>
      <c r="E252" s="3757">
        <v>105</v>
      </c>
      <c r="F252" s="3757" t="s">
        <v>4818</v>
      </c>
      <c r="G252" s="3375" t="s">
        <v>4819</v>
      </c>
      <c r="H252" s="2444" t="s">
        <v>4820</v>
      </c>
      <c r="I252" s="493" t="s">
        <v>4821</v>
      </c>
      <c r="J252" s="2130" t="s">
        <v>4822</v>
      </c>
      <c r="K252" s="2130" t="s">
        <v>4823</v>
      </c>
      <c r="L252" s="574"/>
    </row>
    <row r="253" spans="1:12">
      <c r="A253" s="1806" t="s">
        <v>4617</v>
      </c>
      <c r="B253" s="852" t="s">
        <v>4824</v>
      </c>
      <c r="C253" s="3793" t="s">
        <v>901</v>
      </c>
      <c r="D253" s="3353" t="s">
        <v>3506</v>
      </c>
      <c r="E253" s="3757" t="s">
        <v>4825</v>
      </c>
      <c r="F253" s="3757" t="s">
        <v>4826</v>
      </c>
      <c r="G253" s="3375" t="s">
        <v>4827</v>
      </c>
      <c r="H253" s="2444" t="s">
        <v>4828</v>
      </c>
      <c r="I253" s="493" t="s">
        <v>4055</v>
      </c>
      <c r="J253" s="2130" t="s">
        <v>4829</v>
      </c>
      <c r="K253" s="2130" t="s">
        <v>4830</v>
      </c>
      <c r="L253" s="574"/>
    </row>
    <row r="254" spans="1:12">
      <c r="A254" s="1806" t="s">
        <v>4617</v>
      </c>
      <c r="B254" s="852" t="s">
        <v>4831</v>
      </c>
      <c r="C254" s="753" t="s">
        <v>901</v>
      </c>
      <c r="D254" s="444" t="s">
        <v>172</v>
      </c>
      <c r="E254" s="3757" t="s">
        <v>4832</v>
      </c>
      <c r="F254" s="3757" t="s">
        <v>1790</v>
      </c>
      <c r="G254" s="3375" t="s">
        <v>1774</v>
      </c>
      <c r="H254" s="616" t="s">
        <v>4833</v>
      </c>
      <c r="I254" s="493" t="s">
        <v>4834</v>
      </c>
      <c r="J254" s="2130" t="s">
        <v>4835</v>
      </c>
      <c r="K254" s="1997" t="s">
        <v>4836</v>
      </c>
      <c r="L254" s="574"/>
    </row>
    <row r="255" spans="1:12" ht="35.25" thickBot="1">
      <c r="A255" s="3558" t="s">
        <v>4617</v>
      </c>
      <c r="B255" s="1830" t="s">
        <v>4837</v>
      </c>
      <c r="C255" s="3855" t="s">
        <v>901</v>
      </c>
      <c r="D255" s="3707" t="s">
        <v>3118</v>
      </c>
      <c r="E255" s="3757" t="s">
        <v>4838</v>
      </c>
      <c r="F255" s="3757" t="s">
        <v>4839</v>
      </c>
      <c r="G255" s="3757" t="s">
        <v>4789</v>
      </c>
      <c r="H255" s="3645" t="s">
        <v>4840</v>
      </c>
      <c r="I255" s="3196" t="s">
        <v>4841</v>
      </c>
      <c r="J255" s="3512" t="s">
        <v>4842</v>
      </c>
      <c r="K255" s="3512" t="s">
        <v>4843</v>
      </c>
      <c r="L255" s="574"/>
    </row>
    <row r="256" spans="1:12" ht="35.25" thickTop="1">
      <c r="A256" s="3757" t="s">
        <v>4617</v>
      </c>
      <c r="B256" s="1559" t="s">
        <v>4844</v>
      </c>
      <c r="C256" s="751" t="s">
        <v>901</v>
      </c>
      <c r="D256" s="2035" t="s">
        <v>3216</v>
      </c>
      <c r="E256" s="3757">
        <v>120</v>
      </c>
      <c r="F256" s="3757" t="s">
        <v>4845</v>
      </c>
      <c r="G256" s="3757">
        <v>25299</v>
      </c>
      <c r="H256" s="3757" t="s">
        <v>4846</v>
      </c>
      <c r="I256" s="265" t="s">
        <v>4847</v>
      </c>
      <c r="J256" s="3359" t="s">
        <v>4848</v>
      </c>
      <c r="K256" s="2026">
        <v>109.75</v>
      </c>
      <c r="L256" s="574"/>
    </row>
    <row r="257" spans="1:12">
      <c r="A257" s="3757" t="s">
        <v>4617</v>
      </c>
      <c r="B257" s="1559" t="s">
        <v>4849</v>
      </c>
      <c r="C257" s="751" t="s">
        <v>901</v>
      </c>
      <c r="D257" s="2035" t="s">
        <v>3506</v>
      </c>
      <c r="E257" s="3757">
        <v>105</v>
      </c>
      <c r="F257" s="3757" t="s">
        <v>4850</v>
      </c>
      <c r="G257" s="3375">
        <v>25299</v>
      </c>
      <c r="H257" s="3757" t="s">
        <v>4851</v>
      </c>
      <c r="I257" s="265" t="s">
        <v>4847</v>
      </c>
      <c r="J257" s="3359" t="s">
        <v>4852</v>
      </c>
      <c r="K257" s="2026">
        <v>95.67</v>
      </c>
      <c r="L257" s="576"/>
    </row>
    <row r="258" spans="1:12">
      <c r="A258" s="1806" t="s">
        <v>4617</v>
      </c>
      <c r="B258" s="852" t="s">
        <v>4853</v>
      </c>
      <c r="C258" s="753" t="s">
        <v>901</v>
      </c>
      <c r="D258" s="2028" t="s">
        <v>4795</v>
      </c>
      <c r="E258" s="3757">
        <v>160</v>
      </c>
      <c r="F258" s="3757" t="s">
        <v>1593</v>
      </c>
      <c r="G258" s="3375">
        <v>25197</v>
      </c>
      <c r="H258" s="3377" t="s">
        <v>4854</v>
      </c>
      <c r="I258" s="2257" t="s">
        <v>4855</v>
      </c>
      <c r="J258" s="2132" t="s">
        <v>4856</v>
      </c>
      <c r="K258" s="2132">
        <v>147.5</v>
      </c>
      <c r="L258" s="576"/>
    </row>
    <row r="259" spans="1:12">
      <c r="A259" s="1806" t="s">
        <v>4617</v>
      </c>
      <c r="B259" s="852" t="s">
        <v>4857</v>
      </c>
      <c r="C259" s="753" t="s">
        <v>901</v>
      </c>
      <c r="D259" s="2028" t="s">
        <v>3506</v>
      </c>
      <c r="E259" s="3757">
        <v>80</v>
      </c>
      <c r="F259" s="3757" t="s">
        <v>1572</v>
      </c>
      <c r="G259" s="3375"/>
      <c r="H259" s="3566" t="s">
        <v>4858</v>
      </c>
      <c r="I259" s="493" t="s">
        <v>4859</v>
      </c>
      <c r="J259" s="3241" t="s">
        <v>3398</v>
      </c>
      <c r="K259" s="2026">
        <v>71.67</v>
      </c>
      <c r="L259" s="574"/>
    </row>
    <row r="260" spans="1:12">
      <c r="A260" s="1806" t="s">
        <v>4617</v>
      </c>
      <c r="B260" s="852" t="s">
        <v>4860</v>
      </c>
      <c r="C260" s="753" t="s">
        <v>901</v>
      </c>
      <c r="D260" s="2028" t="s">
        <v>3506</v>
      </c>
      <c r="E260" s="3757">
        <v>70</v>
      </c>
      <c r="F260" s="3757" t="s">
        <v>841</v>
      </c>
      <c r="G260" s="3375"/>
      <c r="H260" s="3566" t="s">
        <v>4861</v>
      </c>
      <c r="I260" s="493" t="s">
        <v>4859</v>
      </c>
      <c r="J260" s="3241" t="s">
        <v>4862</v>
      </c>
      <c r="K260" s="2026">
        <v>64.83</v>
      </c>
      <c r="L260" s="574"/>
    </row>
    <row r="261" spans="1:12">
      <c r="A261" s="1806" t="s">
        <v>4617</v>
      </c>
      <c r="B261" s="852" t="s">
        <v>4863</v>
      </c>
      <c r="C261" s="753" t="s">
        <v>901</v>
      </c>
      <c r="D261" s="2028" t="s">
        <v>555</v>
      </c>
      <c r="E261" s="3757">
        <v>210</v>
      </c>
      <c r="F261" s="3757" t="s">
        <v>4864</v>
      </c>
      <c r="G261" s="3375"/>
      <c r="H261" s="3757" t="s">
        <v>4865</v>
      </c>
      <c r="I261" s="493" t="s">
        <v>4859</v>
      </c>
      <c r="J261" s="3241" t="s">
        <v>4866</v>
      </c>
      <c r="K261" s="2026">
        <v>189.58</v>
      </c>
      <c r="L261" s="574"/>
    </row>
    <row r="262" spans="1:12">
      <c r="A262" s="1806"/>
      <c r="B262" s="852" t="s">
        <v>4867</v>
      </c>
      <c r="C262" s="753" t="s">
        <v>901</v>
      </c>
      <c r="D262" s="2028" t="s">
        <v>3304</v>
      </c>
      <c r="E262" s="3757">
        <v>62</v>
      </c>
      <c r="F262" s="3757" t="s">
        <v>4770</v>
      </c>
      <c r="G262" s="3375"/>
      <c r="H262" s="3757">
        <v>2255</v>
      </c>
      <c r="I262" s="493" t="s">
        <v>4859</v>
      </c>
      <c r="J262" s="2130" t="s">
        <v>3046</v>
      </c>
      <c r="K262" s="2130">
        <v>56</v>
      </c>
      <c r="L262" s="574"/>
    </row>
    <row r="263" spans="1:12" ht="35.25" thickBot="1">
      <c r="A263" s="3757"/>
      <c r="B263" s="1830" t="s">
        <v>4868</v>
      </c>
      <c r="C263" s="753" t="s">
        <v>901</v>
      </c>
      <c r="D263" s="2028" t="s">
        <v>3506</v>
      </c>
      <c r="E263" s="3757">
        <v>85</v>
      </c>
      <c r="F263" s="3757" t="s">
        <v>4869</v>
      </c>
      <c r="G263" s="3375"/>
      <c r="H263" s="3757">
        <v>2370</v>
      </c>
      <c r="I263" s="493" t="s">
        <v>4859</v>
      </c>
      <c r="J263" s="3197" t="s">
        <v>4870</v>
      </c>
      <c r="K263" s="3197">
        <v>78.5</v>
      </c>
      <c r="L263" s="574"/>
    </row>
    <row r="264" spans="1:12" ht="35.25" thickTop="1">
      <c r="A264" s="1817" t="s">
        <v>4617</v>
      </c>
      <c r="B264" s="1559" t="s">
        <v>4871</v>
      </c>
      <c r="C264" s="751" t="s">
        <v>901</v>
      </c>
      <c r="D264" s="2035" t="s">
        <v>3506</v>
      </c>
      <c r="E264" s="3757">
        <v>70</v>
      </c>
      <c r="F264" s="3757" t="s">
        <v>3987</v>
      </c>
      <c r="G264" s="3375"/>
      <c r="H264" s="3061" t="s">
        <v>4872</v>
      </c>
      <c r="I264" s="265" t="s">
        <v>4859</v>
      </c>
      <c r="J264" s="3757" t="s">
        <v>2372</v>
      </c>
      <c r="K264" s="3757" t="s">
        <v>4873</v>
      </c>
      <c r="L264" s="574"/>
    </row>
    <row r="265" spans="1:12">
      <c r="A265" s="1806" t="s">
        <v>4617</v>
      </c>
      <c r="B265" s="852" t="s">
        <v>4874</v>
      </c>
      <c r="C265" s="753" t="s">
        <v>901</v>
      </c>
      <c r="D265" s="2028" t="s">
        <v>3216</v>
      </c>
      <c r="E265" s="3757">
        <v>100</v>
      </c>
      <c r="F265" s="3757" t="s">
        <v>4875</v>
      </c>
      <c r="G265" s="3375">
        <v>25198</v>
      </c>
      <c r="H265" s="1340" t="s">
        <v>4876</v>
      </c>
      <c r="I265" s="493" t="s">
        <v>4877</v>
      </c>
      <c r="J265" s="2132" t="s">
        <v>4878</v>
      </c>
      <c r="K265" s="2132" t="s">
        <v>4879</v>
      </c>
      <c r="L265" s="574"/>
    </row>
    <row r="266" spans="1:12">
      <c r="A266" s="1806" t="s">
        <v>4617</v>
      </c>
      <c r="B266" s="852" t="s">
        <v>4880</v>
      </c>
      <c r="C266" s="753" t="s">
        <v>901</v>
      </c>
      <c r="D266" s="2028" t="s">
        <v>4795</v>
      </c>
      <c r="E266" s="3757" t="s">
        <v>4881</v>
      </c>
      <c r="F266" s="3757" t="s">
        <v>4869</v>
      </c>
      <c r="G266" s="3375">
        <v>25154</v>
      </c>
      <c r="H266" s="32" t="s">
        <v>4882</v>
      </c>
      <c r="I266" s="493" t="s">
        <v>4859</v>
      </c>
      <c r="J266" s="3241" t="s">
        <v>4770</v>
      </c>
      <c r="K266" s="2308" t="s">
        <v>4883</v>
      </c>
      <c r="L266" s="574"/>
    </row>
    <row r="267" spans="1:12">
      <c r="A267" s="1806" t="s">
        <v>4884</v>
      </c>
      <c r="B267" s="852" t="s">
        <v>4885</v>
      </c>
      <c r="C267" s="753" t="s">
        <v>901</v>
      </c>
      <c r="D267" s="2028" t="s">
        <v>555</v>
      </c>
      <c r="E267" s="3757" t="s">
        <v>4886</v>
      </c>
      <c r="F267" s="3757" t="s">
        <v>4887</v>
      </c>
      <c r="G267" s="3535">
        <v>25198</v>
      </c>
      <c r="H267" s="1340" t="s">
        <v>4888</v>
      </c>
      <c r="I267" s="493" t="s">
        <v>4889</v>
      </c>
      <c r="J267" s="2130" t="s">
        <v>4890</v>
      </c>
      <c r="K267" s="1997" t="s">
        <v>4891</v>
      </c>
      <c r="L267" s="574"/>
    </row>
    <row r="268" spans="1:12">
      <c r="A268" s="1806" t="s">
        <v>4617</v>
      </c>
      <c r="B268" s="852" t="s">
        <v>4892</v>
      </c>
      <c r="C268" s="753" t="s">
        <v>901</v>
      </c>
      <c r="D268" s="2028" t="s">
        <v>3118</v>
      </c>
      <c r="E268" s="3757" t="s">
        <v>4893</v>
      </c>
      <c r="F268" s="3757" t="s">
        <v>4894</v>
      </c>
      <c r="G268" s="3375">
        <v>25299</v>
      </c>
      <c r="H268" s="616" t="s">
        <v>4895</v>
      </c>
      <c r="I268" s="2257" t="s">
        <v>4859</v>
      </c>
      <c r="J268" s="2132" t="s">
        <v>4896</v>
      </c>
      <c r="K268" s="2132" t="s">
        <v>4897</v>
      </c>
      <c r="L268" s="574"/>
    </row>
    <row r="269" spans="1:12">
      <c r="A269" s="1806" t="s">
        <v>4617</v>
      </c>
      <c r="B269" s="852" t="s">
        <v>4898</v>
      </c>
      <c r="C269" s="753" t="s">
        <v>901</v>
      </c>
      <c r="D269" s="2028" t="s">
        <v>3118</v>
      </c>
      <c r="E269" s="3757" t="s">
        <v>4899</v>
      </c>
      <c r="F269" s="3757" t="s">
        <v>1078</v>
      </c>
      <c r="G269" s="3375">
        <v>25299</v>
      </c>
      <c r="H269" s="651" t="s">
        <v>4900</v>
      </c>
      <c r="I269" s="2257" t="s">
        <v>4859</v>
      </c>
      <c r="J269" s="3241" t="s">
        <v>4901</v>
      </c>
      <c r="K269" s="1253" t="s">
        <v>4902</v>
      </c>
      <c r="L269" s="574"/>
    </row>
    <row r="270" spans="1:12">
      <c r="A270" s="487" t="s">
        <v>4617</v>
      </c>
      <c r="B270" s="852" t="s">
        <v>4903</v>
      </c>
      <c r="C270" s="2026" t="s">
        <v>901</v>
      </c>
      <c r="D270" s="2027" t="s">
        <v>3118</v>
      </c>
      <c r="E270" s="3757" t="s">
        <v>4904</v>
      </c>
      <c r="F270" s="3757" t="s">
        <v>4905</v>
      </c>
      <c r="G270" s="3375">
        <v>25169</v>
      </c>
      <c r="H270" s="3706" t="s">
        <v>4906</v>
      </c>
      <c r="I270" s="493" t="s">
        <v>4859</v>
      </c>
      <c r="J270" s="2026" t="s">
        <v>4907</v>
      </c>
      <c r="K270" s="2026" t="s">
        <v>4908</v>
      </c>
      <c r="L270" s="574"/>
    </row>
    <row r="271" spans="1:12">
      <c r="A271" s="487" t="s">
        <v>4909</v>
      </c>
      <c r="B271" s="2026" t="s">
        <v>4910</v>
      </c>
      <c r="C271" s="3359" t="s">
        <v>901</v>
      </c>
      <c r="D271" s="2027" t="s">
        <v>3216</v>
      </c>
      <c r="E271" s="3757">
        <v>140</v>
      </c>
      <c r="F271" s="3757" t="s">
        <v>4911</v>
      </c>
      <c r="G271" s="3375">
        <v>25198</v>
      </c>
      <c r="H271" s="2037" t="s">
        <v>4912</v>
      </c>
      <c r="I271" s="2026" t="s">
        <v>4913</v>
      </c>
      <c r="J271" s="3359" t="s">
        <v>4914</v>
      </c>
      <c r="K271" s="2026" t="s">
        <v>4915</v>
      </c>
      <c r="L271" s="574"/>
    </row>
    <row r="272" spans="1:12">
      <c r="A272" s="1806"/>
      <c r="B272" s="852"/>
      <c r="C272" s="753"/>
      <c r="D272" s="2028"/>
      <c r="E272" s="3757"/>
      <c r="F272" s="3757"/>
      <c r="G272" s="3375"/>
      <c r="H272" s="651"/>
      <c r="I272" s="3359" t="s">
        <v>4916</v>
      </c>
      <c r="J272" s="3359"/>
      <c r="K272" s="487"/>
      <c r="L272" s="574"/>
    </row>
    <row r="273" spans="1:12">
      <c r="A273" s="416"/>
      <c r="B273" s="852" t="s">
        <v>4917</v>
      </c>
      <c r="C273" s="753" t="s">
        <v>4918</v>
      </c>
      <c r="D273" s="444" t="s">
        <v>2976</v>
      </c>
      <c r="E273" s="3757" t="s">
        <v>4919</v>
      </c>
      <c r="F273" s="3757" t="s">
        <v>4625</v>
      </c>
      <c r="G273" s="3375" t="s">
        <v>4920</v>
      </c>
      <c r="H273" s="616">
        <v>1182</v>
      </c>
      <c r="I273" s="493" t="s">
        <v>3934</v>
      </c>
      <c r="J273" s="487" t="s">
        <v>4921</v>
      </c>
      <c r="K273" s="487" t="s">
        <v>4922</v>
      </c>
      <c r="L273" s="1777"/>
    </row>
    <row r="274" spans="1:12">
      <c r="A274" s="1806"/>
      <c r="B274" s="1345" t="s">
        <v>4923</v>
      </c>
      <c r="C274" s="753" t="s">
        <v>4924</v>
      </c>
      <c r="D274" s="3353" t="s">
        <v>4925</v>
      </c>
      <c r="E274" s="3757" t="s">
        <v>4919</v>
      </c>
      <c r="F274" s="3757" t="s">
        <v>171</v>
      </c>
      <c r="G274" s="3375" t="s">
        <v>4926</v>
      </c>
      <c r="H274" s="2444">
        <v>817</v>
      </c>
      <c r="I274" s="493" t="s">
        <v>3934</v>
      </c>
      <c r="J274" s="2130" t="s">
        <v>4927</v>
      </c>
      <c r="K274" s="2130" t="s">
        <v>4928</v>
      </c>
      <c r="L274" s="3154"/>
    </row>
    <row r="275" spans="1:12">
      <c r="A275" s="1806"/>
      <c r="B275" s="1345" t="s">
        <v>4929</v>
      </c>
      <c r="C275" s="753" t="s">
        <v>4924</v>
      </c>
      <c r="D275" s="3353" t="s">
        <v>4925</v>
      </c>
      <c r="E275" s="3757" t="s">
        <v>4919</v>
      </c>
      <c r="F275" s="3757" t="s">
        <v>171</v>
      </c>
      <c r="G275" s="3375" t="s">
        <v>4926</v>
      </c>
      <c r="H275" s="2444">
        <v>827</v>
      </c>
      <c r="I275" s="493" t="s">
        <v>3934</v>
      </c>
      <c r="J275" s="2130" t="s">
        <v>4930</v>
      </c>
      <c r="K275" s="2130" t="s">
        <v>4931</v>
      </c>
      <c r="L275" s="3154"/>
    </row>
    <row r="276" spans="1:12">
      <c r="A276" s="1806"/>
      <c r="B276" s="1345" t="s">
        <v>4932</v>
      </c>
      <c r="C276" s="3793" t="s">
        <v>4933</v>
      </c>
      <c r="D276" s="3353" t="s">
        <v>3210</v>
      </c>
      <c r="E276" s="3757">
        <v>16</v>
      </c>
      <c r="F276" s="3757" t="s">
        <v>1338</v>
      </c>
      <c r="G276" s="3375" t="s">
        <v>4934</v>
      </c>
      <c r="H276" s="616">
        <v>795</v>
      </c>
      <c r="I276" s="493" t="s">
        <v>3934</v>
      </c>
      <c r="J276" s="2132" t="s">
        <v>4935</v>
      </c>
      <c r="K276" s="2132" t="s">
        <v>4936</v>
      </c>
      <c r="L276" s="574"/>
    </row>
    <row r="277" spans="1:12">
      <c r="A277" s="1806"/>
      <c r="B277" s="3042" t="s">
        <v>4937</v>
      </c>
      <c r="C277" s="786" t="s">
        <v>4938</v>
      </c>
      <c r="D277" s="370" t="s">
        <v>4939</v>
      </c>
      <c r="E277" s="3757">
        <v>140</v>
      </c>
      <c r="F277" s="3757" t="s">
        <v>4940</v>
      </c>
      <c r="G277" s="3375" t="s">
        <v>4941</v>
      </c>
      <c r="H277" s="651" t="s">
        <v>4942</v>
      </c>
      <c r="I277" s="493" t="s">
        <v>4067</v>
      </c>
      <c r="J277" s="3241" t="s">
        <v>4943</v>
      </c>
      <c r="K277" s="1253" t="s">
        <v>4944</v>
      </c>
      <c r="L277" s="574"/>
    </row>
    <row r="278" spans="1:12">
      <c r="A278" s="374"/>
      <c r="B278" s="3235" t="s">
        <v>4945</v>
      </c>
      <c r="C278" s="3793" t="s">
        <v>4946</v>
      </c>
      <c r="D278" s="3353" t="s">
        <v>4947</v>
      </c>
      <c r="E278" s="3757" t="s">
        <v>4948</v>
      </c>
      <c r="F278" s="3757" t="s">
        <v>4949</v>
      </c>
      <c r="G278" s="3375" t="s">
        <v>4950</v>
      </c>
      <c r="H278" s="2444">
        <v>687</v>
      </c>
      <c r="I278" s="493" t="s">
        <v>903</v>
      </c>
      <c r="J278" s="2130" t="s">
        <v>4951</v>
      </c>
      <c r="K278" s="2130" t="s">
        <v>4952</v>
      </c>
      <c r="L278" s="574"/>
    </row>
    <row r="279" spans="1:12">
      <c r="A279" s="1903"/>
      <c r="B279" s="1345" t="s">
        <v>4932</v>
      </c>
      <c r="C279" s="3793" t="s">
        <v>4933</v>
      </c>
      <c r="D279" s="3353" t="s">
        <v>3210</v>
      </c>
      <c r="E279" s="3757" t="s">
        <v>4953</v>
      </c>
      <c r="F279" s="3757" t="s">
        <v>4954</v>
      </c>
      <c r="G279" s="3375" t="s">
        <v>4934</v>
      </c>
      <c r="H279" s="616">
        <v>795</v>
      </c>
      <c r="I279" s="493" t="s">
        <v>3934</v>
      </c>
      <c r="J279" s="2132" t="s">
        <v>4935</v>
      </c>
      <c r="K279" s="2132" t="s">
        <v>4936</v>
      </c>
      <c r="L279" s="574"/>
    </row>
    <row r="280" spans="1:12">
      <c r="A280" s="1806"/>
      <c r="B280" s="304" t="s">
        <v>4955</v>
      </c>
      <c r="C280" s="3240" t="s">
        <v>4956</v>
      </c>
      <c r="D280" s="370" t="s">
        <v>4957</v>
      </c>
      <c r="E280" s="3757" t="s">
        <v>4958</v>
      </c>
      <c r="F280" s="3757" t="s">
        <v>4959</v>
      </c>
      <c r="G280" s="3375" t="s">
        <v>4960</v>
      </c>
      <c r="H280" s="651">
        <v>3530</v>
      </c>
      <c r="I280" s="493" t="s">
        <v>3934</v>
      </c>
      <c r="J280" s="3241" t="s">
        <v>4961</v>
      </c>
      <c r="K280" s="1253" t="s">
        <v>4962</v>
      </c>
      <c r="L280" s="574"/>
    </row>
    <row r="281" spans="1:12">
      <c r="A281" s="1806"/>
      <c r="B281" s="304" t="s">
        <v>4963</v>
      </c>
      <c r="C281" s="3240" t="s">
        <v>4956</v>
      </c>
      <c r="D281" s="370" t="s">
        <v>4957</v>
      </c>
      <c r="E281" s="3757" t="s">
        <v>4958</v>
      </c>
      <c r="F281" s="3757" t="s">
        <v>4959</v>
      </c>
      <c r="G281" s="3375" t="s">
        <v>4960</v>
      </c>
      <c r="H281" s="651">
        <v>3530</v>
      </c>
      <c r="I281" s="493" t="s">
        <v>3934</v>
      </c>
      <c r="J281" s="3241" t="s">
        <v>4961</v>
      </c>
      <c r="K281" s="1253" t="s">
        <v>4962</v>
      </c>
      <c r="L281" s="574"/>
    </row>
    <row r="282" spans="1:12" ht="35.25" thickBot="1">
      <c r="A282" s="1806"/>
      <c r="B282" s="304" t="s">
        <v>4964</v>
      </c>
      <c r="C282" s="3240" t="s">
        <v>4956</v>
      </c>
      <c r="D282" s="370" t="s">
        <v>4957</v>
      </c>
      <c r="E282" s="3757" t="s">
        <v>4958</v>
      </c>
      <c r="F282" s="3757" t="s">
        <v>4959</v>
      </c>
      <c r="G282" s="3375" t="s">
        <v>4960</v>
      </c>
      <c r="H282" s="651">
        <v>3530</v>
      </c>
      <c r="I282" s="493" t="s">
        <v>3934</v>
      </c>
      <c r="J282" s="3241" t="s">
        <v>4961</v>
      </c>
      <c r="K282" s="1253" t="s">
        <v>4962</v>
      </c>
      <c r="L282" s="574"/>
    </row>
    <row r="283" spans="1:12">
      <c r="A283" s="413" t="s">
        <v>1</v>
      </c>
      <c r="B283" s="413"/>
      <c r="C283" s="791"/>
      <c r="D283" s="372"/>
      <c r="E283" s="1848"/>
      <c r="F283" s="1849"/>
      <c r="G283" s="270"/>
      <c r="H283" s="1850"/>
      <c r="I283" s="413"/>
      <c r="J283" s="1851"/>
      <c r="K283" s="1847"/>
      <c r="L283" s="574"/>
    </row>
    <row r="284" spans="1:12">
      <c r="A284" s="790" t="s">
        <v>1004</v>
      </c>
      <c r="B284" s="790"/>
      <c r="C284" s="1852"/>
      <c r="D284" s="785"/>
      <c r="E284" s="1848"/>
      <c r="F284" s="1849"/>
      <c r="G284" s="270"/>
      <c r="H284" s="1850"/>
      <c r="I284" s="413"/>
      <c r="J284" s="1851"/>
      <c r="K284" s="1847"/>
      <c r="L284" s="574"/>
    </row>
    <row r="285" spans="1:12" ht="35.25" thickBot="1">
      <c r="A285" s="374"/>
      <c r="B285" s="412"/>
      <c r="C285" s="372"/>
      <c r="D285" s="372"/>
      <c r="E285" s="1848"/>
      <c r="F285" s="1849"/>
      <c r="G285" s="270"/>
      <c r="H285" s="1850"/>
      <c r="I285" s="412"/>
      <c r="J285" s="1851"/>
      <c r="K285" s="1847"/>
      <c r="L285" s="574"/>
    </row>
    <row r="286" spans="1:12">
      <c r="A286" s="1853"/>
      <c r="B286" s="1854" t="s">
        <v>3</v>
      </c>
      <c r="C286" s="80" t="s">
        <v>4</v>
      </c>
      <c r="D286" s="379" t="s">
        <v>5</v>
      </c>
      <c r="E286" s="2778" t="s">
        <v>6</v>
      </c>
      <c r="F286" s="2779" t="s">
        <v>6</v>
      </c>
      <c r="G286" s="201" t="s">
        <v>7</v>
      </c>
      <c r="H286" s="80" t="s">
        <v>8</v>
      </c>
      <c r="I286" s="80" t="s">
        <v>9</v>
      </c>
      <c r="J286" s="3647" t="s">
        <v>10</v>
      </c>
      <c r="K286" s="3665" t="s">
        <v>10</v>
      </c>
      <c r="L286" s="574"/>
    </row>
    <row r="287" spans="1:12" ht="35.25" thickBot="1">
      <c r="A287" s="1859"/>
      <c r="B287" s="1860"/>
      <c r="C287" s="414"/>
      <c r="D287" s="381" t="s">
        <v>11</v>
      </c>
      <c r="E287" s="2780" t="s">
        <v>12</v>
      </c>
      <c r="F287" s="2781" t="s">
        <v>13</v>
      </c>
      <c r="G287" s="202"/>
      <c r="H287" s="414" t="s">
        <v>14</v>
      </c>
      <c r="I287" s="414"/>
      <c r="J287" s="3649" t="s">
        <v>15</v>
      </c>
      <c r="K287" s="3666" t="s">
        <v>16</v>
      </c>
      <c r="L287" s="574"/>
    </row>
    <row r="288" spans="1:12" ht="38.25">
      <c r="A288" s="1817"/>
      <c r="B288" s="2124" t="s">
        <v>4965</v>
      </c>
      <c r="C288" s="3757"/>
      <c r="D288" s="3757"/>
      <c r="E288" s="3757"/>
      <c r="F288" s="3757"/>
      <c r="G288" s="3757"/>
      <c r="H288" s="3757"/>
      <c r="I288" s="479"/>
      <c r="J288" s="3757"/>
      <c r="K288" s="3757"/>
      <c r="L288" s="574"/>
    </row>
    <row r="289" spans="1:12">
      <c r="A289" s="1806"/>
      <c r="B289" s="69" t="s">
        <v>4966</v>
      </c>
      <c r="C289" s="82" t="s">
        <v>4967</v>
      </c>
      <c r="D289" s="324"/>
      <c r="E289" s="3757">
        <v>360</v>
      </c>
      <c r="F289" s="3757"/>
      <c r="G289" s="3757" t="s">
        <v>4968</v>
      </c>
      <c r="H289" s="20">
        <v>280</v>
      </c>
      <c r="I289" s="455" t="s">
        <v>4969</v>
      </c>
      <c r="J289" s="2245">
        <v>320</v>
      </c>
      <c r="K289" s="2246"/>
      <c r="L289" s="574"/>
    </row>
    <row r="290" spans="1:12" ht="35.25" thickBot="1">
      <c r="A290" s="3757"/>
      <c r="B290" s="1726" t="s">
        <v>4970</v>
      </c>
      <c r="C290" s="1662" t="s">
        <v>4967</v>
      </c>
      <c r="D290" s="3757"/>
      <c r="E290" s="3757">
        <v>360</v>
      </c>
      <c r="F290" s="3757"/>
      <c r="G290" s="3757" t="s">
        <v>4968</v>
      </c>
      <c r="H290" s="1660">
        <v>285</v>
      </c>
      <c r="I290" s="3071" t="s">
        <v>4969</v>
      </c>
      <c r="J290" s="3757">
        <v>325</v>
      </c>
      <c r="K290" s="3757"/>
      <c r="L290" s="574"/>
    </row>
    <row r="291" spans="1:12" ht="35.25" thickTop="1">
      <c r="A291" s="1817"/>
      <c r="B291" s="628" t="s">
        <v>4971</v>
      </c>
      <c r="C291" s="85" t="s">
        <v>4967</v>
      </c>
      <c r="D291" s="351"/>
      <c r="E291" s="3757"/>
      <c r="F291" s="3757"/>
      <c r="G291" s="3757" t="s">
        <v>4972</v>
      </c>
      <c r="H291" s="20">
        <v>30</v>
      </c>
      <c r="I291" s="2143"/>
      <c r="J291" s="2245"/>
      <c r="K291" s="3757"/>
      <c r="L291" s="574"/>
    </row>
    <row r="292" spans="1:12">
      <c r="A292" s="1806"/>
      <c r="B292" s="852" t="s">
        <v>4973</v>
      </c>
      <c r="C292" s="82" t="s">
        <v>4967</v>
      </c>
      <c r="D292" s="324"/>
      <c r="E292" s="3757"/>
      <c r="F292" s="3757"/>
      <c r="G292" s="3757"/>
      <c r="H292" s="20"/>
      <c r="I292" s="455"/>
      <c r="J292" s="2245"/>
      <c r="K292" s="2246"/>
      <c r="L292" s="574"/>
    </row>
    <row r="293" spans="1:12">
      <c r="A293" s="1806"/>
      <c r="B293" s="852" t="s">
        <v>4974</v>
      </c>
      <c r="C293" s="82" t="s">
        <v>4967</v>
      </c>
      <c r="D293" s="324"/>
      <c r="E293" s="3757"/>
      <c r="F293" s="3757"/>
      <c r="G293" s="3757" t="s">
        <v>4972</v>
      </c>
      <c r="H293" s="20">
        <v>205</v>
      </c>
      <c r="I293" s="455"/>
      <c r="J293" s="2245"/>
      <c r="K293" s="2246"/>
      <c r="L293" s="574"/>
    </row>
    <row r="294" spans="1:12" ht="35.25" thickBot="1">
      <c r="A294" s="3757"/>
      <c r="B294" s="1830" t="s">
        <v>4973</v>
      </c>
      <c r="C294" s="1662" t="s">
        <v>4967</v>
      </c>
      <c r="D294" s="3757"/>
      <c r="E294" s="3757"/>
      <c r="F294" s="3757"/>
      <c r="G294" s="487"/>
      <c r="H294" s="1660"/>
      <c r="I294" s="3071"/>
      <c r="J294" s="487"/>
      <c r="K294" s="3757"/>
      <c r="L294" s="574"/>
    </row>
    <row r="295" spans="1:12" ht="35.25" thickTop="1">
      <c r="A295" s="3757"/>
      <c r="B295" s="3757" t="s">
        <v>4975</v>
      </c>
      <c r="C295" s="1393" t="s">
        <v>4967</v>
      </c>
      <c r="D295" s="3757"/>
      <c r="E295" s="3757">
        <v>360</v>
      </c>
      <c r="F295" s="3757"/>
      <c r="G295" s="487" t="s">
        <v>4968</v>
      </c>
      <c r="H295" s="56">
        <v>300</v>
      </c>
      <c r="I295" s="455" t="s">
        <v>4969</v>
      </c>
      <c r="J295" s="487">
        <v>340</v>
      </c>
      <c r="K295" s="3757"/>
      <c r="L295" s="574"/>
    </row>
    <row r="296" spans="1:12" ht="35.25" thickBot="1">
      <c r="A296" s="3757"/>
      <c r="B296" s="1726" t="s">
        <v>4976</v>
      </c>
      <c r="C296" s="1662" t="s">
        <v>4967</v>
      </c>
      <c r="D296" s="3757"/>
      <c r="E296" s="3757">
        <v>360</v>
      </c>
      <c r="F296" s="3757"/>
      <c r="G296" s="3757" t="s">
        <v>4968</v>
      </c>
      <c r="H296" s="1660">
        <v>285</v>
      </c>
      <c r="I296" s="3071" t="s">
        <v>4969</v>
      </c>
      <c r="J296" s="487">
        <v>325</v>
      </c>
      <c r="K296" s="3757"/>
      <c r="L296" s="574"/>
    </row>
    <row r="297" spans="1:12" ht="36" thickTop="1" thickBot="1">
      <c r="A297" s="1817"/>
      <c r="B297" s="1685" t="s">
        <v>4977</v>
      </c>
      <c r="C297" s="85" t="s">
        <v>4967</v>
      </c>
      <c r="D297" s="351"/>
      <c r="E297" s="3757">
        <v>370</v>
      </c>
      <c r="F297" s="3757"/>
      <c r="G297" s="3757" t="s">
        <v>4968</v>
      </c>
      <c r="H297" s="20">
        <v>315</v>
      </c>
      <c r="I297" s="3071" t="s">
        <v>4969</v>
      </c>
      <c r="J297" s="487">
        <v>355</v>
      </c>
      <c r="K297" s="3757"/>
      <c r="L297" s="574"/>
    </row>
    <row r="298" spans="1:12" ht="39" thickTop="1" thickBot="1">
      <c r="A298" s="1817"/>
      <c r="B298" s="1685" t="s">
        <v>4978</v>
      </c>
      <c r="C298" s="85" t="s">
        <v>4967</v>
      </c>
      <c r="D298" s="351"/>
      <c r="E298" s="3757"/>
      <c r="F298" s="3757"/>
      <c r="G298" s="3757" t="s">
        <v>4968</v>
      </c>
      <c r="H298" s="20">
        <v>285</v>
      </c>
      <c r="I298" s="3071" t="s">
        <v>4969</v>
      </c>
      <c r="J298" s="741"/>
      <c r="K298" s="3757"/>
      <c r="L298" s="574"/>
    </row>
    <row r="299" spans="1:12" ht="39" thickTop="1" thickBot="1">
      <c r="A299" s="1806"/>
      <c r="B299" s="1345" t="s">
        <v>4979</v>
      </c>
      <c r="C299" s="82" t="s">
        <v>4967</v>
      </c>
      <c r="D299" s="324"/>
      <c r="E299" s="3757"/>
      <c r="F299" s="3757"/>
      <c r="G299" s="2424" t="s">
        <v>4972</v>
      </c>
      <c r="H299" s="20">
        <v>205</v>
      </c>
      <c r="I299" s="3071" t="s">
        <v>4969</v>
      </c>
      <c r="J299" s="741"/>
      <c r="K299" s="3757"/>
      <c r="L299" s="574"/>
    </row>
    <row r="300" spans="1:12" ht="39" thickTop="1" thickBot="1">
      <c r="A300" s="1806"/>
      <c r="B300" s="1345" t="s">
        <v>4980</v>
      </c>
      <c r="C300" s="82" t="s">
        <v>4967</v>
      </c>
      <c r="D300" s="324"/>
      <c r="E300" s="3757">
        <v>360</v>
      </c>
      <c r="F300" s="3757"/>
      <c r="G300" s="3757" t="s">
        <v>4968</v>
      </c>
      <c r="H300" s="20">
        <v>300</v>
      </c>
      <c r="I300" s="3071" t="s">
        <v>4969</v>
      </c>
      <c r="J300" s="1996">
        <v>340</v>
      </c>
      <c r="K300" s="3757"/>
      <c r="L300" s="576"/>
    </row>
    <row r="301" spans="1:12" ht="39" thickTop="1" thickBot="1">
      <c r="A301" s="1806"/>
      <c r="B301" s="69" t="s">
        <v>4981</v>
      </c>
      <c r="C301" s="82" t="s">
        <v>4967</v>
      </c>
      <c r="D301" s="324"/>
      <c r="E301" s="3757"/>
      <c r="F301" s="3757"/>
      <c r="G301" s="3757" t="s">
        <v>4982</v>
      </c>
      <c r="H301" s="29">
        <v>30</v>
      </c>
      <c r="I301" s="132"/>
      <c r="J301" s="741"/>
      <c r="K301" s="3757"/>
      <c r="L301" s="576"/>
    </row>
    <row r="302" spans="1:12">
      <c r="A302" s="1806"/>
      <c r="B302" s="284"/>
      <c r="C302" s="362"/>
      <c r="D302" s="1540"/>
      <c r="E302" s="3757"/>
      <c r="F302" s="3757"/>
      <c r="G302" s="3757"/>
      <c r="H302" s="1543"/>
      <c r="I302" s="484"/>
      <c r="J302" s="3757"/>
      <c r="K302" s="315"/>
      <c r="L302" s="574"/>
    </row>
    <row r="303" spans="1:12" ht="37.5">
      <c r="A303" s="1806"/>
      <c r="B303" s="284"/>
      <c r="C303" s="362"/>
      <c r="D303" s="1056"/>
      <c r="E303" s="3757"/>
      <c r="F303" s="3757"/>
      <c r="G303" s="1544"/>
      <c r="H303" s="20"/>
      <c r="I303" s="132"/>
      <c r="J303" s="2123"/>
      <c r="K303" s="1394"/>
      <c r="L303" s="574"/>
    </row>
    <row r="304" spans="1:12" ht="37.5">
      <c r="A304" s="1806"/>
      <c r="B304" s="284"/>
      <c r="C304" s="362"/>
      <c r="D304" s="1056"/>
      <c r="E304" s="3757"/>
      <c r="F304" s="3757"/>
      <c r="G304" s="1539"/>
      <c r="H304" s="29"/>
      <c r="I304" s="132"/>
      <c r="J304" s="741"/>
      <c r="K304" s="1838"/>
      <c r="L304" s="574"/>
    </row>
    <row r="305" spans="1:12">
      <c r="A305" s="1806"/>
      <c r="B305" s="284"/>
      <c r="C305" s="362"/>
      <c r="D305" s="1056"/>
      <c r="E305" s="3757"/>
      <c r="F305" s="3757"/>
      <c r="G305" s="1539"/>
      <c r="H305" s="29"/>
      <c r="I305" s="132"/>
      <c r="J305" s="360"/>
      <c r="K305" s="529"/>
      <c r="L305" s="574"/>
    </row>
    <row r="306" spans="1:12" ht="35.25" thickBot="1">
      <c r="A306" s="1806"/>
      <c r="B306" s="852"/>
      <c r="C306" s="753"/>
      <c r="D306" s="3757"/>
      <c r="E306" s="3757"/>
      <c r="F306" s="3757"/>
      <c r="G306" s="904"/>
      <c r="H306" s="1345"/>
      <c r="I306" s="1349"/>
      <c r="J306" s="1705"/>
      <c r="K306" s="1705"/>
      <c r="L306" s="574"/>
    </row>
    <row r="307" spans="1:12">
      <c r="A307" s="1903"/>
      <c r="B307" s="3757" t="s">
        <v>4983</v>
      </c>
      <c r="C307" s="362"/>
      <c r="D307" s="1540"/>
      <c r="E307" s="3757"/>
      <c r="F307" s="3757"/>
      <c r="G307" s="3757" t="s">
        <v>4984</v>
      </c>
      <c r="H307" s="1543"/>
      <c r="I307" s="484"/>
      <c r="J307" s="485"/>
      <c r="K307" s="305"/>
      <c r="L307" s="574"/>
    </row>
    <row r="308" spans="1:12" ht="38.25" thickBot="1">
      <c r="A308" s="1806"/>
      <c r="B308" s="284" t="s">
        <v>4985</v>
      </c>
      <c r="C308" s="362" t="s">
        <v>4986</v>
      </c>
      <c r="D308" s="1056" t="s">
        <v>4987</v>
      </c>
      <c r="E308" s="3757">
        <v>70</v>
      </c>
      <c r="F308" s="3757"/>
      <c r="G308" s="1544" t="s">
        <v>4988</v>
      </c>
      <c r="H308" s="20">
        <v>1728</v>
      </c>
      <c r="I308" s="132" t="s">
        <v>701</v>
      </c>
      <c r="J308" s="2123" t="s">
        <v>4989</v>
      </c>
      <c r="K308" s="1342"/>
      <c r="L308" s="574"/>
    </row>
    <row r="309" spans="1:12" ht="37.5">
      <c r="A309" s="1806"/>
      <c r="B309" s="284" t="s">
        <v>4990</v>
      </c>
      <c r="C309" s="362" t="s">
        <v>4986</v>
      </c>
      <c r="D309" s="1056" t="s">
        <v>4987</v>
      </c>
      <c r="E309" s="3757">
        <v>75</v>
      </c>
      <c r="F309" s="3757"/>
      <c r="G309" s="1539" t="s">
        <v>4991</v>
      </c>
      <c r="H309" s="29">
        <v>2020</v>
      </c>
      <c r="I309" s="132" t="s">
        <v>2147</v>
      </c>
      <c r="J309" s="741" t="s">
        <v>4992</v>
      </c>
      <c r="K309" s="315" t="s">
        <v>4993</v>
      </c>
      <c r="L309" s="574"/>
    </row>
    <row r="310" spans="1:12">
      <c r="A310" s="1806"/>
      <c r="B310" s="284" t="s">
        <v>4994</v>
      </c>
      <c r="C310" s="362" t="s">
        <v>4986</v>
      </c>
      <c r="D310" s="1056" t="s">
        <v>4995</v>
      </c>
      <c r="E310" s="3757">
        <v>110</v>
      </c>
      <c r="F310" s="3757"/>
      <c r="G310" s="1539" t="s">
        <v>4991</v>
      </c>
      <c r="H310" s="29" t="s">
        <v>4996</v>
      </c>
      <c r="I310" s="132" t="s">
        <v>2147</v>
      </c>
      <c r="J310" s="360" t="s">
        <v>4997</v>
      </c>
      <c r="K310" s="478" t="s">
        <v>4998</v>
      </c>
      <c r="L310" s="574"/>
    </row>
    <row r="311" spans="1:12">
      <c r="A311" s="1806"/>
      <c r="B311" s="852"/>
      <c r="C311" s="753"/>
      <c r="D311" s="3757"/>
      <c r="E311" s="3757"/>
      <c r="F311" s="3757"/>
      <c r="G311" s="904"/>
      <c r="H311" s="1345"/>
      <c r="I311" s="1710"/>
      <c r="J311" s="1705"/>
      <c r="K311" s="1705"/>
      <c r="L311" s="574"/>
    </row>
    <row r="312" spans="1:12">
      <c r="A312" s="1806"/>
      <c r="B312" s="852" t="s">
        <v>4999</v>
      </c>
      <c r="C312" s="753" t="s">
        <v>5000</v>
      </c>
      <c r="D312" s="3757" t="s">
        <v>5001</v>
      </c>
      <c r="E312" s="3757" t="s">
        <v>5002</v>
      </c>
      <c r="F312" s="3757" t="s">
        <v>5003</v>
      </c>
      <c r="G312" s="904" t="s">
        <v>5004</v>
      </c>
      <c r="H312" s="1345"/>
      <c r="I312" s="1349"/>
      <c r="J312" s="1705" t="s">
        <v>3455</v>
      </c>
      <c r="K312" s="1705" t="s">
        <v>5005</v>
      </c>
      <c r="L312" s="574"/>
    </row>
    <row r="313" spans="1:12">
      <c r="A313" s="1806"/>
      <c r="B313" s="852" t="s">
        <v>5006</v>
      </c>
      <c r="C313" s="753" t="s">
        <v>2233</v>
      </c>
      <c r="D313" s="3757" t="s">
        <v>5007</v>
      </c>
      <c r="E313" s="3757" t="s">
        <v>5008</v>
      </c>
      <c r="F313" s="3757" t="s">
        <v>2977</v>
      </c>
      <c r="G313" s="904"/>
      <c r="H313" s="1345"/>
      <c r="I313" s="1349"/>
      <c r="J313" s="1705" t="s">
        <v>5009</v>
      </c>
      <c r="K313" s="1705" t="s">
        <v>1181</v>
      </c>
      <c r="L313" s="574"/>
    </row>
    <row r="314" spans="1:12">
      <c r="A314" s="1806"/>
      <c r="B314" s="852" t="s">
        <v>5006</v>
      </c>
      <c r="C314" s="218" t="s">
        <v>5010</v>
      </c>
      <c r="D314" s="3757" t="s">
        <v>5007</v>
      </c>
      <c r="E314" s="3757" t="s">
        <v>5008</v>
      </c>
      <c r="F314" s="3757" t="s">
        <v>1223</v>
      </c>
      <c r="G314" s="2209"/>
      <c r="H314" s="69"/>
      <c r="I314" s="69"/>
      <c r="J314" s="908" t="s">
        <v>627</v>
      </c>
      <c r="K314" s="1490" t="s">
        <v>1182</v>
      </c>
      <c r="L314" s="574"/>
    </row>
    <row r="315" spans="1:12">
      <c r="A315" s="2309"/>
      <c r="B315" s="852" t="s">
        <v>5006</v>
      </c>
      <c r="C315" s="634" t="s">
        <v>5011</v>
      </c>
      <c r="D315" s="3757" t="s">
        <v>5007</v>
      </c>
      <c r="E315" s="3757" t="s">
        <v>5012</v>
      </c>
      <c r="F315" s="3757" t="s">
        <v>5013</v>
      </c>
      <c r="G315" s="2209"/>
      <c r="H315" s="69"/>
      <c r="I315" s="69"/>
      <c r="J315" s="908" t="s">
        <v>5014</v>
      </c>
      <c r="K315" s="1490" t="s">
        <v>1183</v>
      </c>
      <c r="L315" s="574"/>
    </row>
    <row r="316" spans="1:12" ht="37.5">
      <c r="A316" s="1806"/>
      <c r="B316" s="852"/>
      <c r="C316" s="753"/>
      <c r="D316" s="458"/>
      <c r="E316" s="3757"/>
      <c r="F316" s="3757"/>
      <c r="G316" s="2209"/>
      <c r="H316" s="69"/>
      <c r="I316" s="3800"/>
      <c r="J316" s="2130"/>
      <c r="K316" s="2318"/>
      <c r="L316" s="574"/>
    </row>
    <row r="317" spans="1:12">
      <c r="A317" s="1806"/>
      <c r="B317" s="2816"/>
      <c r="C317" s="2817"/>
      <c r="D317" s="3757"/>
      <c r="E317" s="3757"/>
      <c r="F317" s="3757"/>
      <c r="G317" s="3757"/>
      <c r="H317" s="2112"/>
      <c r="I317" s="2821"/>
      <c r="J317" s="2822"/>
      <c r="K317" s="2823"/>
      <c r="L317" s="574"/>
    </row>
    <row r="318" spans="1:12">
      <c r="A318" s="1806"/>
      <c r="B318" s="852"/>
      <c r="C318" s="753"/>
      <c r="D318" s="444"/>
      <c r="E318" s="3757"/>
      <c r="F318" s="3757"/>
      <c r="G318" s="2209"/>
      <c r="H318" s="69"/>
      <c r="I318" s="455"/>
      <c r="J318" s="2130"/>
      <c r="K318" s="2132"/>
      <c r="L318" s="574"/>
    </row>
    <row r="319" spans="1:12">
      <c r="A319" s="1806"/>
      <c r="B319" s="852"/>
      <c r="C319" s="3793"/>
      <c r="D319" s="3353"/>
      <c r="E319" s="3757"/>
      <c r="F319" s="3757"/>
      <c r="G319" s="2470"/>
      <c r="H319" s="69"/>
      <c r="I319" s="455"/>
      <c r="J319" s="2132"/>
      <c r="K319" s="2132"/>
      <c r="L319" s="574"/>
    </row>
    <row r="320" spans="1:12">
      <c r="A320" s="1806"/>
      <c r="B320" s="852"/>
      <c r="C320" s="3793"/>
      <c r="D320" s="3353"/>
      <c r="E320" s="3757"/>
      <c r="F320" s="3757"/>
      <c r="G320" s="2438"/>
      <c r="H320" s="1345"/>
      <c r="I320" s="455"/>
      <c r="J320" s="3801"/>
      <c r="K320" s="2132"/>
      <c r="L320" s="574"/>
    </row>
    <row r="321" spans="1:12">
      <c r="A321" s="1903"/>
      <c r="B321" s="852"/>
      <c r="C321" s="3793"/>
      <c r="D321" s="3353"/>
      <c r="E321" s="3757"/>
      <c r="F321" s="3757"/>
      <c r="G321" s="2438"/>
      <c r="H321" s="1345"/>
      <c r="I321" s="455"/>
      <c r="J321" s="2130"/>
      <c r="K321" s="2132"/>
      <c r="L321" s="574"/>
    </row>
    <row r="322" spans="1:12">
      <c r="A322" s="1806"/>
      <c r="B322" s="852"/>
      <c r="C322" s="753"/>
      <c r="D322" s="3353"/>
      <c r="E322" s="3757"/>
      <c r="F322" s="3757"/>
      <c r="G322" s="904"/>
      <c r="H322" s="1345"/>
      <c r="I322" s="455"/>
      <c r="J322" s="2130"/>
      <c r="K322" s="2132"/>
      <c r="L322" s="574"/>
    </row>
    <row r="323" spans="1:12" ht="35.25" thickBot="1">
      <c r="A323" s="374"/>
      <c r="B323" s="852"/>
      <c r="C323" s="753"/>
      <c r="D323" s="3353"/>
      <c r="E323" s="3757"/>
      <c r="F323" s="3757"/>
      <c r="G323" s="904"/>
      <c r="H323" s="1345"/>
      <c r="I323" s="455"/>
      <c r="J323" s="2130"/>
      <c r="K323" s="2132"/>
      <c r="L323" s="574"/>
    </row>
    <row r="324" spans="1:12">
      <c r="A324" s="413" t="s">
        <v>1</v>
      </c>
      <c r="B324" s="413"/>
      <c r="C324" s="791"/>
      <c r="D324" s="372"/>
      <c r="E324" s="1848"/>
      <c r="F324" s="1849"/>
      <c r="G324" s="270"/>
      <c r="H324" s="1850"/>
      <c r="I324" s="413"/>
      <c r="J324" s="1851"/>
      <c r="K324" s="1847"/>
      <c r="L324" s="574"/>
    </row>
    <row r="325" spans="1:12">
      <c r="A325" s="790" t="s">
        <v>1004</v>
      </c>
      <c r="B325" s="790"/>
      <c r="C325" s="1852"/>
      <c r="D325" s="785"/>
      <c r="E325" s="1848"/>
      <c r="F325" s="1849"/>
      <c r="G325" s="270"/>
      <c r="H325" s="1850"/>
      <c r="I325" s="413"/>
      <c r="J325" s="1851"/>
      <c r="K325" s="1847"/>
      <c r="L325" s="574"/>
    </row>
    <row r="326" spans="1:12" ht="35.25" thickBot="1">
      <c r="A326" s="374"/>
      <c r="B326" s="412"/>
      <c r="C326" s="372"/>
      <c r="D326" s="372"/>
      <c r="E326" s="1848"/>
      <c r="F326" s="1849"/>
      <c r="G326" s="270"/>
      <c r="H326" s="1850"/>
      <c r="I326" s="412"/>
      <c r="J326" s="1851"/>
      <c r="K326" s="1847"/>
      <c r="L326" s="574"/>
    </row>
    <row r="327" spans="1:12">
      <c r="A327" s="1853"/>
      <c r="B327" s="1854" t="s">
        <v>3</v>
      </c>
      <c r="C327" s="80" t="s">
        <v>4</v>
      </c>
      <c r="D327" s="379" t="s">
        <v>5</v>
      </c>
      <c r="E327" s="2778" t="s">
        <v>6</v>
      </c>
      <c r="F327" s="2779" t="s">
        <v>6</v>
      </c>
      <c r="G327" s="201" t="s">
        <v>7</v>
      </c>
      <c r="H327" s="80" t="s">
        <v>8</v>
      </c>
      <c r="I327" s="80" t="s">
        <v>9</v>
      </c>
      <c r="J327" s="3647" t="s">
        <v>10</v>
      </c>
      <c r="K327" s="3648" t="s">
        <v>10</v>
      </c>
      <c r="L327" s="574"/>
    </row>
    <row r="328" spans="1:12" ht="35.25" thickBot="1">
      <c r="A328" s="1859"/>
      <c r="B328" s="1860"/>
      <c r="C328" s="414"/>
      <c r="D328" s="381" t="s">
        <v>11</v>
      </c>
      <c r="E328" s="2780" t="s">
        <v>12</v>
      </c>
      <c r="F328" s="2781" t="s">
        <v>13</v>
      </c>
      <c r="G328" s="202"/>
      <c r="H328" s="414" t="s">
        <v>14</v>
      </c>
      <c r="I328" s="414"/>
      <c r="J328" s="3649" t="s">
        <v>15</v>
      </c>
      <c r="K328" s="3650" t="s">
        <v>16</v>
      </c>
      <c r="L328" s="574"/>
    </row>
    <row r="329" spans="1:12" ht="38.25">
      <c r="A329" s="1806"/>
      <c r="B329" s="2124" t="s">
        <v>5015</v>
      </c>
      <c r="C329" s="443"/>
      <c r="D329" s="1467"/>
      <c r="E329" s="1489"/>
      <c r="F329" s="1621"/>
      <c r="G329" s="1798"/>
      <c r="H329" s="1995"/>
      <c r="I329" s="482"/>
      <c r="J329" s="1995"/>
      <c r="K329" s="2125"/>
      <c r="L329" s="574"/>
    </row>
    <row r="330" spans="1:12">
      <c r="A330" s="1903"/>
      <c r="B330" s="69" t="s">
        <v>5016</v>
      </c>
      <c r="C330" s="82" t="s">
        <v>4714</v>
      </c>
      <c r="D330" s="322" t="s">
        <v>653</v>
      </c>
      <c r="E330" s="1783">
        <v>40</v>
      </c>
      <c r="F330" s="1784" t="s">
        <v>1419</v>
      </c>
      <c r="G330" s="2437" t="s">
        <v>5017</v>
      </c>
      <c r="H330" s="20" t="s">
        <v>5018</v>
      </c>
      <c r="I330" s="455" t="s">
        <v>903</v>
      </c>
      <c r="J330" s="2245" t="s">
        <v>4631</v>
      </c>
      <c r="K330" s="2246">
        <v>32.5</v>
      </c>
      <c r="L330" s="574"/>
    </row>
    <row r="331" spans="1:12">
      <c r="A331" s="1806"/>
      <c r="B331" s="69" t="s">
        <v>5019</v>
      </c>
      <c r="C331" s="82" t="s">
        <v>4714</v>
      </c>
      <c r="D331" s="322" t="s">
        <v>653</v>
      </c>
      <c r="E331" s="1783">
        <v>45</v>
      </c>
      <c r="F331" s="1784" t="s">
        <v>5020</v>
      </c>
      <c r="G331" s="2437" t="s">
        <v>5021</v>
      </c>
      <c r="H331" s="29" t="s">
        <v>5022</v>
      </c>
      <c r="I331" s="455" t="s">
        <v>903</v>
      </c>
      <c r="J331" s="2245" t="s">
        <v>5023</v>
      </c>
      <c r="K331" s="2246">
        <v>36.68</v>
      </c>
      <c r="L331" s="574"/>
    </row>
    <row r="332" spans="1:12">
      <c r="A332" s="1806"/>
      <c r="B332" s="69" t="s">
        <v>5024</v>
      </c>
      <c r="C332" s="82" t="s">
        <v>4714</v>
      </c>
      <c r="D332" s="322" t="s">
        <v>1629</v>
      </c>
      <c r="E332" s="1783">
        <v>55</v>
      </c>
      <c r="F332" s="1784" t="s">
        <v>5025</v>
      </c>
      <c r="G332" s="443" t="s">
        <v>5026</v>
      </c>
      <c r="H332" s="20" t="s">
        <v>5027</v>
      </c>
      <c r="I332" s="455" t="s">
        <v>903</v>
      </c>
      <c r="J332" s="2245" t="s">
        <v>5028</v>
      </c>
      <c r="K332" s="2246">
        <v>45.3</v>
      </c>
      <c r="L332" s="574"/>
    </row>
    <row r="333" spans="1:12">
      <c r="A333" s="1806"/>
      <c r="B333" s="69" t="s">
        <v>5029</v>
      </c>
      <c r="C333" s="82" t="s">
        <v>4714</v>
      </c>
      <c r="D333" s="322" t="s">
        <v>653</v>
      </c>
      <c r="E333" s="1783">
        <v>45</v>
      </c>
      <c r="F333" s="1990" t="s">
        <v>5030</v>
      </c>
      <c r="G333" s="2437" t="s">
        <v>5026</v>
      </c>
      <c r="H333" s="29" t="s">
        <v>5031</v>
      </c>
      <c r="I333" s="455" t="s">
        <v>903</v>
      </c>
      <c r="J333" s="2245" t="s">
        <v>5032</v>
      </c>
      <c r="K333" s="2246">
        <v>39.340000000000003</v>
      </c>
      <c r="L333" s="574"/>
    </row>
    <row r="334" spans="1:12">
      <c r="A334" s="1806"/>
      <c r="B334" s="69" t="s">
        <v>5033</v>
      </c>
      <c r="C334" s="82" t="s">
        <v>4714</v>
      </c>
      <c r="D334" s="322" t="s">
        <v>1629</v>
      </c>
      <c r="E334" s="1783">
        <v>55</v>
      </c>
      <c r="F334" s="1784" t="s">
        <v>3308</v>
      </c>
      <c r="G334" s="2437" t="s">
        <v>5017</v>
      </c>
      <c r="H334" s="20" t="s">
        <v>5034</v>
      </c>
      <c r="I334" s="455" t="s">
        <v>903</v>
      </c>
      <c r="J334" s="2245" t="s">
        <v>5035</v>
      </c>
      <c r="K334" s="2246">
        <v>47.2</v>
      </c>
      <c r="L334" s="574"/>
    </row>
    <row r="335" spans="1:12">
      <c r="A335" s="1806"/>
      <c r="B335" s="69" t="s">
        <v>5036</v>
      </c>
      <c r="C335" s="82" t="s">
        <v>4714</v>
      </c>
      <c r="D335" s="322" t="s">
        <v>2976</v>
      </c>
      <c r="E335" s="1783">
        <v>60</v>
      </c>
      <c r="F335" s="1990" t="s">
        <v>5037</v>
      </c>
      <c r="G335" s="2437" t="s">
        <v>5038</v>
      </c>
      <c r="H335" s="29" t="s">
        <v>4474</v>
      </c>
      <c r="I335" s="455" t="s">
        <v>903</v>
      </c>
      <c r="J335" s="2245" t="s">
        <v>1108</v>
      </c>
      <c r="K335" s="2246">
        <v>47.5</v>
      </c>
      <c r="L335" s="574"/>
    </row>
    <row r="336" spans="1:12">
      <c r="A336" s="1806"/>
      <c r="B336" s="69" t="s">
        <v>5039</v>
      </c>
      <c r="C336" s="82" t="s">
        <v>4714</v>
      </c>
      <c r="D336" s="322" t="s">
        <v>2976</v>
      </c>
      <c r="E336" s="1783">
        <v>60</v>
      </c>
      <c r="F336" s="1784" t="s">
        <v>5040</v>
      </c>
      <c r="G336" s="2985" t="s">
        <v>5041</v>
      </c>
      <c r="H336" s="29" t="s">
        <v>5042</v>
      </c>
      <c r="I336" s="455" t="s">
        <v>3934</v>
      </c>
      <c r="J336" s="1778" t="s">
        <v>5043</v>
      </c>
      <c r="K336" s="305">
        <v>52.17</v>
      </c>
      <c r="L336" s="574"/>
    </row>
    <row r="337" spans="1:12">
      <c r="A337" s="1806"/>
      <c r="B337" s="69" t="s">
        <v>5044</v>
      </c>
      <c r="C337" s="82" t="s">
        <v>4714</v>
      </c>
      <c r="D337" s="322" t="s">
        <v>334</v>
      </c>
      <c r="E337" s="1783">
        <v>100</v>
      </c>
      <c r="F337" s="1784" t="s">
        <v>5045</v>
      </c>
      <c r="G337" s="2437" t="s">
        <v>5017</v>
      </c>
      <c r="H337" s="29" t="s">
        <v>4629</v>
      </c>
      <c r="I337" s="455" t="s">
        <v>903</v>
      </c>
      <c r="J337" s="1778" t="s">
        <v>1103</v>
      </c>
      <c r="K337" s="305">
        <v>89.5</v>
      </c>
      <c r="L337" s="574"/>
    </row>
    <row r="338" spans="1:12">
      <c r="A338" s="1806"/>
      <c r="B338" s="69" t="s">
        <v>5046</v>
      </c>
      <c r="C338" s="82" t="s">
        <v>4714</v>
      </c>
      <c r="D338" s="218" t="s">
        <v>1629</v>
      </c>
      <c r="E338" s="1783">
        <v>70</v>
      </c>
      <c r="F338" s="1784" t="s">
        <v>5047</v>
      </c>
      <c r="G338" s="2437" t="s">
        <v>5026</v>
      </c>
      <c r="H338" s="29" t="s">
        <v>4437</v>
      </c>
      <c r="I338" s="455" t="s">
        <v>903</v>
      </c>
      <c r="J338" s="1778" t="s">
        <v>3034</v>
      </c>
      <c r="K338" s="305">
        <v>61.5</v>
      </c>
      <c r="L338" s="574"/>
    </row>
    <row r="339" spans="1:12">
      <c r="A339" s="1806"/>
      <c r="B339" s="69" t="s">
        <v>5048</v>
      </c>
      <c r="C339" s="82" t="s">
        <v>4714</v>
      </c>
      <c r="D339" s="218" t="s">
        <v>550</v>
      </c>
      <c r="E339" s="1783">
        <v>120</v>
      </c>
      <c r="F339" s="1784" t="s">
        <v>5049</v>
      </c>
      <c r="G339" s="2437" t="s">
        <v>5017</v>
      </c>
      <c r="H339" s="29" t="s">
        <v>4629</v>
      </c>
      <c r="I339" s="455" t="s">
        <v>903</v>
      </c>
      <c r="J339" s="1778" t="s">
        <v>1103</v>
      </c>
      <c r="K339" s="305">
        <v>99.44</v>
      </c>
    </row>
    <row r="340" spans="1:12" ht="37.5">
      <c r="A340" s="1806"/>
      <c r="B340" s="69" t="s">
        <v>5050</v>
      </c>
      <c r="C340" s="82" t="s">
        <v>4714</v>
      </c>
      <c r="D340" s="218" t="s">
        <v>5051</v>
      </c>
      <c r="E340" s="1783">
        <v>75</v>
      </c>
      <c r="F340" s="1784" t="s">
        <v>5052</v>
      </c>
      <c r="G340" s="2437" t="s">
        <v>5038</v>
      </c>
      <c r="H340" s="2104" t="s">
        <v>5053</v>
      </c>
      <c r="I340" s="455" t="s">
        <v>903</v>
      </c>
      <c r="J340" s="1996" t="s">
        <v>4875</v>
      </c>
      <c r="K340" s="2127">
        <v>63.67</v>
      </c>
    </row>
    <row r="341" spans="1:12">
      <c r="A341" s="1806"/>
      <c r="B341" s="69" t="s">
        <v>5054</v>
      </c>
      <c r="C341" s="82" t="s">
        <v>4714</v>
      </c>
      <c r="D341" s="322" t="s">
        <v>5051</v>
      </c>
      <c r="E341" s="33">
        <v>85</v>
      </c>
      <c r="F341" s="34" t="s">
        <v>5055</v>
      </c>
      <c r="G341" s="2437" t="s">
        <v>5017</v>
      </c>
      <c r="H341" s="29" t="s">
        <v>5056</v>
      </c>
      <c r="I341" s="455" t="s">
        <v>903</v>
      </c>
      <c r="J341" s="1778" t="s">
        <v>5057</v>
      </c>
      <c r="K341" s="305">
        <v>74.63</v>
      </c>
    </row>
    <row r="342" spans="1:12">
      <c r="A342" s="1806"/>
      <c r="B342" s="69" t="s">
        <v>5058</v>
      </c>
      <c r="C342" s="82" t="s">
        <v>4714</v>
      </c>
      <c r="D342" s="322" t="s">
        <v>5059</v>
      </c>
      <c r="E342" s="33">
        <v>75</v>
      </c>
      <c r="F342" s="34" t="s">
        <v>5060</v>
      </c>
      <c r="G342" s="2437" t="s">
        <v>5017</v>
      </c>
      <c r="H342" s="29" t="s">
        <v>5061</v>
      </c>
      <c r="I342" s="455" t="s">
        <v>903</v>
      </c>
      <c r="J342" s="1778" t="s">
        <v>5062</v>
      </c>
      <c r="K342" s="305">
        <v>67.52</v>
      </c>
    </row>
    <row r="343" spans="1:12">
      <c r="A343" s="1806"/>
      <c r="B343" s="69"/>
      <c r="C343" s="82"/>
      <c r="D343" s="605"/>
      <c r="E343" s="33"/>
      <c r="F343" s="34"/>
      <c r="G343" s="486"/>
      <c r="H343" s="852"/>
      <c r="I343" s="455"/>
      <c r="J343" s="2130"/>
      <c r="K343" s="2130"/>
    </row>
    <row r="344" spans="1:12">
      <c r="A344" s="1806"/>
      <c r="B344" s="69" t="s">
        <v>5063</v>
      </c>
      <c r="C344" s="82" t="s">
        <v>4714</v>
      </c>
      <c r="D344" s="605" t="s">
        <v>4745</v>
      </c>
      <c r="E344" s="33">
        <v>120</v>
      </c>
      <c r="F344" s="34" t="s">
        <v>4710</v>
      </c>
      <c r="G344" s="3242" t="s">
        <v>5041</v>
      </c>
      <c r="H344" s="852" t="s">
        <v>5064</v>
      </c>
      <c r="I344" s="455" t="s">
        <v>3934</v>
      </c>
      <c r="J344" s="2130" t="s">
        <v>5065</v>
      </c>
      <c r="K344" s="2130">
        <v>104.38</v>
      </c>
    </row>
    <row r="345" spans="1:12">
      <c r="A345" s="1806"/>
      <c r="B345" s="69" t="s">
        <v>5044</v>
      </c>
      <c r="C345" s="82" t="s">
        <v>4714</v>
      </c>
      <c r="D345" s="605" t="s">
        <v>183</v>
      </c>
      <c r="E345" s="3167">
        <v>100</v>
      </c>
      <c r="F345" s="2805" t="s">
        <v>5066</v>
      </c>
      <c r="G345" s="1116" t="s">
        <v>5067</v>
      </c>
      <c r="H345" s="1345">
        <v>1790</v>
      </c>
      <c r="I345" s="455" t="s">
        <v>903</v>
      </c>
      <c r="J345" s="2130" t="s">
        <v>4074</v>
      </c>
      <c r="K345" s="2130" t="s">
        <v>5068</v>
      </c>
    </row>
    <row r="346" spans="1:12">
      <c r="A346" s="2382" t="s">
        <v>1180</v>
      </c>
      <c r="B346" s="69" t="s">
        <v>5036</v>
      </c>
      <c r="C346" s="82" t="s">
        <v>901</v>
      </c>
      <c r="D346" s="322" t="s">
        <v>303</v>
      </c>
      <c r="E346" s="3166">
        <v>55</v>
      </c>
      <c r="F346" s="2805" t="s">
        <v>5069</v>
      </c>
      <c r="G346" s="1541" t="s">
        <v>5070</v>
      </c>
      <c r="H346" s="69">
        <v>1420</v>
      </c>
      <c r="I346" s="455" t="s">
        <v>903</v>
      </c>
      <c r="J346" s="2146" t="s">
        <v>542</v>
      </c>
      <c r="K346" s="1999">
        <v>48.33</v>
      </c>
    </row>
    <row r="347" spans="1:12">
      <c r="A347" s="1806"/>
      <c r="B347" s="69" t="s">
        <v>5071</v>
      </c>
      <c r="C347" s="82" t="s">
        <v>901</v>
      </c>
      <c r="D347" s="322" t="s">
        <v>453</v>
      </c>
      <c r="E347" s="3166">
        <v>75</v>
      </c>
      <c r="F347" s="2805" t="s">
        <v>2462</v>
      </c>
      <c r="G347" s="180" t="s">
        <v>5017</v>
      </c>
      <c r="H347" s="29">
        <v>1534</v>
      </c>
      <c r="I347" s="455" t="s">
        <v>903</v>
      </c>
      <c r="J347" s="2146" t="s">
        <v>5072</v>
      </c>
      <c r="K347" s="1999" t="s">
        <v>5073</v>
      </c>
    </row>
    <row r="348" spans="1:12">
      <c r="A348" s="1806"/>
      <c r="B348" s="69" t="s">
        <v>5074</v>
      </c>
      <c r="C348" s="82" t="s">
        <v>4563</v>
      </c>
      <c r="D348" s="322" t="s">
        <v>550</v>
      </c>
      <c r="E348" s="3232">
        <v>75</v>
      </c>
      <c r="F348" s="2805" t="s">
        <v>5075</v>
      </c>
      <c r="G348" s="180" t="s">
        <v>5076</v>
      </c>
      <c r="H348" s="29">
        <v>1024</v>
      </c>
      <c r="I348" s="455" t="s">
        <v>903</v>
      </c>
      <c r="J348" s="2146" t="s">
        <v>5077</v>
      </c>
      <c r="K348" s="1999" t="s">
        <v>5078</v>
      </c>
    </row>
    <row r="349" spans="1:12">
      <c r="A349" s="1806" t="s">
        <v>906</v>
      </c>
      <c r="B349" s="69" t="s">
        <v>5079</v>
      </c>
      <c r="C349" s="82" t="s">
        <v>4563</v>
      </c>
      <c r="D349" s="322" t="s">
        <v>550</v>
      </c>
      <c r="E349" s="3232">
        <v>75</v>
      </c>
      <c r="F349" s="2805" t="s">
        <v>5080</v>
      </c>
      <c r="G349" s="180" t="s">
        <v>5081</v>
      </c>
      <c r="H349" s="29">
        <v>952</v>
      </c>
      <c r="I349" s="455" t="s">
        <v>903</v>
      </c>
      <c r="J349" s="2146" t="s">
        <v>5082</v>
      </c>
      <c r="K349" s="1999" t="s">
        <v>5083</v>
      </c>
    </row>
    <row r="350" spans="1:12">
      <c r="A350" s="1806" t="s">
        <v>906</v>
      </c>
      <c r="B350" s="69" t="s">
        <v>4666</v>
      </c>
      <c r="C350" s="82" t="s">
        <v>4563</v>
      </c>
      <c r="D350" s="322" t="s">
        <v>172</v>
      </c>
      <c r="E350" s="3166">
        <v>110</v>
      </c>
      <c r="F350" s="2805" t="s">
        <v>4667</v>
      </c>
      <c r="G350" s="1713" t="s">
        <v>5026</v>
      </c>
      <c r="H350" s="69" t="s">
        <v>1852</v>
      </c>
      <c r="I350" s="455" t="s">
        <v>903</v>
      </c>
      <c r="J350" s="2132" t="s">
        <v>5084</v>
      </c>
      <c r="K350" s="2132" t="s">
        <v>5085</v>
      </c>
    </row>
    <row r="351" spans="1:12">
      <c r="A351" s="1806" t="s">
        <v>906</v>
      </c>
      <c r="B351" s="69" t="s">
        <v>5086</v>
      </c>
      <c r="C351" s="82" t="s">
        <v>4563</v>
      </c>
      <c r="D351" s="322" t="s">
        <v>172</v>
      </c>
      <c r="E351" s="3167">
        <v>140</v>
      </c>
      <c r="F351" s="2805" t="s">
        <v>5087</v>
      </c>
      <c r="G351" s="2101"/>
      <c r="H351" s="1718"/>
      <c r="I351" s="455" t="s">
        <v>903</v>
      </c>
      <c r="J351" s="2103"/>
      <c r="K351" s="2102"/>
    </row>
    <row r="352" spans="1:12">
      <c r="A352" s="1806"/>
      <c r="B352" s="69" t="s">
        <v>4673</v>
      </c>
      <c r="C352" s="82" t="s">
        <v>4563</v>
      </c>
      <c r="D352" s="322" t="s">
        <v>172</v>
      </c>
      <c r="E352" s="3167">
        <v>140</v>
      </c>
      <c r="F352" s="2805" t="s">
        <v>4674</v>
      </c>
      <c r="G352" s="1116" t="s">
        <v>5070</v>
      </c>
      <c r="H352" s="1345" t="s">
        <v>5088</v>
      </c>
      <c r="I352" s="455" t="s">
        <v>903</v>
      </c>
      <c r="J352" s="1345" t="s">
        <v>5089</v>
      </c>
      <c r="K352" s="3794">
        <v>123.33</v>
      </c>
    </row>
    <row r="353" spans="1:11" ht="38.25">
      <c r="A353" s="1806"/>
      <c r="B353" s="69" t="s">
        <v>5090</v>
      </c>
      <c r="C353" s="82" t="s">
        <v>4714</v>
      </c>
      <c r="D353" s="605" t="s">
        <v>183</v>
      </c>
      <c r="E353" s="33">
        <v>160</v>
      </c>
      <c r="F353" s="34" t="s">
        <v>5091</v>
      </c>
      <c r="G353" s="1541"/>
      <c r="H353" s="69"/>
      <c r="I353" s="455" t="s">
        <v>903</v>
      </c>
      <c r="J353" s="2120"/>
      <c r="K353" s="2128"/>
    </row>
    <row r="354" spans="1:11">
      <c r="A354" s="1806"/>
      <c r="B354" s="69" t="s">
        <v>5092</v>
      </c>
      <c r="C354" s="82" t="s">
        <v>4714</v>
      </c>
      <c r="D354" s="322" t="s">
        <v>334</v>
      </c>
      <c r="E354" s="3167">
        <v>115</v>
      </c>
      <c r="F354" s="2805"/>
      <c r="G354" s="1116" t="s">
        <v>5093</v>
      </c>
      <c r="H354" s="1345">
        <v>2100</v>
      </c>
      <c r="I354" s="455" t="s">
        <v>903</v>
      </c>
      <c r="J354" s="3795" t="s">
        <v>908</v>
      </c>
      <c r="K354" s="3795" t="s">
        <v>5094</v>
      </c>
    </row>
    <row r="355" spans="1:11">
      <c r="A355" s="1806"/>
      <c r="B355" s="2432" t="s">
        <v>5095</v>
      </c>
      <c r="C355" s="82" t="s">
        <v>4563</v>
      </c>
      <c r="D355" s="322" t="s">
        <v>963</v>
      </c>
      <c r="E355" s="1783">
        <v>50</v>
      </c>
      <c r="F355" s="1784" t="s">
        <v>5096</v>
      </c>
      <c r="G355" s="1713" t="s">
        <v>5097</v>
      </c>
      <c r="H355" s="852">
        <v>680</v>
      </c>
      <c r="I355" s="455" t="s">
        <v>903</v>
      </c>
      <c r="J355" s="2132" t="s">
        <v>1143</v>
      </c>
      <c r="K355" s="2132" t="s">
        <v>5098</v>
      </c>
    </row>
    <row r="356" spans="1:11">
      <c r="A356" s="1806"/>
      <c r="B356" s="852"/>
      <c r="C356" s="753"/>
      <c r="D356" s="3353"/>
      <c r="E356" s="1478"/>
      <c r="F356" s="1479"/>
      <c r="G356" s="2101"/>
      <c r="H356" s="1718"/>
      <c r="I356" s="3791"/>
      <c r="J356" s="2132"/>
      <c r="K356" s="1997"/>
    </row>
    <row r="357" spans="1:11">
      <c r="A357" s="1806"/>
      <c r="B357" s="852"/>
      <c r="C357" s="753"/>
      <c r="D357" s="3353"/>
      <c r="E357" s="1478"/>
      <c r="F357" s="1479"/>
      <c r="G357" s="2101"/>
      <c r="H357" s="1718"/>
      <c r="I357" s="3791"/>
      <c r="J357" s="2132"/>
      <c r="K357" s="1997"/>
    </row>
    <row r="358" spans="1:11">
      <c r="A358" s="1806"/>
      <c r="B358" s="190"/>
      <c r="C358" s="140"/>
      <c r="D358" s="140"/>
      <c r="E358" s="1476"/>
      <c r="F358" s="1477"/>
      <c r="G358" s="2122"/>
      <c r="H358" s="190"/>
      <c r="I358" s="132"/>
      <c r="J358" s="2118"/>
      <c r="K358" s="2118"/>
    </row>
    <row r="359" spans="1:11">
      <c r="A359" s="1806"/>
      <c r="B359" s="69"/>
      <c r="C359" s="218"/>
      <c r="D359" s="218"/>
      <c r="E359" s="1476"/>
      <c r="F359" s="1477"/>
      <c r="G359" s="1713"/>
      <c r="H359" s="69"/>
      <c r="I359" s="69"/>
      <c r="J359" s="2118"/>
      <c r="K359" s="2118"/>
    </row>
    <row r="360" spans="1:11">
      <c r="A360" s="1806"/>
      <c r="B360" s="69"/>
      <c r="C360" s="218"/>
      <c r="D360" s="218"/>
      <c r="E360" s="1476"/>
      <c r="F360" s="1477"/>
      <c r="G360" s="1713"/>
      <c r="H360" s="69"/>
      <c r="I360" s="69"/>
      <c r="J360" s="2118"/>
      <c r="K360" s="2118"/>
    </row>
    <row r="361" spans="1:11">
      <c r="A361" s="1806"/>
      <c r="B361" s="69"/>
      <c r="C361" s="218"/>
      <c r="D361" s="218"/>
      <c r="E361" s="1476"/>
      <c r="F361" s="1477"/>
      <c r="G361" s="1713"/>
      <c r="H361" s="69"/>
      <c r="I361" s="69"/>
      <c r="J361" s="2118"/>
      <c r="K361" s="2118"/>
    </row>
    <row r="362" spans="1:11">
      <c r="A362" s="1903"/>
      <c r="B362" s="852"/>
      <c r="C362" s="753"/>
      <c r="D362" s="634"/>
      <c r="E362" s="1478"/>
      <c r="F362" s="1479"/>
      <c r="G362" s="1116"/>
      <c r="H362" s="1345"/>
      <c r="I362" s="1349"/>
      <c r="J362" s="1705"/>
      <c r="K362" s="1705"/>
    </row>
    <row r="363" spans="1:11">
      <c r="A363" s="1806"/>
      <c r="B363" s="852"/>
      <c r="C363" s="753"/>
      <c r="D363" s="634"/>
      <c r="E363" s="1478"/>
      <c r="F363" s="1479"/>
      <c r="G363" s="1116"/>
      <c r="H363" s="1345"/>
      <c r="I363" s="1349"/>
      <c r="J363" s="1705"/>
      <c r="K363" s="1705"/>
    </row>
    <row r="364" spans="1:11">
      <c r="A364" s="374"/>
      <c r="B364" s="374"/>
      <c r="C364" s="785"/>
      <c r="D364" s="785"/>
      <c r="E364" s="785"/>
      <c r="F364" s="785"/>
      <c r="G364" s="785"/>
      <c r="H364" s="785"/>
      <c r="I364" s="1845"/>
      <c r="J364" s="1846"/>
      <c r="K364" s="1847"/>
    </row>
    <row r="365" spans="1:11">
      <c r="A365" s="413" t="s">
        <v>1</v>
      </c>
      <c r="B365" s="413"/>
      <c r="C365" s="791"/>
      <c r="D365" s="372"/>
      <c r="E365" s="1848"/>
      <c r="F365" s="1849"/>
      <c r="G365" s="270"/>
      <c r="H365" s="1850"/>
      <c r="I365" s="413"/>
      <c r="J365" s="1851"/>
      <c r="K365" s="1847"/>
    </row>
    <row r="366" spans="1:11">
      <c r="A366" s="790" t="s">
        <v>1004</v>
      </c>
      <c r="B366" s="790"/>
      <c r="C366" s="1852"/>
      <c r="D366" s="785"/>
      <c r="E366" s="1848"/>
      <c r="F366" s="1849"/>
      <c r="G366" s="270"/>
      <c r="H366" s="1850"/>
      <c r="I366" s="413"/>
      <c r="J366" s="1851"/>
      <c r="K366" s="1847"/>
    </row>
    <row r="367" spans="1:11" ht="35.25" thickBot="1">
      <c r="A367" s="374"/>
      <c r="B367" s="412"/>
      <c r="C367" s="372"/>
      <c r="D367" s="372"/>
      <c r="E367" s="1848"/>
      <c r="F367" s="1849"/>
      <c r="G367" s="270"/>
      <c r="H367" s="1850"/>
      <c r="I367" s="412"/>
      <c r="J367" s="1851"/>
      <c r="K367" s="1847"/>
    </row>
    <row r="368" spans="1:11">
      <c r="A368" s="1853"/>
      <c r="B368" s="1854" t="s">
        <v>3</v>
      </c>
      <c r="C368" s="80" t="s">
        <v>4</v>
      </c>
      <c r="D368" s="379" t="s">
        <v>5</v>
      </c>
      <c r="E368" s="2778" t="s">
        <v>6</v>
      </c>
      <c r="F368" s="2779" t="s">
        <v>6</v>
      </c>
      <c r="G368" s="201" t="s">
        <v>7</v>
      </c>
      <c r="H368" s="80" t="s">
        <v>8</v>
      </c>
      <c r="I368" s="80" t="s">
        <v>9</v>
      </c>
      <c r="J368" s="3647" t="s">
        <v>10</v>
      </c>
      <c r="K368" s="3648" t="s">
        <v>10</v>
      </c>
    </row>
    <row r="369" spans="1:11" ht="35.25" thickBot="1">
      <c r="A369" s="1859"/>
      <c r="B369" s="1860"/>
      <c r="C369" s="414"/>
      <c r="D369" s="381" t="s">
        <v>11</v>
      </c>
      <c r="E369" s="2780" t="s">
        <v>12</v>
      </c>
      <c r="F369" s="2781" t="s">
        <v>13</v>
      </c>
      <c r="G369" s="202"/>
      <c r="H369" s="414" t="s">
        <v>14</v>
      </c>
      <c r="I369" s="414"/>
      <c r="J369" s="3649" t="s">
        <v>15</v>
      </c>
      <c r="K369" s="3650" t="s">
        <v>16</v>
      </c>
    </row>
    <row r="370" spans="1:11">
      <c r="A370" s="1817"/>
      <c r="B370" s="3852" t="s">
        <v>4374</v>
      </c>
      <c r="C370" s="3757"/>
      <c r="D370" s="3757"/>
      <c r="E370" s="3679"/>
      <c r="F370" s="3667"/>
      <c r="G370" s="3236" t="s">
        <v>86</v>
      </c>
      <c r="H370" s="3757" t="s">
        <v>4376</v>
      </c>
      <c r="I370" s="3757">
        <v>888</v>
      </c>
      <c r="J370" s="3757"/>
      <c r="K370" s="3757"/>
    </row>
    <row r="371" spans="1:11" ht="37.5">
      <c r="A371" s="2975" t="s">
        <v>86</v>
      </c>
      <c r="B371" s="69" t="s">
        <v>4377</v>
      </c>
      <c r="C371" s="82" t="s">
        <v>4378</v>
      </c>
      <c r="D371" s="3477" t="s">
        <v>4379</v>
      </c>
      <c r="E371" s="3519" t="s">
        <v>4380</v>
      </c>
      <c r="F371" s="3696" t="s">
        <v>5099</v>
      </c>
      <c r="G371" s="3541" t="s">
        <v>1672</v>
      </c>
      <c r="H371" s="20" t="s">
        <v>2167</v>
      </c>
      <c r="I371" s="1919" t="s">
        <v>4382</v>
      </c>
      <c r="J371" s="2245" t="s">
        <v>5100</v>
      </c>
      <c r="K371" s="1776">
        <v>37.86</v>
      </c>
    </row>
    <row r="372" spans="1:11" ht="37.5">
      <c r="A372" s="2975" t="s">
        <v>86</v>
      </c>
      <c r="B372" s="69" t="s">
        <v>4383</v>
      </c>
      <c r="C372" s="82" t="s">
        <v>4384</v>
      </c>
      <c r="D372" s="3477" t="s">
        <v>4379</v>
      </c>
      <c r="E372" s="3661" t="s">
        <v>4385</v>
      </c>
      <c r="F372" s="3696" t="s">
        <v>5101</v>
      </c>
      <c r="G372" s="3541" t="s">
        <v>1672</v>
      </c>
      <c r="H372" s="29" t="s">
        <v>1049</v>
      </c>
      <c r="I372" s="1919" t="s">
        <v>5102</v>
      </c>
      <c r="J372" s="2245" t="s">
        <v>5103</v>
      </c>
      <c r="K372" s="1776">
        <v>42.22</v>
      </c>
    </row>
    <row r="373" spans="1:11" ht="39.75">
      <c r="A373" s="2975" t="s">
        <v>86</v>
      </c>
      <c r="B373" s="69" t="s">
        <v>4389</v>
      </c>
      <c r="C373" s="3100" t="s">
        <v>4390</v>
      </c>
      <c r="D373" s="324" t="s">
        <v>4391</v>
      </c>
      <c r="E373" s="3697" t="s">
        <v>4392</v>
      </c>
      <c r="F373" s="3700" t="s">
        <v>5104</v>
      </c>
      <c r="G373" s="3541" t="s">
        <v>1672</v>
      </c>
      <c r="H373" s="20" t="s">
        <v>4394</v>
      </c>
      <c r="I373" s="1919" t="s">
        <v>5105</v>
      </c>
      <c r="J373" s="2245" t="s">
        <v>5106</v>
      </c>
      <c r="K373" s="1776">
        <v>52.5</v>
      </c>
    </row>
    <row r="374" spans="1:11" ht="39.75">
      <c r="A374" s="2975" t="s">
        <v>86</v>
      </c>
      <c r="B374" s="69" t="s">
        <v>4397</v>
      </c>
      <c r="C374" s="82" t="s">
        <v>4398</v>
      </c>
      <c r="D374" s="324" t="s">
        <v>4399</v>
      </c>
      <c r="E374" s="3519" t="s">
        <v>4400</v>
      </c>
      <c r="F374" s="3677" t="s">
        <v>5107</v>
      </c>
      <c r="G374" s="3541" t="s">
        <v>1672</v>
      </c>
      <c r="H374" s="20" t="s">
        <v>4402</v>
      </c>
      <c r="I374" s="1919" t="s">
        <v>5108</v>
      </c>
      <c r="J374" s="2245" t="s">
        <v>5109</v>
      </c>
      <c r="K374" s="1776">
        <v>54.7</v>
      </c>
    </row>
    <row r="375" spans="1:11" ht="39.75">
      <c r="A375" s="2975" t="s">
        <v>86</v>
      </c>
      <c r="B375" s="69" t="s">
        <v>4405</v>
      </c>
      <c r="C375" s="82" t="s">
        <v>4406</v>
      </c>
      <c r="D375" s="324" t="s">
        <v>4407</v>
      </c>
      <c r="E375" s="3519" t="s">
        <v>4408</v>
      </c>
      <c r="F375" s="3701" t="s">
        <v>5110</v>
      </c>
      <c r="G375" s="2434" t="s">
        <v>1672</v>
      </c>
      <c r="H375" s="29" t="s">
        <v>3308</v>
      </c>
      <c r="I375" s="3699" t="s">
        <v>5111</v>
      </c>
      <c r="J375" s="2245" t="s">
        <v>5112</v>
      </c>
      <c r="K375" s="1776">
        <v>44.4</v>
      </c>
    </row>
    <row r="376" spans="1:11" ht="39.75">
      <c r="A376" s="2975" t="s">
        <v>86</v>
      </c>
      <c r="B376" s="69" t="s">
        <v>4405</v>
      </c>
      <c r="C376" s="82" t="s">
        <v>4412</v>
      </c>
      <c r="D376" s="324" t="s">
        <v>4413</v>
      </c>
      <c r="E376" s="3519" t="s">
        <v>4414</v>
      </c>
      <c r="F376" s="3693" t="s">
        <v>5113</v>
      </c>
      <c r="G376" s="3702">
        <v>25211</v>
      </c>
      <c r="H376" s="29" t="s">
        <v>3106</v>
      </c>
      <c r="I376" s="3698" t="s">
        <v>5114</v>
      </c>
      <c r="J376" s="1778" t="s">
        <v>5115</v>
      </c>
      <c r="K376" s="1777">
        <v>59.83</v>
      </c>
    </row>
    <row r="377" spans="1:11">
      <c r="A377" s="2975" t="s">
        <v>86</v>
      </c>
      <c r="B377" s="284" t="s">
        <v>4418</v>
      </c>
      <c r="C377" s="362" t="s">
        <v>4419</v>
      </c>
      <c r="D377" s="1203" t="s">
        <v>4420</v>
      </c>
      <c r="E377" s="3673" t="s">
        <v>4421</v>
      </c>
      <c r="F377" s="3667" t="s">
        <v>4422</v>
      </c>
      <c r="G377" s="2433" t="s">
        <v>4423</v>
      </c>
      <c r="H377" s="69" t="s">
        <v>3893</v>
      </c>
      <c r="I377" s="455" t="s">
        <v>285</v>
      </c>
      <c r="J377" s="2146" t="s">
        <v>5116</v>
      </c>
      <c r="K377" s="2239">
        <v>74.83</v>
      </c>
    </row>
    <row r="378" spans="1:11" ht="37.5">
      <c r="A378" s="2975" t="s">
        <v>86</v>
      </c>
      <c r="B378" s="284" t="s">
        <v>4425</v>
      </c>
      <c r="C378" s="362" t="s">
        <v>4426</v>
      </c>
      <c r="D378" s="1203" t="s">
        <v>4427</v>
      </c>
      <c r="E378" s="3673" t="s">
        <v>5117</v>
      </c>
      <c r="F378" s="3667" t="s">
        <v>5118</v>
      </c>
      <c r="G378" s="2433" t="s">
        <v>4423</v>
      </c>
      <c r="H378" s="69" t="s">
        <v>4402</v>
      </c>
      <c r="I378" s="3699" t="s">
        <v>5119</v>
      </c>
      <c r="J378" s="2146" t="s">
        <v>5120</v>
      </c>
      <c r="K378" s="2239">
        <v>109.4</v>
      </c>
    </row>
    <row r="379" spans="1:11" ht="37.5">
      <c r="A379" s="2975" t="s">
        <v>86</v>
      </c>
      <c r="B379" s="1782" t="s">
        <v>4432</v>
      </c>
      <c r="C379" s="362" t="s">
        <v>4433</v>
      </c>
      <c r="D379" s="1464" t="s">
        <v>4420</v>
      </c>
      <c r="E379" s="3703" t="s">
        <v>4434</v>
      </c>
      <c r="F379" s="3667" t="s">
        <v>4435</v>
      </c>
      <c r="G379" s="765" t="s">
        <v>4423</v>
      </c>
      <c r="H379" s="1345" t="s">
        <v>4436</v>
      </c>
      <c r="I379" s="486" t="s">
        <v>3934</v>
      </c>
      <c r="J379" s="2161" t="s">
        <v>5121</v>
      </c>
      <c r="K379" s="2239" t="s">
        <v>5122</v>
      </c>
    </row>
    <row r="380" spans="1:11">
      <c r="A380" s="2975" t="s">
        <v>86</v>
      </c>
      <c r="B380" s="2432" t="s">
        <v>4438</v>
      </c>
      <c r="C380" s="362" t="s">
        <v>4439</v>
      </c>
      <c r="D380" s="1464" t="s">
        <v>4420</v>
      </c>
      <c r="E380" s="3658">
        <v>100</v>
      </c>
      <c r="F380" s="3657" t="s">
        <v>4440</v>
      </c>
      <c r="G380" s="765" t="s">
        <v>4441</v>
      </c>
      <c r="H380" s="1345" t="s">
        <v>4442</v>
      </c>
      <c r="I380" s="486" t="s">
        <v>3934</v>
      </c>
      <c r="J380" s="2161" t="s">
        <v>5123</v>
      </c>
      <c r="K380" s="2239" t="s">
        <v>5124</v>
      </c>
    </row>
    <row r="381" spans="1:11">
      <c r="A381" s="2975" t="s">
        <v>86</v>
      </c>
      <c r="B381" s="2432" t="s">
        <v>4438</v>
      </c>
      <c r="C381" s="362" t="s">
        <v>4443</v>
      </c>
      <c r="D381" s="1464" t="s">
        <v>4444</v>
      </c>
      <c r="E381" s="3658">
        <v>75</v>
      </c>
      <c r="F381" s="3657" t="s">
        <v>4445</v>
      </c>
      <c r="G381" s="765" t="s">
        <v>4441</v>
      </c>
      <c r="H381" s="1345" t="s">
        <v>4446</v>
      </c>
      <c r="I381" s="486" t="s">
        <v>3934</v>
      </c>
      <c r="J381" s="2161" t="s">
        <v>4447</v>
      </c>
      <c r="K381" s="2239" t="s">
        <v>4448</v>
      </c>
    </row>
    <row r="382" spans="1:11">
      <c r="A382" s="2975" t="s">
        <v>86</v>
      </c>
      <c r="B382" s="69" t="s">
        <v>4449</v>
      </c>
      <c r="C382" s="82" t="s">
        <v>4450</v>
      </c>
      <c r="D382" s="324" t="s">
        <v>4451</v>
      </c>
      <c r="E382" s="3656">
        <v>210</v>
      </c>
      <c r="F382" s="3657" t="s">
        <v>4452</v>
      </c>
      <c r="G382" s="3482" t="s">
        <v>4453</v>
      </c>
      <c r="H382" s="29" t="s">
        <v>4454</v>
      </c>
      <c r="I382" s="486" t="s">
        <v>3934</v>
      </c>
      <c r="J382" s="1778" t="s">
        <v>4455</v>
      </c>
      <c r="K382" s="1777" t="s">
        <v>4456</v>
      </c>
    </row>
    <row r="383" spans="1:11" ht="37.5">
      <c r="A383" s="2975" t="s">
        <v>86</v>
      </c>
      <c r="B383" s="284" t="s">
        <v>4418</v>
      </c>
      <c r="C383" s="362" t="s">
        <v>4457</v>
      </c>
      <c r="D383" s="1203" t="s">
        <v>4458</v>
      </c>
      <c r="E383" s="3673" t="s">
        <v>5125</v>
      </c>
      <c r="F383" s="3667" t="s">
        <v>5126</v>
      </c>
      <c r="G383" s="2433" t="s">
        <v>4423</v>
      </c>
      <c r="H383" s="69" t="s">
        <v>5127</v>
      </c>
      <c r="I383" s="486" t="s">
        <v>3934</v>
      </c>
      <c r="J383" s="2146" t="s">
        <v>5128</v>
      </c>
      <c r="K383" s="2239" t="s">
        <v>5129</v>
      </c>
    </row>
    <row r="384" spans="1:11" ht="37.5">
      <c r="A384" s="3757" t="s">
        <v>86</v>
      </c>
      <c r="B384" s="284" t="s">
        <v>4464</v>
      </c>
      <c r="C384" s="362" t="s">
        <v>4465</v>
      </c>
      <c r="D384" s="1203" t="s">
        <v>4420</v>
      </c>
      <c r="E384" s="3673" t="s">
        <v>5130</v>
      </c>
      <c r="F384" s="3667" t="s">
        <v>5131</v>
      </c>
      <c r="G384" s="3757" t="s">
        <v>5132</v>
      </c>
      <c r="H384" s="69" t="s">
        <v>4402</v>
      </c>
      <c r="I384" s="857" t="s">
        <v>5133</v>
      </c>
      <c r="J384" s="2146" t="s">
        <v>5134</v>
      </c>
      <c r="K384" s="2239" t="s">
        <v>5135</v>
      </c>
    </row>
    <row r="385" spans="1:11" ht="37.5">
      <c r="A385" s="2975" t="s">
        <v>86</v>
      </c>
      <c r="B385" s="1782" t="s">
        <v>4468</v>
      </c>
      <c r="C385" s="362" t="s">
        <v>4469</v>
      </c>
      <c r="D385" s="1056" t="s">
        <v>4470</v>
      </c>
      <c r="E385" s="1837" t="s">
        <v>5136</v>
      </c>
      <c r="F385" s="3657" t="s">
        <v>4495</v>
      </c>
      <c r="G385" s="765" t="s">
        <v>4423</v>
      </c>
      <c r="H385" s="1345" t="s">
        <v>4473</v>
      </c>
      <c r="I385" s="486" t="s">
        <v>3934</v>
      </c>
      <c r="J385" s="2161" t="s">
        <v>5137</v>
      </c>
      <c r="K385" s="2849" t="s">
        <v>5138</v>
      </c>
    </row>
    <row r="386" spans="1:11">
      <c r="A386" s="2975" t="s">
        <v>86</v>
      </c>
      <c r="B386" s="1782" t="s">
        <v>4468</v>
      </c>
      <c r="C386" s="362" t="s">
        <v>4475</v>
      </c>
      <c r="D386" s="1056" t="s">
        <v>4420</v>
      </c>
      <c r="E386" s="3673" t="s">
        <v>4476</v>
      </c>
      <c r="F386" s="3657" t="s">
        <v>5139</v>
      </c>
      <c r="G386" s="765" t="s">
        <v>4423</v>
      </c>
      <c r="H386" s="1345" t="s">
        <v>4478</v>
      </c>
      <c r="I386" s="486" t="s">
        <v>3934</v>
      </c>
      <c r="J386" s="2161" t="s">
        <v>5140</v>
      </c>
      <c r="K386" s="2239" t="s">
        <v>5141</v>
      </c>
    </row>
    <row r="387" spans="1:11">
      <c r="A387" s="2975" t="s">
        <v>86</v>
      </c>
      <c r="B387" s="1782" t="s">
        <v>4468</v>
      </c>
      <c r="C387" s="362" t="s">
        <v>4479</v>
      </c>
      <c r="D387" s="1056" t="s">
        <v>4420</v>
      </c>
      <c r="E387" s="3703" t="s">
        <v>4480</v>
      </c>
      <c r="F387" s="3657" t="s">
        <v>4481</v>
      </c>
      <c r="G387" s="765" t="s">
        <v>4423</v>
      </c>
      <c r="H387" s="1345" t="s">
        <v>4482</v>
      </c>
      <c r="I387" s="486" t="s">
        <v>3934</v>
      </c>
      <c r="J387" s="2347" t="s">
        <v>5142</v>
      </c>
      <c r="K387" s="2239" t="s">
        <v>5143</v>
      </c>
    </row>
    <row r="388" spans="1:11">
      <c r="A388" s="2975" t="s">
        <v>86</v>
      </c>
      <c r="B388" s="2432" t="s">
        <v>4438</v>
      </c>
      <c r="C388" s="362" t="s">
        <v>4483</v>
      </c>
      <c r="D388" s="1056" t="s">
        <v>4484</v>
      </c>
      <c r="E388" s="3673" t="s">
        <v>5144</v>
      </c>
      <c r="F388" s="3657" t="s">
        <v>5145</v>
      </c>
      <c r="G388" s="3537">
        <v>25230</v>
      </c>
      <c r="H388" s="1345" t="s">
        <v>4490</v>
      </c>
      <c r="I388" s="486" t="s">
        <v>3934</v>
      </c>
      <c r="J388" s="2161" t="s">
        <v>5146</v>
      </c>
      <c r="K388" s="2239" t="s">
        <v>5147</v>
      </c>
    </row>
    <row r="389" spans="1:11" ht="37.5">
      <c r="A389" s="2975" t="s">
        <v>86</v>
      </c>
      <c r="B389" s="2432" t="s">
        <v>4438</v>
      </c>
      <c r="C389" s="362" t="s">
        <v>4487</v>
      </c>
      <c r="D389" s="1056" t="s">
        <v>4484</v>
      </c>
      <c r="E389" s="3757" t="s">
        <v>4488</v>
      </c>
      <c r="F389" s="3657" t="s">
        <v>4489</v>
      </c>
      <c r="G389" s="3757" t="s">
        <v>4441</v>
      </c>
      <c r="H389" s="1345" t="s">
        <v>4490</v>
      </c>
      <c r="I389" s="486" t="s">
        <v>3934</v>
      </c>
      <c r="J389" s="2161" t="s">
        <v>5148</v>
      </c>
      <c r="K389" s="2239" t="s">
        <v>5149</v>
      </c>
    </row>
    <row r="390" spans="1:11">
      <c r="A390" s="2975" t="s">
        <v>86</v>
      </c>
      <c r="B390" s="2432" t="s">
        <v>4492</v>
      </c>
      <c r="C390" s="362" t="s">
        <v>4493</v>
      </c>
      <c r="D390" s="1056" t="s">
        <v>4470</v>
      </c>
      <c r="E390" s="3673" t="s">
        <v>4494</v>
      </c>
      <c r="F390" s="3657" t="s">
        <v>4495</v>
      </c>
      <c r="G390" s="765" t="s">
        <v>4423</v>
      </c>
      <c r="H390" s="1345" t="s">
        <v>4473</v>
      </c>
      <c r="I390" s="486" t="s">
        <v>3934</v>
      </c>
      <c r="J390" s="2161" t="s">
        <v>5150</v>
      </c>
      <c r="K390" s="2239" t="s">
        <v>5151</v>
      </c>
    </row>
    <row r="391" spans="1:11" ht="39.75">
      <c r="A391" s="3757" t="s">
        <v>86</v>
      </c>
      <c r="B391" s="910" t="s">
        <v>4497</v>
      </c>
      <c r="C391" s="362" t="s">
        <v>4498</v>
      </c>
      <c r="D391" s="390" t="s">
        <v>4499</v>
      </c>
      <c r="E391" s="3697" t="s">
        <v>4500</v>
      </c>
      <c r="F391" s="3694">
        <v>2200</v>
      </c>
      <c r="G391" s="3629">
        <v>25190</v>
      </c>
      <c r="H391" s="69" t="s">
        <v>4501</v>
      </c>
      <c r="I391" s="2771" t="s">
        <v>5152</v>
      </c>
      <c r="J391" s="2146" t="s">
        <v>5153</v>
      </c>
      <c r="K391" s="1999" t="s">
        <v>5154</v>
      </c>
    </row>
    <row r="392" spans="1:11">
      <c r="A392" s="3543" t="s">
        <v>86</v>
      </c>
      <c r="B392" s="910" t="s">
        <v>4418</v>
      </c>
      <c r="C392" s="362" t="s">
        <v>4504</v>
      </c>
      <c r="D392" s="390" t="s">
        <v>4505</v>
      </c>
      <c r="E392" s="3703" t="s">
        <v>4506</v>
      </c>
      <c r="F392" s="3667">
        <v>1100</v>
      </c>
      <c r="G392" s="3375" t="s">
        <v>4423</v>
      </c>
      <c r="H392" s="69" t="s">
        <v>4507</v>
      </c>
      <c r="I392" s="486" t="s">
        <v>3934</v>
      </c>
      <c r="J392" s="2161" t="s">
        <v>5155</v>
      </c>
      <c r="K392" s="1999">
        <v>70.31</v>
      </c>
    </row>
    <row r="393" spans="1:11">
      <c r="A393" s="3543" t="s">
        <v>86</v>
      </c>
      <c r="B393" s="910" t="s">
        <v>4418</v>
      </c>
      <c r="C393" s="362" t="s">
        <v>4509</v>
      </c>
      <c r="D393" s="3562" t="s">
        <v>4510</v>
      </c>
      <c r="E393" s="3703" t="s">
        <v>5156</v>
      </c>
      <c r="F393" s="3667" t="s">
        <v>5157</v>
      </c>
      <c r="G393" s="3375" t="s">
        <v>4513</v>
      </c>
      <c r="H393" s="69" t="s">
        <v>2468</v>
      </c>
      <c r="I393" s="486" t="s">
        <v>3934</v>
      </c>
      <c r="J393" s="2146" t="s">
        <v>5158</v>
      </c>
      <c r="K393" s="1999">
        <v>114.17107</v>
      </c>
    </row>
    <row r="394" spans="1:11" ht="39.75">
      <c r="A394" s="3757" t="s">
        <v>86</v>
      </c>
      <c r="B394" s="465" t="s">
        <v>4515</v>
      </c>
      <c r="C394" s="1762" t="s">
        <v>4516</v>
      </c>
      <c r="D394" s="1763" t="s">
        <v>4517</v>
      </c>
      <c r="E394" s="1837" t="s">
        <v>5159</v>
      </c>
      <c r="F394" s="3667" t="s">
        <v>5160</v>
      </c>
      <c r="G394" s="3629">
        <v>25190</v>
      </c>
      <c r="H394" s="20" t="s">
        <v>4520</v>
      </c>
      <c r="I394" s="3542" t="s">
        <v>5161</v>
      </c>
      <c r="J394" s="2280" t="s">
        <v>5162</v>
      </c>
      <c r="K394" s="1775" t="s">
        <v>5163</v>
      </c>
    </row>
    <row r="395" spans="1:11">
      <c r="A395" s="2975" t="s">
        <v>86</v>
      </c>
      <c r="B395" s="910" t="s">
        <v>4418</v>
      </c>
      <c r="C395" s="362" t="s">
        <v>4523</v>
      </c>
      <c r="D395" s="1203" t="s">
        <v>4524</v>
      </c>
      <c r="E395" s="3679">
        <v>140</v>
      </c>
      <c r="F395" s="3667" t="s">
        <v>4525</v>
      </c>
      <c r="G395" s="1541" t="s">
        <v>4423</v>
      </c>
      <c r="H395" s="69" t="s">
        <v>2158</v>
      </c>
      <c r="I395" s="486" t="s">
        <v>3934</v>
      </c>
      <c r="J395" s="2146" t="s">
        <v>4526</v>
      </c>
      <c r="K395" s="2239">
        <v>127.08</v>
      </c>
    </row>
    <row r="396" spans="1:11">
      <c r="A396" s="2975" t="s">
        <v>86</v>
      </c>
      <c r="B396" s="393" t="s">
        <v>4527</v>
      </c>
      <c r="C396" s="362" t="s">
        <v>4528</v>
      </c>
      <c r="D396" s="1203" t="s">
        <v>4420</v>
      </c>
      <c r="E396" s="3673" t="s">
        <v>5164</v>
      </c>
      <c r="F396" s="3696" t="s">
        <v>5165</v>
      </c>
      <c r="G396" s="1541" t="s">
        <v>1653</v>
      </c>
      <c r="H396" s="69" t="s">
        <v>3106</v>
      </c>
      <c r="I396" s="486" t="s">
        <v>3934</v>
      </c>
      <c r="J396" s="2146" t="s">
        <v>5166</v>
      </c>
      <c r="K396" s="2744" t="s">
        <v>5167</v>
      </c>
    </row>
    <row r="397" spans="1:11">
      <c r="A397" s="2975" t="s">
        <v>86</v>
      </c>
      <c r="B397" s="225" t="s">
        <v>912</v>
      </c>
      <c r="C397" s="362" t="s">
        <v>4531</v>
      </c>
      <c r="D397" s="358" t="s">
        <v>4532</v>
      </c>
      <c r="E397" s="3673" t="s">
        <v>4533</v>
      </c>
      <c r="F397" s="3677" t="s">
        <v>5168</v>
      </c>
      <c r="G397" s="3541" t="s">
        <v>5169</v>
      </c>
      <c r="H397" s="69" t="s">
        <v>4535</v>
      </c>
      <c r="I397" s="486" t="s">
        <v>3934</v>
      </c>
      <c r="J397" s="2146" t="s">
        <v>5170</v>
      </c>
      <c r="K397" s="2744">
        <v>80.75</v>
      </c>
    </row>
    <row r="398" spans="1:11" ht="37.5">
      <c r="A398" s="2975" t="s">
        <v>86</v>
      </c>
      <c r="B398" s="225" t="s">
        <v>912</v>
      </c>
      <c r="C398" s="362" t="s">
        <v>4537</v>
      </c>
      <c r="D398" s="358" t="s">
        <v>4538</v>
      </c>
      <c r="E398" s="3679" t="s">
        <v>5171</v>
      </c>
      <c r="F398" s="3667" t="s">
        <v>5172</v>
      </c>
      <c r="G398" s="3541" t="s">
        <v>80</v>
      </c>
      <c r="H398" s="69" t="s">
        <v>5173</v>
      </c>
      <c r="I398" s="486" t="s">
        <v>3934</v>
      </c>
      <c r="J398" s="2146" t="s">
        <v>5174</v>
      </c>
      <c r="K398" s="2239" t="s">
        <v>5175</v>
      </c>
    </row>
    <row r="399" spans="1:11" ht="37.5">
      <c r="A399" s="3757" t="s">
        <v>86</v>
      </c>
      <c r="B399" s="225" t="s">
        <v>4543</v>
      </c>
      <c r="C399" s="357" t="s">
        <v>4544</v>
      </c>
      <c r="D399" s="358" t="s">
        <v>4545</v>
      </c>
      <c r="E399" s="3679" t="s">
        <v>4546</v>
      </c>
      <c r="F399" s="3667" t="s">
        <v>5176</v>
      </c>
      <c r="G399" s="3541" t="s">
        <v>80</v>
      </c>
      <c r="H399" s="29" t="s">
        <v>4549</v>
      </c>
      <c r="I399" s="2771" t="s">
        <v>5177</v>
      </c>
      <c r="J399" s="1778" t="s">
        <v>5178</v>
      </c>
      <c r="K399" s="1777" t="s">
        <v>5179</v>
      </c>
    </row>
    <row r="400" spans="1:11" ht="37.5">
      <c r="A400" s="2975" t="s">
        <v>86</v>
      </c>
      <c r="B400" s="225" t="s">
        <v>912</v>
      </c>
      <c r="C400" s="357" t="s">
        <v>4552</v>
      </c>
      <c r="D400" s="358" t="s">
        <v>4553</v>
      </c>
      <c r="E400" s="3673" t="s">
        <v>4554</v>
      </c>
      <c r="F400" s="3700" t="s">
        <v>5180</v>
      </c>
      <c r="G400" s="3757">
        <v>25230</v>
      </c>
      <c r="H400" s="69" t="s">
        <v>58</v>
      </c>
      <c r="I400" s="857" t="s">
        <v>5181</v>
      </c>
      <c r="J400" s="2146" t="s">
        <v>5182</v>
      </c>
      <c r="K400" s="2744" t="s">
        <v>5183</v>
      </c>
    </row>
    <row r="401" spans="1:11">
      <c r="A401" s="3757" t="s">
        <v>86</v>
      </c>
      <c r="B401" s="225" t="s">
        <v>4557</v>
      </c>
      <c r="C401" s="357" t="s">
        <v>4558</v>
      </c>
      <c r="D401" s="358" t="s">
        <v>914</v>
      </c>
      <c r="E401" s="3673" t="s">
        <v>4559</v>
      </c>
      <c r="F401" s="3696" t="s">
        <v>5184</v>
      </c>
      <c r="G401" s="3375">
        <v>25189</v>
      </c>
      <c r="H401" s="69" t="s">
        <v>4560</v>
      </c>
      <c r="I401" s="2688" t="s">
        <v>5185</v>
      </c>
      <c r="J401" s="2146" t="s">
        <v>5186</v>
      </c>
      <c r="K401" s="2239" t="s">
        <v>5187</v>
      </c>
    </row>
    <row r="402" spans="1:11">
      <c r="A402" s="1806" t="s">
        <v>2980</v>
      </c>
      <c r="B402" s="69" t="s">
        <v>4562</v>
      </c>
      <c r="C402" s="82" t="s">
        <v>4563</v>
      </c>
      <c r="D402" s="324" t="s">
        <v>172</v>
      </c>
      <c r="E402" s="3673" t="s">
        <v>4564</v>
      </c>
      <c r="F402" s="3677" t="s">
        <v>5188</v>
      </c>
      <c r="G402" s="3757">
        <v>24895</v>
      </c>
      <c r="H402" s="69">
        <v>1740</v>
      </c>
      <c r="I402" s="486" t="s">
        <v>293</v>
      </c>
      <c r="J402" s="2347" t="s">
        <v>4671</v>
      </c>
      <c r="K402" s="2349" t="s">
        <v>5189</v>
      </c>
    </row>
    <row r="403" spans="1:11" ht="39.75">
      <c r="A403" s="3539" t="s">
        <v>2980</v>
      </c>
      <c r="B403" s="69" t="s">
        <v>5190</v>
      </c>
      <c r="C403" s="82" t="s">
        <v>4563</v>
      </c>
      <c r="D403" s="324" t="s">
        <v>172</v>
      </c>
      <c r="E403" s="3757" t="s">
        <v>5191</v>
      </c>
      <c r="F403" s="3573" t="s">
        <v>5192</v>
      </c>
      <c r="G403" s="3757">
        <v>25289</v>
      </c>
      <c r="H403" s="29" t="s">
        <v>4402</v>
      </c>
      <c r="I403" s="2688" t="s">
        <v>2405</v>
      </c>
      <c r="J403" s="1778" t="s">
        <v>5193</v>
      </c>
      <c r="K403" s="2845" t="s">
        <v>5194</v>
      </c>
    </row>
    <row r="404" spans="1:11">
      <c r="A404" s="2975" t="s">
        <v>86</v>
      </c>
      <c r="B404" s="225" t="s">
        <v>912</v>
      </c>
      <c r="C404" s="357" t="s">
        <v>913</v>
      </c>
      <c r="D404" s="358" t="s">
        <v>914</v>
      </c>
      <c r="E404" s="3673" t="s">
        <v>5195</v>
      </c>
      <c r="F404" s="3677" t="s">
        <v>5196</v>
      </c>
      <c r="G404" s="3375" t="s">
        <v>4577</v>
      </c>
      <c r="H404" s="69" t="s">
        <v>1750</v>
      </c>
      <c r="I404" s="486" t="s">
        <v>5197</v>
      </c>
      <c r="J404" s="2146" t="s">
        <v>5198</v>
      </c>
      <c r="K404" s="2239" t="s">
        <v>5199</v>
      </c>
    </row>
    <row r="405" spans="1:11" ht="35.25" thickBot="1">
      <c r="A405" s="2975" t="s">
        <v>86</v>
      </c>
      <c r="B405" s="225" t="s">
        <v>912</v>
      </c>
      <c r="C405" s="357" t="s">
        <v>4580</v>
      </c>
      <c r="D405" s="358" t="s">
        <v>914</v>
      </c>
      <c r="E405" s="3668">
        <v>140</v>
      </c>
      <c r="F405" s="3669">
        <v>760</v>
      </c>
      <c r="G405" s="3375" t="s">
        <v>4423</v>
      </c>
      <c r="H405" s="1345" t="s">
        <v>5200</v>
      </c>
      <c r="I405" s="486" t="s">
        <v>5201</v>
      </c>
      <c r="J405" s="2146" t="s">
        <v>1071</v>
      </c>
      <c r="K405" s="2239">
        <v>120</v>
      </c>
    </row>
    <row r="406" spans="1:11">
      <c r="A406" s="413" t="s">
        <v>1</v>
      </c>
      <c r="B406" s="413"/>
      <c r="C406" s="791"/>
      <c r="D406" s="372"/>
      <c r="E406" s="1848"/>
      <c r="F406" s="1849"/>
      <c r="G406" s="270"/>
      <c r="H406" s="1850"/>
      <c r="I406" s="413"/>
      <c r="J406" s="1851"/>
      <c r="K406" s="1847"/>
    </row>
    <row r="407" spans="1:11">
      <c r="A407" s="790" t="s">
        <v>1004</v>
      </c>
      <c r="B407" s="790"/>
      <c r="C407" s="1852"/>
      <c r="D407" s="785"/>
      <c r="E407" s="1848"/>
      <c r="F407" s="1849"/>
      <c r="G407" s="270"/>
      <c r="H407" s="1850"/>
      <c r="I407" s="413"/>
      <c r="J407" s="1851"/>
      <c r="K407" s="1847"/>
    </row>
    <row r="408" spans="1:11" ht="35.25" thickBot="1">
      <c r="A408" s="374"/>
      <c r="B408" s="3099" t="s">
        <v>5202</v>
      </c>
      <c r="C408" s="372"/>
      <c r="D408" s="372"/>
      <c r="E408" s="1848"/>
      <c r="F408" s="1849"/>
      <c r="G408" s="270"/>
      <c r="H408" s="1850"/>
      <c r="I408" s="412"/>
      <c r="J408" s="1851"/>
      <c r="K408" s="1847"/>
    </row>
    <row r="409" spans="1:11" ht="35.25" thickBot="1">
      <c r="A409" s="1806" t="s">
        <v>906</v>
      </c>
      <c r="B409" s="1870" t="s">
        <v>4418</v>
      </c>
      <c r="C409" s="1871" t="s">
        <v>5203</v>
      </c>
      <c r="D409" s="1464" t="s">
        <v>4407</v>
      </c>
      <c r="E409" s="1865">
        <v>45</v>
      </c>
      <c r="F409" s="1866" t="s">
        <v>5030</v>
      </c>
      <c r="G409" s="765" t="s">
        <v>3768</v>
      </c>
      <c r="H409" s="1345" t="s">
        <v>1707</v>
      </c>
      <c r="I409" s="1867"/>
      <c r="J409" s="1868" t="s">
        <v>4629</v>
      </c>
      <c r="K409" s="1869">
        <v>35.200000000000003</v>
      </c>
    </row>
    <row r="410" spans="1:11">
      <c r="A410" s="1806" t="s">
        <v>906</v>
      </c>
      <c r="B410" s="1870" t="s">
        <v>4418</v>
      </c>
      <c r="C410" s="1871" t="s">
        <v>5204</v>
      </c>
      <c r="D410" s="1464" t="s">
        <v>4407</v>
      </c>
      <c r="E410" s="1865">
        <v>45</v>
      </c>
      <c r="F410" s="1866" t="s">
        <v>5030</v>
      </c>
      <c r="G410" s="765" t="s">
        <v>3768</v>
      </c>
      <c r="H410" s="1868" t="s">
        <v>5205</v>
      </c>
      <c r="I410" s="1867" t="s">
        <v>5206</v>
      </c>
      <c r="J410" s="1868" t="s">
        <v>5207</v>
      </c>
      <c r="K410" s="1869">
        <v>39.200000000000003</v>
      </c>
    </row>
    <row r="411" spans="1:11">
      <c r="A411" s="1806" t="s">
        <v>906</v>
      </c>
      <c r="B411" s="1870" t="s">
        <v>4418</v>
      </c>
      <c r="C411" s="1871" t="s">
        <v>5208</v>
      </c>
      <c r="D411" s="1464" t="s">
        <v>5209</v>
      </c>
      <c r="E411" s="1790">
        <v>60</v>
      </c>
      <c r="F411" s="1872"/>
      <c r="G411" s="765" t="s">
        <v>3768</v>
      </c>
      <c r="H411" s="1345" t="s">
        <v>5210</v>
      </c>
      <c r="I411" s="1115" t="s">
        <v>5211</v>
      </c>
      <c r="J411" s="1868" t="s">
        <v>5212</v>
      </c>
      <c r="K411" s="1468">
        <v>48.25</v>
      </c>
    </row>
    <row r="412" spans="1:11">
      <c r="A412" s="1806" t="s">
        <v>906</v>
      </c>
      <c r="B412" s="1870" t="s">
        <v>4418</v>
      </c>
      <c r="C412" s="1871" t="s">
        <v>5213</v>
      </c>
      <c r="D412" s="1464" t="s">
        <v>5214</v>
      </c>
      <c r="E412" s="1790">
        <v>60</v>
      </c>
      <c r="F412" s="1872"/>
      <c r="G412" s="765" t="s">
        <v>89</v>
      </c>
      <c r="H412" s="1345"/>
      <c r="I412" s="1115" t="s">
        <v>5215</v>
      </c>
      <c r="J412" s="1868" t="s">
        <v>4431</v>
      </c>
      <c r="K412" s="1468">
        <v>54</v>
      </c>
    </row>
    <row r="413" spans="1:11">
      <c r="A413" s="1806" t="s">
        <v>906</v>
      </c>
      <c r="B413" s="1870" t="s">
        <v>4418</v>
      </c>
      <c r="C413" s="1871" t="s">
        <v>5216</v>
      </c>
      <c r="D413" s="1056" t="s">
        <v>5217</v>
      </c>
      <c r="E413" s="1790">
        <v>50</v>
      </c>
      <c r="F413" s="1477" t="s">
        <v>792</v>
      </c>
      <c r="G413" s="765"/>
      <c r="H413" s="1345"/>
      <c r="I413" s="1115"/>
      <c r="J413" s="1868"/>
      <c r="K413" s="1468"/>
    </row>
    <row r="414" spans="1:11">
      <c r="A414" s="1806" t="s">
        <v>906</v>
      </c>
      <c r="B414" s="1870" t="s">
        <v>4418</v>
      </c>
      <c r="C414" s="1871" t="s">
        <v>5218</v>
      </c>
      <c r="D414" s="1056" t="s">
        <v>5219</v>
      </c>
      <c r="E414" s="1790">
        <v>65</v>
      </c>
      <c r="F414" s="1872"/>
      <c r="G414" s="765" t="s">
        <v>5220</v>
      </c>
      <c r="H414" s="1345"/>
      <c r="I414" s="1115" t="s">
        <v>5221</v>
      </c>
      <c r="J414" s="1868" t="s">
        <v>1735</v>
      </c>
      <c r="K414" s="1468">
        <v>110.62</v>
      </c>
    </row>
    <row r="415" spans="1:11">
      <c r="A415" s="1806" t="s">
        <v>906</v>
      </c>
      <c r="B415" s="1870" t="s">
        <v>4418</v>
      </c>
      <c r="C415" s="1871" t="s">
        <v>5222</v>
      </c>
      <c r="D415" s="1464" t="s">
        <v>3016</v>
      </c>
      <c r="E415" s="1790">
        <v>120</v>
      </c>
      <c r="F415" s="1872"/>
      <c r="G415" s="765"/>
      <c r="H415" s="1345"/>
      <c r="I415" s="1115"/>
      <c r="J415" s="1868" t="s">
        <v>855</v>
      </c>
      <c r="K415" s="1468">
        <v>108</v>
      </c>
    </row>
    <row r="416" spans="1:11">
      <c r="A416" s="1806" t="s">
        <v>906</v>
      </c>
      <c r="B416" s="1870" t="s">
        <v>4418</v>
      </c>
      <c r="C416" s="1871" t="s">
        <v>5223</v>
      </c>
      <c r="D416" s="1056" t="s">
        <v>4420</v>
      </c>
      <c r="E416" s="1790">
        <v>130</v>
      </c>
      <c r="F416" s="1872"/>
      <c r="G416" s="765"/>
      <c r="H416" s="1345"/>
      <c r="I416" s="1115"/>
      <c r="J416" s="1868" t="s">
        <v>5224</v>
      </c>
      <c r="K416" s="1468">
        <v>86</v>
      </c>
    </row>
    <row r="417" spans="1:11">
      <c r="A417" s="127" t="s">
        <v>911</v>
      </c>
      <c r="B417" s="1870" t="s">
        <v>4418</v>
      </c>
      <c r="C417" s="1871" t="s">
        <v>5225</v>
      </c>
      <c r="D417" s="1056" t="s">
        <v>4458</v>
      </c>
      <c r="E417" s="1790">
        <v>120</v>
      </c>
      <c r="F417" s="1872"/>
      <c r="G417" s="765" t="s">
        <v>5226</v>
      </c>
      <c r="H417" s="1345"/>
      <c r="I417" s="1115"/>
      <c r="J417" s="1868" t="s">
        <v>4394</v>
      </c>
      <c r="K417" s="1468">
        <v>105</v>
      </c>
    </row>
    <row r="418" spans="1:11">
      <c r="A418" s="1806" t="s">
        <v>906</v>
      </c>
      <c r="B418" s="1870" t="s">
        <v>4418</v>
      </c>
      <c r="C418" s="1871" t="s">
        <v>5227</v>
      </c>
      <c r="D418" s="1464" t="s">
        <v>4420</v>
      </c>
      <c r="E418" s="1790">
        <v>80</v>
      </c>
      <c r="F418" s="1872"/>
      <c r="G418" s="765" t="s">
        <v>5228</v>
      </c>
      <c r="H418" s="1345"/>
      <c r="I418" s="1115" t="s">
        <v>5211</v>
      </c>
      <c r="J418" s="1868" t="s">
        <v>3987</v>
      </c>
      <c r="K418" s="1468">
        <v>67.66</v>
      </c>
    </row>
    <row r="419" spans="1:11">
      <c r="A419" s="1806" t="s">
        <v>906</v>
      </c>
      <c r="B419" s="1870" t="s">
        <v>5229</v>
      </c>
      <c r="C419" s="1871" t="s">
        <v>5227</v>
      </c>
      <c r="D419" s="1464" t="s">
        <v>4420</v>
      </c>
      <c r="E419" s="1790">
        <v>80</v>
      </c>
      <c r="F419" s="1872"/>
      <c r="G419" s="765" t="s">
        <v>5230</v>
      </c>
      <c r="H419" s="1345" t="s">
        <v>1709</v>
      </c>
      <c r="I419" s="1115" t="s">
        <v>126</v>
      </c>
      <c r="J419" s="1868" t="s">
        <v>3019</v>
      </c>
      <c r="K419" s="1468">
        <v>67.66</v>
      </c>
    </row>
    <row r="420" spans="1:11">
      <c r="A420" s="1806" t="s">
        <v>906</v>
      </c>
      <c r="B420" s="1870" t="s">
        <v>5231</v>
      </c>
      <c r="C420" s="1871" t="s">
        <v>5232</v>
      </c>
      <c r="D420" s="1464" t="s">
        <v>4470</v>
      </c>
      <c r="E420" s="1790">
        <v>200</v>
      </c>
      <c r="F420" s="1872" t="s">
        <v>5037</v>
      </c>
      <c r="G420" s="765" t="s">
        <v>5230</v>
      </c>
      <c r="H420" s="1345" t="s">
        <v>5205</v>
      </c>
      <c r="I420" s="1115" t="s">
        <v>126</v>
      </c>
      <c r="J420" s="1868" t="s">
        <v>5233</v>
      </c>
      <c r="K420" s="1468">
        <v>172.5</v>
      </c>
    </row>
    <row r="421" spans="1:11">
      <c r="A421" s="1806" t="s">
        <v>906</v>
      </c>
      <c r="B421" s="2170" t="s">
        <v>5234</v>
      </c>
      <c r="C421" s="1871" t="s">
        <v>4516</v>
      </c>
      <c r="D421" s="1464" t="s">
        <v>4517</v>
      </c>
      <c r="E421" s="1790">
        <v>125</v>
      </c>
      <c r="F421" s="1872"/>
      <c r="G421" s="765"/>
      <c r="H421" s="1345"/>
      <c r="I421" s="1115"/>
      <c r="J421" s="1868" t="s">
        <v>5235</v>
      </c>
      <c r="K421" s="1468">
        <v>123</v>
      </c>
    </row>
    <row r="422" spans="1:11" ht="35.25" thickBot="1">
      <c r="A422" s="1806" t="s">
        <v>906</v>
      </c>
      <c r="B422" s="1870" t="s">
        <v>5236</v>
      </c>
      <c r="C422" s="1905" t="s">
        <v>5237</v>
      </c>
      <c r="D422" s="2163" t="s">
        <v>3088</v>
      </c>
      <c r="E422" s="1827">
        <v>150</v>
      </c>
      <c r="F422" s="1907"/>
      <c r="G422" s="2164" t="s">
        <v>5238</v>
      </c>
      <c r="H422" s="1685" t="s">
        <v>5239</v>
      </c>
      <c r="I422" s="1909"/>
      <c r="J422" s="1910" t="s">
        <v>5018</v>
      </c>
      <c r="K422" s="2165">
        <v>132.91999999999999</v>
      </c>
    </row>
    <row r="423" spans="1:11">
      <c r="A423" s="1806" t="s">
        <v>906</v>
      </c>
      <c r="B423" s="1880" t="s">
        <v>4527</v>
      </c>
      <c r="C423" s="1881" t="s">
        <v>5240</v>
      </c>
      <c r="D423" s="1488" t="s">
        <v>2976</v>
      </c>
      <c r="E423" s="1865">
        <v>85</v>
      </c>
      <c r="F423" s="1866"/>
      <c r="G423" s="1882"/>
      <c r="H423" s="1883"/>
      <c r="I423" s="1884"/>
      <c r="J423" s="1885">
        <v>2340</v>
      </c>
      <c r="K423" s="1886">
        <v>78</v>
      </c>
    </row>
    <row r="424" spans="1:11">
      <c r="A424" s="1806" t="s">
        <v>911</v>
      </c>
      <c r="B424" s="2170" t="s">
        <v>4527</v>
      </c>
      <c r="C424" s="1871" t="s">
        <v>5241</v>
      </c>
      <c r="D424" s="1056" t="s">
        <v>5242</v>
      </c>
      <c r="E424" s="1790">
        <v>75</v>
      </c>
      <c r="F424" s="1872"/>
      <c r="G424" s="765"/>
      <c r="H424" s="1345"/>
      <c r="I424" s="1115"/>
      <c r="J424" s="1868"/>
      <c r="K424" s="1887">
        <v>63</v>
      </c>
    </row>
    <row r="425" spans="1:11">
      <c r="A425" s="1806" t="s">
        <v>911</v>
      </c>
      <c r="B425" s="2170" t="s">
        <v>4527</v>
      </c>
      <c r="C425" s="1871" t="s">
        <v>5243</v>
      </c>
      <c r="D425" s="1056" t="s">
        <v>5244</v>
      </c>
      <c r="E425" s="1790">
        <v>60</v>
      </c>
      <c r="F425" s="1872"/>
      <c r="G425" s="765" t="s">
        <v>5245</v>
      </c>
      <c r="H425" s="1345"/>
      <c r="I425" s="1115"/>
      <c r="J425" s="1868" t="s">
        <v>2158</v>
      </c>
      <c r="K425" s="1887">
        <v>49.67</v>
      </c>
    </row>
    <row r="426" spans="1:11" ht="35.25" thickBot="1">
      <c r="A426" s="1806" t="s">
        <v>911</v>
      </c>
      <c r="B426" s="1888" t="s">
        <v>4527</v>
      </c>
      <c r="C426" s="1874" t="s">
        <v>4583</v>
      </c>
      <c r="D426" s="1889" t="s">
        <v>4584</v>
      </c>
      <c r="E426" s="1890">
        <v>45</v>
      </c>
      <c r="F426" s="1891"/>
      <c r="G426" s="1877"/>
      <c r="H426" s="1690"/>
      <c r="I426" s="1878"/>
      <c r="J426" s="1879" t="s">
        <v>4586</v>
      </c>
      <c r="K426" s="1892" t="s">
        <v>4587</v>
      </c>
    </row>
    <row r="427" spans="1:11" ht="35.25" thickBot="1">
      <c r="A427" s="1806" t="s">
        <v>906</v>
      </c>
      <c r="B427" s="1893" t="s">
        <v>912</v>
      </c>
      <c r="C427" s="1881" t="s">
        <v>4531</v>
      </c>
      <c r="D427" s="1967" t="s">
        <v>5246</v>
      </c>
      <c r="E427" s="1894">
        <v>90</v>
      </c>
      <c r="F427" s="1895" t="s">
        <v>646</v>
      </c>
      <c r="G427" s="1896" t="s">
        <v>800</v>
      </c>
      <c r="H427" s="1883">
        <v>1645</v>
      </c>
      <c r="I427" s="1884"/>
      <c r="J427" s="1885" t="s">
        <v>5247</v>
      </c>
      <c r="K427" s="1886">
        <v>73</v>
      </c>
    </row>
    <row r="428" spans="1:11">
      <c r="A428" s="1806" t="s">
        <v>911</v>
      </c>
      <c r="B428" s="1893" t="s">
        <v>912</v>
      </c>
      <c r="C428" s="1881" t="s">
        <v>4537</v>
      </c>
      <c r="D428" s="1922" t="s">
        <v>5248</v>
      </c>
      <c r="E428" s="1894">
        <v>85</v>
      </c>
      <c r="F428" s="1895" t="s">
        <v>174</v>
      </c>
      <c r="G428" s="1896" t="s">
        <v>800</v>
      </c>
      <c r="H428" s="1883">
        <v>1645</v>
      </c>
      <c r="I428" s="1884"/>
      <c r="J428" s="1885" t="s">
        <v>3107</v>
      </c>
      <c r="K428" s="1886">
        <v>68.540000000000006</v>
      </c>
    </row>
    <row r="429" spans="1:11" ht="35.25" thickBot="1">
      <c r="A429" s="2350" t="s">
        <v>911</v>
      </c>
      <c r="B429" s="805" t="s">
        <v>912</v>
      </c>
      <c r="C429" s="1055" t="s">
        <v>4544</v>
      </c>
      <c r="D429" s="1901" t="s">
        <v>5249</v>
      </c>
      <c r="E429" s="1790">
        <v>80</v>
      </c>
      <c r="F429" s="1872" t="s">
        <v>1218</v>
      </c>
      <c r="G429" s="766" t="s">
        <v>800</v>
      </c>
      <c r="H429" s="416" t="s">
        <v>627</v>
      </c>
      <c r="I429" s="1115"/>
      <c r="J429" s="1897" t="s">
        <v>5080</v>
      </c>
      <c r="K429" s="1898">
        <v>58.33</v>
      </c>
    </row>
    <row r="430" spans="1:11" ht="35.25" thickBot="1">
      <c r="A430" s="1806"/>
      <c r="B430" s="805" t="s">
        <v>912</v>
      </c>
      <c r="C430" s="1055" t="s">
        <v>4558</v>
      </c>
      <c r="D430" s="1901" t="s">
        <v>3088</v>
      </c>
      <c r="E430" s="1790">
        <v>120</v>
      </c>
      <c r="F430" s="1872" t="s">
        <v>5250</v>
      </c>
      <c r="G430" s="766" t="s">
        <v>800</v>
      </c>
      <c r="H430" s="1345" t="s">
        <v>5251</v>
      </c>
      <c r="I430" s="1115"/>
      <c r="J430" s="1345" t="s">
        <v>5251</v>
      </c>
      <c r="K430" s="1887" t="s">
        <v>5252</v>
      </c>
    </row>
    <row r="431" spans="1:11">
      <c r="A431" s="1817" t="s">
        <v>5253</v>
      </c>
      <c r="B431" s="805" t="s">
        <v>912</v>
      </c>
      <c r="C431" s="1055" t="s">
        <v>913</v>
      </c>
      <c r="D431" s="375" t="s">
        <v>3088</v>
      </c>
      <c r="E431" s="1790">
        <v>150</v>
      </c>
      <c r="F431" s="1872" t="s">
        <v>2462</v>
      </c>
      <c r="G431" s="766" t="s">
        <v>800</v>
      </c>
      <c r="H431" s="1345" t="s">
        <v>5254</v>
      </c>
      <c r="I431" s="1115"/>
      <c r="J431" s="1345" t="s">
        <v>5254</v>
      </c>
      <c r="K431" s="1887" t="s">
        <v>5255</v>
      </c>
    </row>
    <row r="432" spans="1:11" ht="37.5">
      <c r="A432" s="1903" t="s">
        <v>5253</v>
      </c>
      <c r="B432" s="661" t="s">
        <v>4078</v>
      </c>
      <c r="C432" s="1871" t="s">
        <v>4079</v>
      </c>
      <c r="D432" s="417" t="s">
        <v>1789</v>
      </c>
      <c r="E432" s="2345">
        <v>70</v>
      </c>
      <c r="F432" s="2346" t="s">
        <v>5256</v>
      </c>
      <c r="G432" s="493" t="s">
        <v>5257</v>
      </c>
      <c r="H432" s="1345" t="s">
        <v>5258</v>
      </c>
      <c r="I432" s="455" t="s">
        <v>701</v>
      </c>
      <c r="J432" s="2347" t="s">
        <v>5259</v>
      </c>
      <c r="K432" s="2862" t="s">
        <v>5260</v>
      </c>
    </row>
    <row r="433" spans="1:11" ht="37.5">
      <c r="A433" s="1903" t="s">
        <v>5253</v>
      </c>
      <c r="B433" s="698" t="s">
        <v>5261</v>
      </c>
      <c r="C433" s="1905" t="s">
        <v>4079</v>
      </c>
      <c r="D433" s="1906" t="s">
        <v>5262</v>
      </c>
      <c r="E433" s="2341">
        <v>150</v>
      </c>
      <c r="F433" s="2342" t="s">
        <v>5263</v>
      </c>
      <c r="G433" s="1908" t="s">
        <v>5264</v>
      </c>
      <c r="H433" s="415" t="s">
        <v>5265</v>
      </c>
      <c r="I433" s="2143" t="s">
        <v>701</v>
      </c>
      <c r="J433" s="2343" t="s">
        <v>5266</v>
      </c>
      <c r="K433" s="2344" t="s">
        <v>5267</v>
      </c>
    </row>
    <row r="434" spans="1:11">
      <c r="A434" s="1806" t="s">
        <v>906</v>
      </c>
      <c r="B434" s="852" t="s">
        <v>900</v>
      </c>
      <c r="C434" s="753" t="s">
        <v>901</v>
      </c>
      <c r="D434" s="634" t="s">
        <v>172</v>
      </c>
      <c r="E434" s="1836">
        <v>185</v>
      </c>
      <c r="F434" s="1990" t="s">
        <v>1797</v>
      </c>
      <c r="G434" s="1713" t="s">
        <v>907</v>
      </c>
      <c r="H434" s="69">
        <v>2100</v>
      </c>
      <c r="I434" s="455" t="s">
        <v>903</v>
      </c>
      <c r="J434" s="2130" t="s">
        <v>908</v>
      </c>
      <c r="K434" s="2861" t="s">
        <v>909</v>
      </c>
    </row>
    <row r="435" spans="1:11" ht="37.5">
      <c r="A435" s="2350"/>
      <c r="B435" s="2360"/>
      <c r="C435" s="2361"/>
      <c r="D435" s="942"/>
      <c r="E435" s="2362"/>
      <c r="F435" s="2363"/>
      <c r="G435" s="2364"/>
      <c r="H435" s="947"/>
      <c r="I435" s="2357"/>
      <c r="J435" s="2365"/>
      <c r="K435" s="2863"/>
    </row>
    <row r="436" spans="1:11" ht="37.5">
      <c r="A436" s="1806"/>
      <c r="B436" s="128"/>
      <c r="C436" s="957"/>
      <c r="D436" s="1174"/>
      <c r="E436" s="1476"/>
      <c r="F436" s="1477"/>
      <c r="G436" s="689"/>
      <c r="H436" s="694"/>
      <c r="I436" s="695"/>
      <c r="J436" s="2120"/>
      <c r="K436" s="2105"/>
    </row>
    <row r="437" spans="1:11" ht="37.5">
      <c r="A437" s="1806"/>
      <c r="B437" s="128"/>
      <c r="C437" s="957"/>
      <c r="D437" s="1174"/>
      <c r="E437" s="1476"/>
      <c r="F437" s="1477"/>
      <c r="G437" s="689"/>
      <c r="H437" s="694"/>
      <c r="I437" s="695"/>
      <c r="J437" s="2120"/>
      <c r="K437" s="2105"/>
    </row>
    <row r="438" spans="1:11" ht="37.5">
      <c r="A438" s="1806"/>
      <c r="B438" s="128"/>
      <c r="C438" s="957"/>
      <c r="D438" s="1174"/>
      <c r="E438" s="1482"/>
      <c r="F438" s="1477"/>
      <c r="G438" s="689"/>
      <c r="H438" s="1996"/>
      <c r="I438" s="690"/>
      <c r="J438" s="1996"/>
      <c r="K438" s="2379"/>
    </row>
    <row r="439" spans="1:11" ht="37.5">
      <c r="A439" s="1806"/>
      <c r="B439" s="128"/>
      <c r="C439" s="957"/>
      <c r="D439" s="1174"/>
      <c r="E439" s="1477"/>
      <c r="F439" s="1477"/>
      <c r="G439" s="689"/>
      <c r="H439" s="659"/>
      <c r="I439" s="690"/>
      <c r="J439" s="1996"/>
      <c r="K439" s="2379"/>
    </row>
    <row r="440" spans="1:11" ht="39.75">
      <c r="A440" s="2382"/>
      <c r="B440" s="947"/>
      <c r="C440" s="1366"/>
      <c r="D440" s="1367"/>
      <c r="E440" s="2383"/>
      <c r="F440" s="2355"/>
      <c r="G440" s="946"/>
      <c r="H440" s="947"/>
      <c r="I440" s="2384"/>
      <c r="J440" s="947"/>
      <c r="K440" s="3856"/>
    </row>
    <row r="441" spans="1:11" ht="39.75">
      <c r="A441" s="2382"/>
      <c r="B441" s="947"/>
      <c r="C441" s="1366"/>
      <c r="D441" s="1367"/>
      <c r="E441" s="2355"/>
      <c r="F441" s="2355"/>
      <c r="G441" s="946"/>
      <c r="H441" s="947"/>
      <c r="I441" s="2384"/>
      <c r="J441" s="947"/>
      <c r="K441" s="3856"/>
    </row>
    <row r="442" spans="1:11">
      <c r="A442" s="1806"/>
      <c r="B442" s="3235"/>
      <c r="C442" s="3793"/>
      <c r="D442" s="3353"/>
      <c r="E442" s="3857"/>
      <c r="F442" s="3858"/>
      <c r="G442" s="3859"/>
      <c r="H442" s="3799"/>
      <c r="I442" s="3800"/>
      <c r="J442" s="3801"/>
      <c r="K442" s="3860"/>
    </row>
    <row r="443" spans="1:11" ht="37.5">
      <c r="A443" s="2381"/>
      <c r="B443" s="852"/>
      <c r="C443" s="753"/>
      <c r="D443" s="218"/>
      <c r="E443" s="2319"/>
      <c r="F443" s="1990"/>
      <c r="G443" s="1713"/>
      <c r="H443" s="69"/>
      <c r="I443" s="3800"/>
      <c r="J443" s="2130"/>
      <c r="K443" s="2864"/>
    </row>
    <row r="446" spans="1:11">
      <c r="A446" s="374"/>
      <c r="B446" s="374"/>
      <c r="C446" s="785"/>
      <c r="D446" s="785"/>
      <c r="E446" s="785"/>
      <c r="F446" s="785"/>
      <c r="G446" s="785"/>
      <c r="H446" s="785"/>
      <c r="I446" s="1845"/>
      <c r="J446" s="1846"/>
      <c r="K446" s="1847"/>
    </row>
    <row r="447" spans="1:11">
      <c r="A447" s="413" t="s">
        <v>1</v>
      </c>
      <c r="B447" s="413"/>
      <c r="C447" s="791"/>
      <c r="D447" s="372"/>
      <c r="E447" s="1848"/>
      <c r="F447" s="1849"/>
      <c r="G447" s="270"/>
      <c r="H447" s="1850"/>
      <c r="I447" s="413"/>
      <c r="J447" s="1851"/>
      <c r="K447" s="1847"/>
    </row>
    <row r="448" spans="1:11">
      <c r="A448" s="790" t="s">
        <v>1004</v>
      </c>
      <c r="B448" s="790"/>
      <c r="C448" s="1852"/>
      <c r="D448" s="785"/>
      <c r="E448" s="1848"/>
      <c r="F448" s="1849"/>
      <c r="G448" s="270"/>
      <c r="H448" s="1850"/>
      <c r="I448" s="413"/>
      <c r="J448" s="1851"/>
      <c r="K448" s="1847"/>
    </row>
    <row r="449" spans="1:11" ht="35.25" thickBot="1">
      <c r="A449" s="374"/>
      <c r="B449" s="412"/>
      <c r="C449" s="372"/>
      <c r="D449" s="372"/>
      <c r="E449" s="1848"/>
      <c r="F449" s="1849"/>
      <c r="G449" s="270"/>
      <c r="H449" s="1850"/>
      <c r="I449" s="412"/>
      <c r="J449" s="1851"/>
      <c r="K449" s="1847"/>
    </row>
    <row r="450" spans="1:11">
      <c r="A450" s="1853"/>
      <c r="B450" s="1854" t="s">
        <v>3</v>
      </c>
      <c r="C450" s="80" t="s">
        <v>4</v>
      </c>
      <c r="D450" s="379" t="s">
        <v>5</v>
      </c>
      <c r="E450" s="1855" t="s">
        <v>6</v>
      </c>
      <c r="F450" s="1856" t="s">
        <v>6</v>
      </c>
      <c r="G450" s="201" t="s">
        <v>7</v>
      </c>
      <c r="H450" s="80" t="s">
        <v>8</v>
      </c>
      <c r="I450" s="80" t="s">
        <v>9</v>
      </c>
      <c r="J450" s="1857" t="s">
        <v>10</v>
      </c>
      <c r="K450" s="1858" t="s">
        <v>10</v>
      </c>
    </row>
    <row r="451" spans="1:11" ht="35.25" thickBot="1">
      <c r="A451" s="1859"/>
      <c r="B451" s="1860"/>
      <c r="C451" s="414"/>
      <c r="D451" s="381" t="s">
        <v>11</v>
      </c>
      <c r="E451" s="1861" t="s">
        <v>12</v>
      </c>
      <c r="F451" s="1862" t="s">
        <v>13</v>
      </c>
      <c r="G451" s="202"/>
      <c r="H451" s="414" t="s">
        <v>14</v>
      </c>
      <c r="I451" s="414"/>
      <c r="J451" s="1863" t="s">
        <v>15</v>
      </c>
      <c r="K451" s="1864" t="s">
        <v>16</v>
      </c>
    </row>
    <row r="452" spans="1:11" ht="35.25" thickBot="1">
      <c r="A452" s="1806"/>
      <c r="B452" s="1870"/>
      <c r="C452" s="1871"/>
      <c r="D452" s="1464"/>
      <c r="E452" s="1865"/>
      <c r="F452" s="1866"/>
      <c r="G452" s="765"/>
      <c r="H452" s="1345"/>
      <c r="I452" s="1867"/>
      <c r="J452" s="1868"/>
      <c r="K452" s="1869"/>
    </row>
    <row r="453" spans="1:11">
      <c r="A453" s="1806"/>
      <c r="B453" s="1870"/>
      <c r="C453" s="1871"/>
      <c r="D453" s="1464"/>
      <c r="E453" s="1865"/>
      <c r="F453" s="1866"/>
      <c r="G453" s="765"/>
      <c r="H453" s="1868"/>
      <c r="I453" s="1867"/>
      <c r="J453" s="1868"/>
      <c r="K453" s="1869"/>
    </row>
    <row r="454" spans="1:11">
      <c r="A454" s="1806"/>
      <c r="B454" s="1870"/>
      <c r="C454" s="1871"/>
      <c r="D454" s="1464"/>
      <c r="E454" s="1790"/>
      <c r="F454" s="1872"/>
      <c r="G454" s="765"/>
      <c r="H454" s="1345"/>
      <c r="I454" s="1115"/>
      <c r="J454" s="1868"/>
      <c r="K454" s="1468"/>
    </row>
    <row r="455" spans="1:11">
      <c r="A455" s="1806"/>
      <c r="B455" s="1870"/>
      <c r="C455" s="1871"/>
      <c r="D455" s="1464"/>
      <c r="E455" s="1790"/>
      <c r="F455" s="1872"/>
      <c r="G455" s="765"/>
      <c r="H455" s="1345"/>
      <c r="I455" s="1115"/>
      <c r="J455" s="1868"/>
      <c r="K455" s="1468"/>
    </row>
    <row r="456" spans="1:11">
      <c r="A456" s="1806"/>
      <c r="B456" s="1870"/>
      <c r="C456" s="1871"/>
      <c r="D456" s="1056"/>
      <c r="E456" s="1790"/>
      <c r="F456" s="1477"/>
      <c r="G456" s="765"/>
      <c r="H456" s="1345"/>
      <c r="I456" s="1115"/>
      <c r="J456" s="1868"/>
      <c r="K456" s="1468"/>
    </row>
    <row r="457" spans="1:11">
      <c r="A457" s="1806"/>
      <c r="B457" s="1870"/>
      <c r="C457" s="1871"/>
      <c r="D457" s="1056"/>
      <c r="E457" s="1790"/>
      <c r="F457" s="1872"/>
      <c r="G457" s="765"/>
      <c r="H457" s="1345"/>
      <c r="I457" s="1115"/>
      <c r="J457" s="1868"/>
      <c r="K457" s="1468"/>
    </row>
    <row r="458" spans="1:11">
      <c r="A458" s="1806"/>
      <c r="B458" s="1870"/>
      <c r="C458" s="1871"/>
      <c r="D458" s="1464"/>
      <c r="E458" s="1790"/>
      <c r="F458" s="1872"/>
      <c r="G458" s="765"/>
      <c r="H458" s="1345"/>
      <c r="I458" s="1115"/>
      <c r="J458" s="1868"/>
      <c r="K458" s="1468"/>
    </row>
    <row r="459" spans="1:11">
      <c r="A459" s="1806"/>
      <c r="B459" s="1870"/>
      <c r="C459" s="1871"/>
      <c r="D459" s="1056"/>
      <c r="E459" s="1790"/>
      <c r="F459" s="1872"/>
      <c r="G459" s="765"/>
      <c r="H459" s="1345"/>
      <c r="I459" s="1115"/>
      <c r="J459" s="1868"/>
      <c r="K459" s="1468"/>
    </row>
    <row r="460" spans="1:11">
      <c r="A460" s="1806"/>
      <c r="B460" s="1870"/>
      <c r="C460" s="1871"/>
      <c r="D460" s="1056"/>
      <c r="E460" s="1790"/>
      <c r="F460" s="1872"/>
      <c r="G460" s="765"/>
      <c r="H460" s="1345"/>
      <c r="I460" s="1115"/>
      <c r="J460" s="1868"/>
      <c r="K460" s="1468"/>
    </row>
    <row r="461" spans="1:11">
      <c r="A461" s="1806"/>
      <c r="B461" s="1870"/>
      <c r="C461" s="1871"/>
      <c r="D461" s="1464"/>
      <c r="E461" s="1790"/>
      <c r="F461" s="1872"/>
      <c r="G461" s="765"/>
      <c r="H461" s="1345"/>
      <c r="I461" s="1115"/>
      <c r="J461" s="1868"/>
      <c r="K461" s="1468"/>
    </row>
    <row r="462" spans="1:11">
      <c r="A462" s="1806"/>
      <c r="B462" s="1870"/>
      <c r="C462" s="1871"/>
      <c r="D462" s="1464"/>
      <c r="E462" s="1790"/>
      <c r="F462" s="1872"/>
      <c r="G462" s="765"/>
      <c r="H462" s="1345"/>
      <c r="I462" s="1115"/>
      <c r="J462" s="1868"/>
      <c r="K462" s="1468"/>
    </row>
    <row r="463" spans="1:11">
      <c r="A463" s="1806"/>
      <c r="B463" s="1870"/>
      <c r="C463" s="1871"/>
      <c r="D463" s="1464"/>
      <c r="E463" s="1790"/>
      <c r="F463" s="1872"/>
      <c r="G463" s="765"/>
      <c r="H463" s="1345"/>
      <c r="I463" s="1115"/>
      <c r="J463" s="1868"/>
      <c r="K463" s="1468"/>
    </row>
    <row r="464" spans="1:11">
      <c r="A464" s="1806"/>
      <c r="B464" s="2170"/>
      <c r="C464" s="1871"/>
      <c r="D464" s="1464"/>
      <c r="E464" s="1790"/>
      <c r="F464" s="1872"/>
      <c r="G464" s="765"/>
      <c r="H464" s="1345"/>
      <c r="I464" s="1115"/>
      <c r="J464" s="1868"/>
      <c r="K464" s="1468"/>
    </row>
    <row r="465" spans="1:11" ht="35.25" thickBot="1">
      <c r="A465" s="1806"/>
      <c r="B465" s="1870"/>
      <c r="C465" s="1905"/>
      <c r="D465" s="2163"/>
      <c r="E465" s="1827"/>
      <c r="F465" s="1907"/>
      <c r="G465" s="2164"/>
      <c r="H465" s="1685"/>
      <c r="I465" s="1909"/>
      <c r="J465" s="1910"/>
      <c r="K465" s="2165"/>
    </row>
    <row r="466" spans="1:11">
      <c r="A466" s="1806"/>
      <c r="B466" s="1880"/>
      <c r="C466" s="1881"/>
      <c r="D466" s="1488"/>
      <c r="E466" s="1865"/>
      <c r="F466" s="1866"/>
      <c r="G466" s="1882"/>
      <c r="H466" s="1883"/>
      <c r="I466" s="1884"/>
      <c r="J466" s="1885"/>
      <c r="K466" s="1886"/>
    </row>
    <row r="467" spans="1:11">
      <c r="A467" s="1806"/>
      <c r="B467" s="2170"/>
      <c r="C467" s="1871"/>
      <c r="D467" s="1056"/>
      <c r="E467" s="1790"/>
      <c r="F467" s="1872"/>
      <c r="G467" s="765"/>
      <c r="H467" s="1345"/>
      <c r="I467" s="1115"/>
      <c r="J467" s="1868"/>
      <c r="K467" s="1887"/>
    </row>
    <row r="468" spans="1:11">
      <c r="A468" s="1806"/>
      <c r="B468" s="2170"/>
      <c r="C468" s="1871"/>
      <c r="D468" s="1056"/>
      <c r="E468" s="1790"/>
      <c r="F468" s="1872"/>
      <c r="G468" s="765"/>
      <c r="H468" s="1345"/>
      <c r="I468" s="1115"/>
      <c r="J468" s="1868"/>
      <c r="K468" s="1887"/>
    </row>
    <row r="469" spans="1:11" ht="35.25" thickBot="1">
      <c r="A469" s="1806"/>
      <c r="B469" s="1888"/>
      <c r="C469" s="1874"/>
      <c r="D469" s="1889"/>
      <c r="E469" s="1890"/>
      <c r="F469" s="1891"/>
      <c r="G469" s="1877"/>
      <c r="H469" s="1690"/>
      <c r="I469" s="1878"/>
      <c r="J469" s="1879"/>
      <c r="K469" s="1892"/>
    </row>
    <row r="470" spans="1:11" ht="35.25" thickBot="1">
      <c r="A470" s="1806"/>
      <c r="B470" s="1893"/>
      <c r="C470" s="1881"/>
      <c r="D470" s="1967"/>
      <c r="E470" s="1894"/>
      <c r="F470" s="1895"/>
      <c r="G470" s="1896"/>
      <c r="H470" s="1883"/>
      <c r="I470" s="1884"/>
      <c r="J470" s="1885"/>
      <c r="K470" s="1886"/>
    </row>
    <row r="471" spans="1:11">
      <c r="A471" s="1903"/>
      <c r="B471" s="1893"/>
      <c r="C471" s="1881"/>
      <c r="D471" s="1922"/>
      <c r="E471" s="1894"/>
      <c r="F471" s="1895"/>
      <c r="G471" s="1896"/>
      <c r="H471" s="1883"/>
      <c r="I471" s="1884"/>
      <c r="J471" s="1885"/>
      <c r="K471" s="1886"/>
    </row>
    <row r="472" spans="1:11" ht="35.25" thickBot="1">
      <c r="A472" s="1806"/>
      <c r="B472" s="805"/>
      <c r="C472" s="1055"/>
      <c r="D472" s="1901"/>
      <c r="E472" s="1790"/>
      <c r="F472" s="1872"/>
      <c r="G472" s="766"/>
      <c r="H472" s="416"/>
      <c r="I472" s="1115"/>
      <c r="J472" s="1897"/>
      <c r="K472" s="1898"/>
    </row>
    <row r="473" spans="1:11" ht="35.25" thickBot="1">
      <c r="A473" s="1806"/>
      <c r="B473" s="805"/>
      <c r="C473" s="1055"/>
      <c r="D473" s="1901"/>
      <c r="E473" s="1790"/>
      <c r="F473" s="1872"/>
      <c r="G473" s="766"/>
      <c r="H473" s="1345"/>
      <c r="I473" s="1115"/>
      <c r="J473" s="1345"/>
      <c r="K473" s="1887"/>
    </row>
    <row r="474" spans="1:11">
      <c r="A474" s="1806"/>
      <c r="B474" s="805"/>
      <c r="C474" s="1055"/>
      <c r="D474" s="375"/>
      <c r="E474" s="1790"/>
      <c r="F474" s="1872"/>
      <c r="G474" s="766"/>
      <c r="H474" s="1345"/>
      <c r="I474" s="1115"/>
      <c r="J474" s="1345"/>
      <c r="K474" s="1887"/>
    </row>
    <row r="475" spans="1:11" ht="35.25" thickBot="1">
      <c r="A475" s="1806"/>
      <c r="B475" s="2001"/>
      <c r="C475" s="2002"/>
      <c r="D475" s="2003"/>
      <c r="E475" s="2004"/>
      <c r="F475" s="2005"/>
      <c r="G475" s="2006"/>
      <c r="H475" s="2007"/>
      <c r="I475" s="2008"/>
      <c r="J475" s="2009"/>
      <c r="K475" s="2010"/>
    </row>
    <row r="476" spans="1:11" ht="35.25" thickTop="1">
      <c r="A476" s="1806"/>
      <c r="B476" s="69" t="s">
        <v>5268</v>
      </c>
      <c r="C476" s="82" t="s">
        <v>4714</v>
      </c>
      <c r="D476" s="322" t="s">
        <v>653</v>
      </c>
      <c r="E476" s="1478">
        <v>60</v>
      </c>
      <c r="F476" s="1479"/>
      <c r="G476" s="2090" t="s">
        <v>5269</v>
      </c>
      <c r="H476" s="84" t="s">
        <v>5270</v>
      </c>
      <c r="I476" s="132" t="s">
        <v>903</v>
      </c>
      <c r="J476" s="2093"/>
      <c r="K476" s="2145"/>
    </row>
    <row r="477" spans="1:11">
      <c r="A477" s="1806"/>
      <c r="B477" s="69" t="s">
        <v>5016</v>
      </c>
      <c r="C477" s="82" t="s">
        <v>4714</v>
      </c>
      <c r="D477" s="322" t="s">
        <v>653</v>
      </c>
      <c r="E477" s="1783">
        <v>45</v>
      </c>
      <c r="F477" s="1784"/>
      <c r="G477" s="2090"/>
      <c r="H477" s="42"/>
      <c r="I477" s="132"/>
      <c r="J477" s="2093"/>
      <c r="K477" s="1999"/>
    </row>
    <row r="478" spans="1:11">
      <c r="A478" s="1806"/>
      <c r="B478" s="69" t="s">
        <v>5024</v>
      </c>
      <c r="C478" s="82" t="s">
        <v>4714</v>
      </c>
      <c r="D478" s="322" t="s">
        <v>1629</v>
      </c>
      <c r="E478" s="1478">
        <v>60</v>
      </c>
      <c r="F478" s="1479"/>
      <c r="G478" s="2090"/>
      <c r="H478" s="84"/>
      <c r="I478" s="132"/>
      <c r="J478" s="2093"/>
      <c r="K478" s="1777"/>
    </row>
    <row r="479" spans="1:11">
      <c r="A479" s="1806"/>
      <c r="B479" s="69" t="s">
        <v>5271</v>
      </c>
      <c r="C479" s="82" t="s">
        <v>4714</v>
      </c>
      <c r="D479" s="218" t="s">
        <v>550</v>
      </c>
      <c r="E479" s="1783">
        <v>120</v>
      </c>
      <c r="F479" s="1784" t="s">
        <v>608</v>
      </c>
      <c r="G479" s="1601" t="s">
        <v>5272</v>
      </c>
      <c r="H479" s="1345" t="s">
        <v>5273</v>
      </c>
      <c r="I479" s="455" t="s">
        <v>701</v>
      </c>
      <c r="J479" s="3803" t="s">
        <v>5274</v>
      </c>
      <c r="K479" s="1998">
        <v>102.5</v>
      </c>
    </row>
    <row r="480" spans="1:11">
      <c r="A480" s="1806"/>
      <c r="B480" s="69" t="s">
        <v>5275</v>
      </c>
      <c r="C480" s="82" t="s">
        <v>4714</v>
      </c>
      <c r="D480" s="322" t="s">
        <v>1629</v>
      </c>
      <c r="E480" s="1478">
        <v>60</v>
      </c>
      <c r="F480" s="1479"/>
      <c r="G480" s="1116"/>
      <c r="H480" s="1345" t="s">
        <v>608</v>
      </c>
      <c r="I480" s="455" t="s">
        <v>701</v>
      </c>
      <c r="J480" s="1345" t="s">
        <v>794</v>
      </c>
      <c r="K480" s="1997">
        <v>49.5</v>
      </c>
    </row>
    <row r="481" spans="1:11">
      <c r="A481" s="1806"/>
      <c r="B481" s="69" t="s">
        <v>5276</v>
      </c>
      <c r="C481" s="82" t="s">
        <v>4714</v>
      </c>
      <c r="D481" s="322" t="s">
        <v>653</v>
      </c>
      <c r="E481" s="1783">
        <v>45</v>
      </c>
      <c r="F481" s="1477" t="s">
        <v>792</v>
      </c>
      <c r="G481" s="1116"/>
      <c r="H481" s="1345" t="s">
        <v>5127</v>
      </c>
      <c r="I481" s="455" t="s">
        <v>701</v>
      </c>
      <c r="J481" s="1345" t="s">
        <v>5277</v>
      </c>
      <c r="K481" s="1997">
        <v>41.2</v>
      </c>
    </row>
    <row r="482" spans="1:11">
      <c r="A482" s="1806"/>
      <c r="B482" s="69" t="s">
        <v>5278</v>
      </c>
      <c r="C482" s="82" t="s">
        <v>4714</v>
      </c>
      <c r="D482" s="322" t="s">
        <v>2976</v>
      </c>
      <c r="E482" s="1783">
        <v>60</v>
      </c>
      <c r="F482" s="1477" t="s">
        <v>2170</v>
      </c>
      <c r="G482" s="1116" t="s">
        <v>5279</v>
      </c>
      <c r="H482" s="1345" t="s">
        <v>5280</v>
      </c>
      <c r="I482" s="455" t="s">
        <v>701</v>
      </c>
      <c r="J482" s="1345" t="s">
        <v>1104</v>
      </c>
      <c r="K482" s="1997">
        <v>54.5</v>
      </c>
    </row>
    <row r="483" spans="1:11">
      <c r="A483" s="1806"/>
      <c r="B483" s="69" t="s">
        <v>5281</v>
      </c>
      <c r="C483" s="82" t="s">
        <v>4714</v>
      </c>
      <c r="D483" s="322" t="s">
        <v>5059</v>
      </c>
      <c r="E483" s="33">
        <v>80</v>
      </c>
      <c r="F483" s="34" t="s">
        <v>5282</v>
      </c>
      <c r="G483" s="276" t="s">
        <v>5272</v>
      </c>
      <c r="H483" s="1345" t="s">
        <v>5283</v>
      </c>
      <c r="I483" s="455" t="s">
        <v>701</v>
      </c>
      <c r="J483" s="203" t="s">
        <v>5284</v>
      </c>
      <c r="K483" s="1777">
        <v>70</v>
      </c>
    </row>
    <row r="484" spans="1:11">
      <c r="A484" s="1806"/>
      <c r="B484" s="69" t="s">
        <v>5285</v>
      </c>
      <c r="C484" s="82" t="s">
        <v>4714</v>
      </c>
      <c r="D484" s="218" t="s">
        <v>550</v>
      </c>
      <c r="E484" s="1783">
        <v>120</v>
      </c>
      <c r="F484" s="1784" t="s">
        <v>608</v>
      </c>
      <c r="G484" s="1601" t="s">
        <v>5272</v>
      </c>
      <c r="H484" s="1345" t="s">
        <v>5273</v>
      </c>
      <c r="I484" s="132" t="s">
        <v>701</v>
      </c>
      <c r="J484" s="3803" t="s">
        <v>5274</v>
      </c>
      <c r="K484" s="1998">
        <v>102.5</v>
      </c>
    </row>
    <row r="485" spans="1:11">
      <c r="A485" s="1903"/>
      <c r="B485" s="69" t="s">
        <v>5286</v>
      </c>
      <c r="C485" s="82" t="s">
        <v>4714</v>
      </c>
      <c r="D485" s="218" t="s">
        <v>5051</v>
      </c>
      <c r="E485" s="1783">
        <v>80</v>
      </c>
      <c r="F485" s="1784" t="s">
        <v>5287</v>
      </c>
      <c r="G485" s="1713" t="s">
        <v>5272</v>
      </c>
      <c r="H485" s="1345" t="s">
        <v>5288</v>
      </c>
      <c r="I485" s="132" t="s">
        <v>701</v>
      </c>
      <c r="J485" s="908" t="s">
        <v>5289</v>
      </c>
      <c r="K485" s="1999">
        <v>66.83</v>
      </c>
    </row>
    <row r="486" spans="1:11">
      <c r="A486" s="1806"/>
      <c r="B486" s="69" t="s">
        <v>5290</v>
      </c>
      <c r="C486" s="82" t="s">
        <v>4714</v>
      </c>
      <c r="D486" s="605" t="s">
        <v>4745</v>
      </c>
      <c r="E486" s="33">
        <v>125</v>
      </c>
      <c r="F486" s="34" t="s">
        <v>5291</v>
      </c>
      <c r="G486" s="276" t="s">
        <v>5292</v>
      </c>
      <c r="H486" s="1345" t="s">
        <v>5293</v>
      </c>
      <c r="I486" s="132" t="s">
        <v>701</v>
      </c>
      <c r="J486" s="203" t="s">
        <v>5294</v>
      </c>
      <c r="K486" s="1777">
        <v>109.69</v>
      </c>
    </row>
    <row r="487" spans="1:11">
      <c r="A487" s="374"/>
      <c r="B487" s="69" t="s">
        <v>5058</v>
      </c>
      <c r="C487" s="82" t="s">
        <v>4714</v>
      </c>
      <c r="D487" s="322" t="s">
        <v>5059</v>
      </c>
      <c r="E487" s="33">
        <v>80</v>
      </c>
      <c r="F487" s="34" t="s">
        <v>5282</v>
      </c>
      <c r="G487" s="1541" t="s">
        <v>5295</v>
      </c>
      <c r="H487" s="69">
        <v>2080</v>
      </c>
      <c r="I487" s="486" t="s">
        <v>5296</v>
      </c>
      <c r="J487" s="2146" t="s">
        <v>4388</v>
      </c>
      <c r="K487" s="2099">
        <v>71.849999999999994</v>
      </c>
    </row>
    <row r="488" spans="1:11">
      <c r="A488" s="413" t="s">
        <v>1</v>
      </c>
      <c r="B488" s="413"/>
      <c r="C488" s="791"/>
      <c r="D488" s="372"/>
      <c r="E488" s="1848"/>
      <c r="F488" s="1849"/>
      <c r="G488" s="270"/>
      <c r="H488" s="1850"/>
      <c r="I488" s="413"/>
      <c r="J488" s="1851"/>
      <c r="K488" s="1847"/>
    </row>
    <row r="489" spans="1:11">
      <c r="A489" s="790" t="s">
        <v>1004</v>
      </c>
      <c r="B489" s="790"/>
      <c r="C489" s="1852"/>
      <c r="D489" s="785"/>
      <c r="E489" s="1848"/>
      <c r="F489" s="1849"/>
      <c r="G489" s="270"/>
      <c r="H489" s="1850"/>
      <c r="I489" s="413"/>
      <c r="J489" s="1851"/>
      <c r="K489" s="1847"/>
    </row>
    <row r="490" spans="1:11" ht="35.25" thickBot="1">
      <c r="A490" s="374"/>
      <c r="B490" s="412"/>
      <c r="C490" s="372"/>
      <c r="D490" s="372"/>
      <c r="E490" s="1848"/>
      <c r="F490" s="1849"/>
      <c r="G490" s="270"/>
      <c r="H490" s="1850"/>
      <c r="I490" s="412"/>
      <c r="J490" s="1851"/>
      <c r="K490" s="1847"/>
    </row>
    <row r="491" spans="1:11">
      <c r="A491" s="1853"/>
      <c r="B491" s="1854" t="s">
        <v>3</v>
      </c>
      <c r="C491" s="80" t="s">
        <v>4</v>
      </c>
      <c r="D491" s="379" t="s">
        <v>5</v>
      </c>
      <c r="E491" s="1855" t="s">
        <v>6</v>
      </c>
      <c r="F491" s="1856" t="s">
        <v>6</v>
      </c>
      <c r="G491" s="201" t="s">
        <v>7</v>
      </c>
      <c r="H491" s="80" t="s">
        <v>8</v>
      </c>
      <c r="I491" s="80" t="s">
        <v>9</v>
      </c>
      <c r="J491" s="1857" t="s">
        <v>10</v>
      </c>
      <c r="K491" s="1858" t="s">
        <v>10</v>
      </c>
    </row>
    <row r="492" spans="1:11" ht="35.25" thickBot="1">
      <c r="A492" s="1859"/>
      <c r="B492" s="1860"/>
      <c r="C492" s="414"/>
      <c r="D492" s="381" t="s">
        <v>11</v>
      </c>
      <c r="E492" s="1861" t="s">
        <v>12</v>
      </c>
      <c r="F492" s="1862" t="s">
        <v>13</v>
      </c>
      <c r="G492" s="202"/>
      <c r="H492" s="414" t="s">
        <v>14</v>
      </c>
      <c r="I492" s="414"/>
      <c r="J492" s="1863" t="s">
        <v>15</v>
      </c>
      <c r="K492" s="1864" t="s">
        <v>16</v>
      </c>
    </row>
    <row r="493" spans="1:11" ht="35.25" thickBot="1">
      <c r="A493" s="1806"/>
      <c r="B493" s="2236"/>
      <c r="C493" s="1871"/>
      <c r="D493" s="1464"/>
      <c r="E493" s="1865"/>
      <c r="F493" s="1866"/>
      <c r="G493" s="765"/>
      <c r="H493" s="1345"/>
      <c r="I493" s="1867"/>
      <c r="J493" s="1868"/>
      <c r="K493" s="1869"/>
    </row>
    <row r="494" spans="1:11" ht="35.25" thickBot="1">
      <c r="A494" s="1806"/>
      <c r="B494" s="1870"/>
      <c r="C494" s="2237"/>
      <c r="D494" s="1464"/>
      <c r="E494" s="1865"/>
      <c r="F494" s="1866"/>
      <c r="G494" s="765"/>
      <c r="H494" s="1345"/>
      <c r="I494" s="1867"/>
      <c r="J494" s="2238"/>
      <c r="K494" s="1869"/>
    </row>
    <row r="495" spans="1:11">
      <c r="A495" s="1806"/>
      <c r="B495" s="1870"/>
      <c r="C495" s="2237"/>
      <c r="D495" s="1464"/>
      <c r="E495" s="1865"/>
      <c r="F495" s="1866"/>
      <c r="G495" s="765"/>
      <c r="H495" s="1345"/>
      <c r="I495" s="1867"/>
      <c r="J495" s="2238"/>
      <c r="K495" s="1869"/>
    </row>
    <row r="496" spans="1:11">
      <c r="A496" s="1806"/>
      <c r="B496" s="1870"/>
      <c r="C496" s="1871"/>
      <c r="D496" s="1464"/>
      <c r="E496" s="1790"/>
      <c r="F496" s="1872"/>
      <c r="G496" s="765"/>
      <c r="H496" s="1345"/>
      <c r="I496" s="1115"/>
      <c r="J496" s="1868"/>
      <c r="K496" s="1468"/>
    </row>
    <row r="497" spans="1:11">
      <c r="A497" s="1806"/>
      <c r="B497" s="1870"/>
      <c r="C497" s="1871"/>
      <c r="D497" s="1464"/>
      <c r="E497" s="1790"/>
      <c r="F497" s="1872"/>
      <c r="G497" s="765"/>
      <c r="H497" s="1345"/>
      <c r="I497" s="1115"/>
      <c r="J497" s="1868"/>
      <c r="K497" s="1468"/>
    </row>
    <row r="498" spans="1:11">
      <c r="A498" s="1806"/>
      <c r="B498" s="1870"/>
      <c r="C498" s="1871"/>
      <c r="D498" s="1464"/>
      <c r="E498" s="1790"/>
      <c r="F498" s="1477"/>
      <c r="G498" s="765"/>
      <c r="H498" s="1345"/>
      <c r="I498" s="1115"/>
      <c r="J498" s="1868"/>
      <c r="K498" s="1468"/>
    </row>
    <row r="499" spans="1:11">
      <c r="A499" s="1806"/>
      <c r="B499" s="1870"/>
      <c r="C499" s="1871"/>
      <c r="D499" s="1464"/>
      <c r="E499" s="1790"/>
      <c r="F499" s="1872"/>
      <c r="G499" s="765"/>
      <c r="H499" s="1345"/>
      <c r="I499" s="1115"/>
      <c r="J499" s="1868"/>
      <c r="K499" s="1468"/>
    </row>
    <row r="500" spans="1:11">
      <c r="A500" s="1806"/>
      <c r="B500" s="1870"/>
      <c r="C500" s="1871"/>
      <c r="D500" s="1464"/>
      <c r="E500" s="1790"/>
      <c r="F500" s="1872"/>
      <c r="G500" s="765"/>
      <c r="H500" s="1345"/>
      <c r="I500" s="1115"/>
      <c r="J500" s="1868"/>
      <c r="K500" s="1468"/>
    </row>
    <row r="501" spans="1:11">
      <c r="A501" s="1806"/>
      <c r="B501" s="1870"/>
      <c r="C501" s="1871"/>
      <c r="D501" s="1464"/>
      <c r="E501" s="1790"/>
      <c r="F501" s="2252"/>
      <c r="G501" s="765"/>
      <c r="H501" s="1345"/>
      <c r="I501" s="1115"/>
      <c r="J501" s="1868"/>
      <c r="K501" s="1468"/>
    </row>
    <row r="502" spans="1:11">
      <c r="A502" s="1806"/>
      <c r="B502" s="1870"/>
      <c r="C502" s="1871"/>
      <c r="D502" s="1598"/>
      <c r="E502" s="1790"/>
      <c r="F502" s="1872"/>
      <c r="G502" s="765"/>
      <c r="H502" s="1345"/>
      <c r="I502" s="1115"/>
      <c r="J502" s="1868"/>
      <c r="K502" s="1468"/>
    </row>
    <row r="503" spans="1:11">
      <c r="A503" s="1806"/>
      <c r="B503" s="1870"/>
      <c r="C503" s="1871"/>
      <c r="D503" s="1464"/>
      <c r="E503" s="1790"/>
      <c r="F503" s="1872"/>
      <c r="G503" s="765"/>
      <c r="H503" s="1345"/>
      <c r="I503" s="1115"/>
      <c r="J503" s="1868"/>
      <c r="K503" s="1468"/>
    </row>
    <row r="504" spans="1:11">
      <c r="A504" s="1806"/>
      <c r="B504" s="1870"/>
      <c r="C504" s="1871"/>
      <c r="D504" s="1464"/>
      <c r="E504" s="1790"/>
      <c r="F504" s="1872"/>
      <c r="G504" s="765"/>
      <c r="H504" s="1345"/>
      <c r="I504" s="1115"/>
      <c r="J504" s="1868"/>
      <c r="K504" s="1468"/>
    </row>
    <row r="505" spans="1:11" ht="35.25" thickBot="1">
      <c r="A505" s="1806"/>
      <c r="B505" s="1870"/>
      <c r="C505" s="1871"/>
      <c r="D505" s="1464"/>
      <c r="E505" s="1827"/>
      <c r="F505" s="1907"/>
      <c r="G505" s="765"/>
      <c r="H505" s="1345"/>
      <c r="I505" s="1115"/>
      <c r="J505" s="1868"/>
      <c r="K505" s="1468"/>
    </row>
    <row r="506" spans="1:11">
      <c r="A506" s="1806"/>
      <c r="B506" s="2170"/>
      <c r="C506" s="1881"/>
      <c r="D506" s="1464"/>
      <c r="E506" s="1865"/>
      <c r="F506" s="1866"/>
      <c r="G506" s="1882"/>
      <c r="H506" s="1883"/>
      <c r="I506" s="1884"/>
      <c r="J506" s="1885"/>
      <c r="K506" s="1886"/>
    </row>
    <row r="507" spans="1:11">
      <c r="A507" s="1806"/>
      <c r="B507" s="685" t="s">
        <v>5297</v>
      </c>
      <c r="C507" s="3756"/>
      <c r="D507" s="3758"/>
      <c r="E507" s="252"/>
      <c r="F507" s="241"/>
      <c r="G507" s="276"/>
      <c r="H507" s="29"/>
      <c r="I507" s="416"/>
      <c r="J507" s="203"/>
      <c r="K507" s="311"/>
    </row>
    <row r="508" spans="1:11">
      <c r="A508" s="1806"/>
      <c r="B508" s="852" t="s">
        <v>5006</v>
      </c>
      <c r="C508" s="753" t="s">
        <v>2233</v>
      </c>
      <c r="D508" s="634" t="s">
        <v>5007</v>
      </c>
      <c r="E508" s="1478" t="s">
        <v>5008</v>
      </c>
      <c r="F508" s="1479" t="s">
        <v>2977</v>
      </c>
      <c r="G508" s="1116"/>
      <c r="H508" s="1345"/>
      <c r="I508" s="1349"/>
      <c r="J508" s="2102" t="s">
        <v>5009</v>
      </c>
      <c r="K508" s="2102" t="s">
        <v>1181</v>
      </c>
    </row>
    <row r="509" spans="1:11">
      <c r="A509" s="1806"/>
      <c r="B509" s="852" t="s">
        <v>5006</v>
      </c>
      <c r="C509" s="218" t="s">
        <v>5010</v>
      </c>
      <c r="D509" s="634" t="s">
        <v>5007</v>
      </c>
      <c r="E509" s="1478" t="s">
        <v>5008</v>
      </c>
      <c r="F509" s="1479" t="s">
        <v>1223</v>
      </c>
      <c r="G509" s="1713"/>
      <c r="H509" s="69"/>
      <c r="I509" s="69"/>
      <c r="J509" s="908" t="s">
        <v>627</v>
      </c>
      <c r="K509" s="2129" t="s">
        <v>1182</v>
      </c>
    </row>
    <row r="510" spans="1:11">
      <c r="A510" s="1806"/>
      <c r="B510" s="852" t="s">
        <v>5006</v>
      </c>
      <c r="C510" s="634" t="s">
        <v>5011</v>
      </c>
      <c r="D510" s="634" t="s">
        <v>5007</v>
      </c>
      <c r="E510" s="1478" t="s">
        <v>5012</v>
      </c>
      <c r="F510" s="1479" t="s">
        <v>5013</v>
      </c>
      <c r="G510" s="1713"/>
      <c r="H510" s="69"/>
      <c r="I510" s="69"/>
      <c r="J510" s="908" t="s">
        <v>5014</v>
      </c>
      <c r="K510" s="2129" t="s">
        <v>1183</v>
      </c>
    </row>
    <row r="511" spans="1:11">
      <c r="A511" s="1806"/>
      <c r="B511" s="852"/>
      <c r="C511" s="634"/>
      <c r="D511" s="634"/>
      <c r="E511" s="1478"/>
      <c r="F511" s="1479"/>
      <c r="G511" s="1713"/>
      <c r="H511" s="69"/>
      <c r="I511" s="69"/>
      <c r="J511" s="908"/>
      <c r="K511" s="2129"/>
    </row>
    <row r="512" spans="1:11">
      <c r="A512" s="1903"/>
      <c r="B512" s="69"/>
      <c r="C512" s="82"/>
      <c r="D512" s="605"/>
      <c r="E512" s="33"/>
      <c r="F512" s="34"/>
      <c r="G512" s="276"/>
      <c r="H512" s="1345"/>
      <c r="I512" s="455"/>
      <c r="J512" s="959"/>
      <c r="K512" s="1777"/>
    </row>
    <row r="513" spans="1:11">
      <c r="A513" s="1806"/>
      <c r="B513" s="387" t="s">
        <v>86</v>
      </c>
      <c r="C513" s="3766"/>
      <c r="D513" s="3767"/>
      <c r="E513" s="252"/>
      <c r="F513" s="241"/>
      <c r="G513" s="276"/>
      <c r="H513" s="29"/>
      <c r="I513" s="416"/>
      <c r="J513" s="203"/>
      <c r="K513" s="311"/>
    </row>
    <row r="514" spans="1:11">
      <c r="A514" s="1806"/>
      <c r="B514" s="1597" t="s">
        <v>4043</v>
      </c>
      <c r="C514" s="362" t="s">
        <v>656</v>
      </c>
      <c r="D514" s="1540" t="s">
        <v>4051</v>
      </c>
      <c r="E514" s="1476">
        <v>550</v>
      </c>
      <c r="F514" s="1477" t="s">
        <v>5287</v>
      </c>
      <c r="G514" s="1601" t="s">
        <v>5298</v>
      </c>
      <c r="H514" s="20"/>
      <c r="I514" s="404"/>
      <c r="J514" s="405" t="s">
        <v>1095</v>
      </c>
      <c r="K514" s="478" t="s">
        <v>5299</v>
      </c>
    </row>
    <row r="515" spans="1:11" ht="38.25">
      <c r="A515" s="1806"/>
      <c r="B515" s="1597" t="s">
        <v>4043</v>
      </c>
      <c r="C515" s="362" t="s">
        <v>3650</v>
      </c>
      <c r="D515" s="1598" t="s">
        <v>4051</v>
      </c>
      <c r="E515" s="1476">
        <v>750</v>
      </c>
      <c r="F515" s="1477" t="s">
        <v>5300</v>
      </c>
      <c r="G515" s="1601" t="s">
        <v>5298</v>
      </c>
      <c r="H515" s="29"/>
      <c r="I515" s="132"/>
      <c r="J515" s="741" t="s">
        <v>193</v>
      </c>
      <c r="K515" s="692" t="s">
        <v>5301</v>
      </c>
    </row>
    <row r="516" spans="1:11">
      <c r="A516" s="1806"/>
      <c r="B516" s="1597" t="s">
        <v>4043</v>
      </c>
      <c r="C516" s="362" t="s">
        <v>3776</v>
      </c>
      <c r="D516" s="1598" t="s">
        <v>4051</v>
      </c>
      <c r="E516" s="1476">
        <v>790</v>
      </c>
      <c r="F516" s="1477" t="s">
        <v>4702</v>
      </c>
      <c r="G516" s="1601" t="s">
        <v>5298</v>
      </c>
      <c r="H516" s="29"/>
      <c r="I516" s="132"/>
      <c r="J516" s="360" t="s">
        <v>4796</v>
      </c>
      <c r="K516" s="311" t="s">
        <v>5302</v>
      </c>
    </row>
    <row r="517" spans="1:11" ht="35.25" thickBot="1">
      <c r="A517" s="1806"/>
      <c r="B517" s="1163" t="s">
        <v>5303</v>
      </c>
      <c r="C517" s="362" t="s">
        <v>3450</v>
      </c>
      <c r="D517" s="358" t="s">
        <v>3216</v>
      </c>
      <c r="E517" s="1476">
        <v>130</v>
      </c>
      <c r="F517" s="1477" t="s">
        <v>526</v>
      </c>
      <c r="G517" s="1539" t="s">
        <v>5298</v>
      </c>
      <c r="H517" s="69"/>
      <c r="I517" s="486" t="s">
        <v>5304</v>
      </c>
      <c r="J517" s="363" t="s">
        <v>3405</v>
      </c>
      <c r="K517" s="364">
        <v>107.5</v>
      </c>
    </row>
    <row r="518" spans="1:11">
      <c r="A518" s="1806"/>
      <c r="B518" s="1597" t="s">
        <v>5305</v>
      </c>
      <c r="C518" s="362" t="s">
        <v>3033</v>
      </c>
      <c r="D518" s="1540" t="s">
        <v>3294</v>
      </c>
      <c r="E518" s="1474">
        <v>10</v>
      </c>
      <c r="F518" s="1600" t="s">
        <v>5306</v>
      </c>
      <c r="G518" s="1601" t="s">
        <v>5307</v>
      </c>
      <c r="H518" s="1599" t="s">
        <v>5308</v>
      </c>
      <c r="I518" s="484"/>
      <c r="J518" s="485" t="s">
        <v>4437</v>
      </c>
      <c r="K518" s="577" t="s">
        <v>5309</v>
      </c>
    </row>
    <row r="519" spans="1:11">
      <c r="A519" s="1806"/>
      <c r="B519" s="797"/>
      <c r="C519" s="786"/>
      <c r="D519" s="605"/>
      <c r="E519" s="182"/>
      <c r="F519" s="1606"/>
      <c r="G519" s="766"/>
      <c r="H519" s="162"/>
      <c r="I519" s="455"/>
      <c r="J519" s="2253"/>
      <c r="K519" s="1918"/>
    </row>
    <row r="520" spans="1:11">
      <c r="A520" s="1806"/>
      <c r="B520" s="69"/>
      <c r="C520" s="82"/>
      <c r="D520" s="322"/>
      <c r="E520" s="1478"/>
      <c r="F520" s="1479"/>
      <c r="G520" s="1116"/>
      <c r="H520" s="1345"/>
      <c r="I520" s="455"/>
      <c r="J520" s="1345"/>
      <c r="K520" s="1997"/>
    </row>
    <row r="521" spans="1:11">
      <c r="A521" s="1806"/>
      <c r="B521" s="685"/>
      <c r="C521" s="3766"/>
      <c r="D521" s="3767"/>
      <c r="E521" s="252"/>
      <c r="F521" s="241"/>
      <c r="G521" s="276"/>
      <c r="H521" s="29"/>
      <c r="I521" s="416"/>
      <c r="J521" s="203"/>
      <c r="K521" s="311"/>
    </row>
    <row r="522" spans="1:11" ht="35.25" thickBot="1">
      <c r="A522" s="1806"/>
      <c r="B522" s="645"/>
      <c r="C522" s="82"/>
      <c r="D522" s="605"/>
      <c r="E522" s="252"/>
      <c r="F522" s="241"/>
      <c r="G522" s="276"/>
      <c r="H522" s="29"/>
      <c r="I522" s="1804"/>
      <c r="J522" s="203"/>
      <c r="K522" s="3154"/>
    </row>
    <row r="523" spans="1:11" ht="35.25" thickBot="1">
      <c r="A523" s="1806"/>
      <c r="B523" s="608"/>
      <c r="C523" s="786"/>
      <c r="D523" s="1413"/>
      <c r="E523" s="1913"/>
      <c r="F523" s="1914"/>
      <c r="G523" s="766"/>
      <c r="H523" s="162"/>
      <c r="I523" s="455"/>
      <c r="J523" s="2253"/>
      <c r="K523" s="2254"/>
    </row>
    <row r="524" spans="1:11">
      <c r="A524" s="1806"/>
      <c r="B524" s="387"/>
      <c r="C524" s="2255"/>
      <c r="D524" s="2019"/>
      <c r="E524" s="137"/>
      <c r="F524" s="241"/>
      <c r="G524" s="276"/>
      <c r="H524" s="29"/>
      <c r="I524" s="455"/>
      <c r="J524" s="2253"/>
      <c r="K524" s="2254"/>
    </row>
    <row r="525" spans="1:11">
      <c r="A525" s="1806"/>
      <c r="B525" s="645"/>
      <c r="C525" s="82"/>
      <c r="D525" s="605"/>
      <c r="E525" s="137"/>
      <c r="F525" s="241"/>
      <c r="G525" s="276"/>
      <c r="H525" s="29"/>
      <c r="I525" s="455"/>
      <c r="J525" s="2253"/>
      <c r="K525" s="3154"/>
    </row>
    <row r="526" spans="1:11">
      <c r="A526" s="1903"/>
      <c r="B526" s="796"/>
      <c r="C526" s="786"/>
      <c r="D526" s="605"/>
      <c r="E526" s="182"/>
      <c r="F526" s="1606"/>
      <c r="G526" s="766"/>
      <c r="H526" s="162"/>
      <c r="I526" s="455"/>
      <c r="J526" s="2253"/>
      <c r="K526" s="1918"/>
    </row>
    <row r="527" spans="1:11">
      <c r="A527" s="1806"/>
      <c r="B527" s="69"/>
      <c r="C527" s="82"/>
      <c r="D527" s="322"/>
      <c r="E527" s="33"/>
      <c r="F527" s="34"/>
      <c r="G527" s="1541"/>
      <c r="H527" s="69"/>
      <c r="I527" s="486"/>
      <c r="J527" s="2146"/>
      <c r="K527" s="2099"/>
    </row>
    <row r="528" spans="1:11">
      <c r="A528" s="374"/>
      <c r="B528" s="374"/>
      <c r="C528" s="785"/>
      <c r="D528" s="785"/>
      <c r="E528" s="785"/>
      <c r="F528" s="785"/>
      <c r="G528" s="785"/>
      <c r="H528" s="785"/>
      <c r="I528" s="1845"/>
      <c r="J528" s="1846"/>
      <c r="K528" s="1847"/>
    </row>
    <row r="529" spans="1:11">
      <c r="A529" s="413" t="s">
        <v>1</v>
      </c>
      <c r="B529" s="413"/>
      <c r="C529" s="791"/>
      <c r="D529" s="372"/>
      <c r="E529" s="1848"/>
      <c r="F529" s="1849"/>
      <c r="G529" s="270"/>
      <c r="H529" s="1850"/>
      <c r="I529" s="413"/>
      <c r="J529" s="1851"/>
      <c r="K529" s="1847"/>
    </row>
    <row r="530" spans="1:11">
      <c r="A530" s="790" t="s">
        <v>1004</v>
      </c>
      <c r="B530" s="790"/>
      <c r="C530" s="1852"/>
      <c r="D530" s="785"/>
      <c r="E530" s="1848"/>
      <c r="F530" s="1849"/>
      <c r="G530" s="270"/>
      <c r="H530" s="1850"/>
      <c r="I530" s="413"/>
      <c r="J530" s="1851"/>
      <c r="K530" s="1847"/>
    </row>
    <row r="531" spans="1:11" ht="35.25" thickBot="1">
      <c r="A531" s="374"/>
      <c r="B531" s="412"/>
      <c r="C531" s="372"/>
      <c r="D531" s="372"/>
      <c r="E531" s="1848"/>
      <c r="F531" s="1849"/>
      <c r="G531" s="270"/>
      <c r="H531" s="1850"/>
      <c r="I531" s="412"/>
      <c r="J531" s="1851"/>
      <c r="K531" s="1847"/>
    </row>
    <row r="532" spans="1:11">
      <c r="A532" s="1853"/>
      <c r="B532" s="1854" t="s">
        <v>3</v>
      </c>
      <c r="C532" s="80" t="s">
        <v>4</v>
      </c>
      <c r="D532" s="379" t="s">
        <v>5</v>
      </c>
      <c r="E532" s="2778" t="s">
        <v>6</v>
      </c>
      <c r="F532" s="2779" t="s">
        <v>6</v>
      </c>
      <c r="G532" s="201" t="s">
        <v>7</v>
      </c>
      <c r="H532" s="80" t="s">
        <v>8</v>
      </c>
      <c r="I532" s="80" t="s">
        <v>9</v>
      </c>
      <c r="J532" s="1857" t="s">
        <v>10</v>
      </c>
      <c r="K532" s="1858" t="s">
        <v>10</v>
      </c>
    </row>
    <row r="533" spans="1:11" ht="35.25" thickBot="1">
      <c r="A533" s="1859"/>
      <c r="B533" s="1860"/>
      <c r="C533" s="414"/>
      <c r="D533" s="381" t="s">
        <v>11</v>
      </c>
      <c r="E533" s="2780" t="s">
        <v>12</v>
      </c>
      <c r="F533" s="2781" t="s">
        <v>13</v>
      </c>
      <c r="G533" s="202"/>
      <c r="H533" s="414" t="s">
        <v>14</v>
      </c>
      <c r="I533" s="414"/>
      <c r="J533" s="1863" t="s">
        <v>15</v>
      </c>
      <c r="K533" s="1864" t="s">
        <v>16</v>
      </c>
    </row>
    <row r="534" spans="1:11">
      <c r="A534" s="1806"/>
      <c r="B534" s="685"/>
      <c r="C534" s="3766"/>
      <c r="D534" s="3767"/>
      <c r="E534" s="252"/>
      <c r="F534" s="241"/>
      <c r="G534" s="276"/>
      <c r="H534" s="29"/>
      <c r="I534" s="416"/>
      <c r="J534" s="203"/>
      <c r="K534" s="311"/>
    </row>
    <row r="535" spans="1:11">
      <c r="A535" s="1806"/>
      <c r="B535" s="608"/>
      <c r="C535" s="82"/>
      <c r="D535" s="82"/>
      <c r="E535" s="33"/>
      <c r="F535" s="34"/>
      <c r="G535" s="276"/>
      <c r="H535" s="29"/>
      <c r="I535" s="455"/>
      <c r="J535" s="203"/>
      <c r="K535" s="3154"/>
    </row>
    <row r="536" spans="1:11" ht="35.25" thickBot="1">
      <c r="A536" s="1806"/>
      <c r="B536" s="645"/>
      <c r="C536" s="82"/>
      <c r="D536" s="605"/>
      <c r="E536" s="33"/>
      <c r="F536" s="34"/>
      <c r="G536" s="276"/>
      <c r="H536" s="29"/>
      <c r="I536" s="1804"/>
      <c r="J536" s="203"/>
      <c r="K536" s="3154"/>
    </row>
    <row r="537" spans="1:11" ht="35.25" thickBot="1">
      <c r="A537" s="1806"/>
      <c r="B537" s="608"/>
      <c r="C537" s="786"/>
      <c r="D537" s="1413"/>
      <c r="E537" s="2782"/>
      <c r="F537" s="2783"/>
      <c r="G537" s="766"/>
      <c r="H537" s="162"/>
      <c r="I537" s="455"/>
      <c r="J537" s="2253"/>
      <c r="K537" s="2254"/>
    </row>
    <row r="538" spans="1:11" ht="35.25" thickBot="1">
      <c r="A538" s="1806"/>
      <c r="B538" s="387"/>
      <c r="C538" s="2255"/>
      <c r="D538" s="2019"/>
      <c r="E538" s="33"/>
      <c r="F538" s="2784"/>
      <c r="G538" s="276"/>
      <c r="H538" s="29"/>
      <c r="I538" s="455"/>
      <c r="J538" s="2253"/>
      <c r="K538" s="2254"/>
    </row>
    <row r="539" spans="1:11">
      <c r="A539" s="1806"/>
      <c r="B539" s="387"/>
      <c r="C539" s="2255"/>
      <c r="D539" s="2019"/>
      <c r="E539" s="33"/>
      <c r="F539" s="34"/>
      <c r="G539" s="276"/>
      <c r="H539" s="29"/>
      <c r="I539" s="455"/>
      <c r="J539" s="2253"/>
      <c r="K539" s="2254"/>
    </row>
    <row r="540" spans="1:11">
      <c r="A540" s="1806"/>
      <c r="B540" s="645"/>
      <c r="C540" s="82"/>
      <c r="D540" s="605"/>
      <c r="E540" s="33"/>
      <c r="F540" s="2784"/>
      <c r="G540" s="276"/>
      <c r="H540" s="29"/>
      <c r="I540" s="455"/>
      <c r="J540" s="2253"/>
      <c r="K540" s="3154"/>
    </row>
    <row r="541" spans="1:11">
      <c r="A541" s="1806"/>
      <c r="B541" s="796"/>
      <c r="C541" s="786"/>
      <c r="D541" s="605"/>
      <c r="E541" s="922"/>
      <c r="F541" s="2785"/>
      <c r="G541" s="766"/>
      <c r="H541" s="162"/>
      <c r="I541" s="455"/>
      <c r="J541" s="2253"/>
      <c r="K541" s="1918"/>
    </row>
    <row r="542" spans="1:11">
      <c r="A542" s="1806"/>
      <c r="B542" s="190"/>
      <c r="C542" s="82"/>
      <c r="D542" s="322"/>
      <c r="E542" s="1783"/>
      <c r="F542" s="1477"/>
      <c r="G542" s="1116"/>
      <c r="H542" s="1345"/>
      <c r="I542" s="455"/>
      <c r="J542" s="1345"/>
      <c r="K542" s="1997"/>
    </row>
    <row r="543" spans="1:11">
      <c r="A543" s="1806"/>
      <c r="B543" s="69"/>
      <c r="C543" s="82"/>
      <c r="D543" s="605"/>
      <c r="E543" s="1783"/>
      <c r="F543" s="1477"/>
      <c r="G543" s="1116"/>
      <c r="H543" s="1345"/>
      <c r="I543" s="455"/>
      <c r="J543" s="1345"/>
      <c r="K543" s="1997"/>
    </row>
    <row r="544" spans="1:11">
      <c r="A544" s="1806"/>
      <c r="B544" s="645"/>
      <c r="C544" s="82"/>
      <c r="D544" s="605"/>
      <c r="E544" s="252"/>
      <c r="F544" s="241"/>
      <c r="G544" s="276"/>
      <c r="H544" s="29"/>
      <c r="I544" s="1804"/>
      <c r="J544" s="203"/>
      <c r="K544" s="3154"/>
    </row>
    <row r="545" spans="1:11">
      <c r="A545" s="1806"/>
      <c r="B545" s="1597"/>
      <c r="C545" s="443"/>
      <c r="D545" s="1469"/>
      <c r="E545" s="1734"/>
      <c r="F545" s="1735"/>
      <c r="G545" s="276"/>
      <c r="H545" s="29"/>
      <c r="I545" s="416"/>
      <c r="J545" s="203"/>
      <c r="K545" s="2096"/>
    </row>
    <row r="546" spans="1:11">
      <c r="A546" s="1806"/>
      <c r="B546" s="1257"/>
      <c r="C546" s="218"/>
      <c r="D546" s="218"/>
      <c r="E546" s="1478"/>
      <c r="F546" s="1479"/>
      <c r="G546" s="1713"/>
      <c r="H546" s="69"/>
      <c r="I546" s="69"/>
      <c r="J546" s="908"/>
      <c r="K546" s="1490"/>
    </row>
    <row r="547" spans="1:11">
      <c r="A547" s="1806"/>
      <c r="B547" s="1597"/>
      <c r="C547" s="443"/>
      <c r="D547" s="1469"/>
      <c r="E547" s="1783"/>
      <c r="F547" s="1477"/>
      <c r="G547" s="1116"/>
      <c r="H547" s="1345"/>
      <c r="I547" s="455"/>
      <c r="J547" s="1345"/>
      <c r="K547" s="1997"/>
    </row>
    <row r="548" spans="1:11">
      <c r="A548" s="1806"/>
      <c r="B548" s="1597"/>
      <c r="C548" s="443"/>
      <c r="D548" s="1469"/>
      <c r="E548" s="1734"/>
      <c r="F548" s="1735"/>
      <c r="G548" s="276"/>
      <c r="H548" s="29"/>
      <c r="I548" s="416"/>
      <c r="J548" s="203"/>
      <c r="K548" s="2096"/>
    </row>
    <row r="549" spans="1:11">
      <c r="A549" s="1806"/>
      <c r="B549" s="69"/>
      <c r="C549" s="82"/>
      <c r="D549" s="605"/>
      <c r="E549" s="33"/>
      <c r="F549" s="34"/>
      <c r="G549" s="276"/>
      <c r="H549" s="1345"/>
      <c r="I549" s="132"/>
      <c r="J549" s="203"/>
      <c r="K549" s="1777"/>
    </row>
    <row r="550" spans="1:11">
      <c r="A550" s="1806"/>
      <c r="B550" s="69"/>
      <c r="C550" s="82"/>
      <c r="D550" s="322"/>
      <c r="E550" s="33"/>
      <c r="F550" s="34"/>
      <c r="G550" s="1541"/>
      <c r="H550" s="69"/>
      <c r="I550" s="486"/>
      <c r="J550" s="2146"/>
      <c r="K550" s="2099"/>
    </row>
    <row r="551" spans="1:11">
      <c r="A551" s="1806"/>
      <c r="C551" s="1871"/>
      <c r="D551" s="1056"/>
      <c r="E551" s="1790"/>
      <c r="F551" s="1872"/>
      <c r="G551" s="765"/>
      <c r="H551" s="1345"/>
      <c r="I551" s="1115"/>
      <c r="J551" s="1868"/>
      <c r="K551" s="1887"/>
    </row>
    <row r="552" spans="1:11" ht="35.25" thickBot="1">
      <c r="A552" s="1806"/>
      <c r="B552" s="685"/>
      <c r="C552" s="1871"/>
      <c r="D552" s="1056"/>
      <c r="E552" s="1790"/>
      <c r="F552" s="1872"/>
      <c r="G552" s="765"/>
      <c r="H552" s="1345"/>
      <c r="I552" s="1115"/>
      <c r="J552" s="1868"/>
      <c r="K552" s="1887"/>
    </row>
    <row r="553" spans="1:11" ht="38.25" thickBot="1">
      <c r="A553" s="1903"/>
      <c r="B553" s="1008"/>
      <c r="C553" s="1881"/>
      <c r="D553" s="1493"/>
      <c r="E553" s="1535"/>
      <c r="F553" s="1606"/>
      <c r="G553" s="766"/>
      <c r="H553" s="416"/>
      <c r="I553" s="455"/>
      <c r="J553" s="2244"/>
      <c r="K553" s="1918"/>
    </row>
    <row r="554" spans="1:11" ht="38.25" thickBot="1">
      <c r="A554" s="1806"/>
      <c r="B554" s="1008"/>
      <c r="C554" s="1881"/>
      <c r="D554" s="1493"/>
      <c r="E554" s="1535"/>
      <c r="F554" s="1606"/>
      <c r="G554" s="766"/>
      <c r="H554" s="416"/>
      <c r="I554" s="455"/>
      <c r="J554" s="2244"/>
      <c r="K554" s="1918"/>
    </row>
    <row r="555" spans="1:11" ht="37.5">
      <c r="A555" s="1806"/>
      <c r="B555" s="1008"/>
      <c r="C555" s="1881"/>
      <c r="D555" s="1493"/>
      <c r="E555" s="1783"/>
      <c r="F555" s="1477"/>
      <c r="G555" s="1116"/>
      <c r="H555" s="416"/>
      <c r="I555" s="455"/>
      <c r="J555" s="2244"/>
      <c r="K555" s="1918"/>
    </row>
    <row r="556" spans="1:11">
      <c r="A556" s="1806"/>
      <c r="B556" s="69"/>
      <c r="C556" s="82"/>
      <c r="D556" s="605"/>
      <c r="E556" s="33"/>
      <c r="F556" s="34"/>
      <c r="G556" s="276"/>
      <c r="H556" s="1345"/>
      <c r="I556" s="455"/>
      <c r="J556" s="959"/>
      <c r="K556" s="1777"/>
    </row>
    <row r="557" spans="1:11">
      <c r="A557" s="1806"/>
      <c r="B557" s="387"/>
      <c r="C557" s="3756"/>
      <c r="D557" s="3758"/>
      <c r="E557" s="252"/>
      <c r="F557" s="241"/>
      <c r="G557" s="276"/>
      <c r="H557" s="29"/>
      <c r="I557" s="416"/>
      <c r="J557" s="203"/>
      <c r="K557" s="311"/>
    </row>
    <row r="558" spans="1:11">
      <c r="A558" s="1806"/>
      <c r="B558" s="685"/>
      <c r="C558" s="3756"/>
      <c r="D558" s="3758"/>
      <c r="E558" s="252"/>
      <c r="F558" s="241"/>
      <c r="G558" s="276"/>
      <c r="H558" s="29"/>
      <c r="I558" s="416"/>
      <c r="J558" s="203"/>
      <c r="K558" s="311"/>
    </row>
    <row r="559" spans="1:11">
      <c r="A559" s="1806"/>
      <c r="B559" s="852"/>
      <c r="C559" s="753"/>
      <c r="D559" s="634"/>
      <c r="E559" s="1478"/>
      <c r="F559" s="1479"/>
      <c r="G559" s="1116"/>
      <c r="H559" s="1345"/>
      <c r="I559" s="1349"/>
      <c r="J559" s="2102"/>
      <c r="K559" s="2102"/>
    </row>
    <row r="560" spans="1:11">
      <c r="A560" s="1806"/>
      <c r="B560" s="852"/>
      <c r="C560" s="218"/>
      <c r="D560" s="634"/>
      <c r="E560" s="1478"/>
      <c r="F560" s="1479"/>
      <c r="G560" s="1713"/>
      <c r="H560" s="69"/>
      <c r="I560" s="69"/>
      <c r="J560" s="908"/>
      <c r="K560" s="2129"/>
    </row>
    <row r="561" spans="1:11">
      <c r="A561" s="1806"/>
      <c r="B561" s="852"/>
      <c r="C561" s="634"/>
      <c r="D561" s="634"/>
      <c r="E561" s="1478"/>
      <c r="F561" s="1479"/>
      <c r="G561" s="1713"/>
      <c r="H561" s="69"/>
      <c r="I561" s="69"/>
      <c r="J561" s="908"/>
      <c r="K561" s="2129"/>
    </row>
    <row r="562" spans="1:11">
      <c r="A562" s="1806"/>
      <c r="B562" s="190"/>
      <c r="C562" s="82"/>
      <c r="D562" s="322"/>
      <c r="E562" s="1783"/>
      <c r="F562" s="1477"/>
      <c r="G562" s="1116"/>
      <c r="H562" s="1345"/>
      <c r="I562" s="455"/>
      <c r="J562" s="1345"/>
      <c r="K562" s="1997"/>
    </row>
    <row r="563" spans="1:11">
      <c r="A563" s="1806"/>
      <c r="B563" s="1257"/>
      <c r="C563" s="82"/>
      <c r="D563" s="605"/>
      <c r="E563" s="1783"/>
      <c r="F563" s="1477"/>
      <c r="G563" s="1116"/>
      <c r="H563" s="1345"/>
      <c r="I563" s="455"/>
      <c r="J563" s="1345"/>
      <c r="K563" s="1997"/>
    </row>
    <row r="564" spans="1:11">
      <c r="A564" s="1806"/>
      <c r="B564" s="190"/>
      <c r="C564" s="218"/>
      <c r="D564" s="218"/>
      <c r="E564" s="1478"/>
      <c r="F564" s="1479"/>
      <c r="G564" s="1713"/>
      <c r="H564" s="69"/>
      <c r="I564" s="455"/>
      <c r="J564" s="908"/>
      <c r="K564" s="1490"/>
    </row>
    <row r="565" spans="1:11">
      <c r="A565" s="1806"/>
      <c r="B565" s="190"/>
      <c r="C565" s="218"/>
      <c r="D565" s="1469"/>
      <c r="E565" s="1783"/>
      <c r="F565" s="1477"/>
      <c r="G565" s="1713"/>
      <c r="H565" s="69"/>
      <c r="I565" s="455"/>
      <c r="J565" s="908"/>
      <c r="K565" s="1490"/>
    </row>
    <row r="566" spans="1:11">
      <c r="A566" s="1806"/>
      <c r="B566" s="190"/>
      <c r="C566" s="218"/>
      <c r="D566" s="1469"/>
      <c r="E566" s="1734"/>
      <c r="F566" s="1735"/>
      <c r="G566" s="276"/>
      <c r="H566" s="29"/>
      <c r="I566" s="455"/>
      <c r="J566" s="203"/>
      <c r="K566" s="2096"/>
    </row>
    <row r="567" spans="1:11">
      <c r="A567" s="1903"/>
      <c r="B567" s="190"/>
      <c r="C567" s="218"/>
      <c r="D567" s="1469"/>
      <c r="E567" s="1734"/>
      <c r="F567" s="1735"/>
      <c r="G567" s="276"/>
      <c r="H567" s="29"/>
      <c r="I567" s="455"/>
      <c r="J567" s="203"/>
      <c r="K567" s="2096"/>
    </row>
    <row r="568" spans="1:11">
      <c r="A568" s="1806"/>
      <c r="B568" s="190"/>
      <c r="C568" s="218"/>
      <c r="D568" s="605"/>
      <c r="E568" s="33"/>
      <c r="F568" s="34"/>
      <c r="G568" s="276"/>
      <c r="H568" s="1345"/>
      <c r="I568" s="455"/>
      <c r="J568" s="203"/>
      <c r="K568" s="1777"/>
    </row>
    <row r="570" spans="1:11">
      <c r="A570" s="413" t="s">
        <v>1</v>
      </c>
      <c r="B570" s="413"/>
      <c r="C570" s="791"/>
      <c r="D570" s="372"/>
      <c r="E570" s="1848"/>
      <c r="F570" s="1849"/>
      <c r="G570" s="270"/>
      <c r="H570" s="1850"/>
      <c r="I570" s="413"/>
      <c r="J570" s="1851"/>
      <c r="K570" s="1847"/>
    </row>
    <row r="571" spans="1:11">
      <c r="A571" s="790" t="s">
        <v>1004</v>
      </c>
      <c r="B571" s="790"/>
      <c r="C571" s="1852"/>
      <c r="D571" s="785"/>
      <c r="E571" s="1848"/>
      <c r="F571" s="1849"/>
      <c r="G571" s="270"/>
      <c r="H571" s="1850"/>
      <c r="I571" s="413"/>
      <c r="J571" s="1851"/>
      <c r="K571" s="1847"/>
    </row>
    <row r="572" spans="1:11" ht="35.25" thickBot="1">
      <c r="A572" s="374"/>
      <c r="B572" s="412"/>
      <c r="C572" s="372"/>
      <c r="D572" s="372"/>
      <c r="E572" s="1848"/>
      <c r="F572" s="1849"/>
      <c r="G572" s="270"/>
      <c r="H572" s="1850"/>
      <c r="I572" s="412"/>
      <c r="J572" s="1851"/>
      <c r="K572" s="1847"/>
    </row>
    <row r="573" spans="1:11">
      <c r="A573" s="1853"/>
      <c r="B573" s="1854" t="s">
        <v>3</v>
      </c>
      <c r="C573" s="80" t="s">
        <v>4</v>
      </c>
      <c r="D573" s="379" t="s">
        <v>5</v>
      </c>
      <c r="E573" s="1855" t="s">
        <v>6</v>
      </c>
      <c r="F573" s="1856" t="s">
        <v>6</v>
      </c>
      <c r="G573" s="201" t="s">
        <v>7</v>
      </c>
      <c r="H573" s="80" t="s">
        <v>8</v>
      </c>
      <c r="I573" s="80" t="s">
        <v>9</v>
      </c>
      <c r="J573" s="1857" t="s">
        <v>10</v>
      </c>
      <c r="K573" s="1858" t="s">
        <v>10</v>
      </c>
    </row>
    <row r="574" spans="1:11" ht="35.25" thickBot="1">
      <c r="A574" s="1859"/>
      <c r="B574" s="1860"/>
      <c r="C574" s="414"/>
      <c r="D574" s="381" t="s">
        <v>11</v>
      </c>
      <c r="E574" s="1861" t="s">
        <v>12</v>
      </c>
      <c r="F574" s="1862" t="s">
        <v>13</v>
      </c>
      <c r="G574" s="202"/>
      <c r="H574" s="414" t="s">
        <v>14</v>
      </c>
      <c r="I574" s="414"/>
      <c r="J574" s="1863" t="s">
        <v>15</v>
      </c>
      <c r="K574" s="1864" t="s">
        <v>16</v>
      </c>
    </row>
    <row r="575" spans="1:11" ht="35.25" thickBot="1">
      <c r="A575" s="2327"/>
      <c r="B575" s="2014"/>
      <c r="C575" s="2015"/>
      <c r="D575" s="375"/>
      <c r="E575" s="1865"/>
      <c r="F575" s="1866"/>
      <c r="G575" s="765"/>
      <c r="H575" s="1345"/>
      <c r="I575" s="1867"/>
      <c r="J575" s="1868"/>
      <c r="K575" s="1869"/>
    </row>
    <row r="576" spans="1:11">
      <c r="A576" s="1806"/>
      <c r="B576" s="1870"/>
      <c r="C576" s="1871"/>
      <c r="D576" s="1464"/>
      <c r="E576" s="1865"/>
      <c r="F576" s="1866"/>
      <c r="G576" s="765"/>
      <c r="H576" s="1345"/>
      <c r="I576" s="1867"/>
      <c r="J576" s="1868"/>
      <c r="K576" s="1869"/>
    </row>
    <row r="577" spans="1:11">
      <c r="A577" s="1806"/>
      <c r="B577" s="1870"/>
      <c r="C577" s="1871"/>
      <c r="D577" s="1464"/>
      <c r="E577" s="1790"/>
      <c r="F577" s="1872"/>
      <c r="G577" s="765"/>
      <c r="H577" s="1345"/>
      <c r="I577" s="1115"/>
      <c r="J577" s="1868"/>
      <c r="K577" s="1468"/>
    </row>
    <row r="578" spans="1:11">
      <c r="A578" s="1806"/>
      <c r="B578" s="1870"/>
      <c r="C578" s="1871"/>
      <c r="D578" s="1464"/>
      <c r="E578" s="1790"/>
      <c r="F578" s="1872"/>
      <c r="G578" s="765"/>
      <c r="H578" s="1345"/>
      <c r="I578" s="1115"/>
      <c r="J578" s="1868"/>
      <c r="K578" s="1468"/>
    </row>
    <row r="579" spans="1:11">
      <c r="A579" s="1806"/>
      <c r="B579" s="1870"/>
      <c r="C579" s="1871"/>
      <c r="D579" s="1056"/>
      <c r="E579" s="1790"/>
      <c r="F579" s="1872"/>
      <c r="G579" s="765"/>
      <c r="H579" s="1345"/>
      <c r="I579" s="1115"/>
      <c r="J579" s="1868"/>
      <c r="K579" s="1468"/>
    </row>
    <row r="580" spans="1:11">
      <c r="A580" s="1806"/>
      <c r="B580" s="1870"/>
      <c r="C580" s="1871"/>
      <c r="D580" s="1056"/>
      <c r="E580" s="1790"/>
      <c r="F580" s="1872"/>
      <c r="G580" s="765"/>
      <c r="H580" s="1345"/>
      <c r="I580" s="1115"/>
      <c r="J580" s="1868"/>
      <c r="K580" s="1468"/>
    </row>
    <row r="581" spans="1:11">
      <c r="A581" s="1806"/>
      <c r="B581" s="1870"/>
      <c r="C581" s="1871"/>
      <c r="D581" s="1464"/>
      <c r="E581" s="1790"/>
      <c r="F581" s="1872"/>
      <c r="G581" s="765"/>
      <c r="H581" s="1345"/>
      <c r="I581" s="1115"/>
      <c r="J581" s="1868"/>
      <c r="K581" s="1468"/>
    </row>
    <row r="582" spans="1:11">
      <c r="A582" s="1806"/>
      <c r="B582" s="1870"/>
      <c r="C582" s="1871"/>
      <c r="D582" s="1056"/>
      <c r="E582" s="1790"/>
      <c r="F582" s="1872"/>
      <c r="G582" s="765"/>
      <c r="H582" s="1345"/>
      <c r="I582" s="1115"/>
      <c r="J582" s="1868"/>
      <c r="K582" s="1468"/>
    </row>
    <row r="583" spans="1:11">
      <c r="A583" s="1806"/>
      <c r="B583" s="1870"/>
      <c r="C583" s="1871"/>
      <c r="D583" s="1056"/>
      <c r="E583" s="1790"/>
      <c r="F583" s="1872"/>
      <c r="G583" s="765"/>
      <c r="H583" s="1345"/>
      <c r="I583" s="1115"/>
      <c r="J583" s="1868"/>
      <c r="K583" s="1468"/>
    </row>
    <row r="584" spans="1:11">
      <c r="A584" s="1806"/>
      <c r="B584" s="1870"/>
      <c r="C584" s="1871"/>
      <c r="D584" s="1464"/>
      <c r="E584" s="1790"/>
      <c r="F584" s="1872"/>
      <c r="G584" s="765"/>
      <c r="H584" s="1345"/>
      <c r="I584" s="1115"/>
      <c r="J584" s="1868"/>
      <c r="K584" s="1468"/>
    </row>
    <row r="585" spans="1:11" ht="35.25" thickBot="1">
      <c r="A585" s="1806"/>
      <c r="B585" s="1873"/>
      <c r="C585" s="1874"/>
      <c r="D585" s="1485"/>
      <c r="E585" s="1875"/>
      <c r="F585" s="1876"/>
      <c r="G585" s="1877"/>
      <c r="H585" s="1690"/>
      <c r="I585" s="1878"/>
      <c r="J585" s="1879"/>
      <c r="K585" s="1487"/>
    </row>
    <row r="586" spans="1:11">
      <c r="A586" s="1806"/>
      <c r="B586" s="1880"/>
      <c r="C586" s="1881"/>
      <c r="D586" s="1488"/>
      <c r="E586" s="1865"/>
      <c r="F586" s="1866"/>
      <c r="G586" s="1882"/>
      <c r="H586" s="1883"/>
      <c r="I586" s="1884"/>
      <c r="J586" s="1885"/>
      <c r="K586" s="1886"/>
    </row>
    <row r="587" spans="1:11">
      <c r="A587" s="1806"/>
      <c r="B587" s="2170"/>
      <c r="C587" s="1871"/>
      <c r="D587" s="1056"/>
      <c r="E587" s="1790"/>
      <c r="F587" s="1872"/>
      <c r="G587" s="765"/>
      <c r="H587" s="1345"/>
      <c r="I587" s="1115"/>
      <c r="J587" s="1868"/>
      <c r="K587" s="1887"/>
    </row>
    <row r="588" spans="1:11">
      <c r="A588" s="1806"/>
      <c r="B588" s="2170"/>
      <c r="C588" s="1871"/>
      <c r="D588" s="1056"/>
      <c r="E588" s="1790"/>
      <c r="F588" s="1872"/>
      <c r="G588" s="765"/>
      <c r="H588" s="1345"/>
      <c r="I588" s="1115"/>
      <c r="J588" s="1868"/>
      <c r="K588" s="1887"/>
    </row>
    <row r="589" spans="1:11" ht="35.25" thickBot="1">
      <c r="A589" s="1806"/>
      <c r="B589" s="1888"/>
      <c r="C589" s="1874"/>
      <c r="D589" s="1889"/>
      <c r="E589" s="1890"/>
      <c r="F589" s="1891"/>
      <c r="G589" s="1877"/>
      <c r="H589" s="1690"/>
      <c r="I589" s="1878"/>
      <c r="J589" s="1879"/>
      <c r="K589" s="1892"/>
    </row>
    <row r="590" spans="1:11">
      <c r="A590" s="1806"/>
      <c r="B590" s="1893"/>
      <c r="C590" s="1881"/>
      <c r="D590" s="1493"/>
      <c r="E590" s="1894"/>
      <c r="F590" s="1895"/>
      <c r="G590" s="1896"/>
      <c r="H590" s="1883"/>
      <c r="I590" s="1884"/>
      <c r="J590" s="1885"/>
      <c r="K590" s="1886"/>
    </row>
    <row r="591" spans="1:11">
      <c r="A591" s="1806"/>
      <c r="B591" s="805"/>
      <c r="C591" s="1055"/>
      <c r="D591" s="1413"/>
      <c r="E591" s="1790"/>
      <c r="F591" s="1872"/>
      <c r="G591" s="766"/>
      <c r="H591" s="416"/>
      <c r="I591" s="1115"/>
      <c r="J591" s="1897"/>
      <c r="K591" s="1898"/>
    </row>
    <row r="592" spans="1:11">
      <c r="A592" s="1806"/>
      <c r="B592" s="805"/>
      <c r="C592" s="1055"/>
      <c r="D592" s="375"/>
      <c r="E592" s="1790"/>
      <c r="F592" s="1872"/>
      <c r="G592" s="766"/>
      <c r="H592" s="1345"/>
      <c r="I592" s="1115"/>
      <c r="J592" s="1868"/>
      <c r="K592" s="1887"/>
    </row>
    <row r="593" spans="1:11" ht="35.25" thickBot="1">
      <c r="A593" s="1806"/>
      <c r="B593" s="1899"/>
      <c r="C593" s="1900"/>
      <c r="D593" s="1901"/>
      <c r="E593" s="1875"/>
      <c r="F593" s="1876"/>
      <c r="G593" s="1902"/>
      <c r="H593" s="1690"/>
      <c r="I593" s="1878"/>
      <c r="J593" s="1879"/>
      <c r="K593" s="1892"/>
    </row>
    <row r="594" spans="1:11">
      <c r="A594" s="1903"/>
      <c r="B594" s="69"/>
      <c r="C594" s="82"/>
      <c r="D594" s="605"/>
      <c r="E594" s="33"/>
      <c r="F594" s="34"/>
      <c r="G594" s="276"/>
      <c r="H594" s="1345"/>
      <c r="I594" s="455"/>
      <c r="J594" s="959"/>
      <c r="K594" s="1777"/>
    </row>
    <row r="595" spans="1:11">
      <c r="A595" s="1806"/>
      <c r="B595" s="387"/>
      <c r="C595" s="3766"/>
      <c r="D595" s="3767"/>
      <c r="E595" s="252"/>
      <c r="F595" s="241"/>
      <c r="G595" s="276"/>
      <c r="H595" s="29"/>
      <c r="I595" s="416"/>
      <c r="J595" s="203"/>
      <c r="K595" s="311"/>
    </row>
    <row r="596" spans="1:11">
      <c r="A596" s="1806"/>
      <c r="B596" s="1597"/>
      <c r="C596" s="362"/>
      <c r="D596" s="1540"/>
      <c r="E596" s="1790"/>
      <c r="F596" s="1477"/>
      <c r="G596" s="1601"/>
      <c r="H596" s="20"/>
      <c r="I596" s="404"/>
      <c r="J596" s="405"/>
      <c r="K596" s="478"/>
    </row>
    <row r="597" spans="1:11" ht="38.25">
      <c r="A597" s="1806"/>
      <c r="B597" s="1597"/>
      <c r="C597" s="362"/>
      <c r="D597" s="1598"/>
      <c r="E597" s="1790"/>
      <c r="F597" s="1872"/>
      <c r="G597" s="1601"/>
      <c r="H597" s="29"/>
      <c r="I597" s="132"/>
      <c r="J597" s="741"/>
      <c r="K597" s="692"/>
    </row>
    <row r="598" spans="1:11">
      <c r="A598" s="1806"/>
      <c r="B598" s="1597"/>
      <c r="C598" s="362"/>
      <c r="D598" s="1598"/>
      <c r="E598" s="1790"/>
      <c r="F598" s="1872"/>
      <c r="G598" s="1601"/>
      <c r="H598" s="29"/>
      <c r="I598" s="132"/>
      <c r="J598" s="360"/>
      <c r="K598" s="311"/>
    </row>
    <row r="599" spans="1:11" ht="35.25" thickBot="1">
      <c r="A599" s="1806"/>
      <c r="B599" s="1163"/>
      <c r="C599" s="362"/>
      <c r="D599" s="358"/>
      <c r="E599" s="1790"/>
      <c r="F599" s="2252"/>
      <c r="G599" s="1539"/>
      <c r="H599" s="69"/>
      <c r="I599" s="486"/>
      <c r="J599" s="363"/>
      <c r="K599" s="364"/>
    </row>
    <row r="600" spans="1:11">
      <c r="A600" s="1806"/>
      <c r="B600" s="1597"/>
      <c r="C600" s="362"/>
      <c r="D600" s="1540"/>
      <c r="E600" s="1790"/>
      <c r="F600" s="1872"/>
      <c r="G600" s="1601"/>
      <c r="H600" s="1599"/>
      <c r="I600" s="484"/>
      <c r="J600" s="485"/>
      <c r="K600" s="577"/>
    </row>
    <row r="601" spans="1:11">
      <c r="A601" s="1806"/>
      <c r="B601" s="797"/>
      <c r="C601" s="786"/>
      <c r="D601" s="605"/>
      <c r="E601" s="1790"/>
      <c r="F601" s="1872"/>
      <c r="G601" s="766"/>
      <c r="H601" s="162"/>
      <c r="I601" s="455"/>
      <c r="J601" s="2253"/>
      <c r="K601" s="1918"/>
    </row>
    <row r="602" spans="1:11">
      <c r="A602" s="1806"/>
      <c r="B602" s="69"/>
      <c r="C602" s="82"/>
      <c r="D602" s="322"/>
      <c r="E602" s="1790"/>
      <c r="F602" s="2252"/>
      <c r="G602" s="1116"/>
      <c r="H602" s="1345"/>
      <c r="I602" s="455"/>
      <c r="J602" s="1345"/>
      <c r="K602" s="1997"/>
    </row>
    <row r="603" spans="1:11">
      <c r="A603" s="1806"/>
      <c r="B603" s="685"/>
      <c r="C603" s="3766"/>
      <c r="D603" s="3767"/>
      <c r="E603" s="137"/>
      <c r="F603" s="241"/>
      <c r="G603" s="276"/>
      <c r="H603" s="29"/>
      <c r="I603" s="416"/>
      <c r="J603" s="203"/>
      <c r="K603" s="311"/>
    </row>
    <row r="604" spans="1:11" ht="35.25" thickBot="1">
      <c r="A604" s="1806"/>
      <c r="B604" s="645"/>
      <c r="C604" s="82"/>
      <c r="D604" s="605"/>
      <c r="E604" s="137"/>
      <c r="F604" s="241"/>
      <c r="G604" s="276"/>
      <c r="H604" s="29"/>
      <c r="I604" s="1804"/>
      <c r="J604" s="203"/>
      <c r="K604" s="3154"/>
    </row>
    <row r="605" spans="1:11" ht="35.25" thickBot="1">
      <c r="A605" s="1806"/>
      <c r="B605" s="608"/>
      <c r="C605" s="786"/>
      <c r="D605" s="1413"/>
      <c r="E605" s="182"/>
      <c r="F605" s="1606"/>
      <c r="G605" s="766"/>
      <c r="H605" s="162"/>
      <c r="I605" s="455"/>
      <c r="J605" s="2253"/>
      <c r="K605" s="2254"/>
    </row>
    <row r="606" spans="1:11">
      <c r="A606" s="1806"/>
      <c r="B606" s="387"/>
      <c r="C606" s="2255"/>
      <c r="D606" s="2019"/>
      <c r="E606" s="33"/>
      <c r="F606" s="34"/>
      <c r="G606" s="276"/>
      <c r="H606" s="29"/>
      <c r="I606" s="455"/>
      <c r="J606" s="2253"/>
      <c r="K606" s="2254"/>
    </row>
    <row r="607" spans="1:11">
      <c r="A607" s="1806"/>
      <c r="B607" s="645"/>
      <c r="C607" s="82"/>
      <c r="D607" s="605"/>
      <c r="E607" s="137"/>
      <c r="F607" s="241"/>
      <c r="G607" s="276"/>
      <c r="H607" s="29"/>
      <c r="I607" s="455"/>
      <c r="J607" s="2253"/>
      <c r="K607" s="3154"/>
    </row>
    <row r="608" spans="1:11">
      <c r="A608" s="1903"/>
      <c r="B608" s="796"/>
      <c r="C608" s="786"/>
      <c r="D608" s="605"/>
      <c r="E608" s="182"/>
      <c r="F608" s="1606"/>
      <c r="G608" s="766"/>
      <c r="H608" s="162"/>
      <c r="I608" s="455"/>
      <c r="J608" s="2253"/>
      <c r="K608" s="1918"/>
    </row>
    <row r="609" spans="1:11">
      <c r="A609" s="1806"/>
      <c r="B609" s="69"/>
      <c r="C609" s="82"/>
      <c r="D609" s="322"/>
      <c r="E609" s="33"/>
      <c r="F609" s="34"/>
      <c r="G609" s="1541"/>
      <c r="H609" s="69"/>
      <c r="I609" s="486"/>
      <c r="J609" s="2146"/>
      <c r="K609" s="2099"/>
    </row>
    <row r="610" spans="1:11">
      <c r="A610" s="1806"/>
      <c r="B610" s="1597"/>
      <c r="C610" s="443"/>
      <c r="D610" s="1467"/>
      <c r="E610" s="852"/>
      <c r="F610" s="1676"/>
      <c r="G610" s="2437"/>
      <c r="H610" s="2957"/>
      <c r="I610" s="2951"/>
      <c r="J610" s="2957"/>
      <c r="K610" s="2958"/>
    </row>
    <row r="611" spans="1:11">
      <c r="A611" s="1806"/>
      <c r="B611" s="1870"/>
      <c r="C611" s="443"/>
      <c r="D611" s="1467"/>
      <c r="E611" s="852"/>
      <c r="F611" s="1676"/>
      <c r="G611" s="2437"/>
      <c r="H611" s="2957"/>
      <c r="I611" s="2719"/>
      <c r="J611" s="2957"/>
      <c r="K611" s="1999"/>
    </row>
    <row r="612" spans="1:11">
      <c r="A612" s="1806"/>
      <c r="B612" s="1870"/>
      <c r="C612" s="362"/>
      <c r="D612" s="1056"/>
      <c r="E612" s="2959"/>
      <c r="F612" s="1676"/>
      <c r="G612" s="2437"/>
      <c r="H612" s="69"/>
      <c r="I612" s="486"/>
      <c r="J612" s="2146"/>
      <c r="K612" s="1999"/>
    </row>
    <row r="613" spans="1:11">
      <c r="A613" s="1806"/>
      <c r="B613" s="1597"/>
      <c r="C613" s="443"/>
      <c r="D613" s="1467"/>
      <c r="E613" s="852"/>
      <c r="F613" s="1676"/>
      <c r="G613" s="2437"/>
      <c r="H613" s="2957"/>
      <c r="I613" s="2951"/>
      <c r="J613" s="2957"/>
      <c r="K613" s="2958"/>
    </row>
    <row r="614" spans="1:11">
      <c r="A614" s="1806"/>
      <c r="B614" s="1870"/>
      <c r="C614" s="443"/>
      <c r="D614" s="1467"/>
      <c r="E614" s="852"/>
      <c r="F614" s="1676"/>
      <c r="G614" s="2437"/>
      <c r="H614" s="2957"/>
      <c r="I614" s="2719"/>
      <c r="J614" s="2957"/>
      <c r="K614" s="1999"/>
    </row>
    <row r="615" spans="1:11">
      <c r="A615" s="1806"/>
      <c r="B615" s="1870"/>
      <c r="C615" s="362"/>
      <c r="D615" s="1056"/>
      <c r="E615" s="2959"/>
      <c r="F615" s="1676"/>
      <c r="G615" s="2437"/>
      <c r="H615" s="69"/>
      <c r="I615" s="486"/>
      <c r="J615" s="2146"/>
      <c r="K615" s="1999"/>
    </row>
    <row r="616" spans="1:11">
      <c r="A616" s="1806"/>
      <c r="B616" s="1870"/>
      <c r="C616" s="362"/>
      <c r="D616" s="1466"/>
      <c r="E616" s="852"/>
      <c r="F616" s="1676"/>
      <c r="G616" s="2437"/>
      <c r="H616" s="69"/>
      <c r="I616" s="486"/>
      <c r="J616" s="2146"/>
      <c r="K616" s="2958"/>
    </row>
    <row r="617" spans="1:11">
      <c r="A617" s="1806"/>
      <c r="B617" s="1870"/>
      <c r="C617" s="362"/>
      <c r="D617" s="1466"/>
      <c r="E617" s="852"/>
      <c r="F617" s="1676"/>
      <c r="G617" s="2437"/>
      <c r="H617" s="69"/>
      <c r="I617" s="486"/>
      <c r="J617" s="2146"/>
      <c r="K617" s="2958"/>
    </row>
    <row r="618" spans="1:11" ht="37.5">
      <c r="A618" s="1806"/>
      <c r="B618" s="1597"/>
      <c r="C618" s="362"/>
      <c r="D618" s="1056"/>
      <c r="E618" s="2959"/>
      <c r="F618" s="2960"/>
      <c r="G618" s="2437"/>
      <c r="H618" s="2347"/>
      <c r="I618" s="486"/>
      <c r="J618" s="2120"/>
      <c r="K618" s="2131"/>
    </row>
    <row r="619" spans="1:11">
      <c r="A619" s="1806"/>
      <c r="B619" s="32"/>
      <c r="C619" s="82"/>
      <c r="D619" s="324"/>
      <c r="E619" s="3861"/>
      <c r="F619" s="3799"/>
      <c r="G619" s="1116"/>
      <c r="H619" s="69"/>
      <c r="I619" s="486"/>
      <c r="J619" s="908"/>
      <c r="K619" s="3802"/>
    </row>
    <row r="620" spans="1:11">
      <c r="A620" s="1806"/>
      <c r="B620" s="1870"/>
      <c r="C620" s="362"/>
      <c r="D620" s="1056"/>
      <c r="E620" s="2959"/>
      <c r="F620" s="1676"/>
      <c r="G620" s="2437"/>
      <c r="H620" s="69"/>
      <c r="I620" s="486"/>
      <c r="J620" s="2146"/>
      <c r="K620" s="1999"/>
    </row>
    <row r="621" spans="1:11">
      <c r="A621" s="1806"/>
      <c r="B621" s="1870"/>
      <c r="C621" s="362"/>
      <c r="D621" s="1466"/>
      <c r="E621" s="2071"/>
      <c r="F621" s="2885"/>
      <c r="G621" s="2437"/>
      <c r="H621" s="69"/>
      <c r="I621" s="2771"/>
      <c r="J621" s="2146"/>
      <c r="K621" s="2239"/>
    </row>
    <row r="622" spans="1:11">
      <c r="A622" s="1806"/>
      <c r="B622" s="2116"/>
      <c r="C622" s="753"/>
      <c r="D622" s="753"/>
      <c r="E622" s="2071"/>
      <c r="F622" s="2885"/>
      <c r="G622" s="1713"/>
      <c r="H622" s="1345"/>
      <c r="I622" s="486"/>
      <c r="J622" s="2130"/>
      <c r="K622" s="2130"/>
    </row>
    <row r="623" spans="1:11" ht="37.5">
      <c r="A623" s="1806"/>
      <c r="B623" s="2117"/>
      <c r="C623" s="753"/>
      <c r="D623" s="1063"/>
      <c r="E623" s="2071"/>
      <c r="F623" s="2885"/>
      <c r="G623" s="1541"/>
      <c r="H623" s="69"/>
      <c r="I623" s="486"/>
      <c r="J623" s="2120"/>
      <c r="K623" s="2379"/>
    </row>
    <row r="624" spans="1:11">
      <c r="A624" s="1806"/>
      <c r="B624" s="1904"/>
      <c r="C624" s="362"/>
      <c r="D624" s="375"/>
      <c r="E624" s="2071"/>
      <c r="F624" s="2885"/>
      <c r="G624" s="180"/>
      <c r="H624" s="69"/>
      <c r="I624" s="486"/>
      <c r="J624" s="2146"/>
      <c r="K624" s="2239"/>
    </row>
    <row r="625" spans="1:11">
      <c r="A625" s="1806"/>
      <c r="B625" s="1904"/>
      <c r="C625" s="362"/>
      <c r="D625" s="375"/>
      <c r="E625" s="2071"/>
      <c r="F625" s="2885"/>
      <c r="G625" s="180"/>
      <c r="H625" s="69"/>
      <c r="I625" s="486"/>
      <c r="J625" s="2146"/>
      <c r="K625" s="2239"/>
    </row>
    <row r="626" spans="1:11" ht="35.25" thickBot="1">
      <c r="A626" s="1806"/>
      <c r="B626" s="1904"/>
      <c r="C626" s="362"/>
      <c r="D626" s="375"/>
      <c r="E626" s="2071"/>
      <c r="F626" s="2885"/>
      <c r="G626" s="180"/>
      <c r="H626" s="69"/>
      <c r="I626" s="486"/>
      <c r="J626" s="2146"/>
      <c r="K626" s="2239"/>
    </row>
    <row r="627" spans="1:11" ht="38.25" thickBot="1">
      <c r="A627" s="1806"/>
      <c r="B627" s="2138"/>
      <c r="C627" s="1881"/>
      <c r="D627" s="1493"/>
      <c r="E627" s="2953"/>
      <c r="F627" s="2954"/>
      <c r="G627" s="1882"/>
      <c r="H627" s="1883"/>
      <c r="I627" s="486"/>
      <c r="J627" s="2139"/>
      <c r="K627" s="2895"/>
    </row>
    <row r="628" spans="1:11" ht="37.5">
      <c r="A628" s="1806"/>
      <c r="B628" s="2138"/>
      <c r="C628" s="1881"/>
      <c r="D628" s="1493"/>
      <c r="E628" s="2953"/>
      <c r="F628" s="2954"/>
      <c r="G628" s="1882"/>
      <c r="H628" s="1883"/>
      <c r="I628" s="486"/>
      <c r="J628" s="2139"/>
      <c r="K628" s="2895"/>
    </row>
    <row r="629" spans="1:11">
      <c r="A629" s="1806"/>
      <c r="B629" s="852"/>
      <c r="C629" s="753"/>
      <c r="D629" s="2100"/>
      <c r="E629" s="2071"/>
      <c r="F629" s="2885"/>
      <c r="G629" s="1116"/>
      <c r="H629" s="1345"/>
      <c r="I629" s="486"/>
      <c r="J629" s="1997"/>
      <c r="K629" s="1997"/>
    </row>
    <row r="630" spans="1:11">
      <c r="A630" s="1806"/>
      <c r="B630" s="852"/>
      <c r="C630" s="753"/>
      <c r="D630" s="2100"/>
      <c r="E630" s="2071"/>
      <c r="F630" s="2885"/>
      <c r="G630" s="1116"/>
      <c r="H630" s="1345"/>
      <c r="I630" s="486"/>
      <c r="J630" s="1997"/>
      <c r="K630" s="1997"/>
    </row>
    <row r="631" spans="1:11">
      <c r="A631" s="1806"/>
      <c r="B631" s="852"/>
      <c r="C631" s="753"/>
      <c r="D631" s="1063"/>
      <c r="E631" s="2071"/>
      <c r="F631" s="3862"/>
      <c r="G631" s="1116"/>
      <c r="H631" s="1345"/>
      <c r="I631" s="2771"/>
      <c r="J631" s="1997"/>
      <c r="K631" s="1997"/>
    </row>
    <row r="632" spans="1:11">
      <c r="A632" s="1903"/>
      <c r="B632" s="69"/>
      <c r="C632" s="218"/>
      <c r="D632" s="218"/>
      <c r="E632" s="1195"/>
      <c r="F632" s="2955"/>
      <c r="G632" s="1713"/>
      <c r="H632" s="69"/>
      <c r="I632" s="69"/>
      <c r="J632" s="2132"/>
      <c r="K632" s="2132"/>
    </row>
    <row r="633" spans="1:11">
      <c r="A633" s="1817"/>
      <c r="B633" s="852"/>
      <c r="C633" s="753"/>
      <c r="D633" s="1063"/>
      <c r="E633" s="2071"/>
      <c r="F633" s="2885"/>
      <c r="G633" s="1116"/>
      <c r="H633" s="1345"/>
      <c r="I633" s="2688"/>
      <c r="J633" s="1997"/>
      <c r="K633" s="2130"/>
    </row>
    <row r="634" spans="1:11">
      <c r="A634" s="1817"/>
      <c r="B634" s="852"/>
      <c r="C634" s="753"/>
      <c r="D634" s="1063"/>
      <c r="E634" s="2071"/>
      <c r="F634" s="2885"/>
      <c r="G634" s="1116"/>
      <c r="H634" s="1345"/>
      <c r="I634" s="2688"/>
      <c r="J634" s="1997"/>
      <c r="K634" s="1997"/>
    </row>
    <row r="635" spans="1:11">
      <c r="A635" s="1917"/>
      <c r="B635" s="69"/>
      <c r="C635" s="218"/>
      <c r="D635" s="218"/>
      <c r="E635" s="1195"/>
      <c r="F635" s="2955"/>
      <c r="G635" s="1713"/>
      <c r="H635" s="69"/>
      <c r="I635" s="497"/>
      <c r="J635" s="2132"/>
      <c r="K635" s="2132"/>
    </row>
    <row r="636" spans="1:11">
      <c r="A636" s="1817"/>
      <c r="B636" s="69"/>
      <c r="C636" s="218"/>
      <c r="D636" s="218"/>
      <c r="E636" s="1195"/>
      <c r="F636" s="2955"/>
      <c r="G636" s="1713"/>
      <c r="H636" s="69"/>
      <c r="I636" s="69"/>
      <c r="J636" s="2132"/>
      <c r="K636" s="2132"/>
    </row>
    <row r="637" spans="1:11">
      <c r="A637" s="1806"/>
      <c r="B637" s="69"/>
      <c r="C637" s="218"/>
      <c r="D637" s="218"/>
      <c r="E637" s="1195"/>
      <c r="F637" s="2955"/>
      <c r="G637" s="1713"/>
      <c r="H637" s="69"/>
      <c r="I637" s="852"/>
      <c r="J637" s="2132"/>
      <c r="K637" s="2132"/>
    </row>
    <row r="638" spans="1:11">
      <c r="A638" s="1806"/>
      <c r="B638" s="69"/>
      <c r="C638" s="218"/>
      <c r="D638" s="218"/>
      <c r="E638" s="1195"/>
      <c r="F638" s="2955"/>
      <c r="G638" s="1713"/>
      <c r="H638" s="69"/>
      <c r="I638" s="69"/>
      <c r="J638" s="2132"/>
      <c r="K638" s="2132"/>
    </row>
    <row r="639" spans="1:11">
      <c r="A639" s="1806"/>
      <c r="B639" s="69"/>
      <c r="C639" s="218"/>
      <c r="D639" s="218"/>
      <c r="E639" s="1195"/>
      <c r="F639" s="2955"/>
      <c r="G639" s="1713"/>
      <c r="H639" s="69"/>
      <c r="I639" s="69"/>
      <c r="J639" s="2132"/>
      <c r="K639" s="2132"/>
    </row>
    <row r="640" spans="1:11">
      <c r="A640" s="1806"/>
      <c r="B640" s="69"/>
      <c r="C640" s="218"/>
      <c r="D640" s="218"/>
      <c r="E640" s="2956"/>
      <c r="F640" s="2955"/>
      <c r="G640" s="1713"/>
      <c r="H640" s="69"/>
      <c r="I640" s="852"/>
      <c r="J640" s="2132"/>
      <c r="K640" s="2132"/>
    </row>
    <row r="641" spans="1:11">
      <c r="A641" s="1806"/>
      <c r="B641" s="69"/>
      <c r="C641" s="218"/>
      <c r="D641" s="218"/>
      <c r="E641" s="1195"/>
      <c r="F641" s="2955"/>
      <c r="G641" s="1713"/>
      <c r="H641" s="69"/>
      <c r="I641" s="69"/>
      <c r="J641" s="2132"/>
      <c r="K641" s="2132"/>
    </row>
    <row r="642" spans="1:11">
      <c r="A642" s="1806"/>
      <c r="B642" s="69"/>
      <c r="C642" s="218"/>
      <c r="D642" s="218"/>
      <c r="E642" s="1195"/>
      <c r="F642" s="2955"/>
      <c r="G642" s="1713"/>
      <c r="H642" s="69"/>
      <c r="I642" s="69"/>
      <c r="J642" s="2132"/>
      <c r="K642" s="2132"/>
    </row>
    <row r="643" spans="1:11">
      <c r="A643" s="1806"/>
      <c r="B643" s="69"/>
      <c r="C643" s="218"/>
      <c r="D643" s="218"/>
      <c r="E643" s="1195"/>
      <c r="F643" s="2955"/>
      <c r="G643" s="1713"/>
      <c r="H643" s="69"/>
      <c r="I643" s="69"/>
      <c r="J643" s="2132"/>
      <c r="K643" s="2132"/>
    </row>
    <row r="644" spans="1:11">
      <c r="A644" s="1806"/>
      <c r="B644" s="69"/>
      <c r="C644" s="218"/>
      <c r="D644" s="218"/>
      <c r="E644" s="1195"/>
      <c r="F644" s="2955"/>
      <c r="G644" s="1713"/>
      <c r="H644" s="69"/>
      <c r="I644" s="69"/>
      <c r="J644" s="2132"/>
      <c r="K644" s="2132"/>
    </row>
    <row r="645" spans="1:11">
      <c r="A645" s="1806"/>
      <c r="B645" s="69"/>
      <c r="C645" s="218"/>
      <c r="D645" s="218"/>
      <c r="E645" s="1195"/>
      <c r="F645" s="2955"/>
      <c r="G645" s="1713"/>
      <c r="H645" s="69"/>
      <c r="I645" s="69"/>
      <c r="J645" s="2132"/>
      <c r="K645" s="2132"/>
    </row>
    <row r="646" spans="1:11">
      <c r="A646" s="1806"/>
      <c r="B646" s="69"/>
      <c r="C646" s="218"/>
      <c r="D646" s="218"/>
      <c r="E646" s="1195"/>
      <c r="F646" s="2955"/>
      <c r="G646" s="1713"/>
      <c r="H646" s="69"/>
      <c r="I646" s="69"/>
      <c r="J646" s="2132"/>
      <c r="K646" s="2132"/>
    </row>
    <row r="647" spans="1:11">
      <c r="A647" s="1806"/>
      <c r="B647" s="69"/>
      <c r="C647" s="218"/>
      <c r="D647" s="753"/>
      <c r="E647" s="2071"/>
      <c r="F647" s="2885"/>
      <c r="G647" s="180"/>
      <c r="H647" s="69"/>
      <c r="I647" s="486"/>
      <c r="J647" s="2146"/>
      <c r="K647" s="2239"/>
    </row>
    <row r="648" spans="1:11">
      <c r="A648" s="1806"/>
      <c r="B648" s="69"/>
      <c r="C648" s="218"/>
      <c r="D648" s="753"/>
      <c r="E648" s="3155"/>
      <c r="F648" s="3812"/>
      <c r="G648" s="904"/>
      <c r="H648" s="908"/>
      <c r="I648" s="1345"/>
      <c r="J648" s="908"/>
      <c r="K648" s="3264"/>
    </row>
    <row r="649" spans="1:11">
      <c r="A649" s="374"/>
      <c r="B649" s="32"/>
      <c r="C649" s="82"/>
      <c r="D649" s="322"/>
      <c r="E649" s="3863"/>
      <c r="F649" s="3812"/>
      <c r="G649" s="904"/>
      <c r="H649" s="69"/>
      <c r="I649" s="1345"/>
      <c r="J649" s="908"/>
      <c r="K649" s="3264"/>
    </row>
    <row r="650" spans="1:11">
      <c r="A650" s="1806"/>
      <c r="B650" s="645"/>
      <c r="C650" s="82"/>
      <c r="D650" s="322"/>
      <c r="E650" s="3811"/>
      <c r="F650" s="3812"/>
      <c r="G650" s="904"/>
      <c r="H650" s="69"/>
      <c r="I650" s="1345"/>
      <c r="J650" s="908"/>
      <c r="K650" s="2239"/>
    </row>
    <row r="651" spans="1:11">
      <c r="A651" s="1806"/>
      <c r="B651" s="645"/>
      <c r="C651" s="82"/>
      <c r="D651" s="322"/>
      <c r="E651" s="3863"/>
      <c r="F651" s="3812"/>
      <c r="G651" s="904"/>
      <c r="H651" s="69"/>
      <c r="I651" s="486"/>
      <c r="J651" s="908"/>
      <c r="K651" s="3264"/>
    </row>
    <row r="652" spans="1:11">
      <c r="A652" s="1806"/>
      <c r="B652" s="69"/>
      <c r="C652" s="218"/>
      <c r="D652" s="218"/>
      <c r="E652" s="1195"/>
      <c r="F652" s="2955"/>
      <c r="G652" s="1713"/>
      <c r="H652" s="69"/>
      <c r="I652" s="486"/>
      <c r="J652" s="2132"/>
      <c r="K652" s="2132"/>
    </row>
    <row r="653" spans="1:11">
      <c r="A653" s="1806"/>
      <c r="B653" s="69"/>
      <c r="C653" s="218"/>
      <c r="D653" s="218"/>
      <c r="E653" s="1195"/>
      <c r="F653" s="2955"/>
      <c r="G653" s="1713"/>
      <c r="H653" s="69"/>
      <c r="I653" s="486"/>
      <c r="J653" s="2132"/>
      <c r="K653" s="2132"/>
    </row>
    <row r="656" spans="1:11">
      <c r="A656" s="4"/>
      <c r="B656" s="106"/>
      <c r="C656" s="77"/>
      <c r="D656" s="98"/>
      <c r="E656" s="1"/>
      <c r="F656" s="71"/>
      <c r="G656" s="354"/>
      <c r="H656" s="3"/>
      <c r="I656" s="100"/>
      <c r="J656" s="301"/>
    </row>
    <row r="657" spans="1:11" ht="37.5">
      <c r="A657" s="2" t="s">
        <v>1</v>
      </c>
      <c r="B657" s="3753"/>
      <c r="C657" s="354"/>
      <c r="D657" s="98"/>
      <c r="E657" s="1178"/>
      <c r="F657" s="355"/>
      <c r="G657" s="71"/>
      <c r="I657" s="3"/>
      <c r="J657" s="356"/>
      <c r="K657" s="309"/>
    </row>
    <row r="658" spans="1:11">
      <c r="A658" s="3761" t="s">
        <v>3878</v>
      </c>
      <c r="B658" s="3761"/>
      <c r="C658" s="3761"/>
      <c r="D658" s="4"/>
      <c r="E658" s="91"/>
      <c r="F658" s="293"/>
      <c r="G658" s="71"/>
      <c r="I658" s="3"/>
      <c r="J658" s="356"/>
      <c r="K658" s="309"/>
    </row>
    <row r="659" spans="1:11" ht="35.25" thickBot="1">
      <c r="A659" s="4"/>
      <c r="B659" s="3753"/>
      <c r="C659" s="354"/>
      <c r="D659" s="77"/>
      <c r="E659" s="98"/>
      <c r="F659" s="355"/>
      <c r="G659" s="71"/>
      <c r="I659" s="3"/>
      <c r="J659" s="356"/>
      <c r="K659" s="309"/>
    </row>
    <row r="660" spans="1:11">
      <c r="A660" s="7"/>
      <c r="B660" s="3760" t="s">
        <v>3</v>
      </c>
      <c r="C660" s="113" t="s">
        <v>4</v>
      </c>
      <c r="D660" s="7" t="s">
        <v>5</v>
      </c>
      <c r="E660" s="2961"/>
      <c r="F660" s="2962"/>
      <c r="G660" s="2963"/>
      <c r="H660" s="2906"/>
      <c r="I660" s="2964"/>
      <c r="J660" s="2965"/>
      <c r="K660" s="2907"/>
    </row>
    <row r="661" spans="1:11" ht="35.25" thickBot="1">
      <c r="A661" s="120"/>
      <c r="B661" s="16"/>
      <c r="C661" s="123"/>
      <c r="D661" s="13" t="s">
        <v>11</v>
      </c>
      <c r="E661" s="2966"/>
      <c r="F661" s="2967"/>
      <c r="G661" s="2968"/>
      <c r="H661" s="2911"/>
      <c r="I661" s="2969"/>
      <c r="J661" s="2970"/>
      <c r="K661" s="2912"/>
    </row>
    <row r="662" spans="1:11">
      <c r="A662" s="388"/>
      <c r="B662" s="2860"/>
      <c r="C662" s="2878"/>
      <c r="D662" s="634"/>
      <c r="E662" s="2971"/>
      <c r="F662" s="2972"/>
      <c r="G662" s="2689"/>
      <c r="H662" s="1066"/>
      <c r="I662" s="1066"/>
      <c r="J662" s="2016"/>
      <c r="K662" s="2016"/>
    </row>
    <row r="663" spans="1:11">
      <c r="A663" s="94"/>
      <c r="B663" s="393"/>
      <c r="C663" s="218"/>
      <c r="D663" s="968"/>
      <c r="E663" s="3155"/>
      <c r="F663" s="3812"/>
      <c r="G663" s="2209"/>
      <c r="H663" s="908"/>
      <c r="I663" s="69"/>
      <c r="J663" s="908"/>
      <c r="K663" s="3264"/>
    </row>
    <row r="664" spans="1:11">
      <c r="A664" s="94"/>
      <c r="B664" s="393"/>
      <c r="C664" s="218"/>
      <c r="D664" s="968"/>
      <c r="E664" s="3155"/>
      <c r="F664" s="3812"/>
      <c r="G664" s="2209"/>
      <c r="H664" s="908"/>
      <c r="I664" s="69"/>
      <c r="J664" s="908"/>
      <c r="K664" s="3264"/>
    </row>
    <row r="665" spans="1:11">
      <c r="A665" s="94"/>
      <c r="B665" s="393"/>
      <c r="C665" s="218"/>
      <c r="D665" s="968"/>
      <c r="E665" s="3155"/>
      <c r="F665" s="3812"/>
      <c r="G665" s="2209"/>
      <c r="H665" s="908"/>
      <c r="I665" s="69"/>
      <c r="J665" s="908"/>
      <c r="K665" s="3264"/>
    </row>
    <row r="666" spans="1:11">
      <c r="A666" s="94"/>
      <c r="B666" s="393"/>
      <c r="C666" s="218"/>
      <c r="D666" s="968"/>
      <c r="E666" s="3155"/>
      <c r="F666" s="3812"/>
      <c r="G666" s="2209"/>
      <c r="H666" s="69"/>
      <c r="I666" s="69"/>
      <c r="J666" s="908"/>
      <c r="K666" s="3264"/>
    </row>
    <row r="667" spans="1:11">
      <c r="A667" s="94"/>
      <c r="B667" s="393"/>
      <c r="C667" s="218"/>
      <c r="D667" s="968"/>
      <c r="E667" s="3155"/>
      <c r="F667" s="3812"/>
      <c r="G667" s="2209"/>
      <c r="H667" s="69"/>
      <c r="I667" s="69"/>
      <c r="J667" s="908"/>
      <c r="K667" s="3264"/>
    </row>
    <row r="668" spans="1:11">
      <c r="A668" s="94"/>
      <c r="B668" s="393"/>
      <c r="C668" s="218"/>
      <c r="D668" s="968"/>
      <c r="E668" s="3155"/>
      <c r="F668" s="3812"/>
      <c r="G668" s="2209"/>
      <c r="H668" s="69"/>
      <c r="I668" s="69"/>
      <c r="J668" s="908"/>
      <c r="K668" s="3264"/>
    </row>
    <row r="669" spans="1:11">
      <c r="A669" s="94"/>
      <c r="B669" s="393"/>
      <c r="C669" s="218"/>
      <c r="D669" s="968"/>
      <c r="E669" s="3155"/>
      <c r="F669" s="3812"/>
      <c r="G669" s="2209"/>
      <c r="H669" s="69"/>
      <c r="I669" s="1345"/>
      <c r="J669" s="908"/>
      <c r="K669" s="3264"/>
    </row>
    <row r="670" spans="1:11">
      <c r="A670" s="94"/>
      <c r="B670" s="225"/>
      <c r="C670" s="82"/>
      <c r="D670" s="322"/>
      <c r="E670" s="3864"/>
      <c r="F670" s="3865"/>
      <c r="G670" s="2209"/>
      <c r="H670" s="908"/>
      <c r="I670" s="1345"/>
      <c r="J670" s="908"/>
      <c r="K670" s="3264"/>
    </row>
    <row r="671" spans="1:11">
      <c r="A671" s="94"/>
      <c r="B671" s="225"/>
      <c r="C671" s="82"/>
      <c r="D671" s="322"/>
      <c r="E671" s="3864"/>
      <c r="F671" s="3865"/>
      <c r="G671" s="2209"/>
      <c r="H671" s="908"/>
      <c r="I671" s="1345"/>
      <c r="J671" s="908"/>
      <c r="K671" s="3264"/>
    </row>
    <row r="672" spans="1:11">
      <c r="A672" s="94"/>
      <c r="B672" s="225"/>
      <c r="C672" s="82"/>
      <c r="D672" s="322"/>
      <c r="E672" s="3864"/>
      <c r="F672" s="3865"/>
      <c r="G672" s="904"/>
      <c r="H672" s="908"/>
      <c r="I672" s="1345"/>
      <c r="J672" s="908"/>
      <c r="K672" s="3264"/>
    </row>
    <row r="673" spans="1:11">
      <c r="A673" s="21"/>
      <c r="B673" s="225"/>
      <c r="C673" s="82"/>
      <c r="D673" s="322"/>
      <c r="E673" s="3864"/>
      <c r="F673" s="3865"/>
      <c r="G673" s="904"/>
      <c r="H673" s="908"/>
      <c r="I673" s="1345"/>
      <c r="J673" s="908"/>
      <c r="K673" s="3264"/>
    </row>
    <row r="674" spans="1:11" ht="35.25" thickBot="1">
      <c r="A674" s="1766"/>
      <c r="B674" s="2702"/>
      <c r="C674" s="634"/>
      <c r="D674" s="771"/>
      <c r="E674" s="3866"/>
      <c r="F674" s="3867"/>
      <c r="G674" s="772"/>
      <c r="H674" s="2700"/>
      <c r="I674" s="1066"/>
      <c r="J674" s="2700"/>
      <c r="K674" s="2701"/>
    </row>
    <row r="675" spans="1:11" ht="35.25" thickTop="1">
      <c r="A675" s="21"/>
      <c r="B675" s="225"/>
      <c r="C675" s="82"/>
      <c r="D675" s="322"/>
      <c r="E675" s="3811"/>
      <c r="F675" s="3812"/>
      <c r="G675" s="904"/>
      <c r="H675" s="69"/>
      <c r="I675" s="1345"/>
      <c r="J675" s="908"/>
      <c r="K675" s="2239"/>
    </row>
    <row r="676" spans="1:11">
      <c r="A676" s="94"/>
      <c r="B676" s="225"/>
      <c r="C676" s="82"/>
      <c r="D676" s="322"/>
      <c r="E676" s="3864"/>
      <c r="F676" s="3865"/>
      <c r="G676" s="904"/>
      <c r="H676" s="908"/>
      <c r="I676" s="1345"/>
      <c r="J676" s="908"/>
      <c r="K676" s="3264"/>
    </row>
    <row r="677" spans="1:11">
      <c r="A677" s="21"/>
      <c r="B677" s="225"/>
      <c r="C677" s="82"/>
      <c r="D677" s="322"/>
      <c r="E677" s="3864"/>
      <c r="F677" s="3865"/>
      <c r="G677" s="904"/>
      <c r="H677" s="908"/>
      <c r="I677" s="1345"/>
      <c r="J677" s="908"/>
      <c r="K677" s="3264"/>
    </row>
    <row r="678" spans="1:11">
      <c r="A678" s="94"/>
      <c r="B678" s="387"/>
      <c r="C678" s="362"/>
      <c r="D678" s="1203"/>
      <c r="E678" s="148"/>
      <c r="F678" s="1197"/>
      <c r="G678" s="1541"/>
      <c r="H678" s="69"/>
      <c r="I678" s="486"/>
      <c r="J678" s="2146"/>
      <c r="K678" s="364"/>
    </row>
    <row r="679" spans="1:11">
      <c r="A679" s="21"/>
      <c r="B679" s="387"/>
      <c r="C679" s="362"/>
      <c r="D679" s="1203"/>
      <c r="E679" s="2973"/>
      <c r="F679" s="2974"/>
      <c r="G679" s="1541"/>
      <c r="H679" s="69"/>
      <c r="I679" s="486"/>
      <c r="J679" s="2146"/>
      <c r="K679" s="364"/>
    </row>
    <row r="680" spans="1:11">
      <c r="A680" s="94"/>
      <c r="B680" s="2860"/>
      <c r="C680" s="2691"/>
      <c r="D680" s="771"/>
      <c r="E680" s="2698"/>
      <c r="F680" s="2699"/>
      <c r="G680" s="772"/>
      <c r="H680" s="1066"/>
      <c r="I680" s="1066"/>
      <c r="J680" s="2700"/>
      <c r="K680" s="2701"/>
    </row>
    <row r="681" spans="1:11">
      <c r="A681" s="21"/>
      <c r="B681" s="1066"/>
      <c r="C681" s="634"/>
      <c r="D681" s="771"/>
      <c r="E681" s="2698"/>
      <c r="F681" s="2699"/>
      <c r="G681" s="772"/>
      <c r="H681" s="1066"/>
      <c r="I681" s="1066"/>
      <c r="J681" s="2700"/>
      <c r="K681" s="2701"/>
    </row>
    <row r="682" spans="1:11">
      <c r="A682" s="21"/>
      <c r="B682" s="2702"/>
      <c r="C682" s="634"/>
      <c r="D682" s="771"/>
      <c r="E682" s="2698"/>
      <c r="F682" s="2699"/>
      <c r="G682" s="772"/>
      <c r="H682" s="1066"/>
      <c r="I682" s="1066"/>
      <c r="J682" s="2700"/>
      <c r="K682" s="2701"/>
    </row>
    <row r="683" spans="1:11">
      <c r="A683" s="94"/>
      <c r="B683" s="2702"/>
      <c r="C683" s="634"/>
      <c r="D683" s="771"/>
      <c r="E683" s="2698"/>
      <c r="F683" s="2699"/>
      <c r="G683" s="772"/>
      <c r="H683" s="1066"/>
      <c r="I683" s="1066"/>
      <c r="J683" s="2700"/>
      <c r="K683" s="2701"/>
    </row>
    <row r="684" spans="1:11">
      <c r="A684" s="21"/>
      <c r="B684" s="2702"/>
      <c r="C684" s="634"/>
      <c r="D684" s="771"/>
      <c r="E684" s="2698"/>
      <c r="F684" s="2699"/>
      <c r="G684" s="772"/>
      <c r="H684" s="1066"/>
      <c r="I684" s="1066"/>
      <c r="J684" s="2700"/>
      <c r="K684" s="2701"/>
    </row>
    <row r="685" spans="1:11">
      <c r="A685" s="389"/>
      <c r="B685" s="2702"/>
      <c r="C685" s="583"/>
      <c r="D685" s="584"/>
      <c r="E685" s="2698"/>
      <c r="F685" s="2699"/>
      <c r="G685" s="772"/>
      <c r="H685" s="2700"/>
      <c r="I685" s="1066"/>
      <c r="J685" s="2700"/>
      <c r="K685" s="2701"/>
    </row>
    <row r="686" spans="1:11">
      <c r="A686" s="94"/>
      <c r="B686" s="2702"/>
      <c r="C686" s="583"/>
      <c r="D686" s="584"/>
      <c r="E686" s="2698"/>
      <c r="F686" s="2699"/>
      <c r="G686" s="772"/>
      <c r="H686" s="2700"/>
      <c r="I686" s="1066"/>
      <c r="J686" s="2700"/>
      <c r="K686" s="2701"/>
    </row>
    <row r="687" spans="1:11">
      <c r="A687" s="94"/>
      <c r="B687" s="2702"/>
      <c r="C687" s="583"/>
      <c r="D687" s="584"/>
      <c r="E687" s="2698"/>
      <c r="F687" s="2699"/>
      <c r="G687" s="772"/>
      <c r="H687" s="2700"/>
      <c r="I687" s="1066"/>
      <c r="J687" s="2700"/>
      <c r="K687" s="2701"/>
    </row>
    <row r="688" spans="1:11">
      <c r="A688" s="94"/>
      <c r="B688" s="2702"/>
      <c r="C688" s="583"/>
      <c r="D688" s="584"/>
      <c r="E688" s="2698"/>
      <c r="F688" s="2699"/>
      <c r="G688" s="772"/>
      <c r="H688" s="2700"/>
      <c r="I688" s="1066"/>
      <c r="J688" s="2700"/>
      <c r="K688" s="2701"/>
    </row>
    <row r="689" spans="1:11">
      <c r="A689" s="29"/>
      <c r="B689" s="2702"/>
      <c r="C689" s="583"/>
      <c r="D689" s="584"/>
      <c r="E689" s="2698"/>
      <c r="F689" s="2699"/>
      <c r="G689" s="772"/>
      <c r="H689" s="2700"/>
      <c r="I689" s="1066"/>
      <c r="J689" s="2700"/>
      <c r="K689" s="2701"/>
    </row>
    <row r="690" spans="1:11">
      <c r="A690" s="21"/>
      <c r="B690" s="2702"/>
      <c r="C690" s="583"/>
      <c r="D690" s="584"/>
      <c r="E690" s="2698"/>
      <c r="F690" s="2699"/>
      <c r="G690" s="772"/>
      <c r="H690" s="2700"/>
      <c r="I690" s="1066"/>
      <c r="J690" s="2700"/>
      <c r="K690" s="2701"/>
    </row>
    <row r="691" spans="1:11">
      <c r="A691" s="21"/>
      <c r="B691" s="2702"/>
      <c r="C691" s="583"/>
      <c r="D691" s="584"/>
      <c r="E691" s="2698"/>
      <c r="F691" s="2699"/>
      <c r="G691" s="772"/>
      <c r="H691" s="2700"/>
      <c r="I691" s="1066"/>
      <c r="J691" s="2700"/>
      <c r="K691" s="2701"/>
    </row>
    <row r="692" spans="1:11">
      <c r="A692" s="389"/>
      <c r="B692" s="2702"/>
      <c r="C692" s="583"/>
      <c r="D692" s="584"/>
      <c r="E692" s="2698"/>
      <c r="F692" s="2699"/>
      <c r="G692" s="772"/>
      <c r="H692" s="2700"/>
      <c r="I692" s="1066"/>
      <c r="J692" s="2700"/>
      <c r="K692" s="2701"/>
    </row>
    <row r="693" spans="1:11">
      <c r="A693" s="94"/>
      <c r="B693" s="2702"/>
      <c r="C693" s="583"/>
      <c r="D693" s="584"/>
      <c r="E693" s="2698"/>
      <c r="F693" s="2699"/>
      <c r="G693" s="772"/>
      <c r="H693" s="2700"/>
      <c r="I693" s="1066"/>
      <c r="J693" s="2700"/>
      <c r="K693" s="2701"/>
    </row>
    <row r="694" spans="1:11">
      <c r="A694" s="94"/>
      <c r="B694" s="1163"/>
      <c r="C694" s="357"/>
      <c r="D694" s="375"/>
      <c r="E694" s="1197"/>
      <c r="F694" s="1197"/>
      <c r="G694" s="180"/>
      <c r="H694" s="69"/>
      <c r="I694" s="486"/>
      <c r="J694" s="2146"/>
      <c r="K694" s="1468"/>
    </row>
    <row r="695" spans="1:11">
      <c r="A695" s="4"/>
      <c r="B695" s="1163"/>
      <c r="C695" s="357"/>
      <c r="D695" s="375"/>
      <c r="E695" s="1197"/>
      <c r="F695" s="1197"/>
      <c r="G695" s="180"/>
      <c r="H695" s="69"/>
      <c r="I695" s="486"/>
      <c r="J695" s="2146"/>
      <c r="K695" s="1468"/>
    </row>
  </sheetData>
  <mergeCells count="7">
    <mergeCell ref="A658:C658"/>
    <mergeCell ref="C603:D603"/>
    <mergeCell ref="A3:C3"/>
    <mergeCell ref="C513:D513"/>
    <mergeCell ref="C534:D534"/>
    <mergeCell ref="C521:D521"/>
    <mergeCell ref="C595:D595"/>
  </mergeCells>
  <phoneticPr fontId="4" type="noConversion"/>
  <pageMargins left="0.62" right="0.15" top="0.23" bottom="0.14000000000000001" header="0.22" footer="0.14000000000000001"/>
  <pageSetup paperSize="9" scale="53" orientation="portrait" horizontalDpi="360" verticalDpi="360" r:id="rId1"/>
  <headerFooter alignWithMargins="0"/>
  <rowBreaks count="14" manualBreakCount="14">
    <brk id="40" max="16383" man="1"/>
    <brk id="77" max="16383" man="1"/>
    <brk id="118" max="16383" man="1"/>
    <brk id="159" max="16383" man="1"/>
    <brk id="200" max="16383" man="1"/>
    <brk id="241" max="16383" man="1"/>
    <brk id="282" max="16383" man="1"/>
    <brk id="323" max="16383" man="1"/>
    <brk id="364" max="16383" man="1"/>
    <brk id="405" max="16383" man="1"/>
    <brk id="446" max="16383" man="1"/>
    <brk id="487" max="16383" man="1"/>
    <brk id="528" max="16383" man="1"/>
    <brk id="569" max="16383" man="1"/>
  </rowBreaks>
  <colBreaks count="1" manualBreakCount="1">
    <brk id="11" max="722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D6F73-FA71-46AD-8D78-0E73419F8767}">
  <dimension ref="A1:O695"/>
  <sheetViews>
    <sheetView topLeftCell="A49" zoomScaleNormal="100" workbookViewId="0">
      <selection activeCell="G54" sqref="G54"/>
    </sheetView>
  </sheetViews>
  <sheetFormatPr defaultColWidth="12.140625" defaultRowHeight="34.5"/>
  <cols>
    <col min="1" max="1" width="2.7109375" style="98" customWidth="1"/>
    <col min="2" max="2" width="36.28515625" style="77" customWidth="1"/>
    <col min="3" max="3" width="13.85546875" style="98" customWidth="1"/>
    <col min="4" max="4" width="13.85546875" style="1" customWidth="1"/>
    <col min="5" max="5" width="13.85546875" style="178" customWidth="1"/>
    <col min="6" max="6" width="13.85546875" style="100" customWidth="1"/>
    <col min="7" max="7" width="13.85546875" style="98" customWidth="1"/>
    <col min="8" max="8" width="13.7109375" style="100" customWidth="1"/>
    <col min="9" max="9" width="20" style="101" customWidth="1"/>
    <col min="10" max="10" width="15.42578125" style="295" customWidth="1"/>
    <col min="11" max="11" width="15.7109375" style="333" customWidth="1"/>
    <col min="12" max="12" width="13.85546875" style="104" customWidth="1"/>
    <col min="13" max="13" width="8.85546875" style="105" customWidth="1"/>
    <col min="14" max="14" width="18.140625" style="101" customWidth="1"/>
    <col min="15" max="16384" width="12.140625" style="3"/>
  </cols>
  <sheetData>
    <row r="1" spans="1:14" ht="35.25" customHeight="1">
      <c r="A1" s="4"/>
      <c r="B1" s="106"/>
      <c r="C1" s="77"/>
      <c r="D1" s="98"/>
      <c r="E1" s="1"/>
      <c r="F1" s="71"/>
      <c r="G1" s="354"/>
      <c r="H1" s="3"/>
      <c r="I1" s="100"/>
      <c r="J1" s="301"/>
      <c r="L1" s="3"/>
      <c r="M1" s="3"/>
      <c r="N1" s="3"/>
    </row>
    <row r="2" spans="1:14" s="1" customFormat="1" ht="37.5">
      <c r="A2" s="2" t="s">
        <v>1</v>
      </c>
      <c r="B2" s="3753"/>
      <c r="C2" s="354"/>
      <c r="D2" s="98"/>
      <c r="E2" s="1178"/>
      <c r="F2" s="355"/>
      <c r="G2" s="71"/>
      <c r="H2" s="100"/>
      <c r="I2" s="3"/>
      <c r="J2" s="356"/>
      <c r="K2" s="309"/>
    </row>
    <row r="3" spans="1:14" s="1" customFormat="1">
      <c r="A3" s="3761" t="s">
        <v>3878</v>
      </c>
      <c r="B3" s="3761"/>
      <c r="C3" s="3761"/>
      <c r="D3" s="4"/>
      <c r="E3" s="91"/>
      <c r="F3" s="293"/>
      <c r="G3" s="71"/>
      <c r="H3" s="100"/>
      <c r="I3" s="3"/>
      <c r="J3" s="356"/>
      <c r="K3" s="309"/>
    </row>
    <row r="4" spans="1:14" ht="35.25" customHeight="1" thickBot="1">
      <c r="A4" s="4"/>
      <c r="B4" s="3753"/>
      <c r="C4" s="354"/>
      <c r="D4" s="77"/>
      <c r="E4" s="98"/>
      <c r="F4" s="355"/>
      <c r="G4" s="71"/>
      <c r="I4" s="3"/>
      <c r="J4" s="356"/>
      <c r="K4" s="309"/>
      <c r="L4" s="3"/>
      <c r="M4" s="3"/>
      <c r="N4" s="3"/>
    </row>
    <row r="5" spans="1:14" s="10" customFormat="1">
      <c r="A5" s="7"/>
      <c r="B5" s="3760" t="s">
        <v>3</v>
      </c>
      <c r="C5" s="113" t="s">
        <v>4</v>
      </c>
      <c r="D5" s="7" t="s">
        <v>5</v>
      </c>
      <c r="E5" s="1470" t="s">
        <v>6</v>
      </c>
      <c r="F5" s="1471" t="s">
        <v>6</v>
      </c>
      <c r="G5" s="1537" t="s">
        <v>7</v>
      </c>
      <c r="H5" s="6" t="s">
        <v>8</v>
      </c>
      <c r="I5" s="113" t="s">
        <v>936</v>
      </c>
      <c r="J5" s="377" t="s">
        <v>10</v>
      </c>
      <c r="K5" s="219" t="s">
        <v>10</v>
      </c>
    </row>
    <row r="6" spans="1:14" s="10" customFormat="1" ht="35.25" thickBot="1">
      <c r="A6" s="120"/>
      <c r="B6" s="16"/>
      <c r="C6" s="123"/>
      <c r="D6" s="13" t="s">
        <v>11</v>
      </c>
      <c r="E6" s="1472" t="s">
        <v>13</v>
      </c>
      <c r="F6" s="1473" t="s">
        <v>12</v>
      </c>
      <c r="G6" s="1538"/>
      <c r="H6" s="12" t="s">
        <v>14</v>
      </c>
      <c r="I6" s="123" t="s">
        <v>937</v>
      </c>
      <c r="J6" s="378" t="s">
        <v>15</v>
      </c>
      <c r="K6" s="307" t="s">
        <v>16</v>
      </c>
    </row>
    <row r="7" spans="1:14">
      <c r="A7" s="388"/>
      <c r="B7" s="3104" t="s">
        <v>3879</v>
      </c>
      <c r="C7" s="3105"/>
      <c r="D7" s="2697"/>
      <c r="E7" s="3106"/>
      <c r="F7" s="3107"/>
      <c r="G7" s="3108"/>
      <c r="H7" s="3109"/>
      <c r="I7" s="3109"/>
      <c r="J7" s="3110"/>
      <c r="K7" s="3110"/>
      <c r="L7" s="3"/>
      <c r="M7" s="3"/>
      <c r="N7" s="3"/>
    </row>
    <row r="8" spans="1:14">
      <c r="A8" s="94"/>
      <c r="B8" s="2860" t="s">
        <v>3929</v>
      </c>
      <c r="C8" s="2691"/>
      <c r="D8" s="771"/>
      <c r="E8" s="2698"/>
      <c r="F8" s="2699"/>
      <c r="G8" s="772"/>
      <c r="H8" s="1066"/>
      <c r="I8" s="1066"/>
      <c r="J8" s="2700"/>
      <c r="K8" s="2701"/>
      <c r="L8" s="3"/>
      <c r="M8" s="3"/>
      <c r="N8" s="3"/>
    </row>
    <row r="9" spans="1:14">
      <c r="A9" s="94"/>
      <c r="B9" s="1066" t="s">
        <v>3930</v>
      </c>
      <c r="C9" s="634">
        <v>6002</v>
      </c>
      <c r="D9" s="771" t="s">
        <v>3931</v>
      </c>
      <c r="E9" s="2698">
        <v>40</v>
      </c>
      <c r="F9" s="2699" t="s">
        <v>4074</v>
      </c>
      <c r="G9" s="770" t="s">
        <v>5310</v>
      </c>
      <c r="H9" s="1066">
        <v>1592.18</v>
      </c>
      <c r="I9" s="1066" t="s">
        <v>903</v>
      </c>
      <c r="J9" s="2700">
        <v>1733.61</v>
      </c>
      <c r="K9" s="2701">
        <v>36.119999999999997</v>
      </c>
      <c r="L9" s="3"/>
      <c r="M9" s="3"/>
      <c r="N9" s="3"/>
    </row>
    <row r="10" spans="1:14">
      <c r="A10" s="94"/>
      <c r="B10" s="3247" t="s">
        <v>3933</v>
      </c>
      <c r="C10" s="634">
        <v>6002</v>
      </c>
      <c r="D10" s="771" t="s">
        <v>3931</v>
      </c>
      <c r="E10" s="2698">
        <v>45</v>
      </c>
      <c r="F10" s="2699" t="s">
        <v>1049</v>
      </c>
      <c r="G10" s="3757" t="s">
        <v>1976</v>
      </c>
      <c r="H10" s="1066">
        <v>1659.36</v>
      </c>
      <c r="I10" s="1066" t="s">
        <v>3934</v>
      </c>
      <c r="J10" s="2700">
        <v>1810.51</v>
      </c>
      <c r="K10" s="2701">
        <v>37.72</v>
      </c>
      <c r="L10" s="3"/>
      <c r="M10" s="3"/>
      <c r="N10" s="3"/>
    </row>
    <row r="11" spans="1:14">
      <c r="A11" s="94"/>
      <c r="B11" s="2702" t="s">
        <v>5311</v>
      </c>
      <c r="C11" s="634">
        <v>4032</v>
      </c>
      <c r="D11" s="771" t="s">
        <v>3936</v>
      </c>
      <c r="E11" s="2703">
        <v>40</v>
      </c>
      <c r="F11" s="2704" t="s">
        <v>620</v>
      </c>
      <c r="G11" s="770" t="s">
        <v>5312</v>
      </c>
      <c r="H11" s="561">
        <v>1345.6</v>
      </c>
      <c r="I11" s="1066" t="s">
        <v>903</v>
      </c>
      <c r="J11" s="585">
        <v>1469.79</v>
      </c>
      <c r="K11" s="2705">
        <v>36.75</v>
      </c>
      <c r="L11" s="3"/>
      <c r="M11" s="3"/>
      <c r="N11" s="3"/>
    </row>
    <row r="12" spans="1:14">
      <c r="A12" s="94"/>
      <c r="B12" s="3248" t="s">
        <v>5313</v>
      </c>
      <c r="C12" s="634">
        <v>4032</v>
      </c>
      <c r="D12" s="771" t="s">
        <v>3936</v>
      </c>
      <c r="E12" s="2703">
        <v>45</v>
      </c>
      <c r="F12" s="2704" t="s">
        <v>2167</v>
      </c>
      <c r="G12" s="3757" t="s">
        <v>5314</v>
      </c>
      <c r="H12" s="561">
        <v>1476.4</v>
      </c>
      <c r="I12" s="1066" t="s">
        <v>5315</v>
      </c>
      <c r="J12" s="585">
        <v>1614.75</v>
      </c>
      <c r="K12" s="2705">
        <v>40.369999999999997</v>
      </c>
      <c r="L12" s="3"/>
      <c r="M12" s="3"/>
      <c r="N12" s="3"/>
    </row>
    <row r="13" spans="1:14">
      <c r="A13" s="94"/>
      <c r="B13" s="2702" t="s">
        <v>5316</v>
      </c>
      <c r="C13" s="634">
        <v>4033</v>
      </c>
      <c r="D13" s="771" t="s">
        <v>5317</v>
      </c>
      <c r="E13" s="2703">
        <v>26</v>
      </c>
      <c r="F13" s="2704" t="s">
        <v>5318</v>
      </c>
      <c r="G13" s="770" t="s">
        <v>5312</v>
      </c>
      <c r="H13" s="561">
        <v>945.9</v>
      </c>
      <c r="I13" s="1066" t="s">
        <v>903</v>
      </c>
      <c r="J13" s="585">
        <v>1042.1099999999999</v>
      </c>
      <c r="K13" s="2705">
        <v>23.16</v>
      </c>
      <c r="L13" s="3"/>
      <c r="M13" s="3"/>
      <c r="N13" s="3"/>
    </row>
    <row r="14" spans="1:14">
      <c r="A14" s="94"/>
      <c r="B14" s="2702" t="s">
        <v>5316</v>
      </c>
      <c r="C14" s="634">
        <v>4003</v>
      </c>
      <c r="D14" s="771" t="s">
        <v>3940</v>
      </c>
      <c r="E14" s="2703">
        <v>23</v>
      </c>
      <c r="F14" s="2704" t="s">
        <v>1064</v>
      </c>
      <c r="G14" s="770" t="s">
        <v>1174</v>
      </c>
      <c r="H14" s="561">
        <v>1214.8499999999999</v>
      </c>
      <c r="I14" s="1066" t="s">
        <v>903</v>
      </c>
      <c r="J14" s="585">
        <v>1329.89</v>
      </c>
      <c r="K14" s="2705">
        <v>20.46</v>
      </c>
      <c r="L14" s="3"/>
      <c r="M14" s="3"/>
      <c r="N14" s="3"/>
    </row>
    <row r="15" spans="1:14">
      <c r="A15" s="94"/>
      <c r="B15" s="3249" t="s">
        <v>5319</v>
      </c>
      <c r="C15" s="634">
        <v>4003</v>
      </c>
      <c r="D15" s="771" t="s">
        <v>3940</v>
      </c>
      <c r="E15" s="2703">
        <v>27</v>
      </c>
      <c r="F15" s="2704" t="s">
        <v>2255</v>
      </c>
      <c r="G15" s="3757" t="s">
        <v>3941</v>
      </c>
      <c r="H15" s="561">
        <v>1397</v>
      </c>
      <c r="I15" s="1066" t="s">
        <v>3934</v>
      </c>
      <c r="J15" s="585">
        <v>1529.79</v>
      </c>
      <c r="K15" s="2705">
        <v>23.54</v>
      </c>
      <c r="L15" s="3"/>
      <c r="M15" s="3"/>
      <c r="N15" s="3"/>
    </row>
    <row r="16" spans="1:14">
      <c r="A16" s="94"/>
      <c r="B16" s="2702" t="s">
        <v>3939</v>
      </c>
      <c r="C16" s="634">
        <v>4004</v>
      </c>
      <c r="D16" s="771" t="s">
        <v>3943</v>
      </c>
      <c r="E16" s="2703">
        <v>30</v>
      </c>
      <c r="F16" s="2704" t="s">
        <v>1517</v>
      </c>
      <c r="G16" s="770" t="s">
        <v>5320</v>
      </c>
      <c r="H16" s="561">
        <v>1339.52</v>
      </c>
      <c r="I16" s="1066" t="s">
        <v>903</v>
      </c>
      <c r="J16" s="585">
        <v>1463.29</v>
      </c>
      <c r="K16" s="2705">
        <v>26.13</v>
      </c>
      <c r="L16" s="3"/>
      <c r="M16" s="3"/>
      <c r="N16" s="3"/>
    </row>
    <row r="17" spans="1:15">
      <c r="A17" s="94"/>
      <c r="B17" s="3248" t="s">
        <v>3939</v>
      </c>
      <c r="C17" s="634">
        <v>4004</v>
      </c>
      <c r="D17" s="771" t="s">
        <v>3943</v>
      </c>
      <c r="E17" s="2703">
        <v>35</v>
      </c>
      <c r="F17" s="2704" t="s">
        <v>3944</v>
      </c>
      <c r="G17" s="3757" t="s">
        <v>5321</v>
      </c>
      <c r="H17" s="561">
        <v>1444.24</v>
      </c>
      <c r="I17" s="1066" t="s">
        <v>3946</v>
      </c>
      <c r="J17" s="585">
        <v>1575.34</v>
      </c>
      <c r="K17" s="2705">
        <v>28.13</v>
      </c>
      <c r="L17" s="3"/>
      <c r="M17" s="3"/>
      <c r="N17" s="3"/>
    </row>
    <row r="18" spans="1:15">
      <c r="A18" s="21"/>
      <c r="B18" s="3248" t="s">
        <v>3947</v>
      </c>
      <c r="C18" s="634">
        <v>4006</v>
      </c>
      <c r="D18" s="771" t="s">
        <v>3948</v>
      </c>
      <c r="E18" s="3124">
        <v>30</v>
      </c>
      <c r="F18" s="2704" t="s">
        <v>3949</v>
      </c>
      <c r="G18" s="3757" t="s">
        <v>3950</v>
      </c>
      <c r="H18" s="561">
        <v>1238</v>
      </c>
      <c r="I18" s="1066" t="s">
        <v>3934</v>
      </c>
      <c r="J18" s="585" t="s">
        <v>5322</v>
      </c>
      <c r="K18" s="2705">
        <v>27.19</v>
      </c>
      <c r="L18" s="3"/>
      <c r="M18" s="3"/>
      <c r="N18" s="3"/>
    </row>
    <row r="19" spans="1:15" ht="35.25" thickBot="1">
      <c r="A19" s="1766"/>
      <c r="B19" s="2702" t="s">
        <v>3952</v>
      </c>
      <c r="C19" s="634">
        <v>4007</v>
      </c>
      <c r="D19" s="771" t="s">
        <v>3953</v>
      </c>
      <c r="E19" s="3124">
        <v>30</v>
      </c>
      <c r="F19" s="2704" t="s">
        <v>3954</v>
      </c>
      <c r="G19" s="772" t="s">
        <v>3950</v>
      </c>
      <c r="H19" s="561">
        <v>1816.56</v>
      </c>
      <c r="I19" s="1066" t="s">
        <v>3934</v>
      </c>
      <c r="J19" s="585" t="s">
        <v>3956</v>
      </c>
      <c r="K19" s="2705">
        <v>27.48</v>
      </c>
      <c r="L19" s="3"/>
      <c r="M19" s="3"/>
      <c r="N19" s="3"/>
    </row>
    <row r="20" spans="1:15" ht="35.25" thickTop="1">
      <c r="A20" s="21"/>
      <c r="B20" s="2702" t="s">
        <v>3952</v>
      </c>
      <c r="C20" s="634">
        <v>4009</v>
      </c>
      <c r="D20" s="771" t="s">
        <v>3957</v>
      </c>
      <c r="E20" s="3124">
        <v>50</v>
      </c>
      <c r="F20" s="2704" t="s">
        <v>1319</v>
      </c>
      <c r="G20" s="772" t="s">
        <v>1976</v>
      </c>
      <c r="H20" s="561">
        <v>1181.1199999999999</v>
      </c>
      <c r="I20" s="1066" t="s">
        <v>3934</v>
      </c>
      <c r="J20" s="585" t="s">
        <v>3959</v>
      </c>
      <c r="K20" s="2705">
        <v>43.29</v>
      </c>
      <c r="L20" s="3"/>
      <c r="M20" s="3"/>
      <c r="N20" s="3"/>
    </row>
    <row r="21" spans="1:15">
      <c r="A21" s="94"/>
      <c r="B21" s="2702" t="s">
        <v>3952</v>
      </c>
      <c r="C21" s="583">
        <v>4001</v>
      </c>
      <c r="D21" s="584" t="s">
        <v>3960</v>
      </c>
      <c r="E21" s="2703">
        <v>23</v>
      </c>
      <c r="F21" s="2704" t="s">
        <v>620</v>
      </c>
      <c r="G21" s="772" t="s">
        <v>1976</v>
      </c>
      <c r="H21" s="585">
        <v>1345.68</v>
      </c>
      <c r="I21" s="1066" t="s">
        <v>3961</v>
      </c>
      <c r="J21" s="585" t="s">
        <v>3962</v>
      </c>
      <c r="K21" s="2705">
        <v>20.48</v>
      </c>
      <c r="L21" s="3"/>
      <c r="M21" s="3"/>
      <c r="N21" s="3"/>
    </row>
    <row r="22" spans="1:15">
      <c r="A22" s="21"/>
      <c r="B22" s="2702" t="s">
        <v>3952</v>
      </c>
      <c r="C22" s="583">
        <v>4002</v>
      </c>
      <c r="D22" s="584" t="s">
        <v>3963</v>
      </c>
      <c r="E22" s="2703">
        <v>25</v>
      </c>
      <c r="F22" s="2704" t="s">
        <v>2167</v>
      </c>
      <c r="G22" s="772" t="s">
        <v>2244</v>
      </c>
      <c r="H22" s="585">
        <v>1476.09</v>
      </c>
      <c r="I22" s="1066" t="s">
        <v>3965</v>
      </c>
      <c r="J22" s="585" t="s">
        <v>3966</v>
      </c>
      <c r="K22" s="2705">
        <v>22.73</v>
      </c>
      <c r="L22" s="3"/>
      <c r="M22" s="3"/>
      <c r="N22" s="3"/>
    </row>
    <row r="23" spans="1:15">
      <c r="A23" s="94"/>
      <c r="B23" s="2702" t="s">
        <v>3952</v>
      </c>
      <c r="C23" s="583">
        <v>4015</v>
      </c>
      <c r="D23" s="584" t="s">
        <v>3967</v>
      </c>
      <c r="E23" s="2703">
        <v>40</v>
      </c>
      <c r="F23" s="2704" t="s">
        <v>2170</v>
      </c>
      <c r="G23" s="772" t="s">
        <v>5321</v>
      </c>
      <c r="H23" s="585">
        <v>1502.88</v>
      </c>
      <c r="I23" s="1066" t="s">
        <v>903</v>
      </c>
      <c r="J23" s="585" t="s">
        <v>3970</v>
      </c>
      <c r="K23" s="2705">
        <v>34.130000000000003</v>
      </c>
      <c r="M23" s="104"/>
      <c r="N23" s="105"/>
      <c r="O23" s="101"/>
    </row>
    <row r="24" spans="1:15">
      <c r="A24" s="21"/>
      <c r="B24" s="2702" t="s">
        <v>3971</v>
      </c>
      <c r="C24" s="583">
        <v>3002</v>
      </c>
      <c r="D24" s="584" t="s">
        <v>3940</v>
      </c>
      <c r="E24" s="2703">
        <v>25</v>
      </c>
      <c r="F24" s="2704" t="s">
        <v>1808</v>
      </c>
      <c r="G24" s="3553" t="s">
        <v>5312</v>
      </c>
      <c r="H24" s="585">
        <v>1171.95</v>
      </c>
      <c r="I24" s="1066" t="s">
        <v>293</v>
      </c>
      <c r="J24" s="585" t="s">
        <v>5323</v>
      </c>
      <c r="K24" s="2705">
        <v>19.829999999999998</v>
      </c>
      <c r="L24" s="3"/>
      <c r="M24" s="3"/>
      <c r="N24" s="3"/>
    </row>
    <row r="25" spans="1:15">
      <c r="A25" s="94"/>
      <c r="B25" s="2702" t="s">
        <v>3971</v>
      </c>
      <c r="C25" s="583">
        <v>3003</v>
      </c>
      <c r="D25" s="584" t="s">
        <v>3900</v>
      </c>
      <c r="E25" s="2703">
        <v>25</v>
      </c>
      <c r="F25" s="2704" t="s">
        <v>3373</v>
      </c>
      <c r="G25" s="772" t="s">
        <v>5320</v>
      </c>
      <c r="H25" s="585">
        <v>1121.4000000000001</v>
      </c>
      <c r="I25" s="1066" t="s">
        <v>126</v>
      </c>
      <c r="J25" s="585" t="s">
        <v>5324</v>
      </c>
      <c r="K25" s="2705">
        <v>20.49</v>
      </c>
      <c r="L25" s="3"/>
      <c r="M25" s="3"/>
      <c r="N25" s="3"/>
    </row>
    <row r="26" spans="1:15">
      <c r="A26" s="21"/>
      <c r="B26" s="2702" t="s">
        <v>5325</v>
      </c>
      <c r="C26" s="583">
        <v>3004</v>
      </c>
      <c r="D26" s="584" t="s">
        <v>3900</v>
      </c>
      <c r="E26" s="2703">
        <v>25</v>
      </c>
      <c r="F26" s="2704" t="s">
        <v>3949</v>
      </c>
      <c r="G26" s="3553" t="s">
        <v>5312</v>
      </c>
      <c r="H26" s="585">
        <v>1205.4000000000001</v>
      </c>
      <c r="I26" s="1066" t="s">
        <v>126</v>
      </c>
      <c r="J26" s="585" t="s">
        <v>5326</v>
      </c>
      <c r="K26" s="2705">
        <v>21.99</v>
      </c>
      <c r="L26" s="3"/>
      <c r="M26" s="3"/>
      <c r="N26" s="3"/>
    </row>
    <row r="27" spans="1:15">
      <c r="A27" s="21"/>
      <c r="B27" s="2702" t="s">
        <v>5325</v>
      </c>
      <c r="C27" s="583">
        <v>3040</v>
      </c>
      <c r="D27" s="584" t="s">
        <v>3900</v>
      </c>
      <c r="E27" s="2703">
        <v>27</v>
      </c>
      <c r="F27" s="2704" t="s">
        <v>1064</v>
      </c>
      <c r="G27" s="772" t="s">
        <v>5320</v>
      </c>
      <c r="H27" s="585">
        <v>1289.4000000000001</v>
      </c>
      <c r="I27" s="1066" t="s">
        <v>126</v>
      </c>
      <c r="J27" s="585" t="s">
        <v>5327</v>
      </c>
      <c r="K27" s="2705">
        <v>23.49</v>
      </c>
      <c r="L27" s="3"/>
      <c r="M27" s="3"/>
      <c r="N27" s="3"/>
    </row>
    <row r="28" spans="1:15">
      <c r="A28" s="94"/>
      <c r="B28" s="2702" t="s">
        <v>3976</v>
      </c>
      <c r="C28" s="583">
        <v>3010</v>
      </c>
      <c r="D28" s="584" t="s">
        <v>3909</v>
      </c>
      <c r="E28" s="2703">
        <v>30</v>
      </c>
      <c r="F28" s="2704" t="s">
        <v>5328</v>
      </c>
      <c r="G28" s="772" t="s">
        <v>2244</v>
      </c>
      <c r="H28" s="585">
        <v>1144.5</v>
      </c>
      <c r="I28" s="1066" t="s">
        <v>3934</v>
      </c>
      <c r="J28" s="585" t="s">
        <v>5329</v>
      </c>
      <c r="K28" s="2705">
        <v>25.19</v>
      </c>
      <c r="L28" s="3"/>
      <c r="M28" s="3"/>
      <c r="N28" s="3"/>
    </row>
    <row r="29" spans="1:15">
      <c r="A29" s="21"/>
      <c r="B29" s="2702" t="s">
        <v>3971</v>
      </c>
      <c r="C29" s="583">
        <v>3013</v>
      </c>
      <c r="D29" s="584" t="s">
        <v>3979</v>
      </c>
      <c r="E29" s="2703">
        <v>45</v>
      </c>
      <c r="F29" s="2704" t="s">
        <v>1064</v>
      </c>
      <c r="G29" s="772" t="s">
        <v>3980</v>
      </c>
      <c r="H29" s="585">
        <v>34.58</v>
      </c>
      <c r="I29" s="1066" t="s">
        <v>903</v>
      </c>
      <c r="J29" s="585" t="s">
        <v>3982</v>
      </c>
      <c r="K29" s="2705">
        <v>37.86</v>
      </c>
      <c r="L29" s="3"/>
      <c r="M29" s="3"/>
      <c r="N29" s="3"/>
    </row>
    <row r="30" spans="1:15">
      <c r="A30" s="389"/>
      <c r="B30" s="2702" t="s">
        <v>3976</v>
      </c>
      <c r="C30" s="583">
        <v>3010</v>
      </c>
      <c r="D30" s="584" t="s">
        <v>3909</v>
      </c>
      <c r="E30" s="3270">
        <v>30</v>
      </c>
      <c r="F30" s="3063" t="s">
        <v>347</v>
      </c>
      <c r="G30" s="772" t="s">
        <v>3945</v>
      </c>
      <c r="H30" s="585">
        <v>1144.5</v>
      </c>
      <c r="I30" s="1066" t="s">
        <v>3977</v>
      </c>
      <c r="J30" s="585" t="s">
        <v>3978</v>
      </c>
      <c r="K30" s="2705">
        <v>25.09</v>
      </c>
      <c r="L30" s="3"/>
      <c r="M30" s="3"/>
      <c r="N30" s="3"/>
    </row>
    <row r="31" spans="1:15">
      <c r="A31" s="94"/>
      <c r="B31" s="2702" t="s">
        <v>3971</v>
      </c>
      <c r="C31" s="583">
        <v>3013</v>
      </c>
      <c r="D31" s="584" t="s">
        <v>3979</v>
      </c>
      <c r="E31" s="3270">
        <v>42</v>
      </c>
      <c r="F31" s="3063" t="s">
        <v>1064</v>
      </c>
      <c r="G31" s="772" t="s">
        <v>3980</v>
      </c>
      <c r="H31" s="585">
        <v>34.58</v>
      </c>
      <c r="I31" s="1066" t="s">
        <v>3981</v>
      </c>
      <c r="J31" s="585" t="s">
        <v>3982</v>
      </c>
      <c r="K31" s="2705">
        <v>37.86</v>
      </c>
      <c r="L31" s="3"/>
      <c r="M31" s="3"/>
      <c r="N31" s="3"/>
    </row>
    <row r="32" spans="1:15">
      <c r="A32" s="94"/>
      <c r="B32" s="2702" t="s">
        <v>3983</v>
      </c>
      <c r="C32" s="583" t="s">
        <v>3984</v>
      </c>
      <c r="D32" s="584" t="s">
        <v>3985</v>
      </c>
      <c r="E32" s="3270">
        <v>225</v>
      </c>
      <c r="F32" s="3063" t="s">
        <v>1677</v>
      </c>
      <c r="G32" s="3553" t="s">
        <v>5310</v>
      </c>
      <c r="H32" s="585">
        <v>1869.1</v>
      </c>
      <c r="I32" s="1066" t="s">
        <v>3986</v>
      </c>
      <c r="J32" s="585" t="s">
        <v>3987</v>
      </c>
      <c r="K32" s="2705">
        <v>203</v>
      </c>
      <c r="L32" s="3"/>
      <c r="M32" s="3"/>
      <c r="N32" s="3"/>
    </row>
    <row r="33" spans="1:14">
      <c r="A33" s="94"/>
      <c r="B33" s="2702" t="s">
        <v>3983</v>
      </c>
      <c r="C33" s="583">
        <v>3220</v>
      </c>
      <c r="D33" s="584" t="s">
        <v>3985</v>
      </c>
      <c r="E33" s="3270">
        <v>200</v>
      </c>
      <c r="F33" s="3063" t="s">
        <v>3393</v>
      </c>
      <c r="G33" s="3553" t="s">
        <v>5330</v>
      </c>
      <c r="H33" s="585">
        <v>1691.5</v>
      </c>
      <c r="I33" s="1066" t="s">
        <v>903</v>
      </c>
      <c r="J33" s="585" t="s">
        <v>1734</v>
      </c>
      <c r="K33" s="2705">
        <v>184</v>
      </c>
      <c r="L33" s="3"/>
      <c r="M33" s="3"/>
      <c r="N33" s="3"/>
    </row>
    <row r="34" spans="1:14">
      <c r="A34" s="29"/>
      <c r="B34" s="2702" t="s">
        <v>3990</v>
      </c>
      <c r="C34" s="583" t="s">
        <v>3991</v>
      </c>
      <c r="D34" s="584" t="s">
        <v>3927</v>
      </c>
      <c r="E34" s="3270">
        <v>45</v>
      </c>
      <c r="F34" s="3063" t="s">
        <v>3992</v>
      </c>
      <c r="G34" s="571" t="s">
        <v>5331</v>
      </c>
      <c r="H34" s="585">
        <v>3365</v>
      </c>
      <c r="I34" s="1066" t="s">
        <v>3993</v>
      </c>
      <c r="J34" s="585" t="s">
        <v>3994</v>
      </c>
      <c r="K34" s="2705">
        <v>36.31</v>
      </c>
      <c r="L34" s="3"/>
      <c r="M34" s="3"/>
      <c r="N34" s="3"/>
    </row>
    <row r="35" spans="1:14">
      <c r="A35" s="21"/>
      <c r="B35" s="2702"/>
      <c r="C35" s="583"/>
      <c r="D35" s="584"/>
      <c r="E35" s="2703"/>
      <c r="F35" s="2704"/>
      <c r="G35" s="770"/>
      <c r="H35" s="585"/>
      <c r="I35" s="1066"/>
      <c r="J35" s="585"/>
      <c r="K35" s="2705"/>
      <c r="L35" s="3"/>
      <c r="M35" s="3"/>
      <c r="N35" s="3"/>
    </row>
    <row r="36" spans="1:14">
      <c r="A36" s="21"/>
      <c r="B36" s="2702"/>
      <c r="C36" s="583"/>
      <c r="D36" s="584"/>
      <c r="E36" s="2703"/>
      <c r="F36" s="2704"/>
      <c r="G36" s="770"/>
      <c r="H36" s="585"/>
      <c r="I36" s="1066"/>
      <c r="J36" s="585"/>
      <c r="K36" s="2705"/>
      <c r="L36" s="4"/>
    </row>
    <row r="37" spans="1:14" ht="35.25" customHeight="1">
      <c r="A37" s="389"/>
      <c r="B37" s="2702"/>
      <c r="C37" s="583"/>
      <c r="D37" s="584"/>
      <c r="E37" s="2703"/>
      <c r="F37" s="2704"/>
      <c r="G37" s="770"/>
      <c r="H37" s="585"/>
      <c r="I37" s="1066"/>
      <c r="J37" s="585"/>
      <c r="K37" s="2705"/>
    </row>
    <row r="38" spans="1:14" ht="35.25" customHeight="1">
      <c r="A38" s="94"/>
      <c r="B38" s="2702"/>
      <c r="C38" s="583"/>
      <c r="D38" s="584"/>
      <c r="E38" s="2703"/>
      <c r="F38" s="2704"/>
      <c r="G38" s="770"/>
      <c r="H38" s="585"/>
      <c r="I38" s="1066"/>
      <c r="J38" s="585"/>
      <c r="K38" s="2705"/>
    </row>
    <row r="39" spans="1:14">
      <c r="A39" s="94"/>
      <c r="B39" s="2702"/>
      <c r="C39" s="583"/>
      <c r="D39" s="584"/>
      <c r="E39" s="2703"/>
      <c r="F39" s="2704"/>
      <c r="G39" s="770"/>
      <c r="H39" s="585"/>
      <c r="I39" s="1066"/>
      <c r="J39" s="585"/>
      <c r="K39" s="2705"/>
    </row>
    <row r="40" spans="1:14">
      <c r="A40" s="4"/>
      <c r="B40" s="2702"/>
      <c r="C40" s="583"/>
      <c r="D40" s="584"/>
      <c r="E40" s="2703"/>
      <c r="F40" s="2704"/>
      <c r="G40" s="571"/>
      <c r="H40" s="585"/>
      <c r="I40" s="1066"/>
      <c r="J40" s="585"/>
      <c r="K40" s="2705"/>
    </row>
    <row r="41" spans="1:14">
      <c r="A41" s="413" t="s">
        <v>1</v>
      </c>
      <c r="B41" s="413"/>
      <c r="C41" s="791"/>
      <c r="D41" s="372"/>
      <c r="E41" s="1848"/>
      <c r="F41" s="1849"/>
      <c r="G41" s="270"/>
      <c r="H41" s="1850"/>
      <c r="I41" s="413"/>
      <c r="J41" s="1851"/>
      <c r="K41" s="1847"/>
    </row>
    <row r="42" spans="1:14">
      <c r="A42" s="790" t="s">
        <v>1004</v>
      </c>
      <c r="B42" s="790"/>
      <c r="C42" s="1852"/>
      <c r="D42" s="785"/>
      <c r="E42" s="1848"/>
      <c r="F42" s="1849"/>
      <c r="G42" s="270"/>
      <c r="H42" s="1850"/>
      <c r="I42" s="413"/>
      <c r="J42" s="1851"/>
      <c r="K42" s="1847"/>
    </row>
    <row r="43" spans="1:14" ht="35.25" thickBot="1">
      <c r="A43" s="374"/>
      <c r="B43" s="412"/>
      <c r="C43" s="372"/>
      <c r="D43" s="372"/>
      <c r="E43" s="1848"/>
      <c r="F43" s="1849"/>
      <c r="G43" s="270"/>
      <c r="H43" s="1850"/>
      <c r="I43" s="412"/>
      <c r="J43" s="1851"/>
      <c r="K43" s="1847"/>
    </row>
    <row r="44" spans="1:14">
      <c r="A44" s="1853"/>
      <c r="B44" s="1854" t="s">
        <v>3</v>
      </c>
      <c r="C44" s="80" t="s">
        <v>4</v>
      </c>
      <c r="D44" s="379" t="s">
        <v>5</v>
      </c>
      <c r="E44" s="1855" t="s">
        <v>6</v>
      </c>
      <c r="F44" s="1856" t="s">
        <v>6</v>
      </c>
      <c r="G44" s="201" t="s">
        <v>7</v>
      </c>
      <c r="H44" s="80" t="s">
        <v>8</v>
      </c>
      <c r="I44" s="80" t="s">
        <v>9</v>
      </c>
      <c r="J44" s="1857" t="s">
        <v>10</v>
      </c>
      <c r="K44" s="1858" t="s">
        <v>10</v>
      </c>
    </row>
    <row r="45" spans="1:14" ht="33" customHeight="1" thickBot="1">
      <c r="A45" s="1859"/>
      <c r="B45" s="1860"/>
      <c r="C45" s="414"/>
      <c r="D45" s="381" t="s">
        <v>11</v>
      </c>
      <c r="E45" s="1861" t="s">
        <v>12</v>
      </c>
      <c r="F45" s="1862" t="s">
        <v>13</v>
      </c>
      <c r="G45" s="202"/>
      <c r="H45" s="414" t="s">
        <v>14</v>
      </c>
      <c r="I45" s="414"/>
      <c r="J45" s="1863" t="s">
        <v>15</v>
      </c>
      <c r="K45" s="1864" t="s">
        <v>16</v>
      </c>
    </row>
    <row r="46" spans="1:14">
      <c r="A46" s="1806"/>
      <c r="B46" s="2860" t="s">
        <v>3864</v>
      </c>
      <c r="C46" s="2878" t="s">
        <v>3880</v>
      </c>
      <c r="D46" s="634"/>
      <c r="E46" s="2684"/>
      <c r="F46" s="2685"/>
      <c r="G46" s="2689"/>
      <c r="H46" s="1066"/>
      <c r="I46" s="1066"/>
      <c r="J46" s="2016"/>
      <c r="K46" s="2016"/>
    </row>
    <row r="47" spans="1:14">
      <c r="A47" s="1806"/>
      <c r="B47" s="393" t="s">
        <v>3881</v>
      </c>
      <c r="C47" s="218">
        <v>3219</v>
      </c>
      <c r="D47" s="968" t="s">
        <v>3882</v>
      </c>
      <c r="E47" s="3155" t="s">
        <v>3883</v>
      </c>
      <c r="F47" s="3812" t="s">
        <v>3884</v>
      </c>
      <c r="G47" s="2209" t="s">
        <v>3885</v>
      </c>
      <c r="H47" s="908">
        <v>3435</v>
      </c>
      <c r="I47" s="69" t="s">
        <v>903</v>
      </c>
      <c r="J47" s="908" t="s">
        <v>3886</v>
      </c>
      <c r="K47" s="3264" t="s">
        <v>3887</v>
      </c>
    </row>
    <row r="48" spans="1:14">
      <c r="A48" s="1806"/>
      <c r="B48" s="393" t="s">
        <v>3888</v>
      </c>
      <c r="C48" s="218" t="s">
        <v>3889</v>
      </c>
      <c r="D48" s="968" t="s">
        <v>3890</v>
      </c>
      <c r="E48" s="3155">
        <v>27</v>
      </c>
      <c r="F48" s="3812" t="s">
        <v>5332</v>
      </c>
      <c r="G48" s="2470" t="s">
        <v>5333</v>
      </c>
      <c r="H48" s="908">
        <v>2199</v>
      </c>
      <c r="I48" s="69" t="s">
        <v>903</v>
      </c>
      <c r="J48" s="908" t="s">
        <v>5334</v>
      </c>
      <c r="K48" s="3264" t="s">
        <v>5335</v>
      </c>
    </row>
    <row r="49" spans="1:11">
      <c r="A49" s="1806"/>
      <c r="B49" s="393" t="s">
        <v>3888</v>
      </c>
      <c r="C49" s="218" t="s">
        <v>3895</v>
      </c>
      <c r="D49" s="968" t="s">
        <v>3890</v>
      </c>
      <c r="E49" s="3155">
        <v>30</v>
      </c>
      <c r="F49" s="3812" t="s">
        <v>3896</v>
      </c>
      <c r="G49" s="2208" t="s">
        <v>5336</v>
      </c>
      <c r="H49" s="908">
        <v>2730</v>
      </c>
      <c r="I49" s="69" t="s">
        <v>903</v>
      </c>
      <c r="J49" s="908" t="s">
        <v>3897</v>
      </c>
      <c r="K49" s="3264">
        <v>27.6</v>
      </c>
    </row>
    <row r="50" spans="1:11">
      <c r="A50" s="1806"/>
      <c r="B50" s="393" t="s">
        <v>3898</v>
      </c>
      <c r="C50" s="218" t="s">
        <v>3899</v>
      </c>
      <c r="D50" s="968" t="s">
        <v>3900</v>
      </c>
      <c r="E50" s="3155">
        <v>47</v>
      </c>
      <c r="F50" s="3812" t="s">
        <v>3901</v>
      </c>
      <c r="G50" s="2208" t="s">
        <v>5336</v>
      </c>
      <c r="H50" s="69">
        <v>2510</v>
      </c>
      <c r="I50" s="69" t="s">
        <v>903</v>
      </c>
      <c r="J50" s="908" t="s">
        <v>3902</v>
      </c>
      <c r="K50" s="3264">
        <v>42.33</v>
      </c>
    </row>
    <row r="51" spans="1:11">
      <c r="A51" s="1806"/>
      <c r="B51" s="393" t="s">
        <v>3903</v>
      </c>
      <c r="C51" s="218" t="s">
        <v>3904</v>
      </c>
      <c r="D51" s="968" t="s">
        <v>3905</v>
      </c>
      <c r="E51" s="3155">
        <v>40</v>
      </c>
      <c r="F51" s="3812" t="s">
        <v>3906</v>
      </c>
      <c r="G51" s="2879" t="s">
        <v>3907</v>
      </c>
      <c r="H51" s="69">
        <v>1979</v>
      </c>
      <c r="I51" s="69" t="s">
        <v>903</v>
      </c>
      <c r="J51" s="908">
        <v>2009</v>
      </c>
      <c r="K51" s="3264">
        <v>33.479999999999997</v>
      </c>
    </row>
    <row r="52" spans="1:11">
      <c r="A52" s="1806"/>
      <c r="B52" s="393" t="s">
        <v>3903</v>
      </c>
      <c r="C52" s="218" t="s">
        <v>3908</v>
      </c>
      <c r="D52" s="968" t="s">
        <v>3909</v>
      </c>
      <c r="E52" s="3155">
        <v>40</v>
      </c>
      <c r="F52" s="3812" t="s">
        <v>1439</v>
      </c>
      <c r="G52" s="2208" t="s">
        <v>3910</v>
      </c>
      <c r="H52" s="69">
        <v>1407</v>
      </c>
      <c r="I52" s="69" t="s">
        <v>903</v>
      </c>
      <c r="J52" s="908">
        <v>1437</v>
      </c>
      <c r="K52" s="3264">
        <v>28.744</v>
      </c>
    </row>
    <row r="53" spans="1:11">
      <c r="A53" s="1806"/>
      <c r="B53" s="393" t="s">
        <v>3903</v>
      </c>
      <c r="C53" s="218" t="s">
        <v>3911</v>
      </c>
      <c r="D53" s="968" t="s">
        <v>3900</v>
      </c>
      <c r="E53" s="3155">
        <v>45</v>
      </c>
      <c r="F53" s="3812" t="s">
        <v>5337</v>
      </c>
      <c r="G53" s="2208" t="s">
        <v>3907</v>
      </c>
      <c r="H53" s="69">
        <v>2375</v>
      </c>
      <c r="I53" s="1345" t="s">
        <v>3914</v>
      </c>
      <c r="J53" s="908">
        <v>2405</v>
      </c>
      <c r="K53" s="3264">
        <v>40.08</v>
      </c>
    </row>
    <row r="54" spans="1:11">
      <c r="A54" s="1806"/>
      <c r="B54" s="225" t="s">
        <v>5338</v>
      </c>
      <c r="C54" s="93" t="s">
        <v>5339</v>
      </c>
      <c r="D54" s="322" t="s">
        <v>3917</v>
      </c>
      <c r="E54" s="3166" t="s">
        <v>5340</v>
      </c>
      <c r="F54" s="2805" t="s">
        <v>2151</v>
      </c>
      <c r="G54" s="3059" t="s">
        <v>5341</v>
      </c>
      <c r="H54" s="203">
        <v>1315</v>
      </c>
      <c r="I54" s="416" t="s">
        <v>3921</v>
      </c>
      <c r="J54" s="203" t="s">
        <v>4610</v>
      </c>
      <c r="K54" s="3154">
        <v>55.83</v>
      </c>
    </row>
    <row r="55" spans="1:11">
      <c r="A55" s="1806"/>
      <c r="B55" s="225" t="s">
        <v>5342</v>
      </c>
      <c r="C55" s="93" t="s">
        <v>5343</v>
      </c>
      <c r="D55" s="322" t="s">
        <v>3917</v>
      </c>
      <c r="E55" s="3166" t="s">
        <v>3924</v>
      </c>
      <c r="F55" s="2805" t="s">
        <v>1189</v>
      </c>
      <c r="G55" s="3059" t="s">
        <v>5341</v>
      </c>
      <c r="H55" s="203">
        <v>870</v>
      </c>
      <c r="I55" s="416" t="s">
        <v>3921</v>
      </c>
      <c r="J55" s="203" t="s">
        <v>5344</v>
      </c>
      <c r="K55" s="3154">
        <v>37.29</v>
      </c>
    </row>
    <row r="56" spans="1:11">
      <c r="A56" s="1806"/>
      <c r="B56" s="225" t="s">
        <v>3925</v>
      </c>
      <c r="C56" s="82" t="s">
        <v>3926</v>
      </c>
      <c r="D56" s="322" t="s">
        <v>3927</v>
      </c>
      <c r="E56" s="3167" t="s">
        <v>3055</v>
      </c>
      <c r="F56" s="2805" t="s">
        <v>3928</v>
      </c>
      <c r="G56" s="2987" t="s">
        <v>2139</v>
      </c>
      <c r="H56" s="29" t="s">
        <v>1575</v>
      </c>
      <c r="I56" s="416" t="s">
        <v>903</v>
      </c>
      <c r="J56" s="203" t="s">
        <v>1563</v>
      </c>
      <c r="K56" s="1777">
        <v>33.299999999999997</v>
      </c>
    </row>
    <row r="57" spans="1:11">
      <c r="A57" s="1806"/>
      <c r="B57" s="225"/>
      <c r="C57" s="82"/>
      <c r="D57" s="322"/>
      <c r="E57" s="142"/>
      <c r="F57" s="665"/>
      <c r="G57" s="276"/>
      <c r="H57" s="203"/>
      <c r="I57" s="416"/>
      <c r="J57" s="203"/>
      <c r="K57" s="3154"/>
    </row>
    <row r="58" spans="1:11">
      <c r="A58" s="1806"/>
      <c r="B58" s="2702"/>
      <c r="C58" s="634"/>
      <c r="D58" s="771"/>
      <c r="E58" s="3866"/>
      <c r="F58" s="3867"/>
      <c r="G58" s="2795"/>
      <c r="H58" s="2700"/>
      <c r="I58" s="1066"/>
      <c r="J58" s="2700"/>
      <c r="K58" s="2701"/>
    </row>
    <row r="59" spans="1:11">
      <c r="A59" s="1806"/>
      <c r="B59" s="225"/>
      <c r="C59" s="82"/>
      <c r="D59" s="322"/>
      <c r="E59" s="3167"/>
      <c r="F59" s="2805"/>
      <c r="G59" s="2987"/>
      <c r="H59" s="29"/>
      <c r="I59" s="416"/>
      <c r="J59" s="203"/>
      <c r="K59" s="1777"/>
    </row>
    <row r="60" spans="1:11">
      <c r="A60" s="1806"/>
      <c r="B60" s="393"/>
      <c r="C60" s="218"/>
      <c r="D60" s="968"/>
      <c r="E60" s="3155"/>
      <c r="F60" s="3812"/>
      <c r="G60" s="2208"/>
      <c r="H60" s="69"/>
      <c r="I60" s="69"/>
      <c r="J60" s="908"/>
      <c r="K60" s="3264"/>
    </row>
    <row r="61" spans="1:11">
      <c r="A61" s="1806"/>
      <c r="B61" s="393"/>
      <c r="C61" s="218"/>
      <c r="D61" s="968"/>
      <c r="E61" s="3155"/>
      <c r="F61" s="3812"/>
      <c r="G61" s="2208"/>
      <c r="H61" s="69"/>
      <c r="I61" s="1345"/>
      <c r="J61" s="908"/>
      <c r="K61" s="3264"/>
    </row>
    <row r="62" spans="1:11">
      <c r="A62" s="1806"/>
      <c r="B62" s="225"/>
      <c r="C62" s="82"/>
      <c r="D62" s="322"/>
      <c r="E62" s="142"/>
      <c r="F62" s="665"/>
      <c r="G62" s="3059"/>
      <c r="H62" s="203"/>
      <c r="I62" s="416"/>
      <c r="J62" s="203"/>
      <c r="K62" s="3154"/>
    </row>
    <row r="63" spans="1:11">
      <c r="A63" s="1806"/>
      <c r="B63" s="225"/>
      <c r="C63" s="82"/>
      <c r="D63" s="322"/>
      <c r="E63" s="142"/>
      <c r="F63" s="665"/>
      <c r="G63" s="3059"/>
      <c r="H63" s="203"/>
      <c r="I63" s="416"/>
      <c r="J63" s="203"/>
      <c r="K63" s="3154"/>
    </row>
    <row r="64" spans="1:11">
      <c r="A64" s="1806"/>
      <c r="B64" s="225"/>
      <c r="C64" s="82"/>
      <c r="D64" s="322"/>
      <c r="E64" s="142"/>
      <c r="F64" s="665"/>
      <c r="G64" s="276"/>
      <c r="H64" s="203"/>
      <c r="I64" s="416"/>
      <c r="J64" s="203"/>
      <c r="K64" s="3154"/>
    </row>
    <row r="65" spans="1:11">
      <c r="A65" s="1806"/>
      <c r="B65" s="225"/>
      <c r="C65" s="82"/>
      <c r="D65" s="322"/>
      <c r="E65" s="142"/>
      <c r="F65" s="665"/>
      <c r="G65" s="276"/>
      <c r="H65" s="203"/>
      <c r="I65" s="416"/>
      <c r="J65" s="203"/>
      <c r="K65" s="3154"/>
    </row>
    <row r="66" spans="1:11">
      <c r="A66" s="1903"/>
      <c r="B66" s="2702"/>
      <c r="C66" s="634"/>
      <c r="D66" s="771"/>
      <c r="E66" s="3866"/>
      <c r="F66" s="3867"/>
      <c r="G66" s="2795"/>
      <c r="H66" s="2700"/>
      <c r="I66" s="1066"/>
      <c r="J66" s="2700"/>
      <c r="K66" s="2701"/>
    </row>
    <row r="67" spans="1:11">
      <c r="A67" s="1817"/>
      <c r="B67" s="225"/>
      <c r="C67" s="82"/>
      <c r="D67" s="322"/>
      <c r="E67" s="3167"/>
      <c r="F67" s="2805"/>
      <c r="G67" s="2987"/>
      <c r="H67" s="29"/>
      <c r="I67" s="416"/>
      <c r="J67" s="203"/>
      <c r="K67" s="1777"/>
    </row>
    <row r="68" spans="1:11">
      <c r="A68" s="1817"/>
      <c r="B68" s="852"/>
      <c r="C68" s="753"/>
      <c r="D68" s="1063"/>
      <c r="E68" s="1783"/>
      <c r="F68" s="1784"/>
      <c r="G68" s="1116"/>
      <c r="H68" s="1345"/>
      <c r="I68" s="2827"/>
      <c r="J68" s="1997"/>
      <c r="K68" s="2130"/>
    </row>
    <row r="69" spans="1:11">
      <c r="A69" s="1917"/>
      <c r="B69" s="852"/>
      <c r="C69" s="753"/>
      <c r="D69" s="1063"/>
      <c r="E69" s="1783"/>
      <c r="F69" s="1784"/>
      <c r="G69" s="1116"/>
      <c r="H69" s="1345"/>
      <c r="I69" s="2827"/>
      <c r="J69" s="1997"/>
      <c r="K69" s="1997"/>
    </row>
    <row r="70" spans="1:11" ht="35.25" customHeight="1">
      <c r="A70" s="1817"/>
      <c r="B70" s="69"/>
      <c r="C70" s="218"/>
      <c r="D70" s="218"/>
      <c r="E70" s="1836"/>
      <c r="F70" s="1990"/>
      <c r="G70" s="1713"/>
      <c r="H70" s="69"/>
      <c r="I70" s="466"/>
      <c r="J70" s="2132"/>
      <c r="K70" s="2132"/>
    </row>
    <row r="71" spans="1:11">
      <c r="A71" s="1806"/>
      <c r="B71" s="69"/>
      <c r="C71" s="218"/>
      <c r="D71" s="218"/>
      <c r="E71" s="1836"/>
      <c r="F71" s="1990"/>
      <c r="G71" s="1713"/>
      <c r="H71" s="69"/>
      <c r="I71" s="69"/>
      <c r="J71" s="2132"/>
      <c r="K71" s="2132"/>
    </row>
    <row r="72" spans="1:11" ht="35.25" customHeight="1">
      <c r="A72" s="1806"/>
      <c r="B72" s="69"/>
      <c r="C72" s="218"/>
      <c r="D72" s="218"/>
      <c r="E72" s="1836"/>
      <c r="F72" s="1990"/>
      <c r="G72" s="1713"/>
      <c r="H72" s="69"/>
      <c r="I72" s="852"/>
      <c r="J72" s="2132"/>
      <c r="K72" s="2132"/>
    </row>
    <row r="73" spans="1:11">
      <c r="A73" s="1806"/>
      <c r="B73" s="69"/>
      <c r="C73" s="218"/>
      <c r="D73" s="218"/>
      <c r="E73" s="1836"/>
      <c r="F73" s="1990"/>
      <c r="G73" s="1713"/>
      <c r="H73" s="69"/>
      <c r="I73" s="69"/>
      <c r="J73" s="2132"/>
      <c r="K73" s="2132"/>
    </row>
    <row r="74" spans="1:11">
      <c r="A74" s="1806"/>
      <c r="B74" s="69"/>
      <c r="C74" s="218"/>
      <c r="D74" s="218"/>
      <c r="E74" s="1836"/>
      <c r="F74" s="1990"/>
      <c r="G74" s="1713"/>
      <c r="H74" s="69"/>
      <c r="I74" s="852"/>
      <c r="J74" s="2132"/>
      <c r="K74" s="2132"/>
    </row>
    <row r="75" spans="1:11">
      <c r="A75" s="1806"/>
      <c r="B75" s="69"/>
      <c r="C75" s="218"/>
      <c r="D75" s="218"/>
      <c r="E75" s="1836"/>
      <c r="F75" s="1990"/>
      <c r="G75" s="1713"/>
      <c r="H75" s="69"/>
      <c r="I75" s="852"/>
      <c r="J75" s="2132"/>
      <c r="K75" s="2132"/>
    </row>
    <row r="76" spans="1:11">
      <c r="A76" s="1806"/>
      <c r="B76" s="69"/>
      <c r="C76" s="218"/>
      <c r="D76" s="218"/>
      <c r="E76" s="1836"/>
      <c r="F76" s="1990"/>
      <c r="G76" s="1713"/>
      <c r="H76" s="69"/>
      <c r="I76" s="69"/>
      <c r="J76" s="2132"/>
      <c r="K76" s="2132"/>
    </row>
    <row r="77" spans="1:11">
      <c r="A77" s="2664"/>
      <c r="B77" s="3757"/>
      <c r="C77" s="1561"/>
      <c r="D77" s="1561"/>
      <c r="E77" s="3757"/>
      <c r="F77" s="3757"/>
      <c r="G77" s="3757"/>
      <c r="H77" s="2840"/>
      <c r="I77" s="2840"/>
      <c r="J77" s="3757"/>
      <c r="K77" s="3757"/>
    </row>
    <row r="78" spans="1:11">
      <c r="A78" s="792"/>
      <c r="B78" s="792"/>
      <c r="C78" s="791"/>
      <c r="D78" s="785"/>
      <c r="E78" s="1849"/>
      <c r="F78" s="1849"/>
      <c r="G78" s="281"/>
      <c r="H78" s="3757"/>
      <c r="I78" s="792"/>
      <c r="J78" s="1846"/>
      <c r="K78" s="1847"/>
    </row>
    <row r="79" spans="1:11">
      <c r="A79" s="790"/>
      <c r="B79" s="790"/>
      <c r="C79" s="791"/>
      <c r="D79" s="785"/>
      <c r="E79" s="1849"/>
      <c r="F79" s="1849"/>
      <c r="G79" s="281"/>
      <c r="H79" s="3757"/>
      <c r="I79" s="792"/>
      <c r="J79" s="1846"/>
      <c r="K79" s="1847"/>
    </row>
    <row r="80" spans="1:11">
      <c r="A80" s="374"/>
      <c r="B80" s="374"/>
      <c r="C80" s="785"/>
      <c r="D80" s="785"/>
      <c r="E80" s="1849"/>
      <c r="F80" s="1849"/>
      <c r="G80" s="281"/>
      <c r="H80" s="3757"/>
      <c r="I80" s="374"/>
      <c r="J80" s="1846"/>
      <c r="K80" s="1847"/>
    </row>
    <row r="81" spans="1:12">
      <c r="A81" s="791"/>
      <c r="B81" s="791"/>
      <c r="C81" s="791"/>
      <c r="D81" s="791"/>
      <c r="E81" s="3757"/>
      <c r="F81" s="3757"/>
      <c r="G81" s="1755"/>
      <c r="H81" s="791"/>
      <c r="I81" s="791"/>
      <c r="J81" s="3757"/>
      <c r="K81" s="3757"/>
      <c r="L81" s="574"/>
    </row>
    <row r="82" spans="1:12">
      <c r="A82" s="791"/>
      <c r="B82" s="791"/>
      <c r="C82" s="791"/>
      <c r="D82" s="791"/>
      <c r="E82" s="3757"/>
      <c r="F82" s="3757"/>
      <c r="G82" s="1755"/>
      <c r="H82" s="791"/>
      <c r="I82" s="791"/>
      <c r="J82" s="3757"/>
      <c r="K82" s="3757"/>
      <c r="L82" s="574"/>
    </row>
    <row r="83" spans="1:12">
      <c r="A83" s="3757"/>
      <c r="B83" s="4"/>
      <c r="C83" s="318"/>
      <c r="D83" s="71"/>
      <c r="E83" s="58"/>
      <c r="F83" s="3757"/>
      <c r="G83" s="183"/>
      <c r="H83" s="4"/>
      <c r="I83" s="3757"/>
      <c r="J83" s="3757"/>
      <c r="K83" s="3757"/>
      <c r="L83" s="574"/>
    </row>
    <row r="84" spans="1:12">
      <c r="A84" s="374"/>
      <c r="B84" s="4"/>
      <c r="C84" s="318"/>
      <c r="D84" s="71"/>
      <c r="E84" s="58"/>
      <c r="F84" s="3757"/>
      <c r="G84" s="183"/>
      <c r="H84" s="4"/>
      <c r="I84" s="3757"/>
      <c r="J84" s="3757"/>
      <c r="K84" s="3757"/>
      <c r="L84" s="574"/>
    </row>
    <row r="85" spans="1:12">
      <c r="A85" s="413" t="s">
        <v>1</v>
      </c>
      <c r="B85" s="413"/>
      <c r="C85" s="791"/>
      <c r="D85" s="372"/>
      <c r="E85" s="1848"/>
      <c r="F85" s="1849"/>
      <c r="G85" s="270"/>
      <c r="H85" s="1850"/>
      <c r="I85" s="413"/>
      <c r="J85" s="1851"/>
      <c r="K85" s="1847"/>
      <c r="L85" s="576"/>
    </row>
    <row r="86" spans="1:12">
      <c r="A86" s="790" t="s">
        <v>1004</v>
      </c>
      <c r="B86" s="790"/>
      <c r="C86" s="1852"/>
      <c r="D86" s="785"/>
      <c r="E86" s="1848"/>
      <c r="F86" s="1849"/>
      <c r="G86" s="270"/>
      <c r="H86" s="1850"/>
      <c r="I86" s="413"/>
      <c r="J86" s="1851"/>
      <c r="K86" s="1847"/>
      <c r="L86" s="576"/>
    </row>
    <row r="87" spans="1:12" ht="35.25" thickBot="1">
      <c r="A87" s="374"/>
      <c r="B87" s="412"/>
      <c r="C87" s="372"/>
      <c r="D87" s="372"/>
      <c r="E87" s="1848"/>
      <c r="F87" s="1849"/>
      <c r="G87" s="270"/>
      <c r="H87" s="1850"/>
      <c r="I87" s="412"/>
      <c r="J87" s="1851"/>
      <c r="K87" s="1847"/>
      <c r="L87" s="574"/>
    </row>
    <row r="88" spans="1:12">
      <c r="A88" s="1853"/>
      <c r="B88" s="1854" t="s">
        <v>3</v>
      </c>
      <c r="C88" s="80" t="s">
        <v>4</v>
      </c>
      <c r="D88" s="379" t="s">
        <v>5</v>
      </c>
      <c r="E88" s="1855" t="s">
        <v>6</v>
      </c>
      <c r="F88" s="1856" t="s">
        <v>6</v>
      </c>
      <c r="G88" s="201" t="s">
        <v>7</v>
      </c>
      <c r="H88" s="80" t="s">
        <v>8</v>
      </c>
      <c r="I88" s="80" t="s">
        <v>9</v>
      </c>
      <c r="J88" s="1857" t="s">
        <v>10</v>
      </c>
      <c r="K88" s="1858" t="s">
        <v>10</v>
      </c>
      <c r="L88" s="574"/>
    </row>
    <row r="89" spans="1:12" ht="35.25" thickBot="1">
      <c r="A89" s="1859"/>
      <c r="B89" s="1860"/>
      <c r="C89" s="414"/>
      <c r="D89" s="381" t="s">
        <v>11</v>
      </c>
      <c r="E89" s="1861" t="s">
        <v>12</v>
      </c>
      <c r="F89" s="1862" t="s">
        <v>13</v>
      </c>
      <c r="G89" s="202"/>
      <c r="H89" s="414" t="s">
        <v>14</v>
      </c>
      <c r="I89" s="414"/>
      <c r="J89" s="1863" t="s">
        <v>15</v>
      </c>
      <c r="K89" s="1864" t="s">
        <v>16</v>
      </c>
      <c r="L89" s="574"/>
    </row>
    <row r="90" spans="1:12">
      <c r="A90" s="3757" t="s">
        <v>5345</v>
      </c>
      <c r="B90" s="20" t="s">
        <v>5346</v>
      </c>
      <c r="C90" s="747" t="s">
        <v>5347</v>
      </c>
      <c r="D90" s="261"/>
      <c r="E90" s="22">
        <v>34</v>
      </c>
      <c r="F90" s="2756"/>
      <c r="G90" s="403" t="s">
        <v>5348</v>
      </c>
      <c r="H90" s="20"/>
      <c r="I90" s="1765"/>
      <c r="J90" s="3757"/>
      <c r="K90" s="3757">
        <v>25</v>
      </c>
      <c r="L90" s="574"/>
    </row>
    <row r="91" spans="1:12">
      <c r="A91" s="1806"/>
      <c r="B91" s="20"/>
      <c r="C91" s="747" t="s">
        <v>5349</v>
      </c>
      <c r="D91" s="261"/>
      <c r="E91" s="22">
        <v>32</v>
      </c>
      <c r="F91" s="2756"/>
      <c r="G91" s="403" t="s">
        <v>5350</v>
      </c>
      <c r="H91" s="20"/>
      <c r="I91" s="1765" t="s">
        <v>5351</v>
      </c>
      <c r="J91" s="3757"/>
      <c r="K91" s="3757">
        <v>29</v>
      </c>
      <c r="L91" s="574"/>
    </row>
    <row r="92" spans="1:12">
      <c r="A92" s="1806"/>
      <c r="B92" s="162"/>
      <c r="C92" s="459" t="s">
        <v>5352</v>
      </c>
      <c r="D92" s="196"/>
      <c r="E92" s="1976">
        <v>39</v>
      </c>
      <c r="F92" s="963"/>
      <c r="G92" s="3757" t="s">
        <v>5348</v>
      </c>
      <c r="H92" s="29"/>
      <c r="I92" s="1765" t="s">
        <v>5353</v>
      </c>
      <c r="J92" s="3757"/>
      <c r="K92" s="3757">
        <v>33.4</v>
      </c>
      <c r="L92" s="574"/>
    </row>
    <row r="93" spans="1:12">
      <c r="A93" s="1806"/>
      <c r="B93" s="162"/>
      <c r="C93" s="459" t="s">
        <v>5354</v>
      </c>
      <c r="D93" s="3756" t="s">
        <v>5355</v>
      </c>
      <c r="E93" s="1976">
        <v>37</v>
      </c>
      <c r="F93" s="963"/>
      <c r="G93" s="3757" t="s">
        <v>5356</v>
      </c>
      <c r="H93" s="29"/>
      <c r="I93" s="1765" t="s">
        <v>5357</v>
      </c>
      <c r="J93" s="3757"/>
      <c r="K93" s="3757">
        <v>32.4</v>
      </c>
      <c r="L93" s="574"/>
    </row>
    <row r="94" spans="1:12">
      <c r="A94" s="1806"/>
      <c r="B94" s="162"/>
      <c r="C94" s="459" t="s">
        <v>5358</v>
      </c>
      <c r="D94" s="196"/>
      <c r="E94" s="1976">
        <v>36</v>
      </c>
      <c r="F94" s="963"/>
      <c r="G94" s="131" t="s">
        <v>5348</v>
      </c>
      <c r="H94" s="29"/>
      <c r="I94" s="1765" t="s">
        <v>5353</v>
      </c>
      <c r="J94" s="3757"/>
      <c r="K94" s="3757">
        <v>35.4</v>
      </c>
      <c r="L94" s="574"/>
    </row>
    <row r="95" spans="1:12">
      <c r="A95" s="374"/>
      <c r="B95" s="162"/>
      <c r="C95" s="747" t="s">
        <v>5359</v>
      </c>
      <c r="D95" s="3756" t="s">
        <v>5355</v>
      </c>
      <c r="E95" s="1976">
        <v>42</v>
      </c>
      <c r="F95" s="963"/>
      <c r="G95" s="3757" t="s">
        <v>5356</v>
      </c>
      <c r="H95" s="29" t="s">
        <v>5360</v>
      </c>
      <c r="I95" s="1765" t="s">
        <v>5361</v>
      </c>
      <c r="J95" s="3757"/>
      <c r="K95" s="3757">
        <v>35.4</v>
      </c>
      <c r="L95" s="574"/>
    </row>
    <row r="96" spans="1:12">
      <c r="A96" s="1806"/>
      <c r="B96" s="162"/>
      <c r="C96" s="459" t="s">
        <v>5362</v>
      </c>
      <c r="D96" s="458" t="s">
        <v>5363</v>
      </c>
      <c r="E96" s="1976">
        <v>44</v>
      </c>
      <c r="F96" s="963"/>
      <c r="G96" s="3757" t="s">
        <v>5348</v>
      </c>
      <c r="H96" s="69" t="s">
        <v>5364</v>
      </c>
      <c r="I96" s="1765" t="s">
        <v>5357</v>
      </c>
      <c r="J96" s="3757"/>
      <c r="K96" s="3757">
        <v>37.58</v>
      </c>
      <c r="L96" s="574"/>
    </row>
    <row r="97" spans="1:12">
      <c r="A97" s="1806"/>
      <c r="B97" s="162"/>
      <c r="C97" s="459" t="s">
        <v>5365</v>
      </c>
      <c r="D97" s="196"/>
      <c r="E97" s="1976">
        <v>54</v>
      </c>
      <c r="F97" s="963"/>
      <c r="G97" s="3757" t="s">
        <v>5348</v>
      </c>
      <c r="H97" s="29"/>
      <c r="I97" s="1765" t="s">
        <v>5353</v>
      </c>
      <c r="J97" s="3757">
        <v>41</v>
      </c>
      <c r="K97" s="3757">
        <v>46.46</v>
      </c>
      <c r="L97" s="574"/>
    </row>
    <row r="98" spans="1:12">
      <c r="A98" s="1806"/>
      <c r="B98" s="162"/>
      <c r="C98" s="459" t="s">
        <v>5366</v>
      </c>
      <c r="D98" s="458" t="s">
        <v>5367</v>
      </c>
      <c r="E98" s="1563">
        <v>52</v>
      </c>
      <c r="F98" s="3757"/>
      <c r="G98" s="3757" t="s">
        <v>5356</v>
      </c>
      <c r="H98" s="69"/>
      <c r="I98" s="1765" t="s">
        <v>5368</v>
      </c>
      <c r="J98" s="3757"/>
      <c r="K98" s="3757">
        <v>45.54</v>
      </c>
      <c r="L98" s="574"/>
    </row>
    <row r="99" spans="1:12">
      <c r="A99" s="2975"/>
      <c r="B99" s="162"/>
      <c r="C99" s="93" t="s">
        <v>5369</v>
      </c>
      <c r="D99" s="196"/>
      <c r="E99" s="1976">
        <v>59</v>
      </c>
      <c r="F99" s="963"/>
      <c r="G99" s="3757" t="s">
        <v>5356</v>
      </c>
      <c r="H99" s="29"/>
      <c r="I99" s="1765" t="s">
        <v>5353</v>
      </c>
      <c r="J99" s="3757"/>
      <c r="K99" s="3757">
        <v>51.8</v>
      </c>
      <c r="L99" s="574"/>
    </row>
    <row r="100" spans="1:12">
      <c r="A100" s="2975"/>
      <c r="B100" s="162"/>
      <c r="C100" s="93" t="s">
        <v>5370</v>
      </c>
      <c r="D100" s="3756" t="s">
        <v>5371</v>
      </c>
      <c r="E100" s="1976">
        <v>57</v>
      </c>
      <c r="F100" s="963"/>
      <c r="G100" s="3757" t="s">
        <v>5356</v>
      </c>
      <c r="H100" s="29"/>
      <c r="I100" s="1765" t="s">
        <v>5372</v>
      </c>
      <c r="J100" s="3757"/>
      <c r="K100" s="3757">
        <v>49.8</v>
      </c>
      <c r="L100" s="574"/>
    </row>
    <row r="101" spans="1:12">
      <c r="A101" s="2975"/>
      <c r="B101" s="162"/>
      <c r="C101" s="93" t="s">
        <v>5373</v>
      </c>
      <c r="D101" s="196"/>
      <c r="E101" s="1976">
        <v>69</v>
      </c>
      <c r="F101" s="963"/>
      <c r="G101" s="3757" t="s">
        <v>5348</v>
      </c>
      <c r="H101" s="29"/>
      <c r="I101" s="1765" t="s">
        <v>5374</v>
      </c>
      <c r="J101" s="3757"/>
      <c r="K101" s="3757">
        <v>59.8</v>
      </c>
      <c r="L101" s="574"/>
    </row>
    <row r="102" spans="1:12">
      <c r="A102" s="2975"/>
      <c r="B102" s="162"/>
      <c r="C102" s="93" t="s">
        <v>5375</v>
      </c>
      <c r="D102" s="3756" t="s">
        <v>5371</v>
      </c>
      <c r="E102" s="1976">
        <v>64</v>
      </c>
      <c r="F102" s="963"/>
      <c r="G102" s="3757" t="s">
        <v>5348</v>
      </c>
      <c r="H102" s="29"/>
      <c r="I102" s="1765" t="s">
        <v>5376</v>
      </c>
      <c r="J102" s="3757"/>
      <c r="K102" s="3757">
        <v>55.8</v>
      </c>
      <c r="L102" s="574"/>
    </row>
    <row r="103" spans="1:12" ht="34.5" customHeight="1">
      <c r="A103" s="1806"/>
      <c r="B103" s="162"/>
      <c r="C103" s="93" t="s">
        <v>5377</v>
      </c>
      <c r="D103" s="196"/>
      <c r="E103" s="1976">
        <v>69</v>
      </c>
      <c r="F103" s="963"/>
      <c r="G103" s="3757" t="s">
        <v>5356</v>
      </c>
      <c r="H103" s="29"/>
      <c r="I103" s="1765" t="s">
        <v>5353</v>
      </c>
      <c r="J103" s="3757"/>
      <c r="K103" s="3757">
        <v>59.8</v>
      </c>
      <c r="L103" s="574"/>
    </row>
    <row r="104" spans="1:12" ht="35.25" customHeight="1">
      <c r="A104" s="1806"/>
      <c r="B104" s="162"/>
      <c r="C104" s="93" t="s">
        <v>5378</v>
      </c>
      <c r="D104" s="3756" t="s">
        <v>5371</v>
      </c>
      <c r="E104" s="1976">
        <v>64</v>
      </c>
      <c r="F104" s="963"/>
      <c r="G104" s="3757" t="s">
        <v>5356</v>
      </c>
      <c r="H104" s="29"/>
      <c r="I104" s="1765" t="s">
        <v>5374</v>
      </c>
      <c r="J104" s="3757"/>
      <c r="K104" s="3757">
        <v>55.7</v>
      </c>
      <c r="L104" s="574"/>
    </row>
    <row r="105" spans="1:12">
      <c r="A105" s="3757" t="s">
        <v>5379</v>
      </c>
      <c r="B105" s="3757" t="s">
        <v>5380</v>
      </c>
      <c r="C105" s="747">
        <v>1612</v>
      </c>
      <c r="D105" s="457"/>
      <c r="E105" s="1976">
        <v>39</v>
      </c>
      <c r="F105" s="963"/>
      <c r="G105" s="180" t="s">
        <v>5381</v>
      </c>
      <c r="H105" s="69"/>
      <c r="I105" s="3757"/>
      <c r="J105" s="3757"/>
      <c r="K105" s="3757">
        <v>33</v>
      </c>
      <c r="L105" s="574"/>
    </row>
    <row r="106" spans="1:12" ht="35.25" customHeight="1">
      <c r="A106" s="1903"/>
      <c r="B106" s="3757" t="s">
        <v>5380</v>
      </c>
      <c r="C106" s="459">
        <v>2216</v>
      </c>
      <c r="D106" s="457"/>
      <c r="E106" s="1976">
        <v>69</v>
      </c>
      <c r="F106" s="963"/>
      <c r="G106" s="180"/>
      <c r="H106" s="69"/>
      <c r="I106" s="3757"/>
      <c r="J106" s="3757"/>
      <c r="K106" s="3757">
        <v>57</v>
      </c>
      <c r="L106" s="574"/>
    </row>
    <row r="107" spans="1:12">
      <c r="A107" s="1806"/>
      <c r="B107" s="3757" t="s">
        <v>5380</v>
      </c>
      <c r="C107" s="459">
        <v>2216</v>
      </c>
      <c r="D107" s="457"/>
      <c r="E107" s="1976">
        <v>79</v>
      </c>
      <c r="F107" s="963"/>
      <c r="G107" s="180"/>
      <c r="H107" s="69"/>
      <c r="I107" s="3757"/>
      <c r="J107" s="3757"/>
      <c r="K107" s="3757">
        <v>65</v>
      </c>
      <c r="L107" s="574"/>
    </row>
    <row r="108" spans="1:12">
      <c r="A108" s="1806"/>
      <c r="B108" s="3757" t="s">
        <v>5380</v>
      </c>
      <c r="C108" s="459">
        <v>2416</v>
      </c>
      <c r="D108" s="196"/>
      <c r="E108" s="1976">
        <v>89</v>
      </c>
      <c r="F108" s="963"/>
      <c r="G108" s="131"/>
      <c r="H108" s="29"/>
      <c r="I108" s="132"/>
      <c r="J108" s="529"/>
      <c r="K108" s="3868">
        <v>77</v>
      </c>
      <c r="L108" s="574"/>
    </row>
    <row r="109" spans="1:12">
      <c r="A109" s="1903"/>
      <c r="B109" s="3757" t="s">
        <v>5380</v>
      </c>
      <c r="C109" s="459">
        <v>2816</v>
      </c>
      <c r="D109" s="196"/>
      <c r="E109" s="1976">
        <v>96</v>
      </c>
      <c r="F109" s="963"/>
      <c r="G109" s="131"/>
      <c r="H109" s="29"/>
      <c r="I109" s="132"/>
      <c r="J109" s="529"/>
      <c r="K109" s="1187">
        <v>83</v>
      </c>
      <c r="L109" s="574"/>
    </row>
    <row r="110" spans="1:12">
      <c r="A110" s="3757" t="s">
        <v>5379</v>
      </c>
      <c r="B110" s="3757" t="s">
        <v>5380</v>
      </c>
      <c r="C110" s="93">
        <v>3217</v>
      </c>
      <c r="D110" s="196"/>
      <c r="E110" s="1974">
        <v>129</v>
      </c>
      <c r="F110" s="963"/>
      <c r="G110" s="131"/>
      <c r="H110" s="29"/>
      <c r="I110" s="150"/>
      <c r="J110" s="529"/>
      <c r="K110" s="1187">
        <v>110</v>
      </c>
      <c r="L110" s="574"/>
    </row>
    <row r="111" spans="1:12">
      <c r="A111" s="1817"/>
      <c r="B111" s="3757" t="s">
        <v>5380</v>
      </c>
      <c r="C111" s="93">
        <v>3219</v>
      </c>
      <c r="D111" s="196"/>
      <c r="E111" s="1974">
        <v>135</v>
      </c>
      <c r="F111" s="963"/>
      <c r="G111" s="131"/>
      <c r="H111" s="29"/>
      <c r="I111" s="132"/>
      <c r="J111" s="529"/>
      <c r="K111" s="1187">
        <v>116</v>
      </c>
      <c r="L111" s="574"/>
    </row>
    <row r="112" spans="1:12">
      <c r="A112" s="1917"/>
      <c r="B112" s="3757" t="s">
        <v>5380</v>
      </c>
      <c r="C112" s="93">
        <v>3220</v>
      </c>
      <c r="D112" s="218"/>
      <c r="E112" s="1836"/>
      <c r="F112" s="2955"/>
      <c r="G112" s="1713"/>
      <c r="H112" s="69"/>
      <c r="I112" s="455"/>
      <c r="J112" s="2132"/>
      <c r="K112" s="2132"/>
      <c r="L112" s="574"/>
    </row>
    <row r="113" spans="1:12" ht="35.25" thickBot="1">
      <c r="A113" s="69" t="s">
        <v>5382</v>
      </c>
      <c r="B113" s="69" t="s">
        <v>5383</v>
      </c>
      <c r="C113" s="747">
        <v>1612</v>
      </c>
      <c r="D113" s="605" t="s">
        <v>5371</v>
      </c>
      <c r="E113" s="33">
        <v>95</v>
      </c>
      <c r="F113" s="34"/>
      <c r="G113" s="276"/>
      <c r="H113" s="1345"/>
      <c r="I113" s="455"/>
      <c r="J113" s="959" t="s">
        <v>5384</v>
      </c>
      <c r="K113" s="1777" t="s">
        <v>5385</v>
      </c>
      <c r="L113" s="574"/>
    </row>
    <row r="114" spans="1:12" ht="38.25" thickBot="1">
      <c r="A114" s="1008"/>
      <c r="B114" s="1008"/>
      <c r="C114" s="459">
        <v>2216</v>
      </c>
      <c r="D114" s="2261" t="s">
        <v>5386</v>
      </c>
      <c r="E114" s="2825">
        <v>115</v>
      </c>
      <c r="F114" s="1606"/>
      <c r="G114" s="766"/>
      <c r="H114" s="416"/>
      <c r="I114" s="455"/>
      <c r="J114" s="2253" t="s">
        <v>5387</v>
      </c>
      <c r="K114" s="1253" t="s">
        <v>5388</v>
      </c>
      <c r="L114" s="574"/>
    </row>
    <row r="115" spans="1:12">
      <c r="A115" s="1806"/>
      <c r="B115" s="69"/>
      <c r="C115" s="459">
        <v>2416</v>
      </c>
      <c r="D115" s="2261" t="s">
        <v>5386</v>
      </c>
      <c r="E115" s="1836">
        <v>135</v>
      </c>
      <c r="F115" s="1990"/>
      <c r="G115" s="1713"/>
      <c r="H115" s="69"/>
      <c r="I115" s="69"/>
      <c r="J115" s="2132" t="s">
        <v>5389</v>
      </c>
      <c r="K115" s="2132" t="s">
        <v>5390</v>
      </c>
      <c r="L115" s="574"/>
    </row>
    <row r="116" spans="1:12">
      <c r="A116" s="1806"/>
      <c r="B116" s="1257"/>
      <c r="C116" s="459">
        <v>2816</v>
      </c>
      <c r="D116" s="218" t="s">
        <v>5391</v>
      </c>
      <c r="E116" s="1836">
        <v>175</v>
      </c>
      <c r="F116" s="1990"/>
      <c r="G116" s="1713"/>
      <c r="H116" s="69"/>
      <c r="I116" s="455"/>
      <c r="J116" s="2132" t="s">
        <v>5392</v>
      </c>
      <c r="K116" s="2132" t="s">
        <v>5393</v>
      </c>
      <c r="L116" s="574"/>
    </row>
    <row r="117" spans="1:12">
      <c r="A117" s="1806"/>
      <c r="B117" s="69"/>
      <c r="C117" s="93">
        <v>3217</v>
      </c>
      <c r="D117" s="218" t="s">
        <v>5394</v>
      </c>
      <c r="E117" s="1836">
        <v>175</v>
      </c>
      <c r="F117" s="1990"/>
      <c r="G117" s="1713"/>
      <c r="H117" s="69"/>
      <c r="I117" s="455"/>
      <c r="J117" s="2132" t="s">
        <v>5395</v>
      </c>
      <c r="K117" s="2132" t="s">
        <v>5396</v>
      </c>
      <c r="L117" s="574"/>
    </row>
    <row r="118" spans="1:12">
      <c r="A118" s="1806"/>
      <c r="B118" s="69"/>
      <c r="C118" s="93" t="s">
        <v>3984</v>
      </c>
      <c r="D118" s="218" t="s">
        <v>4329</v>
      </c>
      <c r="E118" s="1836">
        <v>225</v>
      </c>
      <c r="F118" s="1990"/>
      <c r="G118" s="1713"/>
      <c r="H118" s="69"/>
      <c r="I118" s="455"/>
      <c r="J118" s="2132" t="s">
        <v>3987</v>
      </c>
      <c r="K118" s="2132" t="s">
        <v>5397</v>
      </c>
      <c r="L118" s="574"/>
    </row>
    <row r="119" spans="1:12">
      <c r="A119" s="1806"/>
      <c r="B119" s="69"/>
      <c r="C119" s="93">
        <v>3220</v>
      </c>
      <c r="D119" s="218" t="s">
        <v>4329</v>
      </c>
      <c r="E119" s="1836">
        <v>210</v>
      </c>
      <c r="F119" s="1990"/>
      <c r="G119" s="1713"/>
      <c r="H119" s="69"/>
      <c r="I119" s="455"/>
      <c r="J119" s="2132" t="s">
        <v>1734</v>
      </c>
      <c r="K119" s="2132" t="s">
        <v>5398</v>
      </c>
      <c r="L119" s="574"/>
    </row>
    <row r="120" spans="1:12">
      <c r="A120" s="3757"/>
      <c r="B120" s="3757"/>
      <c r="C120" s="747"/>
      <c r="D120" s="218"/>
      <c r="E120" s="1836"/>
      <c r="F120" s="1990"/>
      <c r="G120" s="1713"/>
      <c r="H120" s="69"/>
      <c r="I120" s="69"/>
      <c r="J120" s="2132"/>
      <c r="K120" s="2132"/>
      <c r="L120" s="574"/>
    </row>
    <row r="121" spans="1:12">
      <c r="A121" s="1903"/>
      <c r="B121" s="3757"/>
      <c r="C121" s="459"/>
      <c r="D121" s="218"/>
      <c r="E121" s="1836"/>
      <c r="F121" s="1990"/>
      <c r="G121" s="1713"/>
      <c r="H121" s="69"/>
      <c r="I121" s="69"/>
      <c r="J121" s="2132"/>
      <c r="K121" s="2132"/>
      <c r="L121" s="574"/>
    </row>
    <row r="122" spans="1:12">
      <c r="A122" s="1806"/>
      <c r="B122" s="3757"/>
      <c r="C122" s="459"/>
      <c r="D122" s="753"/>
      <c r="E122" s="1836"/>
      <c r="F122" s="1990"/>
      <c r="G122" s="180"/>
      <c r="H122" s="69"/>
      <c r="I122" s="455"/>
      <c r="J122" s="2146"/>
      <c r="K122" s="2239"/>
      <c r="L122" s="574"/>
    </row>
    <row r="123" spans="1:12">
      <c r="A123" s="1806"/>
      <c r="B123" s="3757"/>
      <c r="C123" s="459"/>
      <c r="D123" s="753"/>
      <c r="E123" s="1783"/>
      <c r="F123" s="1784"/>
      <c r="G123" s="904"/>
      <c r="H123" s="908"/>
      <c r="I123" s="1345"/>
      <c r="J123" s="908"/>
      <c r="K123" s="3264"/>
      <c r="L123" s="574"/>
    </row>
    <row r="124" spans="1:12">
      <c r="A124" s="1903"/>
      <c r="B124" s="3757"/>
      <c r="C124" s="459"/>
      <c r="D124" s="322"/>
      <c r="E124" s="3232"/>
      <c r="F124" s="2805"/>
      <c r="G124" s="904"/>
      <c r="H124" s="69"/>
      <c r="I124" s="416"/>
      <c r="J124" s="203"/>
      <c r="K124" s="3154"/>
      <c r="L124" s="3102"/>
    </row>
    <row r="125" spans="1:12">
      <c r="A125" s="3757"/>
      <c r="B125" s="3757"/>
      <c r="C125" s="93"/>
      <c r="D125" s="322"/>
      <c r="E125" s="3167"/>
      <c r="F125" s="2805"/>
      <c r="G125" s="276"/>
      <c r="H125" s="29"/>
      <c r="I125" s="416"/>
      <c r="J125" s="203"/>
      <c r="K125" s="1777"/>
      <c r="L125" s="2865"/>
    </row>
    <row r="126" spans="1:12">
      <c r="A126" s="1806"/>
      <c r="B126" s="3757" t="s">
        <v>5399</v>
      </c>
      <c r="C126" s="459">
        <v>2216</v>
      </c>
      <c r="D126" s="3757" t="s">
        <v>5400</v>
      </c>
      <c r="E126" s="158"/>
      <c r="F126" s="51"/>
      <c r="G126" s="180"/>
      <c r="H126" s="69"/>
      <c r="I126" s="3757"/>
      <c r="J126" s="3757"/>
      <c r="K126" s="3757"/>
      <c r="L126" s="2865"/>
    </row>
    <row r="127" spans="1:12">
      <c r="A127" s="1806"/>
      <c r="B127" s="3757" t="s">
        <v>5399</v>
      </c>
      <c r="C127" s="459">
        <v>2416</v>
      </c>
      <c r="D127" s="3757" t="s">
        <v>5401</v>
      </c>
      <c r="E127" s="158"/>
      <c r="F127" s="51"/>
      <c r="G127" s="131"/>
      <c r="H127" s="29"/>
      <c r="I127" s="132"/>
      <c r="J127" s="529"/>
      <c r="K127" s="3868"/>
      <c r="L127" s="2865"/>
    </row>
    <row r="128" spans="1:12">
      <c r="A128" s="1903"/>
      <c r="B128" s="3757" t="s">
        <v>5399</v>
      </c>
      <c r="C128" s="459">
        <v>2816</v>
      </c>
      <c r="D128" s="3757" t="s">
        <v>5402</v>
      </c>
      <c r="E128" s="158"/>
      <c r="F128" s="51"/>
      <c r="G128" s="131"/>
      <c r="H128" s="29"/>
      <c r="I128" s="132"/>
      <c r="J128" s="529"/>
      <c r="K128" s="1187"/>
      <c r="L128" s="2865"/>
    </row>
    <row r="129" spans="1:12">
      <c r="A129" s="3757" t="s">
        <v>5379</v>
      </c>
      <c r="B129" s="3757" t="s">
        <v>5399</v>
      </c>
      <c r="C129" s="93">
        <v>3217</v>
      </c>
      <c r="D129" s="3757" t="s">
        <v>5403</v>
      </c>
      <c r="E129" s="95"/>
      <c r="F129" s="51"/>
      <c r="G129" s="131"/>
      <c r="H129" s="29"/>
      <c r="I129" s="150"/>
      <c r="J129" s="529"/>
      <c r="K129" s="1187"/>
      <c r="L129" s="2865"/>
    </row>
    <row r="130" spans="1:12">
      <c r="A130" s="2975"/>
      <c r="B130" s="3757" t="s">
        <v>5399</v>
      </c>
      <c r="C130" s="460">
        <v>3219</v>
      </c>
      <c r="D130" s="3757" t="s">
        <v>5404</v>
      </c>
      <c r="E130" s="95"/>
      <c r="F130" s="51"/>
      <c r="G130" s="131"/>
      <c r="H130" s="29"/>
      <c r="I130" s="132"/>
      <c r="J130" s="529"/>
      <c r="K130" s="1187"/>
      <c r="L130" s="2844"/>
    </row>
    <row r="131" spans="1:12">
      <c r="A131" s="2975"/>
      <c r="B131" s="3757" t="s">
        <v>5399</v>
      </c>
      <c r="C131" s="82">
        <v>3220</v>
      </c>
      <c r="D131" s="3757"/>
      <c r="E131" s="158"/>
      <c r="F131" s="51"/>
      <c r="G131" s="180"/>
      <c r="H131" s="69"/>
      <c r="I131" s="3757"/>
      <c r="J131" s="3757"/>
      <c r="K131" s="3757"/>
      <c r="L131" s="2844"/>
    </row>
    <row r="132" spans="1:12" ht="37.5">
      <c r="A132" s="2975"/>
      <c r="B132" s="162"/>
      <c r="C132" s="459"/>
      <c r="D132" s="457"/>
      <c r="E132" s="158"/>
      <c r="F132" s="51"/>
      <c r="G132" s="180"/>
      <c r="H132" s="69"/>
      <c r="I132" s="3757"/>
      <c r="J132" s="3757"/>
      <c r="K132" s="3757"/>
      <c r="L132" s="2866"/>
    </row>
    <row r="133" spans="1:12">
      <c r="A133" s="2975"/>
      <c r="B133" s="29" t="s">
        <v>5405</v>
      </c>
      <c r="C133" s="459">
        <v>1612</v>
      </c>
      <c r="D133" s="457"/>
      <c r="E133" s="1976">
        <v>150</v>
      </c>
      <c r="F133" s="51"/>
      <c r="G133" s="180" t="s">
        <v>1513</v>
      </c>
      <c r="H133" s="69"/>
      <c r="I133" s="3757"/>
      <c r="J133" s="3757"/>
      <c r="K133" s="3757">
        <v>130</v>
      </c>
      <c r="L133" s="2867"/>
    </row>
    <row r="134" spans="1:12">
      <c r="A134" s="2975"/>
      <c r="B134" s="162"/>
      <c r="C134" s="459">
        <v>2216</v>
      </c>
      <c r="D134" s="457"/>
      <c r="E134" s="1976">
        <v>160</v>
      </c>
      <c r="F134" s="51"/>
      <c r="G134" s="180" t="s">
        <v>1513</v>
      </c>
      <c r="H134" s="69"/>
      <c r="I134" s="3757"/>
      <c r="J134" s="3757"/>
      <c r="K134" s="3757">
        <v>140</v>
      </c>
      <c r="L134" s="2844"/>
    </row>
    <row r="135" spans="1:12">
      <c r="A135" s="2975"/>
      <c r="B135" s="162"/>
      <c r="C135" s="459">
        <v>2416</v>
      </c>
      <c r="D135" s="457"/>
      <c r="E135" s="1976">
        <v>190</v>
      </c>
      <c r="F135" s="51"/>
      <c r="G135" s="180" t="s">
        <v>1513</v>
      </c>
      <c r="H135" s="69"/>
      <c r="I135" s="3757"/>
      <c r="J135" s="3757"/>
      <c r="K135" s="3757">
        <v>160</v>
      </c>
      <c r="L135" s="2844"/>
    </row>
    <row r="136" spans="1:12">
      <c r="A136" s="2975"/>
      <c r="B136" s="162"/>
      <c r="C136" s="459">
        <v>2616</v>
      </c>
      <c r="D136" s="196"/>
      <c r="E136" s="1976">
        <v>220</v>
      </c>
      <c r="F136" s="51"/>
      <c r="G136" s="131" t="s">
        <v>5406</v>
      </c>
      <c r="H136" s="29"/>
      <c r="I136" s="132"/>
      <c r="J136" s="529"/>
      <c r="K136" s="2997">
        <v>185</v>
      </c>
      <c r="L136" s="2339"/>
    </row>
    <row r="137" spans="1:12" ht="38.25">
      <c r="A137" s="2975"/>
      <c r="B137" s="162"/>
      <c r="C137" s="459">
        <v>2816</v>
      </c>
      <c r="D137" s="196"/>
      <c r="E137" s="1976">
        <v>240</v>
      </c>
      <c r="F137" s="51"/>
      <c r="G137" s="131" t="s">
        <v>1513</v>
      </c>
      <c r="H137" s="29"/>
      <c r="I137" s="132"/>
      <c r="J137" s="529"/>
      <c r="K137" s="475">
        <v>210</v>
      </c>
      <c r="L137" s="2868"/>
    </row>
    <row r="138" spans="1:12">
      <c r="A138" s="2975"/>
      <c r="B138" s="434"/>
      <c r="C138" s="460">
        <v>3217</v>
      </c>
      <c r="D138" s="196"/>
      <c r="E138" s="1974">
        <v>300</v>
      </c>
      <c r="F138" s="51"/>
      <c r="G138" s="131"/>
      <c r="H138" s="29"/>
      <c r="I138" s="150"/>
      <c r="J138" s="529"/>
      <c r="K138" s="475">
        <v>260</v>
      </c>
      <c r="L138" s="2339"/>
    </row>
    <row r="139" spans="1:12" ht="34.5" customHeight="1">
      <c r="A139" s="2975"/>
      <c r="B139" s="284"/>
      <c r="C139" s="460">
        <v>3219</v>
      </c>
      <c r="D139" s="196"/>
      <c r="E139" s="1974">
        <v>390</v>
      </c>
      <c r="F139" s="51"/>
      <c r="G139" s="131"/>
      <c r="H139" s="29"/>
      <c r="I139" s="132"/>
      <c r="J139" s="529"/>
      <c r="K139" s="475">
        <v>340</v>
      </c>
      <c r="L139" s="2867"/>
    </row>
    <row r="140" spans="1:12">
      <c r="A140" s="2975"/>
      <c r="B140" s="1782"/>
      <c r="C140" s="82">
        <v>3220</v>
      </c>
      <c r="D140" s="196"/>
      <c r="E140" s="1974">
        <v>390</v>
      </c>
      <c r="F140" s="1872"/>
      <c r="G140" s="3073"/>
      <c r="H140" s="1345"/>
      <c r="I140" s="486"/>
      <c r="J140" s="2161"/>
      <c r="K140" s="2744">
        <v>340</v>
      </c>
      <c r="L140" s="2869"/>
    </row>
    <row r="141" spans="1:12" ht="32.25" customHeight="1">
      <c r="A141" s="2975"/>
      <c r="B141" s="1782" t="s">
        <v>5407</v>
      </c>
      <c r="C141" s="362" t="s">
        <v>5408</v>
      </c>
      <c r="D141" s="1056" t="s">
        <v>5409</v>
      </c>
      <c r="E141" s="1790"/>
      <c r="F141" s="1872"/>
      <c r="G141" s="3073"/>
      <c r="H141" s="1345"/>
      <c r="I141" s="486"/>
      <c r="J141" s="2161"/>
      <c r="K141" s="1468"/>
      <c r="L141" s="2869"/>
    </row>
    <row r="142" spans="1:12">
      <c r="A142" s="2975"/>
      <c r="B142" s="1782" t="s">
        <v>5407</v>
      </c>
      <c r="C142" s="362" t="s">
        <v>5410</v>
      </c>
      <c r="D142" s="1056" t="s">
        <v>5409</v>
      </c>
      <c r="E142" s="1790"/>
      <c r="F142" s="1872"/>
      <c r="G142" s="3073"/>
      <c r="H142" s="1345"/>
      <c r="I142" s="486"/>
      <c r="J142" s="2161"/>
      <c r="K142" s="1468"/>
      <c r="L142" s="316"/>
    </row>
    <row r="143" spans="1:12">
      <c r="A143" s="2975"/>
      <c r="B143" s="1782" t="s">
        <v>5407</v>
      </c>
      <c r="C143" s="362" t="s">
        <v>5411</v>
      </c>
      <c r="D143" s="1056" t="s">
        <v>5409</v>
      </c>
      <c r="E143" s="1790"/>
      <c r="F143" s="1872"/>
      <c r="G143" s="3073"/>
      <c r="H143" s="1345"/>
      <c r="I143" s="486"/>
      <c r="J143" s="2161"/>
      <c r="K143" s="1468"/>
      <c r="L143" s="2340"/>
    </row>
    <row r="144" spans="1:12">
      <c r="A144" s="2975"/>
      <c r="B144" s="1782" t="s">
        <v>5412</v>
      </c>
      <c r="C144" s="362" t="s">
        <v>5413</v>
      </c>
      <c r="D144" s="1464"/>
      <c r="E144" s="3021">
        <v>40</v>
      </c>
      <c r="F144" s="1872"/>
      <c r="G144" s="3073"/>
      <c r="H144" s="1345"/>
      <c r="I144" s="486"/>
      <c r="J144" s="2161"/>
      <c r="K144" s="2239">
        <v>32</v>
      </c>
      <c r="L144" s="2869"/>
    </row>
    <row r="145" spans="1:12">
      <c r="A145" s="2975"/>
      <c r="B145" s="910"/>
      <c r="C145" s="362" t="s">
        <v>656</v>
      </c>
      <c r="D145" s="1633"/>
      <c r="E145" s="3757">
        <v>50</v>
      </c>
      <c r="F145" s="3051"/>
      <c r="G145" s="3073"/>
      <c r="H145" s="69"/>
      <c r="I145" s="2771"/>
      <c r="J145" s="2146"/>
      <c r="K145" s="1999">
        <v>42</v>
      </c>
      <c r="L145" s="2870"/>
    </row>
    <row r="146" spans="1:12">
      <c r="A146" s="2975"/>
      <c r="B146" s="910"/>
      <c r="C146" s="362" t="s">
        <v>3650</v>
      </c>
      <c r="D146" s="1633"/>
      <c r="E146" s="3757">
        <v>60</v>
      </c>
      <c r="F146" s="3051"/>
      <c r="G146" s="3073"/>
      <c r="H146" s="69"/>
      <c r="I146" s="486"/>
      <c r="J146" s="2146"/>
      <c r="K146" s="1999">
        <v>51</v>
      </c>
      <c r="L146" s="2871"/>
    </row>
    <row r="147" spans="1:12" ht="35.25" thickBot="1">
      <c r="A147" s="2975"/>
      <c r="B147" s="2721"/>
      <c r="C147" s="362" t="s">
        <v>3776</v>
      </c>
      <c r="D147" s="3047"/>
      <c r="E147" s="3757">
        <v>65</v>
      </c>
      <c r="F147" s="3048"/>
      <c r="G147" s="3073"/>
      <c r="H147" s="3049"/>
      <c r="I147" s="486"/>
      <c r="J147" s="3050"/>
      <c r="K147" s="3757">
        <v>54</v>
      </c>
      <c r="L147" s="3853"/>
    </row>
    <row r="148" spans="1:12" ht="35.25" thickTop="1">
      <c r="A148" s="2975"/>
      <c r="B148" s="910"/>
      <c r="C148" s="362" t="s">
        <v>5414</v>
      </c>
      <c r="D148" s="1203"/>
      <c r="E148" s="1836">
        <v>85</v>
      </c>
      <c r="F148" s="1477"/>
      <c r="G148" s="3075"/>
      <c r="H148" s="29"/>
      <c r="I148" s="2771"/>
      <c r="J148" s="1778"/>
      <c r="K148" s="1777">
        <v>69</v>
      </c>
      <c r="L148" s="2872"/>
    </row>
    <row r="149" spans="1:12">
      <c r="A149" s="2975"/>
      <c r="B149" s="910"/>
      <c r="C149" s="362" t="s">
        <v>5415</v>
      </c>
      <c r="D149" s="1203"/>
      <c r="E149" s="1836">
        <v>90</v>
      </c>
      <c r="F149" s="1477"/>
      <c r="G149" s="3075"/>
      <c r="H149" s="69"/>
      <c r="I149" s="486"/>
      <c r="J149" s="2146"/>
      <c r="K149" s="2239">
        <v>76</v>
      </c>
      <c r="L149" s="2873"/>
    </row>
    <row r="150" spans="1:12">
      <c r="A150" s="2975"/>
      <c r="B150" s="284"/>
      <c r="C150" s="1762"/>
      <c r="D150" s="1763"/>
      <c r="E150" s="1491"/>
      <c r="F150" s="1492"/>
      <c r="G150" s="3101"/>
      <c r="H150" s="628"/>
      <c r="I150" s="486"/>
      <c r="J150" s="2147"/>
      <c r="K150" s="1440"/>
      <c r="L150" s="2340"/>
    </row>
    <row r="151" spans="1:12">
      <c r="A151" s="2975"/>
      <c r="B151" s="393"/>
      <c r="C151" s="362"/>
      <c r="D151" s="1203"/>
      <c r="E151" s="1476"/>
      <c r="F151" s="1477"/>
      <c r="G151" s="3075"/>
      <c r="H151" s="69"/>
      <c r="I151" s="486"/>
      <c r="J151" s="2146"/>
      <c r="K151" s="364"/>
      <c r="L151" s="2874"/>
    </row>
    <row r="152" spans="1:12" ht="37.5">
      <c r="A152" s="2975"/>
      <c r="B152" s="128"/>
      <c r="C152" s="362"/>
      <c r="D152" s="358"/>
      <c r="E152" s="1480"/>
      <c r="F152" s="1481"/>
      <c r="G152" s="3075"/>
      <c r="H152" s="69"/>
      <c r="I152" s="486"/>
      <c r="J152" s="2146"/>
      <c r="K152" s="364"/>
      <c r="L152" s="2866"/>
    </row>
    <row r="153" spans="1:12" ht="37.5">
      <c r="A153" s="2975"/>
      <c r="B153" s="128"/>
      <c r="C153" s="362"/>
      <c r="D153" s="358"/>
      <c r="E153" s="1480"/>
      <c r="F153" s="1481"/>
      <c r="G153" s="3075"/>
      <c r="H153" s="69"/>
      <c r="I153" s="486"/>
      <c r="J153" s="2146"/>
      <c r="K153" s="364"/>
      <c r="L153" s="2866"/>
    </row>
    <row r="154" spans="1:12" ht="37.5">
      <c r="A154" s="2975"/>
      <c r="B154" s="128"/>
      <c r="C154" s="357"/>
      <c r="D154" s="172"/>
      <c r="E154" s="1476"/>
      <c r="F154" s="1477"/>
      <c r="G154" s="3075"/>
      <c r="H154" s="29"/>
      <c r="I154" s="2771"/>
      <c r="J154" s="1778"/>
      <c r="K154" s="311"/>
      <c r="L154" s="2875"/>
    </row>
    <row r="155" spans="1:12" ht="37.5">
      <c r="A155" s="2975"/>
      <c r="B155" s="128"/>
      <c r="C155" s="357"/>
      <c r="D155" s="358"/>
      <c r="E155" s="1476"/>
      <c r="F155" s="1477"/>
      <c r="G155" s="3075"/>
      <c r="H155" s="69"/>
      <c r="I155" s="486"/>
      <c r="J155" s="2146"/>
      <c r="K155" s="364"/>
      <c r="L155" s="2875"/>
    </row>
    <row r="156" spans="1:12">
      <c r="A156" s="2975"/>
      <c r="B156" s="128"/>
      <c r="C156" s="357"/>
      <c r="D156" s="358"/>
      <c r="E156" s="1476"/>
      <c r="F156" s="1477"/>
      <c r="G156" s="3075"/>
      <c r="H156" s="69"/>
      <c r="I156" s="2771"/>
      <c r="J156" s="2146"/>
      <c r="K156" s="364"/>
      <c r="L156" s="3854"/>
    </row>
    <row r="157" spans="1:12">
      <c r="A157" s="1806"/>
      <c r="B157" s="69"/>
      <c r="C157" s="82"/>
      <c r="D157" s="322"/>
      <c r="E157" s="3166"/>
      <c r="F157" s="2805"/>
      <c r="G157" s="3075"/>
      <c r="H157" s="69"/>
      <c r="I157" s="486"/>
      <c r="J157" s="2146"/>
      <c r="K157" s="364"/>
      <c r="L157" s="3854"/>
    </row>
    <row r="158" spans="1:12">
      <c r="A158" s="1806"/>
      <c r="B158" s="69"/>
      <c r="C158" s="82"/>
      <c r="D158" s="322"/>
      <c r="E158" s="3167"/>
      <c r="F158" s="2805"/>
      <c r="G158" s="3065"/>
      <c r="H158" s="29"/>
      <c r="I158" s="486"/>
      <c r="J158" s="1778"/>
      <c r="K158" s="893"/>
      <c r="L158" s="3789"/>
    </row>
    <row r="159" spans="1:12" ht="37.5">
      <c r="A159" s="2975"/>
      <c r="B159" s="128"/>
      <c r="C159" s="357"/>
      <c r="D159" s="358"/>
      <c r="E159" s="1476"/>
      <c r="F159" s="1477"/>
      <c r="G159" s="3075"/>
      <c r="H159" s="69"/>
      <c r="I159" s="2771"/>
      <c r="J159" s="2146"/>
      <c r="K159" s="364"/>
      <c r="L159" s="2876"/>
    </row>
    <row r="160" spans="1:12">
      <c r="A160" s="413" t="s">
        <v>1</v>
      </c>
      <c r="B160" s="413"/>
      <c r="C160" s="791"/>
      <c r="D160" s="372"/>
      <c r="E160" s="1848"/>
      <c r="F160" s="1849"/>
      <c r="G160" s="270"/>
      <c r="H160" s="1850"/>
      <c r="I160" s="413"/>
      <c r="J160" s="1851"/>
      <c r="K160" s="1847"/>
      <c r="L160" s="574"/>
    </row>
    <row r="161" spans="1:12">
      <c r="A161" s="790" t="s">
        <v>1004</v>
      </c>
      <c r="B161" s="790"/>
      <c r="C161" s="1852"/>
      <c r="D161" s="785"/>
      <c r="E161" s="1848"/>
      <c r="F161" s="1849"/>
      <c r="G161" s="270"/>
      <c r="H161" s="1850"/>
      <c r="I161" s="413"/>
      <c r="J161" s="1851"/>
      <c r="K161" s="1847"/>
      <c r="L161" s="574"/>
    </row>
    <row r="162" spans="1:12" ht="35.25" thickBot="1">
      <c r="A162" s="374"/>
      <c r="B162" s="412"/>
      <c r="C162" s="372"/>
      <c r="D162" s="372"/>
      <c r="E162" s="1848"/>
      <c r="F162" s="1849"/>
      <c r="G162" s="270"/>
      <c r="H162" s="1850"/>
      <c r="I162" s="412"/>
      <c r="J162" s="1851"/>
      <c r="K162" s="1847"/>
      <c r="L162" s="574"/>
    </row>
    <row r="163" spans="1:12">
      <c r="A163" s="1853"/>
      <c r="B163" s="1854" t="s">
        <v>3</v>
      </c>
      <c r="C163" s="80" t="s">
        <v>4</v>
      </c>
      <c r="D163" s="379" t="s">
        <v>5</v>
      </c>
      <c r="E163" s="1855"/>
      <c r="F163" s="1856" t="s">
        <v>6</v>
      </c>
      <c r="G163" s="201" t="s">
        <v>7</v>
      </c>
      <c r="H163" s="80" t="s">
        <v>8</v>
      </c>
      <c r="I163" s="80" t="s">
        <v>9</v>
      </c>
      <c r="J163" s="1857" t="s">
        <v>10</v>
      </c>
      <c r="K163" s="1858" t="s">
        <v>10</v>
      </c>
      <c r="L163" s="574"/>
    </row>
    <row r="164" spans="1:12" ht="35.25" thickBot="1">
      <c r="A164" s="1859"/>
      <c r="B164" s="1860"/>
      <c r="C164" s="414"/>
      <c r="D164" s="381" t="s">
        <v>11</v>
      </c>
      <c r="E164" s="1861" t="s">
        <v>12</v>
      </c>
      <c r="F164" s="1862" t="s">
        <v>13</v>
      </c>
      <c r="G164" s="202"/>
      <c r="H164" s="414" t="s">
        <v>14</v>
      </c>
      <c r="I164" s="414"/>
      <c r="J164" s="1863" t="s">
        <v>15</v>
      </c>
      <c r="K164" s="1864" t="s">
        <v>16</v>
      </c>
      <c r="L164" s="574"/>
    </row>
    <row r="165" spans="1:12">
      <c r="A165" s="2975"/>
      <c r="B165" s="393" t="s">
        <v>5416</v>
      </c>
      <c r="C165" s="362"/>
      <c r="D165" s="1056" t="s">
        <v>5417</v>
      </c>
      <c r="E165" s="3037"/>
      <c r="F165" s="3111"/>
      <c r="G165" s="1541" t="s">
        <v>5418</v>
      </c>
      <c r="H165" s="69" t="s">
        <v>5419</v>
      </c>
      <c r="I165" s="486" t="s">
        <v>126</v>
      </c>
      <c r="J165" s="2146" t="s">
        <v>5420</v>
      </c>
      <c r="K165" s="3757" t="s">
        <v>5421</v>
      </c>
      <c r="L165" s="2823"/>
    </row>
    <row r="166" spans="1:12">
      <c r="A166" s="2975"/>
      <c r="B166" s="225"/>
      <c r="C166" s="357"/>
      <c r="D166" s="358"/>
      <c r="E166" s="1836"/>
      <c r="F166" s="1990"/>
      <c r="G166" s="3075"/>
      <c r="H166" s="1345"/>
      <c r="I166" s="486"/>
      <c r="J166" s="2146"/>
      <c r="K166" s="364"/>
      <c r="L166" s="2132"/>
    </row>
    <row r="167" spans="1:12">
      <c r="A167" s="1806"/>
      <c r="B167" s="225"/>
      <c r="C167" s="362"/>
      <c r="D167" s="358"/>
      <c r="E167" s="1836"/>
      <c r="F167" s="1990"/>
      <c r="G167" s="3075"/>
      <c r="H167" s="69"/>
      <c r="I167" s="486"/>
      <c r="J167" s="2146"/>
      <c r="K167" s="364"/>
      <c r="L167" s="2132"/>
    </row>
    <row r="168" spans="1:12">
      <c r="A168" s="1806"/>
      <c r="B168" s="259"/>
      <c r="C168" s="357"/>
      <c r="D168" s="376"/>
      <c r="E168" s="1837"/>
      <c r="F168" s="1990"/>
      <c r="G168" s="3075"/>
      <c r="H168" s="1778"/>
      <c r="I168" s="486"/>
      <c r="J168" s="1778"/>
      <c r="K168" s="311"/>
      <c r="L168" s="2132"/>
    </row>
    <row r="169" spans="1:12">
      <c r="A169" s="1806"/>
      <c r="B169" s="259"/>
      <c r="C169" s="357"/>
      <c r="D169" s="375"/>
      <c r="E169" s="1990"/>
      <c r="F169" s="1990"/>
      <c r="G169" s="131"/>
      <c r="H169" s="29"/>
      <c r="I169" s="455"/>
      <c r="J169" s="1778"/>
      <c r="K169" s="893"/>
      <c r="L169" s="2132"/>
    </row>
    <row r="170" spans="1:12">
      <c r="A170" s="1806"/>
      <c r="B170" s="259"/>
      <c r="C170" s="82"/>
      <c r="D170" s="605"/>
      <c r="E170" s="1837"/>
      <c r="F170" s="1990"/>
      <c r="G170" s="3075"/>
      <c r="H170" s="1778"/>
      <c r="I170" s="486"/>
      <c r="J170" s="1778"/>
      <c r="K170" s="311"/>
      <c r="L170" s="2132"/>
    </row>
    <row r="171" spans="1:12">
      <c r="A171" s="1806"/>
      <c r="B171" s="259"/>
      <c r="C171" s="357"/>
      <c r="D171" s="375"/>
      <c r="E171" s="1990"/>
      <c r="F171" s="1477"/>
      <c r="G171" s="131"/>
      <c r="H171" s="29"/>
      <c r="I171" s="486"/>
      <c r="J171" s="1778"/>
      <c r="K171" s="893"/>
      <c r="L171" s="2132"/>
    </row>
    <row r="172" spans="1:12" ht="38.25">
      <c r="A172" s="3089"/>
      <c r="B172" s="654"/>
      <c r="C172" s="85"/>
      <c r="D172" s="321"/>
      <c r="E172" s="1169"/>
      <c r="F172" s="1170"/>
      <c r="G172" s="1390"/>
      <c r="H172" s="655"/>
      <c r="I172" s="656"/>
      <c r="J172" s="655"/>
      <c r="K172" s="310"/>
      <c r="L172" s="576"/>
    </row>
    <row r="173" spans="1:12">
      <c r="A173" s="3089"/>
      <c r="B173" s="259"/>
      <c r="C173" s="362"/>
      <c r="D173" s="358"/>
      <c r="E173" s="1836"/>
      <c r="F173" s="1990"/>
      <c r="G173" s="1539"/>
      <c r="H173" s="69"/>
      <c r="I173" s="486"/>
      <c r="J173" s="363"/>
      <c r="K173" s="364"/>
      <c r="L173" s="574"/>
    </row>
    <row r="174" spans="1:12">
      <c r="A174" s="3089"/>
      <c r="B174" s="259"/>
      <c r="C174" s="357"/>
      <c r="D174" s="1991"/>
      <c r="E174" s="1482"/>
      <c r="F174" s="1477"/>
      <c r="G174" s="1539"/>
      <c r="H174" s="29"/>
      <c r="I174" s="455"/>
      <c r="J174" s="360"/>
      <c r="K174" s="311"/>
      <c r="L174" s="574"/>
    </row>
    <row r="175" spans="1:12">
      <c r="A175" s="3089"/>
      <c r="B175" s="259"/>
      <c r="C175" s="357"/>
      <c r="D175" s="1991"/>
      <c r="E175" s="1482"/>
      <c r="F175" s="1477"/>
      <c r="G175" s="1539"/>
      <c r="H175" s="29"/>
      <c r="I175" s="455"/>
      <c r="J175" s="360"/>
      <c r="K175" s="311"/>
      <c r="L175" s="574"/>
    </row>
    <row r="176" spans="1:12">
      <c r="A176" s="1806"/>
      <c r="B176" s="69"/>
      <c r="C176" s="362"/>
      <c r="D176" s="1469"/>
      <c r="E176" s="1836"/>
      <c r="F176" s="1990"/>
      <c r="G176" s="3075"/>
      <c r="H176" s="1345"/>
      <c r="I176" s="486"/>
      <c r="J176" s="2146"/>
      <c r="K176" s="1459"/>
      <c r="L176" s="574"/>
    </row>
    <row r="177" spans="1:13">
      <c r="A177" s="1806"/>
      <c r="B177" s="69"/>
      <c r="C177" s="362"/>
      <c r="D177" s="375"/>
      <c r="E177" s="1836"/>
      <c r="F177" s="1990"/>
      <c r="G177" s="3075"/>
      <c r="H177" s="69"/>
      <c r="I177" s="486"/>
      <c r="J177" s="2146"/>
      <c r="K177" s="364"/>
      <c r="L177" s="574"/>
    </row>
    <row r="178" spans="1:13">
      <c r="A178" s="1806"/>
      <c r="B178" s="69"/>
      <c r="C178" s="362"/>
      <c r="D178" s="369"/>
      <c r="E178" s="1836"/>
      <c r="F178" s="1990"/>
      <c r="G178" s="1541"/>
      <c r="H178" s="69"/>
      <c r="I178" s="486"/>
      <c r="J178" s="2146"/>
      <c r="K178" s="364"/>
      <c r="L178" s="574"/>
    </row>
    <row r="179" spans="1:13">
      <c r="A179" s="1806"/>
      <c r="B179" s="69"/>
      <c r="C179" s="362"/>
      <c r="D179" s="369"/>
      <c r="E179" s="1836"/>
      <c r="F179" s="1990"/>
      <c r="G179" s="1541"/>
      <c r="H179" s="69"/>
      <c r="I179" s="486"/>
      <c r="J179" s="2146"/>
      <c r="K179" s="364"/>
      <c r="L179" s="574"/>
    </row>
    <row r="180" spans="1:13">
      <c r="A180" s="1806"/>
      <c r="B180" s="2860"/>
      <c r="C180" s="1643"/>
      <c r="D180" s="376"/>
      <c r="E180" s="1837"/>
      <c r="F180" s="1990"/>
      <c r="G180" s="3075"/>
      <c r="H180" s="1778"/>
      <c r="I180" s="486"/>
      <c r="J180" s="1778"/>
      <c r="K180" s="311"/>
      <c r="L180" s="574"/>
    </row>
    <row r="181" spans="1:13">
      <c r="A181" s="1806"/>
      <c r="B181" s="852"/>
      <c r="C181" s="753"/>
      <c r="D181" s="3353"/>
      <c r="E181" s="1990"/>
      <c r="F181" s="1990"/>
      <c r="G181" s="3075"/>
      <c r="H181" s="29"/>
      <c r="I181" s="455"/>
      <c r="J181" s="1778"/>
      <c r="K181" s="311"/>
      <c r="L181" s="574"/>
    </row>
    <row r="182" spans="1:13">
      <c r="A182" s="1806"/>
      <c r="B182" s="852"/>
      <c r="C182" s="753"/>
      <c r="D182" s="3353"/>
      <c r="E182" s="1783"/>
      <c r="F182" s="1784"/>
      <c r="G182" s="3053"/>
      <c r="H182" s="1345"/>
      <c r="I182" s="455"/>
      <c r="J182" s="2130"/>
      <c r="K182" s="1997"/>
      <c r="L182" s="574"/>
    </row>
    <row r="183" spans="1:13">
      <c r="A183" s="1806"/>
      <c r="B183" s="852"/>
      <c r="C183" s="753"/>
      <c r="D183" s="3353"/>
      <c r="E183" s="1783"/>
      <c r="F183" s="1784"/>
      <c r="G183" s="3053"/>
      <c r="H183" s="1345"/>
      <c r="I183" s="493"/>
      <c r="J183" s="2130"/>
      <c r="K183" s="2130"/>
      <c r="L183" s="574"/>
    </row>
    <row r="184" spans="1:13">
      <c r="A184" s="1806"/>
      <c r="B184" s="1345"/>
      <c r="C184" s="3793"/>
      <c r="D184" s="3353"/>
      <c r="E184" s="1836"/>
      <c r="F184" s="1990"/>
      <c r="G184" s="2978"/>
      <c r="H184" s="69"/>
      <c r="I184" s="455"/>
      <c r="J184" s="2132"/>
      <c r="K184" s="2132"/>
      <c r="L184" s="574"/>
    </row>
    <row r="185" spans="1:13">
      <c r="A185" s="1806"/>
      <c r="B185" s="852"/>
      <c r="C185" s="3793"/>
      <c r="D185" s="3353"/>
      <c r="E185" s="1783"/>
      <c r="F185" s="1784"/>
      <c r="G185" s="3053"/>
      <c r="H185" s="1345"/>
      <c r="I185" s="493"/>
      <c r="J185" s="2130"/>
      <c r="K185" s="2130"/>
      <c r="L185" s="1778"/>
      <c r="M185" s="311">
        <v>116.25</v>
      </c>
    </row>
    <row r="186" spans="1:13">
      <c r="A186" s="1806"/>
      <c r="B186" s="852"/>
      <c r="C186" s="3793"/>
      <c r="D186" s="3353"/>
      <c r="E186" s="1783"/>
      <c r="F186" s="1784"/>
      <c r="G186" s="3053"/>
      <c r="H186" s="1345"/>
      <c r="I186" s="493"/>
      <c r="J186" s="2130"/>
      <c r="K186" s="2130"/>
      <c r="L186" s="574"/>
    </row>
    <row r="187" spans="1:13">
      <c r="A187" s="1806"/>
      <c r="B187" s="852"/>
      <c r="C187" s="3793"/>
      <c r="D187" s="3353"/>
      <c r="E187" s="1783"/>
      <c r="F187" s="1784"/>
      <c r="G187" s="3053"/>
      <c r="H187" s="1345"/>
      <c r="I187" s="493"/>
      <c r="J187" s="2130"/>
      <c r="K187" s="2130"/>
      <c r="L187" s="574"/>
    </row>
    <row r="188" spans="1:13">
      <c r="A188" s="1806"/>
      <c r="B188" s="852"/>
      <c r="C188" s="3793"/>
      <c r="D188" s="3353"/>
      <c r="E188" s="1783"/>
      <c r="F188" s="1784"/>
      <c r="G188" s="2430"/>
      <c r="H188" s="1345"/>
      <c r="I188" s="455"/>
      <c r="J188" s="3801"/>
      <c r="K188" s="2130"/>
      <c r="L188" s="574"/>
    </row>
    <row r="189" spans="1:13" ht="37.5">
      <c r="A189" s="1806"/>
      <c r="B189" s="852"/>
      <c r="C189" s="753"/>
      <c r="D189" s="753"/>
      <c r="E189" s="2319"/>
      <c r="F189" s="1990"/>
      <c r="G189" s="3058"/>
      <c r="H189" s="69"/>
      <c r="I189" s="493"/>
      <c r="J189" s="2130"/>
      <c r="K189" s="1997"/>
      <c r="L189" s="574"/>
    </row>
    <row r="190" spans="1:13">
      <c r="A190" s="1806"/>
      <c r="B190" s="852"/>
      <c r="C190" s="3793"/>
      <c r="D190" s="3353"/>
      <c r="E190" s="1783"/>
      <c r="F190" s="1784"/>
      <c r="G190" s="3053"/>
      <c r="H190" s="1345"/>
      <c r="I190" s="493"/>
      <c r="J190" s="2130"/>
      <c r="K190" s="2130"/>
      <c r="L190" s="574"/>
    </row>
    <row r="191" spans="1:13" ht="37.5">
      <c r="A191" s="1806"/>
      <c r="B191" s="852"/>
      <c r="C191" s="753"/>
      <c r="D191" s="753"/>
      <c r="E191" s="2319"/>
      <c r="F191" s="1990"/>
      <c r="G191" s="3058"/>
      <c r="H191" s="69"/>
      <c r="I191" s="493"/>
      <c r="J191" s="2130"/>
      <c r="K191" s="1997"/>
      <c r="L191" s="574"/>
    </row>
    <row r="192" spans="1:13">
      <c r="A192" s="1806"/>
      <c r="B192" s="1345"/>
      <c r="C192" s="753"/>
      <c r="D192" s="3353"/>
      <c r="E192" s="1783"/>
      <c r="F192" s="1784"/>
      <c r="G192" s="3053"/>
      <c r="H192" s="1345"/>
      <c r="I192" s="493"/>
      <c r="J192" s="2130"/>
      <c r="K192" s="2130"/>
      <c r="L192" s="574"/>
    </row>
    <row r="193" spans="1:12">
      <c r="A193" s="1806"/>
      <c r="B193" s="1345"/>
      <c r="C193" s="753"/>
      <c r="D193" s="3353"/>
      <c r="E193" s="1783"/>
      <c r="F193" s="1784"/>
      <c r="G193" s="3053"/>
      <c r="H193" s="1345"/>
      <c r="I193" s="493"/>
      <c r="J193" s="2130"/>
      <c r="K193" s="2130"/>
      <c r="L193" s="574"/>
    </row>
    <row r="194" spans="1:12">
      <c r="A194" s="1806"/>
      <c r="B194" s="1345"/>
      <c r="C194" s="3793"/>
      <c r="D194" s="3353"/>
      <c r="E194" s="1836"/>
      <c r="F194" s="1990"/>
      <c r="G194" s="3058"/>
      <c r="H194" s="69"/>
      <c r="I194" s="493"/>
      <c r="J194" s="2132"/>
      <c r="K194" s="2132"/>
      <c r="L194" s="574"/>
    </row>
    <row r="195" spans="1:12">
      <c r="A195" s="1806"/>
      <c r="B195" s="3042"/>
      <c r="C195" s="786"/>
      <c r="D195" s="370"/>
      <c r="E195" s="922"/>
      <c r="F195" s="923"/>
      <c r="G195" s="3043"/>
      <c r="H195" s="162"/>
      <c r="I195" s="493"/>
      <c r="J195" s="3241"/>
      <c r="K195" s="1253"/>
      <c r="L195" s="574"/>
    </row>
    <row r="196" spans="1:12">
      <c r="A196" s="1806"/>
      <c r="B196" s="3235"/>
      <c r="C196" s="3793"/>
      <c r="D196" s="3353"/>
      <c r="E196" s="1783"/>
      <c r="F196" s="1784"/>
      <c r="G196" s="3053"/>
      <c r="H196" s="1345"/>
      <c r="I196" s="493"/>
      <c r="J196" s="2130"/>
      <c r="K196" s="2130"/>
      <c r="L196" s="574"/>
    </row>
    <row r="197" spans="1:12">
      <c r="A197" s="1806"/>
      <c r="B197" s="1345"/>
      <c r="C197" s="3793"/>
      <c r="D197" s="3353"/>
      <c r="E197" s="1836"/>
      <c r="F197" s="1990"/>
      <c r="G197" s="3058"/>
      <c r="H197" s="69"/>
      <c r="I197" s="493"/>
      <c r="J197" s="2132"/>
      <c r="K197" s="2132"/>
      <c r="L197" s="574"/>
    </row>
    <row r="198" spans="1:12">
      <c r="A198" s="1806"/>
      <c r="B198" s="304"/>
      <c r="C198" s="3240"/>
      <c r="D198" s="370"/>
      <c r="E198" s="922"/>
      <c r="F198" s="923"/>
      <c r="G198" s="3065"/>
      <c r="H198" s="162"/>
      <c r="I198" s="493"/>
      <c r="J198" s="3241"/>
      <c r="K198" s="1253"/>
      <c r="L198" s="574"/>
    </row>
    <row r="199" spans="1:12">
      <c r="A199" s="1806"/>
      <c r="B199" s="304"/>
      <c r="C199" s="3240"/>
      <c r="D199" s="370"/>
      <c r="E199" s="922"/>
      <c r="F199" s="923"/>
      <c r="G199" s="3065"/>
      <c r="H199" s="162"/>
      <c r="I199" s="493"/>
      <c r="J199" s="3241"/>
      <c r="K199" s="1253"/>
      <c r="L199" s="574"/>
    </row>
    <row r="200" spans="1:12">
      <c r="A200" s="1806"/>
      <c r="B200" s="304"/>
      <c r="C200" s="3240"/>
      <c r="D200" s="370"/>
      <c r="E200" s="922"/>
      <c r="F200" s="923"/>
      <c r="G200" s="3065"/>
      <c r="H200" s="162"/>
      <c r="I200" s="493"/>
      <c r="J200" s="3241"/>
      <c r="K200" s="1253"/>
      <c r="L200" s="574"/>
    </row>
    <row r="201" spans="1:12">
      <c r="A201" s="413" t="s">
        <v>1</v>
      </c>
      <c r="B201" s="413"/>
      <c r="C201" s="791"/>
      <c r="D201" s="372"/>
      <c r="E201" s="1848"/>
      <c r="F201" s="1849"/>
      <c r="G201" s="270"/>
      <c r="H201" s="1850"/>
      <c r="I201" s="413"/>
      <c r="J201" s="1851"/>
      <c r="K201" s="1847"/>
      <c r="L201" s="574"/>
    </row>
    <row r="202" spans="1:12">
      <c r="A202" s="790" t="s">
        <v>1004</v>
      </c>
      <c r="B202" s="790"/>
      <c r="C202" s="1852"/>
      <c r="D202" s="785"/>
      <c r="E202" s="1848"/>
      <c r="F202" s="1849"/>
      <c r="G202" s="270"/>
      <c r="H202" s="1850"/>
      <c r="I202" s="413"/>
      <c r="J202" s="1851"/>
      <c r="K202" s="1847"/>
      <c r="L202" s="574"/>
    </row>
    <row r="203" spans="1:12" ht="35.25" thickBot="1">
      <c r="A203" s="374"/>
      <c r="B203" s="412"/>
      <c r="C203" s="372"/>
      <c r="D203" s="372"/>
      <c r="E203" s="1848"/>
      <c r="F203" s="1849"/>
      <c r="G203" s="270"/>
      <c r="H203" s="1850"/>
      <c r="I203" s="412"/>
      <c r="J203" s="1851"/>
      <c r="K203" s="1847"/>
      <c r="L203" s="574"/>
    </row>
    <row r="204" spans="1:12">
      <c r="A204" s="1853"/>
      <c r="B204" s="1854" t="s">
        <v>3</v>
      </c>
      <c r="C204" s="80" t="s">
        <v>4</v>
      </c>
      <c r="D204" s="379" t="s">
        <v>5</v>
      </c>
      <c r="E204" s="1855"/>
      <c r="F204" s="1856" t="s">
        <v>6</v>
      </c>
      <c r="G204" s="201" t="s">
        <v>7</v>
      </c>
      <c r="H204" s="80" t="s">
        <v>8</v>
      </c>
      <c r="I204" s="80" t="s">
        <v>9</v>
      </c>
      <c r="J204" s="1857" t="s">
        <v>10</v>
      </c>
      <c r="K204" s="1858" t="s">
        <v>10</v>
      </c>
      <c r="L204" s="574"/>
    </row>
    <row r="205" spans="1:12" ht="35.25" thickBot="1">
      <c r="A205" s="1859"/>
      <c r="B205" s="1860"/>
      <c r="C205" s="414"/>
      <c r="D205" s="381" t="s">
        <v>11</v>
      </c>
      <c r="E205" s="1861" t="s">
        <v>12</v>
      </c>
      <c r="F205" s="1862" t="s">
        <v>13</v>
      </c>
      <c r="G205" s="202"/>
      <c r="H205" s="414" t="s">
        <v>14</v>
      </c>
      <c r="I205" s="414"/>
      <c r="J205" s="1863" t="s">
        <v>15</v>
      </c>
      <c r="K205" s="1864" t="s">
        <v>16</v>
      </c>
      <c r="L205" s="574"/>
    </row>
    <row r="206" spans="1:12">
      <c r="A206" s="1806"/>
      <c r="B206" s="1484" t="s">
        <v>86</v>
      </c>
      <c r="C206" s="1871"/>
      <c r="D206" s="1464"/>
      <c r="E206" s="1790"/>
      <c r="F206" s="1872"/>
      <c r="G206" s="765"/>
      <c r="H206" s="1345"/>
      <c r="I206" s="486"/>
      <c r="J206" s="2161"/>
      <c r="K206" s="1468"/>
      <c r="L206" s="574"/>
    </row>
    <row r="207" spans="1:12">
      <c r="A207" s="1806" t="s">
        <v>911</v>
      </c>
      <c r="B207" s="225" t="s">
        <v>4684</v>
      </c>
      <c r="C207" s="362"/>
      <c r="D207" s="369" t="s">
        <v>4685</v>
      </c>
      <c r="E207" s="1836">
        <v>70</v>
      </c>
      <c r="F207" s="1990" t="s">
        <v>1049</v>
      </c>
      <c r="G207" s="3075" t="s">
        <v>4686</v>
      </c>
      <c r="H207" s="69" t="s">
        <v>4629</v>
      </c>
      <c r="I207" s="486" t="s">
        <v>3934</v>
      </c>
      <c r="J207" s="2146" t="s">
        <v>4687</v>
      </c>
      <c r="K207" s="364">
        <v>59.83</v>
      </c>
      <c r="L207" s="574"/>
    </row>
    <row r="208" spans="1:12">
      <c r="A208" s="1806" t="s">
        <v>911</v>
      </c>
      <c r="B208" s="225" t="s">
        <v>4688</v>
      </c>
      <c r="C208" s="362"/>
      <c r="D208" s="369" t="s">
        <v>4689</v>
      </c>
      <c r="E208" s="1836">
        <v>90</v>
      </c>
      <c r="F208" s="1990" t="s">
        <v>2167</v>
      </c>
      <c r="G208" s="3075" t="s">
        <v>4686</v>
      </c>
      <c r="H208" s="69" t="s">
        <v>1439</v>
      </c>
      <c r="I208" s="486" t="s">
        <v>3934</v>
      </c>
      <c r="J208" s="2146" t="s">
        <v>4690</v>
      </c>
      <c r="K208" s="364">
        <v>80.75</v>
      </c>
      <c r="L208" s="574"/>
    </row>
    <row r="209" spans="1:12">
      <c r="A209" s="1806" t="s">
        <v>911</v>
      </c>
      <c r="B209" s="225" t="s">
        <v>4691</v>
      </c>
      <c r="C209" s="357"/>
      <c r="D209" s="376" t="s">
        <v>4689</v>
      </c>
      <c r="E209" s="1837">
        <v>120</v>
      </c>
      <c r="F209" s="1990" t="s">
        <v>4692</v>
      </c>
      <c r="G209" s="3075" t="s">
        <v>4441</v>
      </c>
      <c r="H209" s="1778" t="s">
        <v>2146</v>
      </c>
      <c r="I209" s="486" t="s">
        <v>3934</v>
      </c>
      <c r="J209" s="1778" t="s">
        <v>904</v>
      </c>
      <c r="K209" s="311">
        <v>110.75</v>
      </c>
      <c r="L209" s="574"/>
    </row>
    <row r="210" spans="1:12">
      <c r="A210" s="1806" t="s">
        <v>911</v>
      </c>
      <c r="B210" s="225" t="s">
        <v>5422</v>
      </c>
      <c r="C210" s="357"/>
      <c r="D210" s="375" t="s">
        <v>4689</v>
      </c>
      <c r="E210" s="1990">
        <v>140</v>
      </c>
      <c r="F210" s="1990" t="s">
        <v>4737</v>
      </c>
      <c r="G210" s="3075" t="s">
        <v>4441</v>
      </c>
      <c r="H210" s="29" t="s">
        <v>5423</v>
      </c>
      <c r="I210" s="497" t="s">
        <v>4711</v>
      </c>
      <c r="J210" s="1778" t="s">
        <v>5424</v>
      </c>
      <c r="K210" s="311">
        <v>130.75</v>
      </c>
      <c r="L210" s="574"/>
    </row>
    <row r="211" spans="1:12">
      <c r="A211" s="1806" t="s">
        <v>911</v>
      </c>
      <c r="B211" s="225" t="s">
        <v>4701</v>
      </c>
      <c r="C211" s="357"/>
      <c r="D211" s="375" t="s">
        <v>4689</v>
      </c>
      <c r="E211" s="1990">
        <v>160</v>
      </c>
      <c r="F211" s="1990" t="s">
        <v>4702</v>
      </c>
      <c r="G211" s="3075" t="s">
        <v>4686</v>
      </c>
      <c r="H211" s="29" t="s">
        <v>4703</v>
      </c>
      <c r="I211" s="486" t="s">
        <v>3934</v>
      </c>
      <c r="J211" s="1778" t="s">
        <v>4704</v>
      </c>
      <c r="K211" s="311">
        <v>147.75</v>
      </c>
      <c r="L211" s="574"/>
    </row>
    <row r="212" spans="1:12">
      <c r="A212" s="1806" t="s">
        <v>911</v>
      </c>
      <c r="B212" s="1870" t="s">
        <v>4705</v>
      </c>
      <c r="C212" s="1871" t="s">
        <v>4706</v>
      </c>
      <c r="D212" s="1056" t="s">
        <v>4707</v>
      </c>
      <c r="E212" s="3021">
        <v>80</v>
      </c>
      <c r="F212" s="2986" t="s">
        <v>5425</v>
      </c>
      <c r="G212" s="3075" t="s">
        <v>4441</v>
      </c>
      <c r="H212" s="69" t="s">
        <v>4485</v>
      </c>
      <c r="I212" s="497" t="s">
        <v>4711</v>
      </c>
      <c r="J212" s="2146" t="s">
        <v>5426</v>
      </c>
      <c r="K212" s="364">
        <v>77.709999999999994</v>
      </c>
      <c r="L212" s="574"/>
    </row>
    <row r="213" spans="1:12">
      <c r="A213" s="1806"/>
      <c r="B213" s="69"/>
      <c r="C213" s="82"/>
      <c r="D213" s="322"/>
      <c r="E213" s="1783"/>
      <c r="F213" s="1784"/>
      <c r="G213" s="2437"/>
      <c r="H213" s="29"/>
      <c r="I213" s="455"/>
      <c r="J213" s="1778"/>
      <c r="K213" s="305"/>
      <c r="L213" s="574"/>
    </row>
    <row r="214" spans="1:12" ht="35.25" thickBot="1">
      <c r="A214" s="1806"/>
      <c r="B214" s="69"/>
      <c r="C214" s="82"/>
      <c r="D214" s="322"/>
      <c r="E214" s="1783"/>
      <c r="F214" s="1784"/>
      <c r="G214" s="2437"/>
      <c r="H214" s="29"/>
      <c r="I214" s="455"/>
      <c r="J214" s="1778"/>
      <c r="K214" s="305"/>
      <c r="L214" s="576"/>
    </row>
    <row r="215" spans="1:12" ht="38.25">
      <c r="A215" s="1806"/>
      <c r="B215" s="2124" t="s">
        <v>5015</v>
      </c>
      <c r="C215" s="443"/>
      <c r="D215" s="1467"/>
      <c r="E215" s="1489"/>
      <c r="F215" s="1621"/>
      <c r="G215" s="1798"/>
      <c r="H215" s="1995"/>
      <c r="I215" s="482"/>
      <c r="J215" s="1995"/>
      <c r="K215" s="2125"/>
      <c r="L215" s="576"/>
    </row>
    <row r="216" spans="1:12">
      <c r="A216" s="1806"/>
      <c r="B216" s="69" t="s">
        <v>5016</v>
      </c>
      <c r="C216" s="82" t="s">
        <v>4714</v>
      </c>
      <c r="D216" s="322" t="s">
        <v>653</v>
      </c>
      <c r="E216" s="1783">
        <v>40</v>
      </c>
      <c r="F216" s="1784" t="s">
        <v>1419</v>
      </c>
      <c r="G216" s="2437" t="s">
        <v>5017</v>
      </c>
      <c r="H216" s="20" t="s">
        <v>5018</v>
      </c>
      <c r="I216" s="455" t="s">
        <v>903</v>
      </c>
      <c r="J216" s="2245" t="s">
        <v>4631</v>
      </c>
      <c r="K216" s="2246">
        <v>32.5</v>
      </c>
      <c r="L216" s="574"/>
    </row>
    <row r="217" spans="1:12">
      <c r="A217" s="1806"/>
      <c r="B217" s="69" t="s">
        <v>5019</v>
      </c>
      <c r="C217" s="82" t="s">
        <v>4714</v>
      </c>
      <c r="D217" s="322" t="s">
        <v>653</v>
      </c>
      <c r="E217" s="1783">
        <v>45</v>
      </c>
      <c r="F217" s="1784" t="s">
        <v>5020</v>
      </c>
      <c r="G217" s="2437" t="s">
        <v>5021</v>
      </c>
      <c r="H217" s="29" t="s">
        <v>5022</v>
      </c>
      <c r="I217" s="455" t="s">
        <v>903</v>
      </c>
      <c r="J217" s="2245" t="s">
        <v>5023</v>
      </c>
      <c r="K217" s="2246">
        <v>36.68</v>
      </c>
      <c r="L217" s="574"/>
    </row>
    <row r="218" spans="1:12">
      <c r="A218" s="1806"/>
      <c r="B218" s="69" t="s">
        <v>5024</v>
      </c>
      <c r="C218" s="82" t="s">
        <v>4714</v>
      </c>
      <c r="D218" s="322" t="s">
        <v>1629</v>
      </c>
      <c r="E218" s="1783">
        <v>55</v>
      </c>
      <c r="F218" s="1784" t="s">
        <v>5025</v>
      </c>
      <c r="G218" s="443" t="s">
        <v>5026</v>
      </c>
      <c r="H218" s="20" t="s">
        <v>5027</v>
      </c>
      <c r="I218" s="455" t="s">
        <v>903</v>
      </c>
      <c r="J218" s="2245" t="s">
        <v>5028</v>
      </c>
      <c r="K218" s="2246">
        <v>45.3</v>
      </c>
      <c r="L218" s="574"/>
    </row>
    <row r="219" spans="1:12">
      <c r="A219" s="1806"/>
      <c r="B219" s="69" t="s">
        <v>5029</v>
      </c>
      <c r="C219" s="82" t="s">
        <v>4714</v>
      </c>
      <c r="D219" s="322" t="s">
        <v>653</v>
      </c>
      <c r="E219" s="1783">
        <v>45</v>
      </c>
      <c r="F219" s="1990" t="s">
        <v>5030</v>
      </c>
      <c r="G219" s="2437" t="s">
        <v>5026</v>
      </c>
      <c r="H219" s="29" t="s">
        <v>5031</v>
      </c>
      <c r="I219" s="455" t="s">
        <v>903</v>
      </c>
      <c r="J219" s="2245" t="s">
        <v>5032</v>
      </c>
      <c r="K219" s="2246">
        <v>39.340000000000003</v>
      </c>
      <c r="L219" s="574"/>
    </row>
    <row r="220" spans="1:12">
      <c r="A220" s="1806"/>
      <c r="B220" s="69" t="s">
        <v>5033</v>
      </c>
      <c r="C220" s="82" t="s">
        <v>4714</v>
      </c>
      <c r="D220" s="322" t="s">
        <v>1629</v>
      </c>
      <c r="E220" s="1783">
        <v>55</v>
      </c>
      <c r="F220" s="1784" t="s">
        <v>3308</v>
      </c>
      <c r="G220" s="2437" t="s">
        <v>5017</v>
      </c>
      <c r="H220" s="20" t="s">
        <v>5034</v>
      </c>
      <c r="I220" s="455" t="s">
        <v>903</v>
      </c>
      <c r="J220" s="2245" t="s">
        <v>5035</v>
      </c>
      <c r="K220" s="2246">
        <v>47.2</v>
      </c>
      <c r="L220" s="574"/>
    </row>
    <row r="221" spans="1:12">
      <c r="A221" s="1806"/>
      <c r="B221" s="69" t="s">
        <v>5036</v>
      </c>
      <c r="C221" s="82" t="s">
        <v>4714</v>
      </c>
      <c r="D221" s="322" t="s">
        <v>2976</v>
      </c>
      <c r="E221" s="1783">
        <v>60</v>
      </c>
      <c r="F221" s="1990" t="s">
        <v>5037</v>
      </c>
      <c r="G221" s="2437" t="s">
        <v>5038</v>
      </c>
      <c r="H221" s="29" t="s">
        <v>4474</v>
      </c>
      <c r="I221" s="455" t="s">
        <v>903</v>
      </c>
      <c r="J221" s="2245" t="s">
        <v>1108</v>
      </c>
      <c r="K221" s="2246">
        <v>47.5</v>
      </c>
      <c r="L221" s="574"/>
    </row>
    <row r="222" spans="1:12">
      <c r="A222" s="1806"/>
      <c r="B222" s="69" t="s">
        <v>5039</v>
      </c>
      <c r="C222" s="82" t="s">
        <v>4714</v>
      </c>
      <c r="D222" s="322" t="s">
        <v>2976</v>
      </c>
      <c r="E222" s="1783">
        <v>60</v>
      </c>
      <c r="F222" s="1784" t="s">
        <v>5040</v>
      </c>
      <c r="G222" s="2985" t="s">
        <v>5041</v>
      </c>
      <c r="H222" s="29" t="s">
        <v>5042</v>
      </c>
      <c r="I222" s="455" t="s">
        <v>3934</v>
      </c>
      <c r="J222" s="1778" t="s">
        <v>5043</v>
      </c>
      <c r="K222" s="305">
        <v>52.17</v>
      </c>
      <c r="L222" s="574"/>
    </row>
    <row r="223" spans="1:12">
      <c r="A223" s="1806"/>
      <c r="B223" s="69" t="s">
        <v>5044</v>
      </c>
      <c r="C223" s="82" t="s">
        <v>4714</v>
      </c>
      <c r="D223" s="322" t="s">
        <v>334</v>
      </c>
      <c r="E223" s="1783">
        <v>100</v>
      </c>
      <c r="F223" s="1784" t="s">
        <v>5045</v>
      </c>
      <c r="G223" s="2437" t="s">
        <v>5017</v>
      </c>
      <c r="H223" s="29" t="s">
        <v>4629</v>
      </c>
      <c r="I223" s="455" t="s">
        <v>903</v>
      </c>
      <c r="J223" s="1778" t="s">
        <v>1103</v>
      </c>
      <c r="K223" s="305">
        <v>89.5</v>
      </c>
      <c r="L223" s="574"/>
    </row>
    <row r="224" spans="1:12">
      <c r="A224" s="1806"/>
      <c r="B224" s="69" t="s">
        <v>5046</v>
      </c>
      <c r="C224" s="82" t="s">
        <v>4714</v>
      </c>
      <c r="D224" s="218" t="s">
        <v>1629</v>
      </c>
      <c r="E224" s="1783">
        <v>70</v>
      </c>
      <c r="F224" s="1784" t="s">
        <v>5047</v>
      </c>
      <c r="G224" s="2437" t="s">
        <v>5026</v>
      </c>
      <c r="H224" s="29" t="s">
        <v>4437</v>
      </c>
      <c r="I224" s="455" t="s">
        <v>903</v>
      </c>
      <c r="J224" s="1778" t="s">
        <v>3034</v>
      </c>
      <c r="K224" s="305">
        <v>61.5</v>
      </c>
      <c r="L224" s="574"/>
    </row>
    <row r="225" spans="1:12">
      <c r="A225" s="1806"/>
      <c r="B225" s="69" t="s">
        <v>5048</v>
      </c>
      <c r="C225" s="82" t="s">
        <v>4714</v>
      </c>
      <c r="D225" s="218" t="s">
        <v>550</v>
      </c>
      <c r="E225" s="1783">
        <v>120</v>
      </c>
      <c r="F225" s="1784" t="s">
        <v>5049</v>
      </c>
      <c r="G225" s="2437" t="s">
        <v>5017</v>
      </c>
      <c r="H225" s="29" t="s">
        <v>4629</v>
      </c>
      <c r="I225" s="455" t="s">
        <v>903</v>
      </c>
      <c r="J225" s="1778" t="s">
        <v>1103</v>
      </c>
      <c r="K225" s="305">
        <v>99.44</v>
      </c>
      <c r="L225" s="574"/>
    </row>
    <row r="226" spans="1:12" ht="37.5">
      <c r="A226" s="1806"/>
      <c r="B226" s="69" t="s">
        <v>5050</v>
      </c>
      <c r="C226" s="82" t="s">
        <v>4714</v>
      </c>
      <c r="D226" s="218" t="s">
        <v>5051</v>
      </c>
      <c r="E226" s="1783">
        <v>75</v>
      </c>
      <c r="F226" s="1784" t="s">
        <v>5052</v>
      </c>
      <c r="G226" s="2437" t="s">
        <v>5038</v>
      </c>
      <c r="H226" s="2104" t="s">
        <v>5053</v>
      </c>
      <c r="I226" s="455" t="s">
        <v>903</v>
      </c>
      <c r="J226" s="1996" t="s">
        <v>4875</v>
      </c>
      <c r="K226" s="2127">
        <v>63.67</v>
      </c>
      <c r="L226" s="574"/>
    </row>
    <row r="227" spans="1:12">
      <c r="A227" s="1806"/>
      <c r="B227" s="69" t="s">
        <v>5054</v>
      </c>
      <c r="C227" s="82" t="s">
        <v>4714</v>
      </c>
      <c r="D227" s="322" t="s">
        <v>5051</v>
      </c>
      <c r="E227" s="33">
        <v>85</v>
      </c>
      <c r="F227" s="34" t="s">
        <v>5055</v>
      </c>
      <c r="G227" s="2437" t="s">
        <v>5017</v>
      </c>
      <c r="H227" s="29" t="s">
        <v>5056</v>
      </c>
      <c r="I227" s="455" t="s">
        <v>903</v>
      </c>
      <c r="J227" s="1778" t="s">
        <v>5057</v>
      </c>
      <c r="K227" s="305">
        <v>74.63</v>
      </c>
      <c r="L227" s="574"/>
    </row>
    <row r="228" spans="1:12">
      <c r="A228" s="1806"/>
      <c r="B228" s="69" t="s">
        <v>5058</v>
      </c>
      <c r="C228" s="82" t="s">
        <v>4714</v>
      </c>
      <c r="D228" s="322" t="s">
        <v>5059</v>
      </c>
      <c r="E228" s="33">
        <v>75</v>
      </c>
      <c r="F228" s="34" t="s">
        <v>5060</v>
      </c>
      <c r="G228" s="2437" t="s">
        <v>5017</v>
      </c>
      <c r="H228" s="29" t="s">
        <v>5061</v>
      </c>
      <c r="I228" s="455" t="s">
        <v>903</v>
      </c>
      <c r="J228" s="1778" t="s">
        <v>5062</v>
      </c>
      <c r="K228" s="305">
        <v>67.52</v>
      </c>
      <c r="L228" s="574"/>
    </row>
    <row r="229" spans="1:12">
      <c r="A229" s="1806"/>
      <c r="B229" s="69"/>
      <c r="C229" s="82"/>
      <c r="D229" s="605"/>
      <c r="E229" s="33"/>
      <c r="F229" s="34"/>
      <c r="G229" s="486"/>
      <c r="H229" s="852"/>
      <c r="I229" s="455"/>
      <c r="J229" s="2130"/>
      <c r="K229" s="2130"/>
      <c r="L229" s="574"/>
    </row>
    <row r="230" spans="1:12">
      <c r="A230" s="1903"/>
      <c r="B230" s="69" t="s">
        <v>5063</v>
      </c>
      <c r="C230" s="82" t="s">
        <v>4714</v>
      </c>
      <c r="D230" s="605" t="s">
        <v>4745</v>
      </c>
      <c r="E230" s="33">
        <v>120</v>
      </c>
      <c r="F230" s="34" t="s">
        <v>4710</v>
      </c>
      <c r="G230" s="3242" t="s">
        <v>5041</v>
      </c>
      <c r="H230" s="852" t="s">
        <v>5064</v>
      </c>
      <c r="I230" s="455" t="s">
        <v>3934</v>
      </c>
      <c r="J230" s="2130" t="s">
        <v>5065</v>
      </c>
      <c r="K230" s="2130">
        <v>104.38</v>
      </c>
      <c r="L230" s="574"/>
    </row>
    <row r="231" spans="1:12">
      <c r="A231" s="1806"/>
      <c r="B231" s="69" t="s">
        <v>5044</v>
      </c>
      <c r="C231" s="82" t="s">
        <v>4714</v>
      </c>
      <c r="D231" s="605" t="s">
        <v>183</v>
      </c>
      <c r="E231" s="3167">
        <v>100</v>
      </c>
      <c r="F231" s="2805" t="s">
        <v>5066</v>
      </c>
      <c r="G231" s="1116" t="s">
        <v>5067</v>
      </c>
      <c r="H231" s="1345">
        <v>1790</v>
      </c>
      <c r="I231" s="455" t="s">
        <v>903</v>
      </c>
      <c r="J231" s="2130" t="s">
        <v>4074</v>
      </c>
      <c r="K231" s="2130" t="s">
        <v>5068</v>
      </c>
      <c r="L231" s="574"/>
    </row>
    <row r="232" spans="1:12">
      <c r="A232" s="1817"/>
      <c r="B232" s="69" t="s">
        <v>5036</v>
      </c>
      <c r="C232" s="82" t="s">
        <v>901</v>
      </c>
      <c r="D232" s="322" t="s">
        <v>303</v>
      </c>
      <c r="E232" s="3166">
        <v>55</v>
      </c>
      <c r="F232" s="2805" t="s">
        <v>5069</v>
      </c>
      <c r="G232" s="1541" t="s">
        <v>5070</v>
      </c>
      <c r="H232" s="69">
        <v>1420</v>
      </c>
      <c r="I232" s="455" t="s">
        <v>903</v>
      </c>
      <c r="J232" s="2146" t="s">
        <v>542</v>
      </c>
      <c r="K232" s="1999">
        <v>48.33</v>
      </c>
      <c r="L232" s="574"/>
    </row>
    <row r="233" spans="1:12">
      <c r="A233" s="1817"/>
      <c r="B233" s="69" t="s">
        <v>5071</v>
      </c>
      <c r="C233" s="82" t="s">
        <v>901</v>
      </c>
      <c r="D233" s="322" t="s">
        <v>453</v>
      </c>
      <c r="E233" s="3166">
        <v>75</v>
      </c>
      <c r="F233" s="2805" t="s">
        <v>2462</v>
      </c>
      <c r="G233" s="180" t="s">
        <v>5017</v>
      </c>
      <c r="H233" s="29">
        <v>1534</v>
      </c>
      <c r="I233" s="455" t="s">
        <v>903</v>
      </c>
      <c r="J233" s="2146" t="s">
        <v>5072</v>
      </c>
      <c r="K233" s="1999" t="s">
        <v>5073</v>
      </c>
      <c r="L233" s="574"/>
    </row>
    <row r="234" spans="1:12">
      <c r="A234" s="1917"/>
      <c r="B234" s="69" t="s">
        <v>5074</v>
      </c>
      <c r="C234" s="82" t="s">
        <v>4563</v>
      </c>
      <c r="D234" s="322" t="s">
        <v>550</v>
      </c>
      <c r="E234" s="3232">
        <v>75</v>
      </c>
      <c r="F234" s="2805" t="s">
        <v>5075</v>
      </c>
      <c r="G234" s="180" t="s">
        <v>5076</v>
      </c>
      <c r="H234" s="29">
        <v>1024</v>
      </c>
      <c r="I234" s="455" t="s">
        <v>903</v>
      </c>
      <c r="J234" s="2146" t="s">
        <v>5077</v>
      </c>
      <c r="K234" s="1999" t="s">
        <v>5078</v>
      </c>
      <c r="L234" s="574"/>
    </row>
    <row r="235" spans="1:12">
      <c r="A235" s="1903"/>
      <c r="B235" s="69" t="s">
        <v>5079</v>
      </c>
      <c r="C235" s="82" t="s">
        <v>4563</v>
      </c>
      <c r="D235" s="322" t="s">
        <v>550</v>
      </c>
      <c r="E235" s="3232">
        <v>75</v>
      </c>
      <c r="F235" s="2805" t="s">
        <v>5080</v>
      </c>
      <c r="G235" s="180" t="s">
        <v>5081</v>
      </c>
      <c r="H235" s="29">
        <v>952</v>
      </c>
      <c r="I235" s="455" t="s">
        <v>903</v>
      </c>
      <c r="J235" s="2146" t="s">
        <v>5082</v>
      </c>
      <c r="K235" s="1999" t="s">
        <v>5083</v>
      </c>
      <c r="L235" s="574"/>
    </row>
    <row r="236" spans="1:12">
      <c r="A236" s="1917"/>
      <c r="B236" s="69" t="s">
        <v>4666</v>
      </c>
      <c r="C236" s="82" t="s">
        <v>4563</v>
      </c>
      <c r="D236" s="322" t="s">
        <v>172</v>
      </c>
      <c r="E236" s="3166">
        <v>110</v>
      </c>
      <c r="F236" s="2805" t="s">
        <v>4667</v>
      </c>
      <c r="G236" s="1713" t="s">
        <v>5026</v>
      </c>
      <c r="H236" s="69" t="s">
        <v>1852</v>
      </c>
      <c r="I236" s="455" t="s">
        <v>903</v>
      </c>
      <c r="J236" s="2132" t="s">
        <v>5084</v>
      </c>
      <c r="K236" s="2132" t="s">
        <v>5085</v>
      </c>
      <c r="L236" s="574"/>
    </row>
    <row r="237" spans="1:12">
      <c r="A237" s="1903"/>
      <c r="B237" s="69" t="s">
        <v>5086</v>
      </c>
      <c r="C237" s="82" t="s">
        <v>4563</v>
      </c>
      <c r="D237" s="322" t="s">
        <v>172</v>
      </c>
      <c r="E237" s="3167">
        <v>140</v>
      </c>
      <c r="F237" s="2805" t="s">
        <v>5087</v>
      </c>
      <c r="G237" s="2101"/>
      <c r="H237" s="1718"/>
      <c r="I237" s="455" t="s">
        <v>903</v>
      </c>
      <c r="J237" s="2103"/>
      <c r="K237" s="2102"/>
      <c r="L237" s="574"/>
    </row>
    <row r="238" spans="1:12">
      <c r="A238" s="3089"/>
      <c r="B238" s="69" t="s">
        <v>4673</v>
      </c>
      <c r="C238" s="82" t="s">
        <v>4563</v>
      </c>
      <c r="D238" s="322" t="s">
        <v>172</v>
      </c>
      <c r="E238" s="3167">
        <v>140</v>
      </c>
      <c r="F238" s="2805" t="s">
        <v>4674</v>
      </c>
      <c r="G238" s="1116" t="s">
        <v>5070</v>
      </c>
      <c r="H238" s="1345" t="s">
        <v>5088</v>
      </c>
      <c r="I238" s="455" t="s">
        <v>903</v>
      </c>
      <c r="J238" s="1345" t="s">
        <v>5089</v>
      </c>
      <c r="K238" s="3794">
        <v>123.33</v>
      </c>
      <c r="L238" s="574"/>
    </row>
    <row r="239" spans="1:12" ht="38.25">
      <c r="A239" s="3089"/>
      <c r="B239" s="69" t="s">
        <v>5090</v>
      </c>
      <c r="C239" s="82" t="s">
        <v>4714</v>
      </c>
      <c r="D239" s="605" t="s">
        <v>183</v>
      </c>
      <c r="E239" s="33">
        <v>160</v>
      </c>
      <c r="F239" s="34" t="s">
        <v>5091</v>
      </c>
      <c r="G239" s="1541"/>
      <c r="H239" s="69"/>
      <c r="I239" s="455" t="s">
        <v>903</v>
      </c>
      <c r="J239" s="2120"/>
      <c r="K239" s="2128"/>
      <c r="L239" s="574"/>
    </row>
    <row r="240" spans="1:12">
      <c r="A240" s="3089"/>
      <c r="B240" s="69" t="s">
        <v>5092</v>
      </c>
      <c r="C240" s="82" t="s">
        <v>4714</v>
      </c>
      <c r="D240" s="322" t="s">
        <v>334</v>
      </c>
      <c r="E240" s="3167">
        <v>115</v>
      </c>
      <c r="F240" s="2805"/>
      <c r="G240" s="1116" t="s">
        <v>5093</v>
      </c>
      <c r="H240" s="1345">
        <v>2100</v>
      </c>
      <c r="I240" s="455" t="s">
        <v>903</v>
      </c>
      <c r="J240" s="3795" t="s">
        <v>908</v>
      </c>
      <c r="K240" s="3795" t="s">
        <v>5094</v>
      </c>
      <c r="L240" s="574"/>
    </row>
    <row r="241" spans="1:12">
      <c r="A241" s="3089"/>
      <c r="B241" s="2432" t="s">
        <v>5095</v>
      </c>
      <c r="C241" s="82" t="s">
        <v>4563</v>
      </c>
      <c r="D241" s="322" t="s">
        <v>963</v>
      </c>
      <c r="E241" s="1783">
        <v>50</v>
      </c>
      <c r="F241" s="1784" t="s">
        <v>5096</v>
      </c>
      <c r="G241" s="1713" t="s">
        <v>5097</v>
      </c>
      <c r="H241" s="852">
        <v>680</v>
      </c>
      <c r="I241" s="455" t="s">
        <v>903</v>
      </c>
      <c r="J241" s="2132" t="s">
        <v>1143</v>
      </c>
      <c r="K241" s="2132" t="s">
        <v>5098</v>
      </c>
      <c r="L241" s="574"/>
    </row>
    <row r="242" spans="1:12" ht="37.5">
      <c r="A242" s="2333"/>
      <c r="B242" s="739"/>
      <c r="C242" s="2334"/>
      <c r="D242" s="1451"/>
      <c r="E242" s="2335"/>
      <c r="F242" s="2336"/>
      <c r="G242" s="2337"/>
      <c r="H242" s="1454"/>
      <c r="I242" s="2338"/>
      <c r="J242" s="2339"/>
      <c r="K242" s="2340"/>
      <c r="L242" s="574"/>
    </row>
    <row r="243" spans="1:12">
      <c r="A243" s="790" t="s">
        <v>1004</v>
      </c>
      <c r="B243" s="790"/>
      <c r="C243" s="1852"/>
      <c r="D243" s="785"/>
      <c r="E243" s="1848"/>
      <c r="F243" s="1849"/>
      <c r="G243" s="270"/>
      <c r="H243" s="1850"/>
      <c r="I243" s="413"/>
      <c r="J243" s="1851"/>
      <c r="K243" s="1847"/>
      <c r="L243" s="574"/>
    </row>
    <row r="244" spans="1:12" ht="35.25" thickBot="1">
      <c r="A244" s="374"/>
      <c r="B244" s="412"/>
      <c r="C244" s="372"/>
      <c r="D244" s="372"/>
      <c r="E244" s="1848"/>
      <c r="F244" s="1849"/>
      <c r="G244" s="270"/>
      <c r="H244" s="1850"/>
      <c r="I244" s="412"/>
      <c r="J244" s="1851"/>
      <c r="K244" s="1847"/>
      <c r="L244" s="574"/>
    </row>
    <row r="245" spans="1:12">
      <c r="A245" s="1853"/>
      <c r="B245" s="1854" t="s">
        <v>3</v>
      </c>
      <c r="C245" s="80" t="s">
        <v>4</v>
      </c>
      <c r="D245" s="379" t="s">
        <v>5</v>
      </c>
      <c r="E245" s="1855" t="s">
        <v>6</v>
      </c>
      <c r="F245" s="1856" t="s">
        <v>6</v>
      </c>
      <c r="G245" s="201" t="s">
        <v>7</v>
      </c>
      <c r="H245" s="80" t="s">
        <v>8</v>
      </c>
      <c r="I245" s="80" t="s">
        <v>9</v>
      </c>
      <c r="J245" s="1857" t="s">
        <v>10</v>
      </c>
      <c r="K245" s="1858" t="s">
        <v>10</v>
      </c>
      <c r="L245" s="574"/>
    </row>
    <row r="246" spans="1:12" ht="35.25" thickBot="1">
      <c r="A246" s="1859"/>
      <c r="B246" s="1860"/>
      <c r="C246" s="414"/>
      <c r="D246" s="381" t="s">
        <v>11</v>
      </c>
      <c r="E246" s="1861" t="s">
        <v>12</v>
      </c>
      <c r="F246" s="1862" t="s">
        <v>13</v>
      </c>
      <c r="G246" s="202"/>
      <c r="H246" s="414" t="s">
        <v>14</v>
      </c>
      <c r="I246" s="414"/>
      <c r="J246" s="1863" t="s">
        <v>15</v>
      </c>
      <c r="K246" s="1864" t="s">
        <v>16</v>
      </c>
      <c r="L246" s="574"/>
    </row>
    <row r="247" spans="1:12">
      <c r="A247" s="2327"/>
      <c r="B247" s="1484" t="s">
        <v>1745</v>
      </c>
      <c r="C247" s="1871"/>
      <c r="D247" s="1464"/>
      <c r="E247" s="1790"/>
      <c r="F247" s="1872"/>
      <c r="G247" s="765"/>
      <c r="H247" s="1345"/>
      <c r="I247" s="486"/>
      <c r="J247" s="2161"/>
      <c r="K247" s="1468"/>
      <c r="L247" s="574"/>
    </row>
    <row r="248" spans="1:12">
      <c r="A248" s="1806" t="s">
        <v>2980</v>
      </c>
      <c r="B248" s="69" t="s">
        <v>4666</v>
      </c>
      <c r="C248" s="82" t="s">
        <v>4563</v>
      </c>
      <c r="D248" s="322" t="s">
        <v>172</v>
      </c>
      <c r="E248" s="3166">
        <v>110</v>
      </c>
      <c r="F248" s="2805" t="s">
        <v>4667</v>
      </c>
      <c r="G248" s="1539"/>
      <c r="H248" s="69"/>
      <c r="I248" s="486"/>
      <c r="J248" s="2146"/>
      <c r="K248" s="364"/>
      <c r="L248" s="574"/>
    </row>
    <row r="249" spans="1:12">
      <c r="A249" s="1806" t="s">
        <v>2980</v>
      </c>
      <c r="B249" s="69" t="s">
        <v>5427</v>
      </c>
      <c r="C249" s="82" t="s">
        <v>4563</v>
      </c>
      <c r="D249" s="322" t="s">
        <v>172</v>
      </c>
      <c r="E249" s="3166">
        <v>150</v>
      </c>
      <c r="F249" s="2805" t="s">
        <v>5428</v>
      </c>
      <c r="G249" s="3075" t="s">
        <v>5429</v>
      </c>
      <c r="H249" s="69">
        <v>1580</v>
      </c>
      <c r="I249" s="486" t="s">
        <v>293</v>
      </c>
      <c r="J249" s="2146" t="s">
        <v>4690</v>
      </c>
      <c r="K249" s="364">
        <v>134.58000000000001</v>
      </c>
      <c r="L249" s="574"/>
    </row>
    <row r="250" spans="1:12">
      <c r="A250" s="1806" t="s">
        <v>2980</v>
      </c>
      <c r="B250" s="69" t="s">
        <v>4673</v>
      </c>
      <c r="C250" s="82" t="s">
        <v>4563</v>
      </c>
      <c r="D250" s="322" t="s">
        <v>172</v>
      </c>
      <c r="E250" s="3167">
        <v>140</v>
      </c>
      <c r="F250" s="2805" t="s">
        <v>4674</v>
      </c>
      <c r="G250" s="1539"/>
      <c r="H250" s="1778"/>
      <c r="I250" s="486"/>
      <c r="J250" s="1778"/>
      <c r="K250" s="311"/>
      <c r="L250" s="574"/>
    </row>
    <row r="251" spans="1:12">
      <c r="A251" s="1806" t="s">
        <v>2980</v>
      </c>
      <c r="B251" s="69" t="s">
        <v>4675</v>
      </c>
      <c r="C251" s="82" t="s">
        <v>4563</v>
      </c>
      <c r="D251" s="322" t="s">
        <v>172</v>
      </c>
      <c r="E251" s="3167">
        <v>160</v>
      </c>
      <c r="F251" s="2805" t="s">
        <v>5430</v>
      </c>
      <c r="G251" s="3065" t="s">
        <v>4600</v>
      </c>
      <c r="H251" s="29">
        <v>1750</v>
      </c>
      <c r="I251" s="486" t="s">
        <v>293</v>
      </c>
      <c r="J251" s="1778" t="s">
        <v>5431</v>
      </c>
      <c r="K251" s="893">
        <v>149</v>
      </c>
      <c r="L251" s="574"/>
    </row>
    <row r="252" spans="1:12">
      <c r="A252" s="1806" t="s">
        <v>2980</v>
      </c>
      <c r="B252" s="69" t="s">
        <v>5432</v>
      </c>
      <c r="C252" s="1871" t="s">
        <v>901</v>
      </c>
      <c r="D252" s="1203" t="s">
        <v>3304</v>
      </c>
      <c r="E252" s="1836">
        <v>45</v>
      </c>
      <c r="F252" s="1990" t="s">
        <v>5263</v>
      </c>
      <c r="G252" s="3075" t="s">
        <v>4600</v>
      </c>
      <c r="H252" s="1345">
        <v>1623</v>
      </c>
      <c r="I252" s="486" t="s">
        <v>293</v>
      </c>
      <c r="J252" s="2146" t="s">
        <v>5433</v>
      </c>
      <c r="K252" s="1459">
        <v>41.45</v>
      </c>
      <c r="L252" s="574"/>
    </row>
    <row r="253" spans="1:12">
      <c r="A253" s="1806" t="s">
        <v>2980</v>
      </c>
      <c r="B253" s="69" t="s">
        <v>4639</v>
      </c>
      <c r="C253" s="362" t="s">
        <v>3450</v>
      </c>
      <c r="D253" s="358" t="s">
        <v>3304</v>
      </c>
      <c r="E253" s="1836">
        <v>40</v>
      </c>
      <c r="F253" s="1990" t="s">
        <v>1064</v>
      </c>
      <c r="G253" s="3075" t="s">
        <v>4600</v>
      </c>
      <c r="H253" s="69">
        <v>1300</v>
      </c>
      <c r="I253" s="486" t="s">
        <v>293</v>
      </c>
      <c r="J253" s="2146" t="s">
        <v>5434</v>
      </c>
      <c r="K253" s="364">
        <v>33.380000000000003</v>
      </c>
      <c r="L253" s="574"/>
    </row>
    <row r="254" spans="1:12">
      <c r="A254" s="1806" t="s">
        <v>2980</v>
      </c>
      <c r="B254" s="69" t="s">
        <v>4680</v>
      </c>
      <c r="C254" s="82" t="s">
        <v>4563</v>
      </c>
      <c r="D254" s="322" t="s">
        <v>555</v>
      </c>
      <c r="E254" s="1837" t="s">
        <v>5435</v>
      </c>
      <c r="F254" s="1990" t="s">
        <v>4682</v>
      </c>
      <c r="G254" s="3075" t="s">
        <v>4600</v>
      </c>
      <c r="H254" s="1778">
        <v>1360</v>
      </c>
      <c r="I254" s="486" t="s">
        <v>293</v>
      </c>
      <c r="J254" s="1778" t="s">
        <v>1795</v>
      </c>
      <c r="K254" s="311">
        <v>116.25</v>
      </c>
      <c r="L254" s="574"/>
    </row>
    <row r="255" spans="1:12">
      <c r="A255" s="1903"/>
      <c r="B255" s="190"/>
      <c r="C255" s="218"/>
      <c r="D255" s="375"/>
      <c r="E255" s="1477"/>
      <c r="F255" s="1477"/>
      <c r="G255" s="131"/>
      <c r="H255" s="29"/>
      <c r="I255" s="455"/>
      <c r="J255" s="1778"/>
      <c r="K255" s="893"/>
      <c r="L255" s="574"/>
    </row>
    <row r="256" spans="1:12">
      <c r="A256" s="1806"/>
      <c r="B256" s="1257" t="s">
        <v>3864</v>
      </c>
      <c r="C256" s="776" t="s">
        <v>5436</v>
      </c>
      <c r="D256" s="375"/>
      <c r="E256" s="1477"/>
      <c r="F256" s="1477"/>
      <c r="G256" s="131"/>
      <c r="H256" s="29"/>
      <c r="I256" s="455"/>
      <c r="J256" s="1778"/>
      <c r="K256" s="893"/>
      <c r="L256" s="574"/>
    </row>
    <row r="257" spans="1:12" ht="35.25" thickBot="1">
      <c r="A257" s="1806"/>
      <c r="B257" s="2001" t="s">
        <v>5437</v>
      </c>
      <c r="C257" s="2002" t="s">
        <v>5438</v>
      </c>
      <c r="D257" s="2003" t="s">
        <v>5439</v>
      </c>
      <c r="E257" s="2004">
        <v>115</v>
      </c>
      <c r="F257" s="2005" t="s">
        <v>5440</v>
      </c>
      <c r="G257" s="2006" t="s">
        <v>800</v>
      </c>
      <c r="H257" s="2007"/>
      <c r="I257" s="2008"/>
      <c r="J257" s="2009" t="s">
        <v>5441</v>
      </c>
      <c r="K257" s="2010">
        <v>84</v>
      </c>
      <c r="L257" s="576"/>
    </row>
    <row r="258" spans="1:12" ht="35.25" thickTop="1">
      <c r="A258" s="1806"/>
      <c r="B258" s="69" t="s">
        <v>4343</v>
      </c>
      <c r="C258" s="82" t="s">
        <v>3866</v>
      </c>
      <c r="D258" s="605" t="s">
        <v>533</v>
      </c>
      <c r="E258" s="33">
        <v>18</v>
      </c>
      <c r="F258" s="34" t="s">
        <v>5442</v>
      </c>
      <c r="G258" s="2791" t="s">
        <v>5443</v>
      </c>
      <c r="H258" s="1345" t="s">
        <v>1971</v>
      </c>
      <c r="I258" s="455" t="s">
        <v>701</v>
      </c>
      <c r="J258" s="959" t="s">
        <v>1175</v>
      </c>
      <c r="K258" s="1777" t="s">
        <v>5444</v>
      </c>
      <c r="L258" s="576"/>
    </row>
    <row r="259" spans="1:12">
      <c r="A259" s="1806"/>
      <c r="B259" s="852" t="s">
        <v>5445</v>
      </c>
      <c r="C259" s="753" t="s">
        <v>3450</v>
      </c>
      <c r="D259" s="753" t="s">
        <v>564</v>
      </c>
      <c r="E259" s="1783" t="s">
        <v>5446</v>
      </c>
      <c r="F259" s="1784" t="s">
        <v>542</v>
      </c>
      <c r="G259" s="1206" t="s">
        <v>5447</v>
      </c>
      <c r="H259" s="29" t="s">
        <v>4586</v>
      </c>
      <c r="I259" s="455" t="s">
        <v>701</v>
      </c>
      <c r="J259" s="2146" t="s">
        <v>5233</v>
      </c>
      <c r="K259" s="2239" t="s">
        <v>5448</v>
      </c>
      <c r="L259" s="574"/>
    </row>
    <row r="260" spans="1:12">
      <c r="A260" s="1806"/>
      <c r="B260" s="69" t="s">
        <v>5449</v>
      </c>
      <c r="C260" s="82" t="s">
        <v>4714</v>
      </c>
      <c r="D260" s="322" t="s">
        <v>653</v>
      </c>
      <c r="E260" s="1478">
        <v>45</v>
      </c>
      <c r="F260" s="1479" t="s">
        <v>5450</v>
      </c>
      <c r="G260" s="1116" t="s">
        <v>5292</v>
      </c>
      <c r="H260" s="1345" t="s">
        <v>5451</v>
      </c>
      <c r="I260" s="455" t="s">
        <v>701</v>
      </c>
      <c r="J260" s="1345" t="s">
        <v>5452</v>
      </c>
      <c r="K260" s="1997">
        <v>39.299999999999997</v>
      </c>
      <c r="L260" s="574"/>
    </row>
    <row r="261" spans="1:12">
      <c r="A261" s="1806"/>
      <c r="B261" s="69" t="s">
        <v>5453</v>
      </c>
      <c r="C261" s="82" t="s">
        <v>4714</v>
      </c>
      <c r="D261" s="322" t="s">
        <v>653</v>
      </c>
      <c r="E261" s="1783">
        <v>45</v>
      </c>
      <c r="F261" s="1477" t="s">
        <v>792</v>
      </c>
      <c r="G261" s="1116"/>
      <c r="H261" s="1345" t="s">
        <v>5127</v>
      </c>
      <c r="I261" s="455" t="s">
        <v>701</v>
      </c>
      <c r="J261" s="1345" t="s">
        <v>5277</v>
      </c>
      <c r="K261" s="1997">
        <v>41.2</v>
      </c>
      <c r="L261" s="574"/>
    </row>
    <row r="262" spans="1:12">
      <c r="A262" s="1806"/>
      <c r="B262" s="69" t="s">
        <v>5271</v>
      </c>
      <c r="C262" s="82" t="s">
        <v>4714</v>
      </c>
      <c r="D262" s="218" t="s">
        <v>550</v>
      </c>
      <c r="E262" s="1783">
        <v>120</v>
      </c>
      <c r="F262" s="1784" t="s">
        <v>608</v>
      </c>
      <c r="G262" s="1601" t="s">
        <v>5272</v>
      </c>
      <c r="H262" s="1345" t="s">
        <v>5273</v>
      </c>
      <c r="I262" s="455" t="s">
        <v>701</v>
      </c>
      <c r="J262" s="3803" t="s">
        <v>5274</v>
      </c>
      <c r="K262" s="1998">
        <v>102.5</v>
      </c>
      <c r="L262" s="574"/>
    </row>
    <row r="263" spans="1:12">
      <c r="A263" s="2327"/>
      <c r="B263" s="69" t="s">
        <v>5275</v>
      </c>
      <c r="C263" s="82" t="s">
        <v>4714</v>
      </c>
      <c r="D263" s="322" t="s">
        <v>1629</v>
      </c>
      <c r="E263" s="1478">
        <v>60</v>
      </c>
      <c r="F263" s="1479"/>
      <c r="G263" s="1116"/>
      <c r="H263" s="1345" t="s">
        <v>608</v>
      </c>
      <c r="I263" s="455" t="s">
        <v>701</v>
      </c>
      <c r="J263" s="1345" t="s">
        <v>794</v>
      </c>
      <c r="K263" s="1997">
        <v>49.5</v>
      </c>
      <c r="L263" s="574"/>
    </row>
    <row r="264" spans="1:12">
      <c r="A264" s="1806"/>
      <c r="B264" s="69" t="s">
        <v>5276</v>
      </c>
      <c r="C264" s="82" t="s">
        <v>4714</v>
      </c>
      <c r="D264" s="322" t="s">
        <v>653</v>
      </c>
      <c r="E264" s="1783">
        <v>45</v>
      </c>
      <c r="F264" s="1477" t="s">
        <v>792</v>
      </c>
      <c r="G264" s="765" t="s">
        <v>5454</v>
      </c>
      <c r="H264" s="1345">
        <v>2045</v>
      </c>
      <c r="I264" s="1115" t="s">
        <v>5455</v>
      </c>
      <c r="J264" s="3869" t="s">
        <v>5456</v>
      </c>
      <c r="K264" s="1997">
        <v>41.5</v>
      </c>
      <c r="L264" s="574"/>
    </row>
    <row r="265" spans="1:12">
      <c r="A265" s="1817"/>
      <c r="B265" s="69" t="s">
        <v>5278</v>
      </c>
      <c r="C265" s="82" t="s">
        <v>4714</v>
      </c>
      <c r="D265" s="322" t="s">
        <v>2976</v>
      </c>
      <c r="E265" s="1783">
        <v>60</v>
      </c>
      <c r="F265" s="1477" t="s">
        <v>2170</v>
      </c>
      <c r="G265" s="1116" t="s">
        <v>5279</v>
      </c>
      <c r="H265" s="1345" t="s">
        <v>5280</v>
      </c>
      <c r="I265" s="455" t="s">
        <v>701</v>
      </c>
      <c r="J265" s="1345" t="s">
        <v>1104</v>
      </c>
      <c r="K265" s="1997">
        <v>54.5</v>
      </c>
      <c r="L265" s="574"/>
    </row>
    <row r="266" spans="1:12">
      <c r="A266" s="1917"/>
      <c r="B266" s="69" t="s">
        <v>5281</v>
      </c>
      <c r="C266" s="82" t="s">
        <v>4714</v>
      </c>
      <c r="D266" s="322" t="s">
        <v>5059</v>
      </c>
      <c r="E266" s="33">
        <v>80</v>
      </c>
      <c r="F266" s="34" t="s">
        <v>5282</v>
      </c>
      <c r="G266" s="276" t="s">
        <v>5272</v>
      </c>
      <c r="H266" s="1345" t="s">
        <v>5283</v>
      </c>
      <c r="I266" s="455" t="s">
        <v>701</v>
      </c>
      <c r="J266" s="203" t="s">
        <v>5284</v>
      </c>
      <c r="K266" s="1777">
        <v>70</v>
      </c>
      <c r="L266" s="574"/>
    </row>
    <row r="267" spans="1:12">
      <c r="A267" s="1903"/>
      <c r="B267" s="69" t="s">
        <v>5285</v>
      </c>
      <c r="C267" s="82" t="s">
        <v>4714</v>
      </c>
      <c r="D267" s="218" t="s">
        <v>550</v>
      </c>
      <c r="E267" s="1783">
        <v>115</v>
      </c>
      <c r="F267" s="1784" t="s">
        <v>608</v>
      </c>
      <c r="G267" s="1601" t="s">
        <v>5272</v>
      </c>
      <c r="H267" s="1345" t="s">
        <v>5273</v>
      </c>
      <c r="I267" s="132" t="s">
        <v>701</v>
      </c>
      <c r="J267" s="3803" t="s">
        <v>5274</v>
      </c>
      <c r="K267" s="1998">
        <v>102.5</v>
      </c>
      <c r="L267" s="574"/>
    </row>
    <row r="268" spans="1:12">
      <c r="A268" s="1817"/>
      <c r="B268" s="69" t="s">
        <v>5286</v>
      </c>
      <c r="C268" s="82" t="s">
        <v>4714</v>
      </c>
      <c r="D268" s="218" t="s">
        <v>5051</v>
      </c>
      <c r="E268" s="1783">
        <v>80</v>
      </c>
      <c r="F268" s="1784" t="s">
        <v>5287</v>
      </c>
      <c r="G268" s="1713" t="s">
        <v>5272</v>
      </c>
      <c r="H268" s="1345" t="s">
        <v>5288</v>
      </c>
      <c r="I268" s="132" t="s">
        <v>701</v>
      </c>
      <c r="J268" s="908" t="s">
        <v>5289</v>
      </c>
      <c r="K268" s="1999">
        <v>66.83</v>
      </c>
      <c r="L268" s="574"/>
    </row>
    <row r="269" spans="1:12">
      <c r="A269" s="1806"/>
      <c r="B269" s="69" t="s">
        <v>5290</v>
      </c>
      <c r="C269" s="82" t="s">
        <v>4714</v>
      </c>
      <c r="D269" s="605" t="s">
        <v>4745</v>
      </c>
      <c r="E269" s="33">
        <v>120</v>
      </c>
      <c r="F269" s="34" t="s">
        <v>5291</v>
      </c>
      <c r="G269" s="276" t="s">
        <v>5292</v>
      </c>
      <c r="H269" s="1345" t="s">
        <v>5293</v>
      </c>
      <c r="I269" s="132" t="s">
        <v>701</v>
      </c>
      <c r="J269" s="203" t="s">
        <v>5294</v>
      </c>
      <c r="K269" s="1777">
        <v>109.69</v>
      </c>
      <c r="L269" s="574"/>
    </row>
    <row r="270" spans="1:12">
      <c r="A270" s="1806"/>
      <c r="B270" s="69" t="s">
        <v>5457</v>
      </c>
      <c r="C270" s="82" t="s">
        <v>4714</v>
      </c>
      <c r="D270" s="605" t="s">
        <v>183</v>
      </c>
      <c r="E270" s="33">
        <v>160</v>
      </c>
      <c r="F270" s="34" t="s">
        <v>3066</v>
      </c>
      <c r="G270" s="276" t="s">
        <v>5272</v>
      </c>
      <c r="H270" s="29">
        <v>2755</v>
      </c>
      <c r="I270" s="163" t="s">
        <v>5458</v>
      </c>
      <c r="J270" s="203">
        <v>2980</v>
      </c>
      <c r="K270" s="1777">
        <v>148.99</v>
      </c>
      <c r="L270" s="574"/>
    </row>
    <row r="271" spans="1:12">
      <c r="A271" s="1806"/>
      <c r="B271" s="69" t="s">
        <v>5459</v>
      </c>
      <c r="C271" s="82" t="s">
        <v>4714</v>
      </c>
      <c r="D271" s="218" t="s">
        <v>5051</v>
      </c>
      <c r="E271" s="1783">
        <v>80</v>
      </c>
      <c r="F271" s="1784" t="s">
        <v>5287</v>
      </c>
      <c r="G271" s="1713" t="s">
        <v>5272</v>
      </c>
      <c r="H271" s="1345" t="s">
        <v>5288</v>
      </c>
      <c r="I271" s="132" t="s">
        <v>701</v>
      </c>
      <c r="J271" s="908" t="s">
        <v>5289</v>
      </c>
      <c r="K271" s="1999">
        <v>66.83</v>
      </c>
      <c r="L271" s="574"/>
    </row>
    <row r="272" spans="1:12">
      <c r="A272" s="1806"/>
      <c r="B272" s="69" t="s">
        <v>5460</v>
      </c>
      <c r="C272" s="82" t="s">
        <v>4714</v>
      </c>
      <c r="D272" s="322" t="s">
        <v>5051</v>
      </c>
      <c r="E272" s="33">
        <v>85</v>
      </c>
      <c r="F272" s="34" t="s">
        <v>5461</v>
      </c>
      <c r="G272" s="276" t="s">
        <v>5272</v>
      </c>
      <c r="H272" s="1345" t="s">
        <v>5462</v>
      </c>
      <c r="I272" s="132" t="s">
        <v>701</v>
      </c>
      <c r="J272" s="203" t="s">
        <v>5463</v>
      </c>
      <c r="K272" s="1777">
        <v>81</v>
      </c>
      <c r="L272" s="574"/>
    </row>
    <row r="273" spans="1:12">
      <c r="A273" s="1806"/>
      <c r="B273" s="69" t="s">
        <v>5464</v>
      </c>
      <c r="C273" s="82" t="s">
        <v>901</v>
      </c>
      <c r="D273" s="322" t="s">
        <v>453</v>
      </c>
      <c r="E273" s="3166">
        <v>80</v>
      </c>
      <c r="F273" s="2805" t="s">
        <v>5465</v>
      </c>
      <c r="G273" s="276" t="s">
        <v>5466</v>
      </c>
      <c r="H273" s="29" t="s">
        <v>5467</v>
      </c>
      <c r="I273" s="455" t="s">
        <v>701</v>
      </c>
      <c r="J273" s="29" t="s">
        <v>5468</v>
      </c>
      <c r="K273" s="3154">
        <v>70.16</v>
      </c>
      <c r="L273" s="1777"/>
    </row>
    <row r="274" spans="1:12">
      <c r="A274" s="1806"/>
      <c r="B274" s="69" t="s">
        <v>5469</v>
      </c>
      <c r="C274" s="82" t="s">
        <v>4563</v>
      </c>
      <c r="D274" s="322" t="s">
        <v>550</v>
      </c>
      <c r="E274" s="3232">
        <v>80</v>
      </c>
      <c r="F274" s="2805" t="s">
        <v>2988</v>
      </c>
      <c r="G274" s="276" t="s">
        <v>5292</v>
      </c>
      <c r="H274" s="29" t="s">
        <v>5470</v>
      </c>
      <c r="I274" s="455" t="s">
        <v>701</v>
      </c>
      <c r="J274" s="29" t="s">
        <v>4507</v>
      </c>
      <c r="K274" s="3154">
        <v>69.44</v>
      </c>
      <c r="L274" s="3154"/>
    </row>
    <row r="275" spans="1:12">
      <c r="A275" s="374"/>
      <c r="B275" s="69" t="s">
        <v>5471</v>
      </c>
      <c r="C275" s="82" t="s">
        <v>4563</v>
      </c>
      <c r="D275" s="322" t="s">
        <v>172</v>
      </c>
      <c r="E275" s="3166">
        <v>120</v>
      </c>
      <c r="F275" s="2805" t="s">
        <v>3093</v>
      </c>
      <c r="G275" s="276" t="s">
        <v>5466</v>
      </c>
      <c r="H275" s="29" t="s">
        <v>5251</v>
      </c>
      <c r="I275" s="455" t="s">
        <v>701</v>
      </c>
      <c r="J275" s="29" t="s">
        <v>2977</v>
      </c>
      <c r="K275" s="3154">
        <v>104.16</v>
      </c>
      <c r="L275" s="3154"/>
    </row>
    <row r="276" spans="1:12">
      <c r="A276" s="1903"/>
      <c r="B276" s="69" t="s">
        <v>5472</v>
      </c>
      <c r="C276" s="82" t="s">
        <v>4563</v>
      </c>
      <c r="D276" s="322" t="s">
        <v>172</v>
      </c>
      <c r="E276" s="3167">
        <v>140</v>
      </c>
      <c r="F276" s="2805" t="s">
        <v>5087</v>
      </c>
      <c r="G276" s="276" t="s">
        <v>5466</v>
      </c>
      <c r="H276" s="29" t="s">
        <v>5473</v>
      </c>
      <c r="I276" s="455" t="s">
        <v>701</v>
      </c>
      <c r="J276" s="29" t="s">
        <v>5474</v>
      </c>
      <c r="K276" s="3154">
        <v>120</v>
      </c>
      <c r="L276" s="574"/>
    </row>
    <row r="277" spans="1:12">
      <c r="A277" s="1806"/>
      <c r="B277" s="69" t="s">
        <v>5475</v>
      </c>
      <c r="C277" s="82" t="s">
        <v>4563</v>
      </c>
      <c r="D277" s="322"/>
      <c r="E277" s="3167">
        <v>150</v>
      </c>
      <c r="F277" s="2805"/>
      <c r="G277" s="276"/>
      <c r="H277" s="29" t="s">
        <v>2834</v>
      </c>
      <c r="I277" s="416"/>
      <c r="J277" s="203"/>
      <c r="K277" s="3154"/>
      <c r="L277" s="574"/>
    </row>
    <row r="278" spans="1:12" ht="35.25" thickBot="1">
      <c r="A278" s="1806"/>
      <c r="B278" s="69" t="s">
        <v>5476</v>
      </c>
      <c r="C278" s="82" t="s">
        <v>4563</v>
      </c>
      <c r="D278" s="322" t="s">
        <v>172</v>
      </c>
      <c r="E278" s="3166">
        <v>150</v>
      </c>
      <c r="F278" s="2805" t="s">
        <v>3019</v>
      </c>
      <c r="G278" s="276" t="s">
        <v>5264</v>
      </c>
      <c r="H278" s="29" t="s">
        <v>5477</v>
      </c>
      <c r="I278" s="455" t="s">
        <v>701</v>
      </c>
      <c r="J278" s="29" t="s">
        <v>5478</v>
      </c>
      <c r="K278" s="3154">
        <v>132.91999999999999</v>
      </c>
      <c r="L278" s="574"/>
    </row>
    <row r="279" spans="1:12" ht="38.25" thickBot="1">
      <c r="A279" s="1806"/>
      <c r="B279" s="2138" t="s">
        <v>4078</v>
      </c>
      <c r="C279" s="1881" t="s">
        <v>4079</v>
      </c>
      <c r="D279" s="1493" t="s">
        <v>1789</v>
      </c>
      <c r="E279" s="2480">
        <v>70</v>
      </c>
      <c r="F279" s="2481" t="s">
        <v>5256</v>
      </c>
      <c r="G279" s="1896" t="s">
        <v>5257</v>
      </c>
      <c r="H279" s="1883" t="s">
        <v>5258</v>
      </c>
      <c r="I279" s="455" t="s">
        <v>701</v>
      </c>
      <c r="J279" s="2139" t="s">
        <v>5259</v>
      </c>
      <c r="K279" s="2140" t="s">
        <v>5260</v>
      </c>
      <c r="L279" s="574"/>
    </row>
    <row r="280" spans="1:12" ht="38.25" thickBot="1">
      <c r="A280" s="1903"/>
      <c r="B280" s="2138" t="s">
        <v>5261</v>
      </c>
      <c r="C280" s="1881" t="s">
        <v>4079</v>
      </c>
      <c r="D280" s="1493" t="s">
        <v>5262</v>
      </c>
      <c r="E280" s="2825">
        <v>150</v>
      </c>
      <c r="F280" s="2785" t="s">
        <v>5263</v>
      </c>
      <c r="G280" s="766" t="s">
        <v>5264</v>
      </c>
      <c r="H280" s="416" t="s">
        <v>5265</v>
      </c>
      <c r="I280" s="455" t="s">
        <v>701</v>
      </c>
      <c r="J280" s="2244" t="s">
        <v>5266</v>
      </c>
      <c r="K280" s="1918" t="s">
        <v>5267</v>
      </c>
      <c r="L280" s="574"/>
    </row>
    <row r="281" spans="1:12" ht="37.5">
      <c r="A281" s="1806"/>
      <c r="B281" s="1008" t="s">
        <v>5479</v>
      </c>
      <c r="C281" s="1881" t="s">
        <v>3450</v>
      </c>
      <c r="D281" s="2261" t="s">
        <v>1449</v>
      </c>
      <c r="E281" s="2825">
        <v>160</v>
      </c>
      <c r="F281" s="2785" t="s">
        <v>2158</v>
      </c>
      <c r="G281" s="766" t="s">
        <v>5480</v>
      </c>
      <c r="H281" s="416" t="s">
        <v>3949</v>
      </c>
      <c r="I281" s="455" t="s">
        <v>701</v>
      </c>
      <c r="J281" s="2244" t="s">
        <v>2151</v>
      </c>
      <c r="K281" s="1918" t="s">
        <v>5481</v>
      </c>
      <c r="L281" s="574"/>
    </row>
    <row r="282" spans="1:12">
      <c r="A282" s="374"/>
      <c r="B282" s="374"/>
      <c r="C282" s="785"/>
      <c r="D282" s="785"/>
      <c r="E282" s="785"/>
      <c r="F282" s="785"/>
      <c r="G282" s="785"/>
      <c r="H282" s="785"/>
      <c r="I282" s="1845"/>
      <c r="J282" s="1846"/>
      <c r="K282" s="1847"/>
      <c r="L282" s="574"/>
    </row>
    <row r="283" spans="1:12">
      <c r="A283" s="413" t="s">
        <v>1</v>
      </c>
      <c r="B283" s="413"/>
      <c r="C283" s="791"/>
      <c r="D283" s="372"/>
      <c r="E283" s="1848"/>
      <c r="F283" s="1849"/>
      <c r="G283" s="270"/>
      <c r="H283" s="1850"/>
      <c r="I283" s="413"/>
      <c r="J283" s="1851"/>
      <c r="K283" s="1847"/>
      <c r="L283" s="574"/>
    </row>
    <row r="284" spans="1:12">
      <c r="A284" s="790" t="s">
        <v>1004</v>
      </c>
      <c r="B284" s="790"/>
      <c r="C284" s="1852"/>
      <c r="D284" s="785"/>
      <c r="E284" s="1848"/>
      <c r="F284" s="1849"/>
      <c r="G284" s="270"/>
      <c r="H284" s="1850"/>
      <c r="I284" s="413"/>
      <c r="J284" s="1851"/>
      <c r="K284" s="1847"/>
      <c r="L284" s="574"/>
    </row>
    <row r="285" spans="1:12" ht="35.25" thickBot="1">
      <c r="A285" s="374"/>
      <c r="B285" s="412"/>
      <c r="C285" s="372"/>
      <c r="D285" s="372"/>
      <c r="E285" s="1848"/>
      <c r="F285" s="1849"/>
      <c r="G285" s="270"/>
      <c r="H285" s="1850"/>
      <c r="I285" s="412"/>
      <c r="J285" s="1851"/>
      <c r="K285" s="1847"/>
      <c r="L285" s="574"/>
    </row>
    <row r="286" spans="1:12">
      <c r="A286" s="1853"/>
      <c r="B286" s="1854" t="s">
        <v>3</v>
      </c>
      <c r="C286" s="80" t="s">
        <v>4</v>
      </c>
      <c r="D286" s="379" t="s">
        <v>5</v>
      </c>
      <c r="E286" s="1855" t="s">
        <v>6</v>
      </c>
      <c r="F286" s="1856" t="s">
        <v>6</v>
      </c>
      <c r="G286" s="201" t="s">
        <v>7</v>
      </c>
      <c r="H286" s="80" t="s">
        <v>8</v>
      </c>
      <c r="I286" s="80" t="s">
        <v>9</v>
      </c>
      <c r="J286" s="1857" t="s">
        <v>10</v>
      </c>
      <c r="K286" s="1858" t="s">
        <v>10</v>
      </c>
      <c r="L286" s="574"/>
    </row>
    <row r="287" spans="1:12" ht="35.25" thickBot="1">
      <c r="A287" s="1859"/>
      <c r="B287" s="1860"/>
      <c r="C287" s="414"/>
      <c r="D287" s="381" t="s">
        <v>11</v>
      </c>
      <c r="E287" s="1861" t="s">
        <v>12</v>
      </c>
      <c r="F287" s="1862" t="s">
        <v>13</v>
      </c>
      <c r="G287" s="202"/>
      <c r="H287" s="414" t="s">
        <v>14</v>
      </c>
      <c r="I287" s="414"/>
      <c r="J287" s="1863" t="s">
        <v>15</v>
      </c>
      <c r="K287" s="1864" t="s">
        <v>16</v>
      </c>
      <c r="L287" s="574"/>
    </row>
    <row r="288" spans="1:12" ht="38.25">
      <c r="A288" s="1806"/>
      <c r="B288" s="2124" t="s">
        <v>4965</v>
      </c>
      <c r="C288" s="443"/>
      <c r="D288" s="1467"/>
      <c r="E288" s="1489"/>
      <c r="F288" s="1621"/>
      <c r="G288" s="1798"/>
      <c r="H288" s="1995"/>
      <c r="I288" s="482"/>
      <c r="J288" s="1995"/>
      <c r="K288" s="2125"/>
      <c r="L288" s="574"/>
    </row>
    <row r="289" spans="1:12">
      <c r="A289" s="1806"/>
      <c r="B289" s="69" t="s">
        <v>5482</v>
      </c>
      <c r="C289" s="82" t="s">
        <v>4967</v>
      </c>
      <c r="D289" s="322"/>
      <c r="E289" s="1783"/>
      <c r="F289" s="1784"/>
      <c r="G289" s="2424" t="s">
        <v>4982</v>
      </c>
      <c r="H289" s="20">
        <v>205</v>
      </c>
      <c r="I289" s="455"/>
      <c r="J289" s="2245"/>
      <c r="K289" s="2246"/>
      <c r="L289" s="574"/>
    </row>
    <row r="290" spans="1:12">
      <c r="A290" s="1806"/>
      <c r="B290" s="69" t="s">
        <v>4981</v>
      </c>
      <c r="C290" s="82" t="s">
        <v>4967</v>
      </c>
      <c r="D290" s="322"/>
      <c r="E290" s="1783"/>
      <c r="F290" s="1784"/>
      <c r="G290" s="2424" t="s">
        <v>4982</v>
      </c>
      <c r="H290" s="29">
        <v>30</v>
      </c>
      <c r="I290" s="455"/>
      <c r="J290" s="2245"/>
      <c r="K290" s="2246"/>
      <c r="L290" s="574"/>
    </row>
    <row r="291" spans="1:12">
      <c r="A291" s="1806"/>
      <c r="B291" s="69"/>
      <c r="C291" s="82"/>
      <c r="D291" s="322"/>
      <c r="E291" s="1783"/>
      <c r="F291" s="1784"/>
      <c r="G291" s="2423"/>
      <c r="H291" s="20"/>
      <c r="I291" s="455"/>
      <c r="J291" s="2245"/>
      <c r="K291" s="2246"/>
      <c r="L291" s="574"/>
    </row>
    <row r="292" spans="1:12">
      <c r="A292" s="1806"/>
      <c r="B292" s="69"/>
      <c r="C292" s="82"/>
      <c r="D292" s="322"/>
      <c r="E292" s="1783"/>
      <c r="F292" s="1990"/>
      <c r="G292" s="2424"/>
      <c r="H292" s="29"/>
      <c r="I292" s="455"/>
      <c r="J292" s="2245"/>
      <c r="K292" s="2246"/>
      <c r="L292" s="574"/>
    </row>
    <row r="293" spans="1:12">
      <c r="A293" s="1806"/>
      <c r="B293" s="69"/>
      <c r="C293" s="82"/>
      <c r="D293" s="322"/>
      <c r="E293" s="1783"/>
      <c r="F293" s="1784"/>
      <c r="G293" s="2424"/>
      <c r="H293" s="20"/>
      <c r="I293" s="455"/>
      <c r="J293" s="2245"/>
      <c r="K293" s="2246"/>
      <c r="L293" s="574"/>
    </row>
    <row r="294" spans="1:12">
      <c r="A294" s="1806"/>
      <c r="B294" s="69"/>
      <c r="C294" s="82"/>
      <c r="D294" s="322"/>
      <c r="E294" s="1783"/>
      <c r="F294" s="1990"/>
      <c r="G294" s="2424"/>
      <c r="H294" s="29"/>
      <c r="I294" s="455"/>
      <c r="J294" s="2245"/>
      <c r="K294" s="2246"/>
      <c r="L294" s="574"/>
    </row>
    <row r="295" spans="1:12">
      <c r="A295" s="1806"/>
      <c r="B295" s="69"/>
      <c r="C295" s="82"/>
      <c r="D295" s="322"/>
      <c r="E295" s="1783"/>
      <c r="F295" s="1784"/>
      <c r="G295" s="2424"/>
      <c r="H295" s="29"/>
      <c r="I295" s="455"/>
      <c r="J295" s="1778"/>
      <c r="K295" s="305"/>
      <c r="L295" s="574"/>
    </row>
    <row r="296" spans="1:12">
      <c r="A296" s="1806"/>
      <c r="B296" s="69"/>
      <c r="C296" s="82"/>
      <c r="D296" s="322"/>
      <c r="E296" s="1783"/>
      <c r="F296" s="1784"/>
      <c r="G296" s="2424"/>
      <c r="H296" s="29"/>
      <c r="I296" s="455"/>
      <c r="J296" s="1778"/>
      <c r="K296" s="305"/>
      <c r="L296" s="574"/>
    </row>
    <row r="297" spans="1:12">
      <c r="A297" s="1806"/>
      <c r="B297" s="69"/>
      <c r="C297" s="82"/>
      <c r="D297" s="218"/>
      <c r="E297" s="1783"/>
      <c r="F297" s="1784"/>
      <c r="G297" s="2424"/>
      <c r="H297" s="29"/>
      <c r="I297" s="455"/>
      <c r="J297" s="1778"/>
      <c r="K297" s="305"/>
      <c r="L297" s="574"/>
    </row>
    <row r="298" spans="1:12">
      <c r="A298" s="1806"/>
      <c r="B298" s="69"/>
      <c r="C298" s="82"/>
      <c r="D298" s="218"/>
      <c r="E298" s="1783"/>
      <c r="F298" s="1784"/>
      <c r="G298" s="2424"/>
      <c r="H298" s="29"/>
      <c r="I298" s="455"/>
      <c r="J298" s="1778"/>
      <c r="K298" s="305"/>
      <c r="L298" s="574"/>
    </row>
    <row r="299" spans="1:12" ht="37.5">
      <c r="A299" s="1806"/>
      <c r="B299" s="69"/>
      <c r="C299" s="82"/>
      <c r="D299" s="218"/>
      <c r="E299" s="1783"/>
      <c r="F299" s="1784"/>
      <c r="G299" s="2424"/>
      <c r="H299" s="2104"/>
      <c r="I299" s="455"/>
      <c r="J299" s="1996"/>
      <c r="K299" s="2127"/>
      <c r="L299" s="574"/>
    </row>
    <row r="300" spans="1:12">
      <c r="A300" s="1806"/>
      <c r="B300" s="69"/>
      <c r="C300" s="82"/>
      <c r="D300" s="322"/>
      <c r="E300" s="33"/>
      <c r="F300" s="34"/>
      <c r="G300" s="2424"/>
      <c r="H300" s="29"/>
      <c r="I300" s="455"/>
      <c r="J300" s="1778"/>
      <c r="K300" s="305"/>
      <c r="L300" s="576"/>
    </row>
    <row r="301" spans="1:12">
      <c r="A301" s="1806"/>
      <c r="B301" s="69"/>
      <c r="C301" s="82"/>
      <c r="D301" s="322"/>
      <c r="E301" s="33"/>
      <c r="F301" s="34"/>
      <c r="G301" s="2424"/>
      <c r="H301" s="29"/>
      <c r="I301" s="455"/>
      <c r="J301" s="1778"/>
      <c r="K301" s="305"/>
      <c r="L301" s="576"/>
    </row>
    <row r="302" spans="1:12">
      <c r="A302" s="1806"/>
      <c r="B302" s="69"/>
      <c r="C302" s="82"/>
      <c r="D302" s="605"/>
      <c r="E302" s="33"/>
      <c r="F302" s="34"/>
      <c r="G302" s="2434"/>
      <c r="H302" s="852"/>
      <c r="I302" s="455"/>
      <c r="J302" s="2130"/>
      <c r="K302" s="2130"/>
      <c r="L302" s="574"/>
    </row>
    <row r="303" spans="1:12">
      <c r="A303" s="1806"/>
      <c r="B303" s="69"/>
      <c r="C303" s="82"/>
      <c r="D303" s="605"/>
      <c r="E303" s="33"/>
      <c r="F303" s="34"/>
      <c r="G303" s="2434"/>
      <c r="H303" s="852"/>
      <c r="I303" s="455"/>
      <c r="J303" s="2130"/>
      <c r="K303" s="2130"/>
      <c r="L303" s="574"/>
    </row>
    <row r="304" spans="1:12">
      <c r="A304" s="1806"/>
      <c r="B304" s="69"/>
      <c r="C304" s="82"/>
      <c r="D304" s="605"/>
      <c r="E304" s="3167"/>
      <c r="F304" s="2805"/>
      <c r="G304" s="2430"/>
      <c r="H304" s="1345"/>
      <c r="I304" s="455"/>
      <c r="J304" s="2130"/>
      <c r="K304" s="2130"/>
      <c r="L304" s="574"/>
    </row>
    <row r="305" spans="1:12">
      <c r="A305" s="1806"/>
      <c r="B305" s="69"/>
      <c r="C305" s="82"/>
      <c r="D305" s="322"/>
      <c r="E305" s="3166"/>
      <c r="F305" s="2805"/>
      <c r="G305" s="2433"/>
      <c r="H305" s="69"/>
      <c r="I305" s="455"/>
      <c r="J305" s="2146"/>
      <c r="K305" s="1999"/>
      <c r="L305" s="574"/>
    </row>
    <row r="306" spans="1:12">
      <c r="A306" s="1806"/>
      <c r="B306" s="69"/>
      <c r="C306" s="82"/>
      <c r="D306" s="322"/>
      <c r="E306" s="3166"/>
      <c r="F306" s="2805"/>
      <c r="G306" s="2436"/>
      <c r="H306" s="29"/>
      <c r="I306" s="455"/>
      <c r="J306" s="2146"/>
      <c r="K306" s="1999"/>
      <c r="L306" s="574"/>
    </row>
    <row r="307" spans="1:12">
      <c r="A307" s="1903"/>
      <c r="B307" s="69"/>
      <c r="C307" s="82"/>
      <c r="D307" s="322"/>
      <c r="E307" s="3232"/>
      <c r="F307" s="2805"/>
      <c r="G307" s="2436"/>
      <c r="H307" s="29"/>
      <c r="I307" s="455"/>
      <c r="J307" s="2146"/>
      <c r="K307" s="1999"/>
      <c r="L307" s="574"/>
    </row>
    <row r="308" spans="1:12">
      <c r="A308" s="1806"/>
      <c r="B308" s="69"/>
      <c r="C308" s="82"/>
      <c r="D308" s="322"/>
      <c r="E308" s="3232"/>
      <c r="F308" s="2805"/>
      <c r="G308" s="2436"/>
      <c r="H308" s="29"/>
      <c r="I308" s="455"/>
      <c r="J308" s="2146"/>
      <c r="K308" s="1999"/>
      <c r="L308" s="574"/>
    </row>
    <row r="309" spans="1:12">
      <c r="A309" s="1806"/>
      <c r="B309" s="69"/>
      <c r="C309" s="82"/>
      <c r="D309" s="322"/>
      <c r="E309" s="3166"/>
      <c r="F309" s="2805"/>
      <c r="G309" s="2429"/>
      <c r="H309" s="69"/>
      <c r="I309" s="455"/>
      <c r="J309" s="2132"/>
      <c r="K309" s="2132"/>
      <c r="L309" s="574"/>
    </row>
    <row r="310" spans="1:12">
      <c r="A310" s="1806"/>
      <c r="B310" s="69"/>
      <c r="C310" s="82"/>
      <c r="D310" s="322"/>
      <c r="E310" s="3167"/>
      <c r="F310" s="2805"/>
      <c r="G310" s="2101"/>
      <c r="H310" s="1718"/>
      <c r="I310" s="455"/>
      <c r="J310" s="2103"/>
      <c r="K310" s="2102"/>
      <c r="L310" s="574"/>
    </row>
    <row r="311" spans="1:12">
      <c r="A311" s="1806"/>
      <c r="B311" s="69"/>
      <c r="C311" s="82"/>
      <c r="D311" s="322"/>
      <c r="E311" s="3167"/>
      <c r="F311" s="2805"/>
      <c r="G311" s="2430"/>
      <c r="H311" s="1345"/>
      <c r="I311" s="455"/>
      <c r="J311" s="1345"/>
      <c r="K311" s="3794"/>
      <c r="L311" s="574"/>
    </row>
    <row r="312" spans="1:12" ht="38.25">
      <c r="A312" s="1806"/>
      <c r="B312" s="69"/>
      <c r="C312" s="82"/>
      <c r="D312" s="605"/>
      <c r="E312" s="33"/>
      <c r="F312" s="34"/>
      <c r="G312" s="1539"/>
      <c r="H312" s="69"/>
      <c r="I312" s="455"/>
      <c r="J312" s="2120"/>
      <c r="K312" s="2128"/>
      <c r="L312" s="574"/>
    </row>
    <row r="313" spans="1:12">
      <c r="A313" s="1806"/>
      <c r="B313" s="69"/>
      <c r="C313" s="82"/>
      <c r="D313" s="322"/>
      <c r="E313" s="3167"/>
      <c r="F313" s="2805"/>
      <c r="G313" s="1116"/>
      <c r="H313" s="1345"/>
      <c r="I313" s="455"/>
      <c r="J313" s="3795"/>
      <c r="K313" s="3795"/>
      <c r="L313" s="574"/>
    </row>
    <row r="314" spans="1:12">
      <c r="A314" s="1806"/>
      <c r="B314" s="2432"/>
      <c r="C314" s="82"/>
      <c r="D314" s="322"/>
      <c r="E314" s="1783"/>
      <c r="F314" s="1784"/>
      <c r="G314" s="2429"/>
      <c r="H314" s="852"/>
      <c r="I314" s="455"/>
      <c r="J314" s="2132"/>
      <c r="K314" s="2132"/>
      <c r="L314" s="574"/>
    </row>
    <row r="315" spans="1:12">
      <c r="A315" s="2309"/>
      <c r="B315" s="3235"/>
      <c r="C315" s="3793"/>
      <c r="D315" s="3353"/>
      <c r="E315" s="3796"/>
      <c r="F315" s="3797"/>
      <c r="G315" s="3870"/>
      <c r="H315" s="3799"/>
      <c r="I315" s="3800"/>
      <c r="J315" s="3801"/>
      <c r="K315" s="3802"/>
      <c r="L315" s="574"/>
    </row>
    <row r="316" spans="1:12" ht="37.5">
      <c r="A316" s="1806"/>
      <c r="B316" s="852"/>
      <c r="C316" s="753"/>
      <c r="D316" s="218"/>
      <c r="E316" s="2319"/>
      <c r="F316" s="1990"/>
      <c r="G316" s="1713"/>
      <c r="H316" s="69"/>
      <c r="I316" s="3800"/>
      <c r="J316" s="2130"/>
      <c r="K316" s="2318"/>
      <c r="L316" s="574"/>
    </row>
    <row r="317" spans="1:12" ht="37.5">
      <c r="A317" s="1806"/>
      <c r="B317" s="2816"/>
      <c r="C317" s="2817"/>
      <c r="D317" s="2817"/>
      <c r="E317" s="2818"/>
      <c r="F317" s="2819"/>
      <c r="G317" s="2820"/>
      <c r="H317" s="2112"/>
      <c r="I317" s="2821"/>
      <c r="J317" s="2822"/>
      <c r="K317" s="2823"/>
      <c r="L317" s="574"/>
    </row>
    <row r="318" spans="1:12" ht="37.5">
      <c r="A318" s="1806"/>
      <c r="B318" s="852"/>
      <c r="C318" s="753"/>
      <c r="D318" s="753"/>
      <c r="E318" s="2319"/>
      <c r="F318" s="1990"/>
      <c r="G318" s="1713"/>
      <c r="H318" s="69"/>
      <c r="I318" s="455"/>
      <c r="J318" s="2130"/>
      <c r="K318" s="2132"/>
      <c r="L318" s="574"/>
    </row>
    <row r="319" spans="1:12">
      <c r="A319" s="1806"/>
      <c r="B319" s="852"/>
      <c r="C319" s="3793"/>
      <c r="D319" s="3353"/>
      <c r="E319" s="1836"/>
      <c r="F319" s="1990"/>
      <c r="G319" s="2429"/>
      <c r="H319" s="69"/>
      <c r="I319" s="455"/>
      <c r="J319" s="2132"/>
      <c r="K319" s="2132"/>
      <c r="L319" s="574"/>
    </row>
    <row r="320" spans="1:12">
      <c r="A320" s="1806"/>
      <c r="B320" s="852"/>
      <c r="C320" s="3793"/>
      <c r="D320" s="3353"/>
      <c r="E320" s="1783"/>
      <c r="F320" s="1784"/>
      <c r="G320" s="2430"/>
      <c r="H320" s="1345"/>
      <c r="I320" s="455"/>
      <c r="J320" s="3801"/>
      <c r="K320" s="2132"/>
      <c r="L320" s="574"/>
    </row>
    <row r="321" spans="1:12">
      <c r="A321" s="1903"/>
      <c r="B321" s="852"/>
      <c r="C321" s="3793"/>
      <c r="D321" s="3353"/>
      <c r="E321" s="1783"/>
      <c r="F321" s="1784"/>
      <c r="G321" s="2430"/>
      <c r="H321" s="1345"/>
      <c r="I321" s="455"/>
      <c r="J321" s="2130"/>
      <c r="K321" s="2132"/>
      <c r="L321" s="574"/>
    </row>
    <row r="322" spans="1:12">
      <c r="A322" s="1806"/>
      <c r="B322" s="852"/>
      <c r="C322" s="753"/>
      <c r="D322" s="3353"/>
      <c r="E322" s="1783"/>
      <c r="F322" s="1784"/>
      <c r="G322" s="1116"/>
      <c r="H322" s="1345"/>
      <c r="I322" s="455"/>
      <c r="J322" s="2130"/>
      <c r="K322" s="2132"/>
      <c r="L322" s="574"/>
    </row>
    <row r="323" spans="1:12">
      <c r="A323" s="374"/>
      <c r="B323" s="852"/>
      <c r="C323" s="753"/>
      <c r="D323" s="3353"/>
      <c r="E323" s="1783"/>
      <c r="F323" s="1784"/>
      <c r="G323" s="1116"/>
      <c r="H323" s="1345"/>
      <c r="I323" s="455"/>
      <c r="J323" s="2130"/>
      <c r="K323" s="2132"/>
      <c r="L323" s="574"/>
    </row>
    <row r="324" spans="1:12">
      <c r="A324" s="413" t="s">
        <v>1</v>
      </c>
      <c r="B324" s="413"/>
      <c r="C324" s="791"/>
      <c r="D324" s="372"/>
      <c r="E324" s="1848"/>
      <c r="F324" s="1849"/>
      <c r="G324" s="270"/>
      <c r="H324" s="1850"/>
      <c r="I324" s="413"/>
      <c r="J324" s="1851"/>
      <c r="K324" s="1847"/>
      <c r="L324" s="574"/>
    </row>
    <row r="325" spans="1:12">
      <c r="A325" s="790" t="s">
        <v>1004</v>
      </c>
      <c r="B325" s="790"/>
      <c r="C325" s="1852"/>
      <c r="D325" s="785"/>
      <c r="E325" s="1848"/>
      <c r="F325" s="1849"/>
      <c r="G325" s="270"/>
      <c r="H325" s="1850"/>
      <c r="I325" s="413"/>
      <c r="J325" s="1851"/>
      <c r="K325" s="1847"/>
      <c r="L325" s="574"/>
    </row>
    <row r="326" spans="1:12" ht="35.25" thickBot="1">
      <c r="A326" s="374"/>
      <c r="B326" s="412"/>
      <c r="C326" s="372"/>
      <c r="D326" s="372"/>
      <c r="E326" s="1848"/>
      <c r="F326" s="1849"/>
      <c r="G326" s="270"/>
      <c r="H326" s="1850"/>
      <c r="I326" s="412"/>
      <c r="J326" s="1851"/>
      <c r="K326" s="1847"/>
      <c r="L326" s="574"/>
    </row>
    <row r="327" spans="1:12">
      <c r="A327" s="1853"/>
      <c r="B327" s="1854" t="s">
        <v>3</v>
      </c>
      <c r="C327" s="80" t="s">
        <v>4</v>
      </c>
      <c r="D327" s="379" t="s">
        <v>5</v>
      </c>
      <c r="E327" s="1855" t="s">
        <v>6</v>
      </c>
      <c r="F327" s="1856" t="s">
        <v>6</v>
      </c>
      <c r="G327" s="201" t="s">
        <v>7</v>
      </c>
      <c r="H327" s="80" t="s">
        <v>8</v>
      </c>
      <c r="I327" s="80" t="s">
        <v>9</v>
      </c>
      <c r="J327" s="1857" t="s">
        <v>10</v>
      </c>
      <c r="K327" s="1858" t="s">
        <v>10</v>
      </c>
      <c r="L327" s="574"/>
    </row>
    <row r="328" spans="1:12" ht="35.25" thickBot="1">
      <c r="A328" s="1859"/>
      <c r="B328" s="1860"/>
      <c r="C328" s="414"/>
      <c r="D328" s="381" t="s">
        <v>11</v>
      </c>
      <c r="E328" s="1861" t="s">
        <v>12</v>
      </c>
      <c r="F328" s="1862" t="s">
        <v>13</v>
      </c>
      <c r="G328" s="202"/>
      <c r="H328" s="414" t="s">
        <v>14</v>
      </c>
      <c r="I328" s="414"/>
      <c r="J328" s="1863" t="s">
        <v>15</v>
      </c>
      <c r="K328" s="1864" t="s">
        <v>16</v>
      </c>
      <c r="L328" s="574"/>
    </row>
    <row r="329" spans="1:12" ht="38.25">
      <c r="A329" s="1806"/>
      <c r="B329" s="3014"/>
      <c r="C329" s="443"/>
      <c r="D329" s="1467"/>
      <c r="E329" s="1489"/>
      <c r="F329" s="1621"/>
      <c r="G329" s="1798"/>
      <c r="H329" s="1995"/>
      <c r="I329" s="482"/>
      <c r="J329" s="1995"/>
      <c r="K329" s="2091"/>
      <c r="L329" s="574"/>
    </row>
    <row r="330" spans="1:12">
      <c r="A330" s="1903"/>
      <c r="B330" s="3015"/>
      <c r="C330" s="3793"/>
      <c r="D330" s="3353"/>
      <c r="E330" s="1783"/>
      <c r="F330" s="1784"/>
      <c r="G330" s="2430"/>
      <c r="H330" s="1345"/>
      <c r="I330" s="493"/>
      <c r="J330" s="2130"/>
      <c r="K330" s="2132"/>
      <c r="L330" s="574"/>
    </row>
    <row r="331" spans="1:12">
      <c r="A331" s="1806"/>
      <c r="B331" s="3015"/>
      <c r="C331" s="3793"/>
      <c r="D331" s="3353"/>
      <c r="E331" s="1783"/>
      <c r="F331" s="1784"/>
      <c r="G331" s="2430"/>
      <c r="H331" s="1345"/>
      <c r="I331" s="455"/>
      <c r="J331" s="3801"/>
      <c r="K331" s="2132"/>
      <c r="L331" s="574"/>
    </row>
    <row r="332" spans="1:12" ht="37.5">
      <c r="A332" s="1806"/>
      <c r="B332" s="3015"/>
      <c r="C332" s="753"/>
      <c r="D332" s="753"/>
      <c r="E332" s="2319"/>
      <c r="F332" s="1990"/>
      <c r="G332" s="1713"/>
      <c r="H332" s="69"/>
      <c r="I332" s="455"/>
      <c r="J332" s="2130"/>
      <c r="K332" s="2132"/>
      <c r="L332" s="574"/>
    </row>
    <row r="333" spans="1:12">
      <c r="A333" s="1806"/>
      <c r="B333" s="3015"/>
      <c r="C333" s="753"/>
      <c r="D333" s="3353"/>
      <c r="E333" s="1783"/>
      <c r="F333" s="1784"/>
      <c r="G333" s="1116"/>
      <c r="H333" s="1345"/>
      <c r="I333" s="455"/>
      <c r="J333" s="2130"/>
      <c r="K333" s="2132"/>
      <c r="L333" s="574"/>
    </row>
    <row r="334" spans="1:12">
      <c r="A334" s="1806"/>
      <c r="B334" s="3015"/>
      <c r="C334" s="753"/>
      <c r="D334" s="3353"/>
      <c r="E334" s="1783"/>
      <c r="F334" s="1784"/>
      <c r="G334" s="2977"/>
      <c r="H334" s="1345"/>
      <c r="I334" s="493"/>
      <c r="J334" s="2130"/>
      <c r="K334" s="2132"/>
      <c r="L334" s="574"/>
    </row>
    <row r="335" spans="1:12">
      <c r="A335" s="1806"/>
      <c r="B335" s="3015"/>
      <c r="C335" s="753"/>
      <c r="D335" s="3353"/>
      <c r="E335" s="1783"/>
      <c r="F335" s="1784"/>
      <c r="G335" s="1116"/>
      <c r="H335" s="1345"/>
      <c r="I335" s="455"/>
      <c r="J335" s="2130"/>
      <c r="K335" s="2132"/>
      <c r="L335" s="574"/>
    </row>
    <row r="336" spans="1:12">
      <c r="A336" s="1806"/>
      <c r="B336" s="3016"/>
      <c r="C336" s="3756"/>
      <c r="D336" s="3758"/>
      <c r="E336" s="252"/>
      <c r="F336" s="241"/>
      <c r="G336" s="276"/>
      <c r="H336" s="29"/>
      <c r="I336" s="416"/>
      <c r="J336" s="203"/>
      <c r="K336" s="311"/>
      <c r="L336" s="574"/>
    </row>
    <row r="337" spans="1:12">
      <c r="A337" s="1806"/>
      <c r="B337" s="3017"/>
      <c r="C337" s="82"/>
      <c r="D337" s="605"/>
      <c r="E337" s="3166"/>
      <c r="F337" s="241"/>
      <c r="G337" s="276"/>
      <c r="H337" s="29"/>
      <c r="I337" s="1804"/>
      <c r="J337" s="203"/>
      <c r="K337" s="3154"/>
      <c r="L337" s="574"/>
    </row>
    <row r="338" spans="1:12" ht="37.5">
      <c r="A338" s="1806"/>
      <c r="B338" s="1782"/>
      <c r="C338" s="82"/>
      <c r="D338" s="322"/>
      <c r="E338" s="1783"/>
      <c r="F338" s="1784"/>
      <c r="G338" s="1541"/>
      <c r="H338" s="69"/>
      <c r="I338" s="455"/>
      <c r="J338" s="2120"/>
      <c r="K338" s="2131"/>
      <c r="L338" s="574"/>
    </row>
    <row r="339" spans="1:12" ht="38.25">
      <c r="A339" s="1806"/>
      <c r="B339" s="2380" t="s">
        <v>4712</v>
      </c>
      <c r="C339" s="82"/>
      <c r="D339" s="322"/>
      <c r="E339" s="33"/>
      <c r="F339" s="34"/>
      <c r="G339" s="276"/>
      <c r="H339" s="1345"/>
      <c r="I339" s="132"/>
      <c r="J339" s="203"/>
      <c r="K339" s="1777"/>
    </row>
    <row r="340" spans="1:12" ht="39.75">
      <c r="A340" s="1806"/>
      <c r="B340" s="69" t="s">
        <v>4722</v>
      </c>
      <c r="C340" s="957" t="s">
        <v>4714</v>
      </c>
      <c r="D340" s="1174" t="s">
        <v>334</v>
      </c>
      <c r="E340" s="1482">
        <v>120</v>
      </c>
      <c r="F340" s="1477" t="s">
        <v>5483</v>
      </c>
      <c r="G340" s="276" t="s">
        <v>5484</v>
      </c>
      <c r="H340" s="29" t="s">
        <v>792</v>
      </c>
      <c r="I340" s="1772" t="s">
        <v>903</v>
      </c>
      <c r="J340" s="29" t="s">
        <v>5485</v>
      </c>
      <c r="K340" s="3154" t="s">
        <v>5486</v>
      </c>
    </row>
    <row r="341" spans="1:12" ht="37.5">
      <c r="A341" s="1806"/>
      <c r="B341" s="69" t="s">
        <v>5487</v>
      </c>
      <c r="C341" s="957" t="s">
        <v>4714</v>
      </c>
      <c r="D341" s="1174" t="s">
        <v>334</v>
      </c>
      <c r="E341" s="1477">
        <v>140</v>
      </c>
      <c r="F341" s="1477" t="s">
        <v>5488</v>
      </c>
      <c r="G341" s="276" t="s">
        <v>5489</v>
      </c>
      <c r="H341" s="29" t="s">
        <v>4845</v>
      </c>
      <c r="I341" s="2771" t="s">
        <v>5490</v>
      </c>
      <c r="J341" s="29" t="s">
        <v>5491</v>
      </c>
      <c r="K341" s="3154" t="s">
        <v>5492</v>
      </c>
    </row>
    <row r="342" spans="1:12">
      <c r="A342" s="1806"/>
      <c r="B342" s="69"/>
      <c r="C342" s="3793"/>
      <c r="D342" s="3353"/>
      <c r="E342" s="1836"/>
      <c r="F342" s="1990"/>
      <c r="G342" s="1713"/>
      <c r="H342" s="69"/>
      <c r="I342" s="455"/>
      <c r="J342" s="2132"/>
      <c r="K342" s="2132"/>
    </row>
    <row r="343" spans="1:12" ht="35.25" thickBot="1">
      <c r="A343" s="1806"/>
      <c r="B343" s="1257" t="s">
        <v>3864</v>
      </c>
      <c r="C343" s="776"/>
      <c r="D343" s="1485"/>
      <c r="E343" s="1875"/>
      <c r="F343" s="1876"/>
      <c r="G343" s="1877"/>
      <c r="H343" s="1690"/>
      <c r="I343" s="1878"/>
      <c r="J343" s="1879"/>
      <c r="K343" s="1487"/>
    </row>
    <row r="344" spans="1:12">
      <c r="A344" s="1806"/>
      <c r="B344" s="1880" t="s">
        <v>4527</v>
      </c>
      <c r="C344" s="1881" t="s">
        <v>5240</v>
      </c>
      <c r="D344" s="1488" t="s">
        <v>2976</v>
      </c>
      <c r="E344" s="1865">
        <v>85</v>
      </c>
      <c r="F344" s="1866"/>
      <c r="G344" s="1882"/>
      <c r="H344" s="1883"/>
      <c r="I344" s="1884"/>
      <c r="J344" s="1885">
        <v>2340</v>
      </c>
      <c r="K344" s="1886">
        <v>78</v>
      </c>
    </row>
    <row r="345" spans="1:12">
      <c r="A345" s="1806"/>
      <c r="B345" s="2170" t="s">
        <v>4527</v>
      </c>
      <c r="C345" s="1871" t="s">
        <v>5241</v>
      </c>
      <c r="D345" s="1056" t="s">
        <v>5242</v>
      </c>
      <c r="E345" s="1790">
        <v>75</v>
      </c>
      <c r="F345" s="1872"/>
      <c r="G345" s="765"/>
      <c r="H345" s="1345"/>
      <c r="I345" s="1115"/>
      <c r="J345" s="1868"/>
      <c r="K345" s="1887">
        <v>63</v>
      </c>
    </row>
    <row r="346" spans="1:12">
      <c r="A346" s="2382" t="s">
        <v>1180</v>
      </c>
      <c r="B346" s="2170" t="s">
        <v>4527</v>
      </c>
      <c r="C346" s="1871" t="s">
        <v>5243</v>
      </c>
      <c r="D346" s="1056" t="s">
        <v>5244</v>
      </c>
      <c r="E346" s="1790">
        <v>60</v>
      </c>
      <c r="F346" s="1872"/>
      <c r="G346" s="765" t="s">
        <v>5245</v>
      </c>
      <c r="H346" s="1345"/>
      <c r="I346" s="1115"/>
      <c r="J346" s="1868" t="s">
        <v>2158</v>
      </c>
      <c r="K346" s="1887">
        <v>49.67</v>
      </c>
    </row>
    <row r="347" spans="1:12" ht="35.25" thickBot="1">
      <c r="A347" s="1806"/>
      <c r="B347" s="1888" t="s">
        <v>4527</v>
      </c>
      <c r="C347" s="1874" t="s">
        <v>4583</v>
      </c>
      <c r="D347" s="1889" t="s">
        <v>5493</v>
      </c>
      <c r="E347" s="1890">
        <v>45</v>
      </c>
      <c r="F347" s="1891" t="s">
        <v>792</v>
      </c>
      <c r="G347" s="1877" t="s">
        <v>5264</v>
      </c>
      <c r="H347" s="1690">
        <v>2070</v>
      </c>
      <c r="I347" s="1878" t="s">
        <v>701</v>
      </c>
      <c r="J347" s="1879" t="s">
        <v>5287</v>
      </c>
      <c r="K347" s="1892" t="s">
        <v>3607</v>
      </c>
    </row>
    <row r="348" spans="1:12" ht="35.25" thickBot="1">
      <c r="A348" s="1806"/>
      <c r="B348" s="1893" t="s">
        <v>912</v>
      </c>
      <c r="C348" s="1881" t="s">
        <v>4531</v>
      </c>
      <c r="D348" s="1967" t="s">
        <v>5246</v>
      </c>
      <c r="E348" s="1894">
        <v>90</v>
      </c>
      <c r="F348" s="1895" t="s">
        <v>646</v>
      </c>
      <c r="G348" s="1896" t="s">
        <v>800</v>
      </c>
      <c r="H348" s="1883">
        <v>1645</v>
      </c>
      <c r="I348" s="1884"/>
      <c r="J348" s="1885" t="s">
        <v>5247</v>
      </c>
      <c r="K348" s="1886">
        <v>73</v>
      </c>
    </row>
    <row r="349" spans="1:12">
      <c r="A349" s="1806" t="s">
        <v>906</v>
      </c>
      <c r="B349" s="1893" t="s">
        <v>912</v>
      </c>
      <c r="C349" s="1881" t="s">
        <v>4537</v>
      </c>
      <c r="D349" s="1922" t="s">
        <v>5248</v>
      </c>
      <c r="E349" s="1894">
        <v>85</v>
      </c>
      <c r="F349" s="1895" t="s">
        <v>174</v>
      </c>
      <c r="G349" s="1896" t="s">
        <v>800</v>
      </c>
      <c r="H349" s="1883">
        <v>1645</v>
      </c>
      <c r="I349" s="1884"/>
      <c r="J349" s="1885" t="s">
        <v>3107</v>
      </c>
      <c r="K349" s="1886">
        <v>68.540000000000006</v>
      </c>
    </row>
    <row r="350" spans="1:12" ht="35.25" thickBot="1">
      <c r="A350" s="1806" t="s">
        <v>906</v>
      </c>
      <c r="B350" s="805" t="s">
        <v>912</v>
      </c>
      <c r="C350" s="1055" t="s">
        <v>4544</v>
      </c>
      <c r="D350" s="1901" t="s">
        <v>5249</v>
      </c>
      <c r="E350" s="1790">
        <v>80</v>
      </c>
      <c r="F350" s="1872" t="s">
        <v>1218</v>
      </c>
      <c r="G350" s="766" t="s">
        <v>800</v>
      </c>
      <c r="H350" s="416" t="s">
        <v>627</v>
      </c>
      <c r="I350" s="1115"/>
      <c r="J350" s="1897" t="s">
        <v>5080</v>
      </c>
      <c r="K350" s="1898">
        <v>58.33</v>
      </c>
    </row>
    <row r="351" spans="1:12" ht="35.25" thickBot="1">
      <c r="A351" s="1806" t="s">
        <v>906</v>
      </c>
      <c r="B351" s="805" t="s">
        <v>912</v>
      </c>
      <c r="C351" s="1055" t="s">
        <v>4558</v>
      </c>
      <c r="D351" s="1901" t="s">
        <v>3088</v>
      </c>
      <c r="E351" s="1790">
        <v>120</v>
      </c>
      <c r="F351" s="1872" t="s">
        <v>5250</v>
      </c>
      <c r="G351" s="766" t="s">
        <v>800</v>
      </c>
      <c r="H351" s="1345" t="s">
        <v>5251</v>
      </c>
      <c r="I351" s="1115"/>
      <c r="J351" s="1345" t="s">
        <v>5251</v>
      </c>
      <c r="K351" s="1887" t="s">
        <v>5252</v>
      </c>
    </row>
    <row r="352" spans="1:12">
      <c r="A352" s="1806"/>
      <c r="B352" s="805" t="s">
        <v>912</v>
      </c>
      <c r="C352" s="1055" t="s">
        <v>913</v>
      </c>
      <c r="D352" s="375" t="s">
        <v>3088</v>
      </c>
      <c r="E352" s="1790">
        <v>150</v>
      </c>
      <c r="F352" s="1872" t="s">
        <v>2462</v>
      </c>
      <c r="G352" s="766" t="s">
        <v>800</v>
      </c>
      <c r="H352" s="1345" t="s">
        <v>5254</v>
      </c>
      <c r="I352" s="1115"/>
      <c r="J352" s="1345" t="s">
        <v>5254</v>
      </c>
      <c r="K352" s="1887" t="s">
        <v>5255</v>
      </c>
    </row>
    <row r="353" spans="1:11" ht="35.25" thickBot="1">
      <c r="A353" s="1806"/>
      <c r="B353" s="2001" t="s">
        <v>5437</v>
      </c>
      <c r="C353" s="2002" t="s">
        <v>5438</v>
      </c>
      <c r="D353" s="2003" t="s">
        <v>5439</v>
      </c>
      <c r="E353" s="2004">
        <v>115</v>
      </c>
      <c r="F353" s="2005" t="s">
        <v>5440</v>
      </c>
      <c r="G353" s="2006" t="s">
        <v>800</v>
      </c>
      <c r="H353" s="2007"/>
      <c r="I353" s="2008"/>
      <c r="J353" s="2009" t="s">
        <v>5441</v>
      </c>
      <c r="K353" s="2010">
        <v>84</v>
      </c>
    </row>
    <row r="354" spans="1:11" ht="35.25" thickTop="1">
      <c r="A354" s="1806"/>
      <c r="B354" s="69" t="s">
        <v>4343</v>
      </c>
      <c r="C354" s="82" t="s">
        <v>3866</v>
      </c>
      <c r="D354" s="605" t="s">
        <v>533</v>
      </c>
      <c r="E354" s="33">
        <v>18</v>
      </c>
      <c r="F354" s="34" t="s">
        <v>5442</v>
      </c>
      <c r="G354" s="2791" t="s">
        <v>5443</v>
      </c>
      <c r="H354" s="1345" t="s">
        <v>1971</v>
      </c>
      <c r="I354" s="455" t="s">
        <v>701</v>
      </c>
      <c r="J354" s="959" t="s">
        <v>1175</v>
      </c>
      <c r="K354" s="1777" t="s">
        <v>5444</v>
      </c>
    </row>
    <row r="355" spans="1:11">
      <c r="A355" s="1806"/>
      <c r="B355" s="852"/>
      <c r="C355" s="753"/>
      <c r="D355" s="634"/>
      <c r="E355" s="1478"/>
      <c r="F355" s="1479"/>
      <c r="G355" s="2101"/>
      <c r="H355" s="1718"/>
      <c r="I355" s="3791"/>
      <c r="J355" s="2130"/>
      <c r="K355" s="2132"/>
    </row>
    <row r="356" spans="1:11">
      <c r="A356" s="1806"/>
      <c r="B356" s="852"/>
      <c r="C356" s="753"/>
      <c r="D356" s="3353"/>
      <c r="E356" s="1478"/>
      <c r="F356" s="1479"/>
      <c r="G356" s="2101"/>
      <c r="H356" s="1718"/>
      <c r="I356" s="3791"/>
      <c r="J356" s="2132"/>
      <c r="K356" s="1997"/>
    </row>
    <row r="357" spans="1:11">
      <c r="A357" s="1806"/>
      <c r="B357" s="852"/>
      <c r="C357" s="753"/>
      <c r="D357" s="3353"/>
      <c r="E357" s="1478"/>
      <c r="F357" s="1479"/>
      <c r="G357" s="2101"/>
      <c r="H357" s="1718"/>
      <c r="I357" s="3791"/>
      <c r="J357" s="2132"/>
      <c r="K357" s="1997"/>
    </row>
    <row r="358" spans="1:11">
      <c r="A358" s="1806"/>
      <c r="B358" s="190"/>
      <c r="C358" s="140"/>
      <c r="D358" s="140"/>
      <c r="E358" s="1476"/>
      <c r="F358" s="1477"/>
      <c r="G358" s="2122"/>
      <c r="H358" s="190"/>
      <c r="I358" s="132"/>
      <c r="J358" s="2118"/>
      <c r="K358" s="2118"/>
    </row>
    <row r="359" spans="1:11">
      <c r="A359" s="1806"/>
      <c r="B359" s="69"/>
      <c r="C359" s="218"/>
      <c r="D359" s="218"/>
      <c r="E359" s="1476"/>
      <c r="F359" s="1477"/>
      <c r="G359" s="1713"/>
      <c r="H359" s="69"/>
      <c r="I359" s="69"/>
      <c r="J359" s="2118"/>
      <c r="K359" s="2118"/>
    </row>
    <row r="360" spans="1:11">
      <c r="A360" s="1806"/>
      <c r="B360" s="69"/>
      <c r="C360" s="218"/>
      <c r="D360" s="218"/>
      <c r="E360" s="1476"/>
      <c r="F360" s="1477"/>
      <c r="G360" s="1713"/>
      <c r="H360" s="69"/>
      <c r="I360" s="69"/>
      <c r="J360" s="2118"/>
      <c r="K360" s="2118"/>
    </row>
    <row r="361" spans="1:11">
      <c r="A361" s="1806"/>
      <c r="B361" s="69"/>
      <c r="C361" s="218"/>
      <c r="D361" s="218"/>
      <c r="E361" s="1476"/>
      <c r="F361" s="1477"/>
      <c r="G361" s="1713"/>
      <c r="H361" s="69"/>
      <c r="I361" s="69"/>
      <c r="J361" s="2118"/>
      <c r="K361" s="2118"/>
    </row>
    <row r="362" spans="1:11">
      <c r="A362" s="1903"/>
      <c r="B362" s="852"/>
      <c r="C362" s="753"/>
      <c r="D362" s="634"/>
      <c r="E362" s="1478"/>
      <c r="F362" s="1479"/>
      <c r="G362" s="1116"/>
      <c r="H362" s="1345"/>
      <c r="I362" s="1349"/>
      <c r="J362" s="1705"/>
      <c r="K362" s="1705"/>
    </row>
    <row r="363" spans="1:11">
      <c r="A363" s="1806"/>
      <c r="B363" s="852"/>
      <c r="C363" s="753"/>
      <c r="D363" s="634"/>
      <c r="E363" s="1478"/>
      <c r="F363" s="1479"/>
      <c r="G363" s="1116"/>
      <c r="H363" s="1345"/>
      <c r="I363" s="1349"/>
      <c r="J363" s="1705"/>
      <c r="K363" s="1705"/>
    </row>
    <row r="364" spans="1:11">
      <c r="A364" s="374"/>
      <c r="B364" s="374"/>
      <c r="C364" s="785"/>
      <c r="D364" s="785"/>
      <c r="E364" s="785"/>
      <c r="F364" s="785"/>
      <c r="G364" s="785"/>
      <c r="H364" s="785"/>
      <c r="I364" s="1845"/>
      <c r="J364" s="1846"/>
      <c r="K364" s="1847"/>
    </row>
    <row r="365" spans="1:11">
      <c r="A365" s="413" t="s">
        <v>1</v>
      </c>
      <c r="B365" s="413"/>
      <c r="C365" s="791"/>
      <c r="D365" s="372"/>
      <c r="E365" s="1848"/>
      <c r="F365" s="1849"/>
      <c r="G365" s="270"/>
      <c r="H365" s="1850"/>
      <c r="I365" s="413"/>
      <c r="J365" s="1851"/>
      <c r="K365" s="1847"/>
    </row>
    <row r="366" spans="1:11">
      <c r="A366" s="790" t="s">
        <v>1004</v>
      </c>
      <c r="B366" s="790"/>
      <c r="C366" s="1852"/>
      <c r="D366" s="785"/>
      <c r="E366" s="1848"/>
      <c r="F366" s="1849"/>
      <c r="G366" s="270"/>
      <c r="H366" s="1850"/>
      <c r="I366" s="413"/>
      <c r="J366" s="1851"/>
      <c r="K366" s="1847"/>
    </row>
    <row r="367" spans="1:11" ht="35.25" thickBot="1">
      <c r="A367" s="374"/>
      <c r="B367" s="412"/>
      <c r="C367" s="372"/>
      <c r="D367" s="372"/>
      <c r="E367" s="1848"/>
      <c r="F367" s="1849"/>
      <c r="G367" s="270"/>
      <c r="H367" s="1850"/>
      <c r="I367" s="412"/>
      <c r="J367" s="1851"/>
      <c r="K367" s="1847"/>
    </row>
    <row r="368" spans="1:11">
      <c r="A368" s="1853"/>
      <c r="B368" s="1854" t="s">
        <v>3</v>
      </c>
      <c r="C368" s="80" t="s">
        <v>4</v>
      </c>
      <c r="D368" s="379" t="s">
        <v>5</v>
      </c>
      <c r="E368" s="1855" t="s">
        <v>6</v>
      </c>
      <c r="F368" s="1856" t="s">
        <v>6</v>
      </c>
      <c r="G368" s="201" t="s">
        <v>7</v>
      </c>
      <c r="H368" s="80" t="s">
        <v>8</v>
      </c>
      <c r="I368" s="80" t="s">
        <v>9</v>
      </c>
      <c r="J368" s="1857" t="s">
        <v>10</v>
      </c>
      <c r="K368" s="1858" t="s">
        <v>10</v>
      </c>
    </row>
    <row r="369" spans="1:11" ht="35.25" thickBot="1">
      <c r="A369" s="1859"/>
      <c r="B369" s="1860"/>
      <c r="C369" s="414"/>
      <c r="D369" s="381" t="s">
        <v>11</v>
      </c>
      <c r="E369" s="1861" t="s">
        <v>12</v>
      </c>
      <c r="F369" s="1862" t="s">
        <v>13</v>
      </c>
      <c r="G369" s="202"/>
      <c r="H369" s="414" t="s">
        <v>14</v>
      </c>
      <c r="I369" s="414"/>
      <c r="J369" s="1863" t="s">
        <v>15</v>
      </c>
      <c r="K369" s="1864" t="s">
        <v>16</v>
      </c>
    </row>
    <row r="370" spans="1:11" ht="38.25">
      <c r="A370" s="1806"/>
      <c r="B370" s="2124" t="s">
        <v>5494</v>
      </c>
      <c r="C370" s="443"/>
      <c r="D370" s="1467"/>
      <c r="E370" s="1489"/>
      <c r="F370" s="1621"/>
      <c r="G370" s="1798"/>
      <c r="H370" s="1995"/>
      <c r="I370" s="482"/>
      <c r="J370" s="1995"/>
      <c r="K370" s="2125"/>
    </row>
    <row r="371" spans="1:11">
      <c r="A371" s="1806"/>
      <c r="B371" s="69" t="s">
        <v>5016</v>
      </c>
      <c r="C371" s="82" t="s">
        <v>4714</v>
      </c>
      <c r="D371" s="322" t="s">
        <v>653</v>
      </c>
      <c r="E371" s="1783">
        <v>45</v>
      </c>
      <c r="F371" s="1784"/>
      <c r="G371" s="2090" t="s">
        <v>5269</v>
      </c>
      <c r="H371" s="84" t="s">
        <v>5270</v>
      </c>
      <c r="I371" s="132" t="s">
        <v>903</v>
      </c>
      <c r="J371" s="2093"/>
      <c r="K371" s="2126"/>
    </row>
    <row r="372" spans="1:11">
      <c r="A372" s="1806"/>
      <c r="B372" s="69" t="s">
        <v>5449</v>
      </c>
      <c r="C372" s="82" t="s">
        <v>4714</v>
      </c>
      <c r="D372" s="322" t="s">
        <v>653</v>
      </c>
      <c r="E372" s="1478">
        <v>45</v>
      </c>
      <c r="F372" s="1479" t="s">
        <v>5450</v>
      </c>
      <c r="G372" s="1116" t="s">
        <v>5292</v>
      </c>
      <c r="H372" s="1345" t="s">
        <v>5451</v>
      </c>
      <c r="I372" s="455" t="s">
        <v>701</v>
      </c>
      <c r="J372" s="1345" t="s">
        <v>5452</v>
      </c>
      <c r="K372" s="1997">
        <v>39.299999999999997</v>
      </c>
    </row>
    <row r="373" spans="1:11">
      <c r="A373" s="1806"/>
      <c r="B373" s="69" t="s">
        <v>5024</v>
      </c>
      <c r="C373" s="82" t="s">
        <v>4714</v>
      </c>
      <c r="D373" s="322" t="s">
        <v>1629</v>
      </c>
      <c r="E373" s="1478">
        <v>60</v>
      </c>
      <c r="F373" s="1479"/>
      <c r="G373" s="2090"/>
      <c r="H373" s="84"/>
      <c r="I373" s="132"/>
      <c r="J373" s="2093"/>
      <c r="K373" s="2126"/>
    </row>
    <row r="374" spans="1:11">
      <c r="A374" s="1806"/>
      <c r="B374" s="69" t="s">
        <v>5033</v>
      </c>
      <c r="C374" s="82" t="s">
        <v>4714</v>
      </c>
      <c r="D374" s="322" t="s">
        <v>1629</v>
      </c>
      <c r="E374" s="1478">
        <v>60</v>
      </c>
      <c r="F374" s="1479"/>
      <c r="G374" s="1116"/>
      <c r="H374" s="1345" t="s">
        <v>608</v>
      </c>
      <c r="I374" s="132"/>
      <c r="J374" s="1345" t="s">
        <v>794</v>
      </c>
      <c r="K374" s="1997">
        <v>49.5</v>
      </c>
    </row>
    <row r="375" spans="1:11">
      <c r="A375" s="1806"/>
      <c r="B375" s="69" t="s">
        <v>5029</v>
      </c>
      <c r="C375" s="82" t="s">
        <v>4714</v>
      </c>
      <c r="D375" s="322" t="s">
        <v>653</v>
      </c>
      <c r="E375" s="1783">
        <v>50</v>
      </c>
      <c r="F375" s="1477" t="s">
        <v>792</v>
      </c>
      <c r="G375" s="2090" t="s">
        <v>5269</v>
      </c>
      <c r="H375" s="42">
        <v>2020</v>
      </c>
      <c r="I375" s="132" t="s">
        <v>903</v>
      </c>
      <c r="J375" s="2093" t="s">
        <v>4723</v>
      </c>
      <c r="K375" s="2126">
        <v>41</v>
      </c>
    </row>
    <row r="376" spans="1:11">
      <c r="A376" s="1806"/>
      <c r="B376" s="69" t="s">
        <v>5278</v>
      </c>
      <c r="C376" s="82" t="s">
        <v>4714</v>
      </c>
      <c r="D376" s="322" t="s">
        <v>2976</v>
      </c>
      <c r="E376" s="1783">
        <v>60</v>
      </c>
      <c r="F376" s="1477" t="s">
        <v>2170</v>
      </c>
      <c r="G376" s="1116" t="s">
        <v>5279</v>
      </c>
      <c r="H376" s="1345" t="s">
        <v>5280</v>
      </c>
      <c r="I376" s="455" t="s">
        <v>701</v>
      </c>
      <c r="J376" s="1345" t="s">
        <v>1104</v>
      </c>
      <c r="K376" s="1997">
        <v>54.5</v>
      </c>
    </row>
    <row r="377" spans="1:11">
      <c r="A377" s="1806"/>
      <c r="B377" s="69" t="s">
        <v>5281</v>
      </c>
      <c r="C377" s="82" t="s">
        <v>4714</v>
      </c>
      <c r="D377" s="322" t="s">
        <v>5059</v>
      </c>
      <c r="E377" s="33">
        <v>80</v>
      </c>
      <c r="F377" s="34" t="s">
        <v>5282</v>
      </c>
      <c r="G377" s="276" t="s">
        <v>5272</v>
      </c>
      <c r="H377" s="1345" t="s">
        <v>5283</v>
      </c>
      <c r="I377" s="132" t="s">
        <v>701</v>
      </c>
      <c r="J377" s="203" t="s">
        <v>5284</v>
      </c>
      <c r="K377" s="1777">
        <v>70</v>
      </c>
    </row>
    <row r="378" spans="1:11">
      <c r="A378" s="1806"/>
      <c r="B378" s="69" t="s">
        <v>5048</v>
      </c>
      <c r="C378" s="82" t="s">
        <v>4714</v>
      </c>
      <c r="D378" s="218" t="s">
        <v>550</v>
      </c>
      <c r="E378" s="1783">
        <v>120</v>
      </c>
      <c r="F378" s="1784" t="s">
        <v>608</v>
      </c>
      <c r="G378" s="1601" t="s">
        <v>5272</v>
      </c>
      <c r="H378" s="1345" t="s">
        <v>5273</v>
      </c>
      <c r="I378" s="132" t="s">
        <v>701</v>
      </c>
      <c r="J378" s="3803" t="s">
        <v>5274</v>
      </c>
      <c r="K378" s="1998">
        <v>102.5</v>
      </c>
    </row>
    <row r="379" spans="1:11" ht="37.5">
      <c r="A379" s="1806"/>
      <c r="B379" s="69" t="s">
        <v>5050</v>
      </c>
      <c r="C379" s="82" t="s">
        <v>4714</v>
      </c>
      <c r="D379" s="218" t="s">
        <v>5051</v>
      </c>
      <c r="E379" s="1783">
        <v>80</v>
      </c>
      <c r="F379" s="1784" t="s">
        <v>5440</v>
      </c>
      <c r="G379" s="1798" t="s">
        <v>5269</v>
      </c>
      <c r="H379" s="2104">
        <v>2060</v>
      </c>
      <c r="I379" s="132" t="s">
        <v>903</v>
      </c>
      <c r="J379" s="1996" t="s">
        <v>5495</v>
      </c>
      <c r="K379" s="2127">
        <v>69.67</v>
      </c>
    </row>
    <row r="380" spans="1:11">
      <c r="A380" s="1806"/>
      <c r="B380" s="69" t="s">
        <v>5058</v>
      </c>
      <c r="C380" s="82" t="s">
        <v>4714</v>
      </c>
      <c r="D380" s="322" t="s">
        <v>5059</v>
      </c>
      <c r="E380" s="33">
        <v>80</v>
      </c>
      <c r="F380" s="34" t="s">
        <v>5282</v>
      </c>
      <c r="G380" s="1541" t="s">
        <v>5295</v>
      </c>
      <c r="H380" s="69">
        <v>2080</v>
      </c>
      <c r="I380" s="486" t="s">
        <v>5296</v>
      </c>
      <c r="J380" s="2146" t="s">
        <v>4388</v>
      </c>
      <c r="K380" s="2099">
        <v>71.849999999999994</v>
      </c>
    </row>
    <row r="381" spans="1:11">
      <c r="A381" s="1806"/>
      <c r="B381" s="284" t="s">
        <v>4418</v>
      </c>
      <c r="C381" s="362" t="s">
        <v>5232</v>
      </c>
      <c r="D381" s="1203" t="s">
        <v>4470</v>
      </c>
      <c r="E381" s="1836">
        <v>200</v>
      </c>
      <c r="F381" s="1990" t="s">
        <v>5496</v>
      </c>
      <c r="G381" s="1541" t="s">
        <v>5497</v>
      </c>
      <c r="H381" s="69" t="s">
        <v>5498</v>
      </c>
      <c r="I381" s="486"/>
      <c r="J381" s="2146" t="s">
        <v>1473</v>
      </c>
      <c r="K381" s="2099">
        <v>180</v>
      </c>
    </row>
    <row r="382" spans="1:11">
      <c r="A382" s="1806"/>
      <c r="B382" s="69" t="s">
        <v>5476</v>
      </c>
      <c r="C382" s="82" t="s">
        <v>4563</v>
      </c>
      <c r="D382" s="459" t="s">
        <v>172</v>
      </c>
      <c r="E382" s="3456">
        <v>150</v>
      </c>
      <c r="F382" s="3456" t="s">
        <v>1428</v>
      </c>
      <c r="G382" s="277" t="s">
        <v>5466</v>
      </c>
      <c r="H382" s="29" t="s">
        <v>5251</v>
      </c>
      <c r="I382" s="455" t="s">
        <v>701</v>
      </c>
      <c r="J382" s="29" t="s">
        <v>2977</v>
      </c>
      <c r="K382" s="305">
        <v>104.16</v>
      </c>
    </row>
    <row r="383" spans="1:11">
      <c r="A383" s="1806"/>
      <c r="B383" s="393" t="s">
        <v>4527</v>
      </c>
      <c r="C383" s="362" t="s">
        <v>5243</v>
      </c>
      <c r="D383" s="1203" t="s">
        <v>5499</v>
      </c>
      <c r="E383" s="1836">
        <v>60</v>
      </c>
      <c r="F383" s="1477"/>
      <c r="G383" s="1541" t="s">
        <v>5295</v>
      </c>
      <c r="H383" s="69"/>
      <c r="I383" s="486"/>
      <c r="J383" s="2146" t="s">
        <v>758</v>
      </c>
      <c r="K383" s="2099">
        <v>51</v>
      </c>
    </row>
    <row r="384" spans="1:11">
      <c r="A384" s="1806"/>
      <c r="B384" s="284" t="s">
        <v>4527</v>
      </c>
      <c r="C384" s="1762" t="s">
        <v>5240</v>
      </c>
      <c r="D384" s="1763" t="s">
        <v>2976</v>
      </c>
      <c r="E384" s="2160">
        <v>85</v>
      </c>
      <c r="F384" s="1492"/>
      <c r="G384" s="1764" t="s">
        <v>5500</v>
      </c>
      <c r="H384" s="628"/>
      <c r="I384" s="1765"/>
      <c r="J384" s="2147" t="s">
        <v>3398</v>
      </c>
      <c r="K384" s="2148">
        <v>71.66</v>
      </c>
    </row>
    <row r="385" spans="1:11">
      <c r="A385" s="1806"/>
      <c r="B385" s="69" t="s">
        <v>5290</v>
      </c>
      <c r="C385" s="82" t="s">
        <v>4714</v>
      </c>
      <c r="D385" s="605" t="s">
        <v>4745</v>
      </c>
      <c r="E385" s="33">
        <v>120</v>
      </c>
      <c r="F385" s="34" t="s">
        <v>5501</v>
      </c>
      <c r="G385" s="455" t="s">
        <v>5502</v>
      </c>
      <c r="H385" s="1345">
        <v>1690</v>
      </c>
      <c r="I385" s="455" t="s">
        <v>903</v>
      </c>
      <c r="J385" s="2130" t="s">
        <v>5503</v>
      </c>
      <c r="K385" s="2130">
        <v>107.5</v>
      </c>
    </row>
    <row r="386" spans="1:11">
      <c r="A386" s="1806"/>
      <c r="B386" s="69" t="s">
        <v>5090</v>
      </c>
      <c r="C386" s="82" t="s">
        <v>4714</v>
      </c>
      <c r="D386" s="605" t="s">
        <v>183</v>
      </c>
      <c r="E386" s="33">
        <v>160</v>
      </c>
      <c r="F386" s="34" t="s">
        <v>5091</v>
      </c>
      <c r="G386" s="276" t="s">
        <v>5272</v>
      </c>
      <c r="H386" s="29" t="s">
        <v>5504</v>
      </c>
      <c r="I386" s="132" t="s">
        <v>701</v>
      </c>
      <c r="J386" s="203">
        <v>2760</v>
      </c>
      <c r="K386" s="1777">
        <v>138</v>
      </c>
    </row>
    <row r="387" spans="1:11">
      <c r="A387" s="1806"/>
      <c r="B387" s="69" t="s">
        <v>5464</v>
      </c>
      <c r="C387" s="82" t="s">
        <v>901</v>
      </c>
      <c r="D387" s="322" t="s">
        <v>453</v>
      </c>
      <c r="E387" s="3166">
        <v>80</v>
      </c>
      <c r="F387" s="2805" t="s">
        <v>5465</v>
      </c>
      <c r="G387" s="276" t="s">
        <v>5466</v>
      </c>
      <c r="H387" s="29" t="s">
        <v>5467</v>
      </c>
      <c r="I387" s="455" t="s">
        <v>701</v>
      </c>
      <c r="J387" s="29" t="s">
        <v>5468</v>
      </c>
      <c r="K387" s="3154">
        <v>70.16</v>
      </c>
    </row>
    <row r="388" spans="1:11">
      <c r="A388" s="1806"/>
      <c r="B388" s="69" t="s">
        <v>5469</v>
      </c>
      <c r="C388" s="82" t="s">
        <v>4563</v>
      </c>
      <c r="D388" s="322" t="s">
        <v>550</v>
      </c>
      <c r="E388" s="3232">
        <v>80</v>
      </c>
      <c r="F388" s="2805" t="s">
        <v>2988</v>
      </c>
      <c r="G388" s="276" t="s">
        <v>5292</v>
      </c>
      <c r="H388" s="29" t="s">
        <v>5470</v>
      </c>
      <c r="I388" s="455" t="s">
        <v>701</v>
      </c>
      <c r="J388" s="29" t="s">
        <v>4507</v>
      </c>
      <c r="K388" s="3154">
        <v>69.44</v>
      </c>
    </row>
    <row r="389" spans="1:11">
      <c r="A389" s="1903"/>
      <c r="B389" s="69" t="s">
        <v>5471</v>
      </c>
      <c r="C389" s="82" t="s">
        <v>4563</v>
      </c>
      <c r="D389" s="322" t="s">
        <v>172</v>
      </c>
      <c r="E389" s="3166">
        <v>120</v>
      </c>
      <c r="F389" s="2805" t="s">
        <v>3093</v>
      </c>
      <c r="G389" s="276" t="s">
        <v>5466</v>
      </c>
      <c r="H389" s="29" t="s">
        <v>5251</v>
      </c>
      <c r="I389" s="455" t="s">
        <v>701</v>
      </c>
      <c r="J389" s="29" t="s">
        <v>2977</v>
      </c>
      <c r="K389" s="3154">
        <v>104.16</v>
      </c>
    </row>
    <row r="390" spans="1:11">
      <c r="A390" s="1806"/>
      <c r="B390" s="69" t="s">
        <v>5472</v>
      </c>
      <c r="C390" s="82" t="s">
        <v>4563</v>
      </c>
      <c r="D390" s="322" t="s">
        <v>172</v>
      </c>
      <c r="E390" s="3167">
        <v>140</v>
      </c>
      <c r="F390" s="2805" t="s">
        <v>5087</v>
      </c>
      <c r="G390" s="276" t="s">
        <v>5466</v>
      </c>
      <c r="H390" s="29" t="s">
        <v>5473</v>
      </c>
      <c r="I390" s="455" t="s">
        <v>701</v>
      </c>
      <c r="J390" s="29" t="s">
        <v>5474</v>
      </c>
      <c r="K390" s="3154">
        <v>120</v>
      </c>
    </row>
    <row r="391" spans="1:11">
      <c r="A391" s="1806"/>
      <c r="B391" s="69" t="s">
        <v>5475</v>
      </c>
      <c r="C391" s="82" t="s">
        <v>4563</v>
      </c>
      <c r="D391" s="322"/>
      <c r="E391" s="3167">
        <v>150</v>
      </c>
      <c r="F391" s="2805"/>
      <c r="G391" s="276"/>
      <c r="H391" s="29" t="s">
        <v>2834</v>
      </c>
      <c r="I391" s="416"/>
      <c r="J391" s="203"/>
      <c r="K391" s="3154"/>
    </row>
    <row r="392" spans="1:11">
      <c r="A392" s="1806"/>
      <c r="B392" s="852" t="s">
        <v>5445</v>
      </c>
      <c r="C392" s="753" t="s">
        <v>3450</v>
      </c>
      <c r="D392" s="753" t="s">
        <v>564</v>
      </c>
      <c r="E392" s="1783">
        <v>130</v>
      </c>
      <c r="F392" s="1784" t="s">
        <v>5088</v>
      </c>
      <c r="G392" s="1116" t="s">
        <v>5272</v>
      </c>
      <c r="H392" s="1345" t="s">
        <v>5250</v>
      </c>
      <c r="I392" s="132" t="s">
        <v>701</v>
      </c>
      <c r="J392" s="1997" t="s">
        <v>1319</v>
      </c>
      <c r="K392" s="1997" t="s">
        <v>5505</v>
      </c>
    </row>
    <row r="393" spans="1:11" ht="37.5">
      <c r="A393" s="1806"/>
      <c r="B393" s="698" t="s">
        <v>4078</v>
      </c>
      <c r="C393" s="1905" t="s">
        <v>4079</v>
      </c>
      <c r="D393" s="1906" t="s">
        <v>1789</v>
      </c>
      <c r="E393" s="2141">
        <v>70</v>
      </c>
      <c r="F393" s="2142" t="s">
        <v>5256</v>
      </c>
      <c r="G393" s="1908" t="s">
        <v>5257</v>
      </c>
      <c r="H393" s="1685" t="s">
        <v>5258</v>
      </c>
      <c r="I393" s="2143" t="s">
        <v>701</v>
      </c>
      <c r="J393" s="2144" t="s">
        <v>5259</v>
      </c>
      <c r="K393" s="2145" t="s">
        <v>5260</v>
      </c>
    </row>
    <row r="394" spans="1:11">
      <c r="A394" s="1806"/>
      <c r="B394" s="69"/>
      <c r="C394" s="82"/>
      <c r="D394" s="218"/>
      <c r="E394" s="1783"/>
      <c r="F394" s="1784"/>
      <c r="G394" s="1713"/>
      <c r="H394" s="1345"/>
      <c r="I394" s="132"/>
      <c r="J394" s="908"/>
      <c r="K394" s="1999"/>
    </row>
    <row r="395" spans="1:11">
      <c r="A395" s="1806"/>
      <c r="B395" s="69"/>
      <c r="C395" s="82"/>
      <c r="D395" s="322"/>
      <c r="E395" s="33"/>
      <c r="F395" s="34"/>
      <c r="G395" s="276"/>
      <c r="H395" s="1345"/>
      <c r="I395" s="132"/>
      <c r="J395" s="203"/>
      <c r="K395" s="1777"/>
    </row>
    <row r="396" spans="1:11" ht="35.25" thickBot="1">
      <c r="A396" s="1806"/>
      <c r="B396" s="1249" t="s">
        <v>5506</v>
      </c>
      <c r="C396" s="357"/>
      <c r="D396" s="358"/>
      <c r="E396" s="1476"/>
      <c r="F396" s="1477"/>
      <c r="G396" s="1539"/>
      <c r="H396" s="29"/>
      <c r="I396" s="467"/>
      <c r="J396" s="363"/>
      <c r="K396" s="311"/>
    </row>
    <row r="397" spans="1:11" ht="35.25" thickBot="1">
      <c r="A397" s="1806"/>
      <c r="B397" s="1484" t="s">
        <v>5507</v>
      </c>
      <c r="C397" s="357"/>
      <c r="D397" s="358"/>
      <c r="E397" s="1474"/>
      <c r="F397" s="1475"/>
      <c r="G397" s="1541"/>
      <c r="H397" s="69"/>
      <c r="I397" s="144"/>
      <c r="J397" s="145"/>
      <c r="K397" s="146"/>
    </row>
    <row r="398" spans="1:11">
      <c r="A398" s="1806"/>
      <c r="B398" s="284" t="s">
        <v>4983</v>
      </c>
      <c r="C398" s="362"/>
      <c r="D398" s="1540"/>
      <c r="E398" s="1474"/>
      <c r="F398" s="1475"/>
      <c r="G398" s="1632" t="s">
        <v>4984</v>
      </c>
      <c r="H398" s="1543"/>
      <c r="I398" s="484"/>
      <c r="J398" s="485"/>
      <c r="K398" s="315"/>
    </row>
    <row r="399" spans="1:11" ht="37.5">
      <c r="A399" s="1806"/>
      <c r="B399" s="284" t="s">
        <v>4985</v>
      </c>
      <c r="C399" s="362" t="s">
        <v>4986</v>
      </c>
      <c r="D399" s="1056" t="s">
        <v>4987</v>
      </c>
      <c r="E399" s="1836">
        <v>70</v>
      </c>
      <c r="F399" s="1477"/>
      <c r="G399" s="1544" t="s">
        <v>4988</v>
      </c>
      <c r="H399" s="20">
        <v>1728</v>
      </c>
      <c r="I399" s="132" t="s">
        <v>701</v>
      </c>
      <c r="J399" s="2123" t="s">
        <v>4989</v>
      </c>
      <c r="K399" s="1394">
        <v>54.94</v>
      </c>
    </row>
    <row r="400" spans="1:11" ht="37.5">
      <c r="A400" s="1806"/>
      <c r="B400" s="284" t="s">
        <v>4990</v>
      </c>
      <c r="C400" s="362" t="s">
        <v>4986</v>
      </c>
      <c r="D400" s="1056" t="s">
        <v>4987</v>
      </c>
      <c r="E400" s="1836">
        <v>80</v>
      </c>
      <c r="F400" s="1477"/>
      <c r="G400" s="1539" t="s">
        <v>4988</v>
      </c>
      <c r="H400" s="29">
        <v>1984</v>
      </c>
      <c r="I400" s="132" t="s">
        <v>701</v>
      </c>
      <c r="J400" s="741" t="s">
        <v>5508</v>
      </c>
      <c r="K400" s="1838">
        <v>62.94</v>
      </c>
    </row>
    <row r="401" spans="1:11">
      <c r="A401" s="1806"/>
      <c r="B401" s="284" t="s">
        <v>4994</v>
      </c>
      <c r="C401" s="362" t="s">
        <v>4986</v>
      </c>
      <c r="D401" s="1056" t="s">
        <v>4987</v>
      </c>
      <c r="E401" s="1836"/>
      <c r="F401" s="1477"/>
      <c r="G401" s="1539"/>
      <c r="H401" s="29"/>
      <c r="I401" s="132" t="s">
        <v>701</v>
      </c>
      <c r="J401" s="360"/>
      <c r="K401" s="529"/>
    </row>
    <row r="402" spans="1:11">
      <c r="A402" s="1806"/>
      <c r="B402" s="69"/>
      <c r="C402" s="82"/>
      <c r="D402" s="322"/>
      <c r="E402" s="3167"/>
      <c r="F402" s="2805"/>
      <c r="G402" s="276"/>
      <c r="H402" s="29"/>
      <c r="I402" s="416"/>
      <c r="J402" s="203"/>
      <c r="K402" s="3154"/>
    </row>
    <row r="403" spans="1:11">
      <c r="A403" s="1903"/>
      <c r="B403" s="69"/>
      <c r="C403" s="82"/>
      <c r="D403" s="459"/>
      <c r="E403" s="3456"/>
      <c r="F403" s="3456"/>
      <c r="G403" s="277"/>
      <c r="H403" s="29"/>
      <c r="I403" s="455"/>
      <c r="J403" s="29"/>
      <c r="K403" s="3806"/>
    </row>
    <row r="404" spans="1:11" ht="38.25" thickBot="1">
      <c r="A404" s="1806"/>
      <c r="B404" s="698"/>
      <c r="C404" s="1905"/>
      <c r="D404" s="1906"/>
      <c r="E404" s="2141"/>
      <c r="F404" s="2142"/>
      <c r="G404" s="1908"/>
      <c r="H404" s="1685"/>
      <c r="I404" s="2143"/>
      <c r="J404" s="2144"/>
      <c r="K404" s="2145"/>
    </row>
    <row r="405" spans="1:11" ht="37.5">
      <c r="A405" s="374"/>
      <c r="B405" s="2138"/>
      <c r="C405" s="1881"/>
      <c r="D405" s="1493"/>
      <c r="E405" s="1894"/>
      <c r="F405" s="1895"/>
      <c r="G405" s="1896"/>
      <c r="H405" s="1883"/>
      <c r="I405" s="455"/>
      <c r="J405" s="2139"/>
      <c r="K405" s="2140"/>
    </row>
    <row r="406" spans="1:11">
      <c r="A406" s="413" t="s">
        <v>1</v>
      </c>
      <c r="B406" s="413"/>
      <c r="C406" s="791"/>
      <c r="D406" s="372"/>
      <c r="E406" s="1848"/>
      <c r="F406" s="1849"/>
      <c r="G406" s="270"/>
      <c r="H406" s="1850"/>
      <c r="I406" s="413"/>
      <c r="J406" s="1851"/>
      <c r="K406" s="1847"/>
    </row>
    <row r="407" spans="1:11">
      <c r="A407" s="790" t="s">
        <v>1004</v>
      </c>
      <c r="B407" s="790"/>
      <c r="C407" s="1852"/>
      <c r="D407" s="785"/>
      <c r="E407" s="1848"/>
      <c r="F407" s="1849"/>
      <c r="G407" s="270"/>
      <c r="H407" s="1850"/>
      <c r="I407" s="413"/>
      <c r="J407" s="1851"/>
      <c r="K407" s="1847"/>
    </row>
    <row r="408" spans="1:11" ht="35.25" thickBot="1">
      <c r="A408" s="374"/>
      <c r="B408" s="3099" t="s">
        <v>5202</v>
      </c>
      <c r="C408" s="372"/>
      <c r="D408" s="372"/>
      <c r="E408" s="1848"/>
      <c r="F408" s="1849"/>
      <c r="G408" s="270"/>
      <c r="H408" s="1850"/>
      <c r="I408" s="412"/>
      <c r="J408" s="1851"/>
      <c r="K408" s="1847"/>
    </row>
    <row r="409" spans="1:11" ht="35.25" thickBot="1">
      <c r="A409" s="1806" t="s">
        <v>906</v>
      </c>
      <c r="B409" s="1870" t="s">
        <v>4418</v>
      </c>
      <c r="C409" s="1871" t="s">
        <v>5203</v>
      </c>
      <c r="D409" s="1464" t="s">
        <v>4407</v>
      </c>
      <c r="E409" s="1865">
        <v>45</v>
      </c>
      <c r="F409" s="1866" t="s">
        <v>5030</v>
      </c>
      <c r="G409" s="765" t="s">
        <v>3768</v>
      </c>
      <c r="H409" s="1345" t="s">
        <v>1707</v>
      </c>
      <c r="I409" s="1867"/>
      <c r="J409" s="1868" t="s">
        <v>4629</v>
      </c>
      <c r="K409" s="1869">
        <v>35.200000000000003</v>
      </c>
    </row>
    <row r="410" spans="1:11">
      <c r="A410" s="1806" t="s">
        <v>906</v>
      </c>
      <c r="B410" s="1870" t="s">
        <v>4418</v>
      </c>
      <c r="C410" s="1871" t="s">
        <v>5204</v>
      </c>
      <c r="D410" s="1464" t="s">
        <v>4407</v>
      </c>
      <c r="E410" s="1865">
        <v>45</v>
      </c>
      <c r="F410" s="1866" t="s">
        <v>5030</v>
      </c>
      <c r="G410" s="765" t="s">
        <v>3768</v>
      </c>
      <c r="H410" s="1868" t="s">
        <v>5205</v>
      </c>
      <c r="I410" s="1867" t="s">
        <v>5206</v>
      </c>
      <c r="J410" s="1868" t="s">
        <v>5207</v>
      </c>
      <c r="K410" s="1869">
        <v>39.200000000000003</v>
      </c>
    </row>
    <row r="411" spans="1:11">
      <c r="A411" s="1806" t="s">
        <v>906</v>
      </c>
      <c r="B411" s="1870" t="s">
        <v>4418</v>
      </c>
      <c r="C411" s="1871" t="s">
        <v>5208</v>
      </c>
      <c r="D411" s="1464" t="s">
        <v>5209</v>
      </c>
      <c r="E411" s="1790">
        <v>60</v>
      </c>
      <c r="F411" s="1872"/>
      <c r="G411" s="765" t="s">
        <v>3768</v>
      </c>
      <c r="H411" s="1345" t="s">
        <v>5210</v>
      </c>
      <c r="I411" s="1115" t="s">
        <v>5211</v>
      </c>
      <c r="J411" s="1868" t="s">
        <v>5212</v>
      </c>
      <c r="K411" s="1468">
        <v>48.25</v>
      </c>
    </row>
    <row r="412" spans="1:11">
      <c r="A412" s="1806" t="s">
        <v>906</v>
      </c>
      <c r="B412" s="1870" t="s">
        <v>4418</v>
      </c>
      <c r="C412" s="1871" t="s">
        <v>5213</v>
      </c>
      <c r="D412" s="1464" t="s">
        <v>5214</v>
      </c>
      <c r="E412" s="1790">
        <v>60</v>
      </c>
      <c r="F412" s="1872"/>
      <c r="G412" s="765" t="s">
        <v>89</v>
      </c>
      <c r="H412" s="1345"/>
      <c r="I412" s="1115" t="s">
        <v>5215</v>
      </c>
      <c r="J412" s="1868" t="s">
        <v>4431</v>
      </c>
      <c r="K412" s="1468">
        <v>54</v>
      </c>
    </row>
    <row r="413" spans="1:11">
      <c r="A413" s="1806" t="s">
        <v>906</v>
      </c>
      <c r="B413" s="1870" t="s">
        <v>4418</v>
      </c>
      <c r="C413" s="1871" t="s">
        <v>5216</v>
      </c>
      <c r="D413" s="1056" t="s">
        <v>5217</v>
      </c>
      <c r="E413" s="1790">
        <v>50</v>
      </c>
      <c r="F413" s="1477" t="s">
        <v>792</v>
      </c>
      <c r="G413" s="765"/>
      <c r="H413" s="1345"/>
      <c r="I413" s="1115"/>
      <c r="J413" s="1868"/>
      <c r="K413" s="1468"/>
    </row>
    <row r="414" spans="1:11">
      <c r="A414" s="1806" t="s">
        <v>906</v>
      </c>
      <c r="B414" s="1870" t="s">
        <v>4418</v>
      </c>
      <c r="C414" s="1871" t="s">
        <v>5218</v>
      </c>
      <c r="D414" s="1056" t="s">
        <v>5219</v>
      </c>
      <c r="E414" s="1790">
        <v>65</v>
      </c>
      <c r="F414" s="1872"/>
      <c r="G414" s="765" t="s">
        <v>5220</v>
      </c>
      <c r="H414" s="1345"/>
      <c r="I414" s="1115" t="s">
        <v>5221</v>
      </c>
      <c r="J414" s="1868" t="s">
        <v>1735</v>
      </c>
      <c r="K414" s="1468">
        <v>110.62</v>
      </c>
    </row>
    <row r="415" spans="1:11">
      <c r="A415" s="1806" t="s">
        <v>906</v>
      </c>
      <c r="B415" s="1870" t="s">
        <v>4418</v>
      </c>
      <c r="C415" s="1871" t="s">
        <v>5222</v>
      </c>
      <c r="D415" s="1464" t="s">
        <v>3016</v>
      </c>
      <c r="E415" s="1790">
        <v>120</v>
      </c>
      <c r="F415" s="1872"/>
      <c r="G415" s="765"/>
      <c r="H415" s="1345"/>
      <c r="I415" s="1115"/>
      <c r="J415" s="1868" t="s">
        <v>855</v>
      </c>
      <c r="K415" s="1468">
        <v>108</v>
      </c>
    </row>
    <row r="416" spans="1:11">
      <c r="A416" s="1806" t="s">
        <v>906</v>
      </c>
      <c r="B416" s="1870" t="s">
        <v>4418</v>
      </c>
      <c r="C416" s="1871" t="s">
        <v>5223</v>
      </c>
      <c r="D416" s="1056" t="s">
        <v>4420</v>
      </c>
      <c r="E416" s="1790">
        <v>130</v>
      </c>
      <c r="F416" s="1872"/>
      <c r="G416" s="765"/>
      <c r="H416" s="1345"/>
      <c r="I416" s="1115"/>
      <c r="J416" s="1868" t="s">
        <v>5224</v>
      </c>
      <c r="K416" s="1468">
        <v>86</v>
      </c>
    </row>
    <row r="417" spans="1:11">
      <c r="A417" s="127" t="s">
        <v>911</v>
      </c>
      <c r="B417" s="1870" t="s">
        <v>4418</v>
      </c>
      <c r="C417" s="1871" t="s">
        <v>5225</v>
      </c>
      <c r="D417" s="1056" t="s">
        <v>4458</v>
      </c>
      <c r="E417" s="1790">
        <v>120</v>
      </c>
      <c r="F417" s="1872"/>
      <c r="G417" s="765" t="s">
        <v>5226</v>
      </c>
      <c r="H417" s="1345"/>
      <c r="I417" s="1115"/>
      <c r="J417" s="1868" t="s">
        <v>4394</v>
      </c>
      <c r="K417" s="1468">
        <v>105</v>
      </c>
    </row>
    <row r="418" spans="1:11">
      <c r="A418" s="1806" t="s">
        <v>906</v>
      </c>
      <c r="B418" s="1870" t="s">
        <v>4418</v>
      </c>
      <c r="C418" s="1871" t="s">
        <v>5227</v>
      </c>
      <c r="D418" s="1464" t="s">
        <v>4420</v>
      </c>
      <c r="E418" s="1790">
        <v>80</v>
      </c>
      <c r="F418" s="1872"/>
      <c r="G418" s="765" t="s">
        <v>5228</v>
      </c>
      <c r="H418" s="1345"/>
      <c r="I418" s="1115" t="s">
        <v>5211</v>
      </c>
      <c r="J418" s="1868" t="s">
        <v>3987</v>
      </c>
      <c r="K418" s="1468">
        <v>67.66</v>
      </c>
    </row>
    <row r="419" spans="1:11">
      <c r="A419" s="1806" t="s">
        <v>906</v>
      </c>
      <c r="B419" s="1870" t="s">
        <v>5229</v>
      </c>
      <c r="C419" s="1871" t="s">
        <v>5227</v>
      </c>
      <c r="D419" s="1464" t="s">
        <v>4420</v>
      </c>
      <c r="E419" s="1790">
        <v>80</v>
      </c>
      <c r="F419" s="1872"/>
      <c r="G419" s="765" t="s">
        <v>5230</v>
      </c>
      <c r="H419" s="1345" t="s">
        <v>1709</v>
      </c>
      <c r="I419" s="1115" t="s">
        <v>126</v>
      </c>
      <c r="J419" s="1868" t="s">
        <v>3019</v>
      </c>
      <c r="K419" s="1468">
        <v>67.66</v>
      </c>
    </row>
    <row r="420" spans="1:11">
      <c r="A420" s="1806" t="s">
        <v>906</v>
      </c>
      <c r="B420" s="1870" t="s">
        <v>5231</v>
      </c>
      <c r="C420" s="1871" t="s">
        <v>5232</v>
      </c>
      <c r="D420" s="1464" t="s">
        <v>4470</v>
      </c>
      <c r="E420" s="1790">
        <v>200</v>
      </c>
      <c r="F420" s="1872" t="s">
        <v>5037</v>
      </c>
      <c r="G420" s="765" t="s">
        <v>5230</v>
      </c>
      <c r="H420" s="1345" t="s">
        <v>5205</v>
      </c>
      <c r="I420" s="1115" t="s">
        <v>126</v>
      </c>
      <c r="J420" s="1868" t="s">
        <v>5233</v>
      </c>
      <c r="K420" s="1468">
        <v>172.5</v>
      </c>
    </row>
    <row r="421" spans="1:11">
      <c r="A421" s="1806" t="s">
        <v>906</v>
      </c>
      <c r="B421" s="2170" t="s">
        <v>5234</v>
      </c>
      <c r="C421" s="1871" t="s">
        <v>4516</v>
      </c>
      <c r="D421" s="1464" t="s">
        <v>4517</v>
      </c>
      <c r="E421" s="1790">
        <v>125</v>
      </c>
      <c r="F421" s="1872"/>
      <c r="G421" s="765"/>
      <c r="H421" s="1345"/>
      <c r="I421" s="1115"/>
      <c r="J421" s="1868" t="s">
        <v>5235</v>
      </c>
      <c r="K421" s="1468">
        <v>123</v>
      </c>
    </row>
    <row r="422" spans="1:11" ht="35.25" thickBot="1">
      <c r="A422" s="1806" t="s">
        <v>906</v>
      </c>
      <c r="B422" s="1870" t="s">
        <v>5236</v>
      </c>
      <c r="C422" s="1905" t="s">
        <v>5237</v>
      </c>
      <c r="D422" s="2163" t="s">
        <v>3088</v>
      </c>
      <c r="E422" s="1827">
        <v>150</v>
      </c>
      <c r="F422" s="1907"/>
      <c r="G422" s="2164" t="s">
        <v>5238</v>
      </c>
      <c r="H422" s="1685" t="s">
        <v>5239</v>
      </c>
      <c r="I422" s="1909"/>
      <c r="J422" s="1910" t="s">
        <v>5018</v>
      </c>
      <c r="K422" s="2165">
        <v>132.91999999999999</v>
      </c>
    </row>
    <row r="423" spans="1:11">
      <c r="A423" s="1806" t="s">
        <v>906</v>
      </c>
      <c r="B423" s="1880" t="s">
        <v>4527</v>
      </c>
      <c r="C423" s="1881" t="s">
        <v>5240</v>
      </c>
      <c r="D423" s="1488" t="s">
        <v>2976</v>
      </c>
      <c r="E423" s="1865">
        <v>85</v>
      </c>
      <c r="F423" s="1866"/>
      <c r="G423" s="1882"/>
      <c r="H423" s="1883"/>
      <c r="I423" s="1884"/>
      <c r="J423" s="1885">
        <v>2340</v>
      </c>
      <c r="K423" s="1886">
        <v>78</v>
      </c>
    </row>
    <row r="424" spans="1:11">
      <c r="A424" s="1806" t="s">
        <v>911</v>
      </c>
      <c r="B424" s="2170" t="s">
        <v>4527</v>
      </c>
      <c r="C424" s="1871" t="s">
        <v>5241</v>
      </c>
      <c r="D424" s="1056" t="s">
        <v>5242</v>
      </c>
      <c r="E424" s="1790">
        <v>75</v>
      </c>
      <c r="F424" s="1872"/>
      <c r="G424" s="765"/>
      <c r="H424" s="1345"/>
      <c r="I424" s="1115"/>
      <c r="J424" s="1868"/>
      <c r="K424" s="1887">
        <v>63</v>
      </c>
    </row>
    <row r="425" spans="1:11">
      <c r="A425" s="1806" t="s">
        <v>911</v>
      </c>
      <c r="B425" s="2170" t="s">
        <v>4527</v>
      </c>
      <c r="C425" s="1871" t="s">
        <v>5243</v>
      </c>
      <c r="D425" s="1056" t="s">
        <v>5244</v>
      </c>
      <c r="E425" s="1790">
        <v>60</v>
      </c>
      <c r="F425" s="1872"/>
      <c r="G425" s="765" t="s">
        <v>5245</v>
      </c>
      <c r="H425" s="1345"/>
      <c r="I425" s="1115"/>
      <c r="J425" s="1868" t="s">
        <v>2158</v>
      </c>
      <c r="K425" s="1887">
        <v>49.67</v>
      </c>
    </row>
    <row r="426" spans="1:11" ht="35.25" thickBot="1">
      <c r="A426" s="1806" t="s">
        <v>911</v>
      </c>
      <c r="B426" s="1888" t="s">
        <v>4527</v>
      </c>
      <c r="C426" s="1874" t="s">
        <v>4583</v>
      </c>
      <c r="D426" s="1889" t="s">
        <v>4584</v>
      </c>
      <c r="E426" s="1890">
        <v>45</v>
      </c>
      <c r="F426" s="1891"/>
      <c r="G426" s="1877"/>
      <c r="H426" s="1690"/>
      <c r="I426" s="1878"/>
      <c r="J426" s="1879" t="s">
        <v>4586</v>
      </c>
      <c r="K426" s="1892" t="s">
        <v>4587</v>
      </c>
    </row>
    <row r="427" spans="1:11" ht="35.25" thickBot="1">
      <c r="A427" s="1806" t="s">
        <v>906</v>
      </c>
      <c r="B427" s="1893" t="s">
        <v>912</v>
      </c>
      <c r="C427" s="1881" t="s">
        <v>4531</v>
      </c>
      <c r="D427" s="1967" t="s">
        <v>5246</v>
      </c>
      <c r="E427" s="1894">
        <v>90</v>
      </c>
      <c r="F427" s="1895" t="s">
        <v>646</v>
      </c>
      <c r="G427" s="1896" t="s">
        <v>800</v>
      </c>
      <c r="H427" s="1883">
        <v>1645</v>
      </c>
      <c r="I427" s="1884"/>
      <c r="J427" s="1885" t="s">
        <v>5247</v>
      </c>
      <c r="K427" s="1886">
        <v>73</v>
      </c>
    </row>
    <row r="428" spans="1:11">
      <c r="A428" s="1806" t="s">
        <v>911</v>
      </c>
      <c r="B428" s="1893" t="s">
        <v>912</v>
      </c>
      <c r="C428" s="1881" t="s">
        <v>4537</v>
      </c>
      <c r="D428" s="1922" t="s">
        <v>5248</v>
      </c>
      <c r="E428" s="1894">
        <v>85</v>
      </c>
      <c r="F428" s="1895" t="s">
        <v>174</v>
      </c>
      <c r="G428" s="1896" t="s">
        <v>800</v>
      </c>
      <c r="H428" s="1883">
        <v>1645</v>
      </c>
      <c r="I428" s="1884"/>
      <c r="J428" s="1885" t="s">
        <v>3107</v>
      </c>
      <c r="K428" s="1886">
        <v>68.540000000000006</v>
      </c>
    </row>
    <row r="429" spans="1:11" ht="35.25" thickBot="1">
      <c r="A429" s="2350" t="s">
        <v>911</v>
      </c>
      <c r="B429" s="805" t="s">
        <v>912</v>
      </c>
      <c r="C429" s="1055" t="s">
        <v>4544</v>
      </c>
      <c r="D429" s="1901" t="s">
        <v>5249</v>
      </c>
      <c r="E429" s="1790">
        <v>80</v>
      </c>
      <c r="F429" s="1872" t="s">
        <v>1218</v>
      </c>
      <c r="G429" s="766" t="s">
        <v>800</v>
      </c>
      <c r="H429" s="416" t="s">
        <v>627</v>
      </c>
      <c r="I429" s="1115"/>
      <c r="J429" s="1897" t="s">
        <v>5080</v>
      </c>
      <c r="K429" s="1898">
        <v>58.33</v>
      </c>
    </row>
    <row r="430" spans="1:11" ht="35.25" thickBot="1">
      <c r="A430" s="1806"/>
      <c r="B430" s="805" t="s">
        <v>912</v>
      </c>
      <c r="C430" s="1055" t="s">
        <v>4558</v>
      </c>
      <c r="D430" s="1901" t="s">
        <v>3088</v>
      </c>
      <c r="E430" s="1790">
        <v>120</v>
      </c>
      <c r="F430" s="1872" t="s">
        <v>5250</v>
      </c>
      <c r="G430" s="766" t="s">
        <v>800</v>
      </c>
      <c r="H430" s="1345" t="s">
        <v>5251</v>
      </c>
      <c r="I430" s="1115"/>
      <c r="J430" s="1345" t="s">
        <v>5251</v>
      </c>
      <c r="K430" s="1887" t="s">
        <v>5252</v>
      </c>
    </row>
    <row r="431" spans="1:11">
      <c r="A431" s="1817" t="s">
        <v>5253</v>
      </c>
      <c r="B431" s="805" t="s">
        <v>912</v>
      </c>
      <c r="C431" s="1055" t="s">
        <v>913</v>
      </c>
      <c r="D431" s="375" t="s">
        <v>3088</v>
      </c>
      <c r="E431" s="1790">
        <v>150</v>
      </c>
      <c r="F431" s="1872" t="s">
        <v>2462</v>
      </c>
      <c r="G431" s="766" t="s">
        <v>800</v>
      </c>
      <c r="H431" s="1345" t="s">
        <v>5254</v>
      </c>
      <c r="I431" s="1115"/>
      <c r="J431" s="1345" t="s">
        <v>5254</v>
      </c>
      <c r="K431" s="1887" t="s">
        <v>5255</v>
      </c>
    </row>
    <row r="432" spans="1:11" ht="37.5">
      <c r="A432" s="1903" t="s">
        <v>5253</v>
      </c>
      <c r="B432" s="661" t="s">
        <v>4078</v>
      </c>
      <c r="C432" s="1871" t="s">
        <v>4079</v>
      </c>
      <c r="D432" s="417" t="s">
        <v>1789</v>
      </c>
      <c r="E432" s="2345">
        <v>70</v>
      </c>
      <c r="F432" s="2346" t="s">
        <v>5256</v>
      </c>
      <c r="G432" s="493" t="s">
        <v>5257</v>
      </c>
      <c r="H432" s="1345" t="s">
        <v>5258</v>
      </c>
      <c r="I432" s="455" t="s">
        <v>701</v>
      </c>
      <c r="J432" s="2347" t="s">
        <v>5259</v>
      </c>
      <c r="K432" s="2862" t="s">
        <v>5260</v>
      </c>
    </row>
    <row r="433" spans="1:11" ht="37.5">
      <c r="A433" s="1903" t="s">
        <v>5253</v>
      </c>
      <c r="B433" s="698" t="s">
        <v>5261</v>
      </c>
      <c r="C433" s="1905" t="s">
        <v>4079</v>
      </c>
      <c r="D433" s="1906" t="s">
        <v>5262</v>
      </c>
      <c r="E433" s="2341">
        <v>150</v>
      </c>
      <c r="F433" s="2342" t="s">
        <v>5263</v>
      </c>
      <c r="G433" s="1908" t="s">
        <v>5264</v>
      </c>
      <c r="H433" s="415" t="s">
        <v>5265</v>
      </c>
      <c r="I433" s="2143" t="s">
        <v>701</v>
      </c>
      <c r="J433" s="2343" t="s">
        <v>5266</v>
      </c>
      <c r="K433" s="2344" t="s">
        <v>5267</v>
      </c>
    </row>
    <row r="434" spans="1:11">
      <c r="A434" s="1806" t="s">
        <v>906</v>
      </c>
      <c r="B434" s="852" t="s">
        <v>900</v>
      </c>
      <c r="C434" s="753" t="s">
        <v>901</v>
      </c>
      <c r="D434" s="634" t="s">
        <v>172</v>
      </c>
      <c r="E434" s="1836">
        <v>185</v>
      </c>
      <c r="F434" s="1990" t="s">
        <v>1797</v>
      </c>
      <c r="G434" s="1713" t="s">
        <v>907</v>
      </c>
      <c r="H434" s="69">
        <v>2100</v>
      </c>
      <c r="I434" s="455" t="s">
        <v>903</v>
      </c>
      <c r="J434" s="2130" t="s">
        <v>908</v>
      </c>
      <c r="K434" s="2861" t="s">
        <v>909</v>
      </c>
    </row>
    <row r="435" spans="1:11" ht="37.5">
      <c r="A435" s="2350"/>
      <c r="B435" s="2360"/>
      <c r="C435" s="2361"/>
      <c r="D435" s="942"/>
      <c r="E435" s="2362"/>
      <c r="F435" s="2363"/>
      <c r="G435" s="2364"/>
      <c r="H435" s="947"/>
      <c r="I435" s="2357"/>
      <c r="J435" s="2365"/>
      <c r="K435" s="2863"/>
    </row>
    <row r="436" spans="1:11" ht="37.5">
      <c r="A436" s="1806"/>
      <c r="B436" s="128"/>
      <c r="C436" s="957"/>
      <c r="D436" s="1174"/>
      <c r="E436" s="1476"/>
      <c r="F436" s="1477"/>
      <c r="G436" s="689"/>
      <c r="H436" s="694"/>
      <c r="I436" s="695"/>
      <c r="J436" s="2120"/>
      <c r="K436" s="2105"/>
    </row>
    <row r="437" spans="1:11" ht="37.5">
      <c r="A437" s="1806"/>
      <c r="B437" s="128"/>
      <c r="C437" s="957"/>
      <c r="D437" s="1174"/>
      <c r="E437" s="1476"/>
      <c r="F437" s="1477"/>
      <c r="G437" s="689"/>
      <c r="H437" s="694"/>
      <c r="I437" s="695"/>
      <c r="J437" s="2120"/>
      <c r="K437" s="2105"/>
    </row>
    <row r="438" spans="1:11" ht="37.5">
      <c r="A438" s="1806"/>
      <c r="B438" s="128"/>
      <c r="C438" s="957"/>
      <c r="D438" s="1174"/>
      <c r="E438" s="1482"/>
      <c r="F438" s="1477"/>
      <c r="G438" s="689"/>
      <c r="H438" s="1996"/>
      <c r="I438" s="690"/>
      <c r="J438" s="1996"/>
      <c r="K438" s="2379"/>
    </row>
    <row r="439" spans="1:11" ht="37.5">
      <c r="A439" s="1806"/>
      <c r="B439" s="128"/>
      <c r="C439" s="957"/>
      <c r="D439" s="1174"/>
      <c r="E439" s="1477"/>
      <c r="F439" s="1477"/>
      <c r="G439" s="689"/>
      <c r="H439" s="659"/>
      <c r="I439" s="690"/>
      <c r="J439" s="1996"/>
      <c r="K439" s="2379"/>
    </row>
    <row r="440" spans="1:11" ht="39.75">
      <c r="A440" s="2382"/>
      <c r="B440" s="947"/>
      <c r="C440" s="1366"/>
      <c r="D440" s="1367"/>
      <c r="E440" s="2383"/>
      <c r="F440" s="2355"/>
      <c r="G440" s="946"/>
      <c r="H440" s="947"/>
      <c r="I440" s="2384"/>
      <c r="J440" s="947"/>
      <c r="K440" s="3856"/>
    </row>
    <row r="441" spans="1:11" ht="39.75">
      <c r="A441" s="2382"/>
      <c r="B441" s="947"/>
      <c r="C441" s="1366"/>
      <c r="D441" s="1367"/>
      <c r="E441" s="2355"/>
      <c r="F441" s="2355"/>
      <c r="G441" s="946"/>
      <c r="H441" s="947"/>
      <c r="I441" s="2384"/>
      <c r="J441" s="947"/>
      <c r="K441" s="3856"/>
    </row>
    <row r="442" spans="1:11">
      <c r="A442" s="1806"/>
      <c r="B442" s="3235"/>
      <c r="C442" s="3793"/>
      <c r="D442" s="3353"/>
      <c r="E442" s="3857"/>
      <c r="F442" s="3858"/>
      <c r="G442" s="3859"/>
      <c r="H442" s="3799"/>
      <c r="I442" s="3800"/>
      <c r="J442" s="3801"/>
      <c r="K442" s="3860"/>
    </row>
    <row r="443" spans="1:11" ht="37.5">
      <c r="A443" s="2381"/>
      <c r="B443" s="852"/>
      <c r="C443" s="753"/>
      <c r="D443" s="218"/>
      <c r="E443" s="2319"/>
      <c r="F443" s="1990"/>
      <c r="G443" s="1713"/>
      <c r="H443" s="69"/>
      <c r="I443" s="3800"/>
      <c r="J443" s="2130"/>
      <c r="K443" s="2864"/>
    </row>
    <row r="446" spans="1:11">
      <c r="A446" s="374"/>
      <c r="B446" s="374"/>
      <c r="C446" s="785"/>
      <c r="D446" s="785"/>
      <c r="E446" s="785"/>
      <c r="F446" s="785"/>
      <c r="G446" s="785"/>
      <c r="H446" s="785"/>
      <c r="I446" s="1845"/>
      <c r="J446" s="1846"/>
      <c r="K446" s="1847"/>
    </row>
    <row r="447" spans="1:11">
      <c r="A447" s="413" t="s">
        <v>1</v>
      </c>
      <c r="B447" s="413"/>
      <c r="C447" s="791"/>
      <c r="D447" s="372"/>
      <c r="E447" s="1848"/>
      <c r="F447" s="1849"/>
      <c r="G447" s="270"/>
      <c r="H447" s="1850"/>
      <c r="I447" s="413"/>
      <c r="J447" s="1851"/>
      <c r="K447" s="1847"/>
    </row>
    <row r="448" spans="1:11">
      <c r="A448" s="790" t="s">
        <v>1004</v>
      </c>
      <c r="B448" s="790"/>
      <c r="C448" s="1852"/>
      <c r="D448" s="785"/>
      <c r="E448" s="1848"/>
      <c r="F448" s="1849"/>
      <c r="G448" s="270"/>
      <c r="H448" s="1850"/>
      <c r="I448" s="413"/>
      <c r="J448" s="1851"/>
      <c r="K448" s="1847"/>
    </row>
    <row r="449" spans="1:11" ht="35.25" thickBot="1">
      <c r="A449" s="374"/>
      <c r="B449" s="412"/>
      <c r="C449" s="372"/>
      <c r="D449" s="372"/>
      <c r="E449" s="1848"/>
      <c r="F449" s="1849"/>
      <c r="G449" s="270"/>
      <c r="H449" s="1850"/>
      <c r="I449" s="412"/>
      <c r="J449" s="1851"/>
      <c r="K449" s="1847"/>
    </row>
    <row r="450" spans="1:11">
      <c r="A450" s="1853"/>
      <c r="B450" s="1854" t="s">
        <v>3</v>
      </c>
      <c r="C450" s="80" t="s">
        <v>4</v>
      </c>
      <c r="D450" s="379" t="s">
        <v>5</v>
      </c>
      <c r="E450" s="1855" t="s">
        <v>6</v>
      </c>
      <c r="F450" s="1856" t="s">
        <v>6</v>
      </c>
      <c r="G450" s="201" t="s">
        <v>7</v>
      </c>
      <c r="H450" s="80" t="s">
        <v>8</v>
      </c>
      <c r="I450" s="80" t="s">
        <v>9</v>
      </c>
      <c r="J450" s="1857" t="s">
        <v>10</v>
      </c>
      <c r="K450" s="1858" t="s">
        <v>10</v>
      </c>
    </row>
    <row r="451" spans="1:11" ht="35.25" thickBot="1">
      <c r="A451" s="1859"/>
      <c r="B451" s="1860"/>
      <c r="C451" s="414"/>
      <c r="D451" s="381" t="s">
        <v>11</v>
      </c>
      <c r="E451" s="1861" t="s">
        <v>12</v>
      </c>
      <c r="F451" s="1862" t="s">
        <v>13</v>
      </c>
      <c r="G451" s="202"/>
      <c r="H451" s="414" t="s">
        <v>14</v>
      </c>
      <c r="I451" s="414"/>
      <c r="J451" s="1863" t="s">
        <v>15</v>
      </c>
      <c r="K451" s="1864" t="s">
        <v>16</v>
      </c>
    </row>
    <row r="452" spans="1:11" ht="35.25" thickBot="1">
      <c r="A452" s="1806"/>
      <c r="B452" s="1870"/>
      <c r="C452" s="1871"/>
      <c r="D452" s="1464"/>
      <c r="E452" s="1865"/>
      <c r="F452" s="1866"/>
      <c r="G452" s="765"/>
      <c r="H452" s="1345"/>
      <c r="I452" s="1867"/>
      <c r="J452" s="1868"/>
      <c r="K452" s="1869"/>
    </row>
    <row r="453" spans="1:11">
      <c r="A453" s="1806"/>
      <c r="B453" s="1870"/>
      <c r="C453" s="1871"/>
      <c r="D453" s="1464"/>
      <c r="E453" s="1865"/>
      <c r="F453" s="1866"/>
      <c r="G453" s="765"/>
      <c r="H453" s="1868"/>
      <c r="I453" s="1867"/>
      <c r="J453" s="1868"/>
      <c r="K453" s="1869"/>
    </row>
    <row r="454" spans="1:11">
      <c r="A454" s="1806"/>
      <c r="B454" s="1870"/>
      <c r="C454" s="1871"/>
      <c r="D454" s="1464"/>
      <c r="E454" s="1790"/>
      <c r="F454" s="1872"/>
      <c r="G454" s="765"/>
      <c r="H454" s="1345"/>
      <c r="I454" s="1115"/>
      <c r="J454" s="1868"/>
      <c r="K454" s="1468"/>
    </row>
    <row r="455" spans="1:11">
      <c r="A455" s="1806"/>
      <c r="B455" s="1870"/>
      <c r="C455" s="1871"/>
      <c r="D455" s="1464"/>
      <c r="E455" s="1790"/>
      <c r="F455" s="1872"/>
      <c r="G455" s="765"/>
      <c r="H455" s="1345"/>
      <c r="I455" s="1115"/>
      <c r="J455" s="1868"/>
      <c r="K455" s="1468"/>
    </row>
    <row r="456" spans="1:11">
      <c r="A456" s="1806"/>
      <c r="B456" s="1870"/>
      <c r="C456" s="1871"/>
      <c r="D456" s="1056"/>
      <c r="E456" s="1790"/>
      <c r="F456" s="1477"/>
      <c r="G456" s="765"/>
      <c r="H456" s="1345"/>
      <c r="I456" s="1115"/>
      <c r="J456" s="1868"/>
      <c r="K456" s="1468"/>
    </row>
    <row r="457" spans="1:11">
      <c r="A457" s="1806"/>
      <c r="B457" s="1870"/>
      <c r="C457" s="1871"/>
      <c r="D457" s="1056"/>
      <c r="E457" s="1790"/>
      <c r="F457" s="1872"/>
      <c r="G457" s="765"/>
      <c r="H457" s="1345"/>
      <c r="I457" s="1115"/>
      <c r="J457" s="1868"/>
      <c r="K457" s="1468"/>
    </row>
    <row r="458" spans="1:11">
      <c r="A458" s="1806"/>
      <c r="B458" s="1870"/>
      <c r="C458" s="1871"/>
      <c r="D458" s="1464"/>
      <c r="E458" s="1790"/>
      <c r="F458" s="1872"/>
      <c r="G458" s="765"/>
      <c r="H458" s="1345"/>
      <c r="I458" s="1115"/>
      <c r="J458" s="1868"/>
      <c r="K458" s="1468"/>
    </row>
    <row r="459" spans="1:11">
      <c r="A459" s="1806"/>
      <c r="B459" s="1870"/>
      <c r="C459" s="1871"/>
      <c r="D459" s="1056"/>
      <c r="E459" s="1790"/>
      <c r="F459" s="1872"/>
      <c r="G459" s="765"/>
      <c r="H459" s="1345"/>
      <c r="I459" s="1115"/>
      <c r="J459" s="1868"/>
      <c r="K459" s="1468"/>
    </row>
    <row r="460" spans="1:11">
      <c r="A460" s="1806"/>
      <c r="B460" s="1870"/>
      <c r="C460" s="1871"/>
      <c r="D460" s="1056"/>
      <c r="E460" s="1790"/>
      <c r="F460" s="1872"/>
      <c r="G460" s="765"/>
      <c r="H460" s="1345"/>
      <c r="I460" s="1115"/>
      <c r="J460" s="1868"/>
      <c r="K460" s="1468"/>
    </row>
    <row r="461" spans="1:11">
      <c r="A461" s="1806"/>
      <c r="B461" s="1870"/>
      <c r="C461" s="1871"/>
      <c r="D461" s="1464"/>
      <c r="E461" s="1790"/>
      <c r="F461" s="1872"/>
      <c r="G461" s="765"/>
      <c r="H461" s="1345"/>
      <c r="I461" s="1115"/>
      <c r="J461" s="1868"/>
      <c r="K461" s="1468"/>
    </row>
    <row r="462" spans="1:11">
      <c r="A462" s="1806"/>
      <c r="B462" s="1870"/>
      <c r="C462" s="1871"/>
      <c r="D462" s="1464"/>
      <c r="E462" s="1790"/>
      <c r="F462" s="1872"/>
      <c r="G462" s="765"/>
      <c r="H462" s="1345"/>
      <c r="I462" s="1115"/>
      <c r="J462" s="1868"/>
      <c r="K462" s="1468"/>
    </row>
    <row r="463" spans="1:11">
      <c r="A463" s="1806"/>
      <c r="B463" s="1870"/>
      <c r="C463" s="1871"/>
      <c r="D463" s="1464"/>
      <c r="E463" s="1790"/>
      <c r="F463" s="1872"/>
      <c r="G463" s="765"/>
      <c r="H463" s="1345"/>
      <c r="I463" s="1115"/>
      <c r="J463" s="1868"/>
      <c r="K463" s="1468"/>
    </row>
    <row r="464" spans="1:11">
      <c r="A464" s="1806"/>
      <c r="B464" s="2170"/>
      <c r="C464" s="1871"/>
      <c r="D464" s="1464"/>
      <c r="E464" s="1790"/>
      <c r="F464" s="1872"/>
      <c r="G464" s="765"/>
      <c r="H464" s="1345"/>
      <c r="I464" s="1115"/>
      <c r="J464" s="1868"/>
      <c r="K464" s="1468"/>
    </row>
    <row r="465" spans="1:11" ht="35.25" thickBot="1">
      <c r="A465" s="1806"/>
      <c r="B465" s="1870"/>
      <c r="C465" s="1905"/>
      <c r="D465" s="2163"/>
      <c r="E465" s="1827"/>
      <c r="F465" s="1907"/>
      <c r="G465" s="2164"/>
      <c r="H465" s="1685"/>
      <c r="I465" s="1909"/>
      <c r="J465" s="1910"/>
      <c r="K465" s="2165"/>
    </row>
    <row r="466" spans="1:11">
      <c r="A466" s="1806"/>
      <c r="B466" s="1880"/>
      <c r="C466" s="1881"/>
      <c r="D466" s="1488"/>
      <c r="E466" s="1865"/>
      <c r="F466" s="1866"/>
      <c r="G466" s="1882"/>
      <c r="H466" s="1883"/>
      <c r="I466" s="1884"/>
      <c r="J466" s="1885"/>
      <c r="K466" s="1886"/>
    </row>
    <row r="467" spans="1:11">
      <c r="A467" s="1806"/>
      <c r="B467" s="2170"/>
      <c r="C467" s="1871"/>
      <c r="D467" s="1056"/>
      <c r="E467" s="1790"/>
      <c r="F467" s="1872"/>
      <c r="G467" s="765"/>
      <c r="H467" s="1345"/>
      <c r="I467" s="1115"/>
      <c r="J467" s="1868"/>
      <c r="K467" s="1887"/>
    </row>
    <row r="468" spans="1:11">
      <c r="A468" s="1806"/>
      <c r="B468" s="2170"/>
      <c r="C468" s="1871"/>
      <c r="D468" s="1056"/>
      <c r="E468" s="1790"/>
      <c r="F468" s="1872"/>
      <c r="G468" s="765"/>
      <c r="H468" s="1345"/>
      <c r="I468" s="1115"/>
      <c r="J468" s="1868"/>
      <c r="K468" s="1887"/>
    </row>
    <row r="469" spans="1:11" ht="35.25" thickBot="1">
      <c r="A469" s="1806"/>
      <c r="B469" s="1888"/>
      <c r="C469" s="1874"/>
      <c r="D469" s="1889"/>
      <c r="E469" s="1890"/>
      <c r="F469" s="1891"/>
      <c r="G469" s="1877"/>
      <c r="H469" s="1690"/>
      <c r="I469" s="1878"/>
      <c r="J469" s="1879"/>
      <c r="K469" s="1892"/>
    </row>
    <row r="470" spans="1:11" ht="35.25" thickBot="1">
      <c r="A470" s="1806"/>
      <c r="B470" s="1893"/>
      <c r="C470" s="1881"/>
      <c r="D470" s="1967"/>
      <c r="E470" s="1894"/>
      <c r="F470" s="1895"/>
      <c r="G470" s="1896"/>
      <c r="H470" s="1883"/>
      <c r="I470" s="1884"/>
      <c r="J470" s="1885"/>
      <c r="K470" s="1886"/>
    </row>
    <row r="471" spans="1:11">
      <c r="A471" s="1903"/>
      <c r="B471" s="1893"/>
      <c r="C471" s="1881"/>
      <c r="D471" s="1922"/>
      <c r="E471" s="1894"/>
      <c r="F471" s="1895"/>
      <c r="G471" s="1896"/>
      <c r="H471" s="1883"/>
      <c r="I471" s="1884"/>
      <c r="J471" s="1885"/>
      <c r="K471" s="1886"/>
    </row>
    <row r="472" spans="1:11" ht="35.25" thickBot="1">
      <c r="A472" s="1806"/>
      <c r="B472" s="805"/>
      <c r="C472" s="1055"/>
      <c r="D472" s="1901"/>
      <c r="E472" s="1790"/>
      <c r="F472" s="1872"/>
      <c r="G472" s="766"/>
      <c r="H472" s="416"/>
      <c r="I472" s="1115"/>
      <c r="J472" s="1897"/>
      <c r="K472" s="1898"/>
    </row>
    <row r="473" spans="1:11" ht="35.25" thickBot="1">
      <c r="A473" s="1806"/>
      <c r="B473" s="805"/>
      <c r="C473" s="1055"/>
      <c r="D473" s="1901"/>
      <c r="E473" s="1790"/>
      <c r="F473" s="1872"/>
      <c r="G473" s="766"/>
      <c r="H473" s="1345"/>
      <c r="I473" s="1115"/>
      <c r="J473" s="1345"/>
      <c r="K473" s="1887"/>
    </row>
    <row r="474" spans="1:11">
      <c r="A474" s="1806"/>
      <c r="B474" s="805"/>
      <c r="C474" s="1055"/>
      <c r="D474" s="375"/>
      <c r="E474" s="1790"/>
      <c r="F474" s="1872"/>
      <c r="G474" s="766"/>
      <c r="H474" s="1345"/>
      <c r="I474" s="1115"/>
      <c r="J474" s="1345"/>
      <c r="K474" s="1887"/>
    </row>
    <row r="475" spans="1:11" ht="35.25" thickBot="1">
      <c r="A475" s="1806"/>
      <c r="B475" s="2001"/>
      <c r="C475" s="2002"/>
      <c r="D475" s="2003"/>
      <c r="E475" s="2004"/>
      <c r="F475" s="2005"/>
      <c r="G475" s="2006"/>
      <c r="H475" s="2007"/>
      <c r="I475" s="2008"/>
      <c r="J475" s="2009"/>
      <c r="K475" s="2010"/>
    </row>
    <row r="476" spans="1:11" ht="35.25" thickTop="1">
      <c r="A476" s="1806"/>
      <c r="B476" s="69" t="s">
        <v>5268</v>
      </c>
      <c r="C476" s="82" t="s">
        <v>4714</v>
      </c>
      <c r="D476" s="322" t="s">
        <v>653</v>
      </c>
      <c r="E476" s="1478">
        <v>60</v>
      </c>
      <c r="F476" s="1479"/>
      <c r="G476" s="2090" t="s">
        <v>5269</v>
      </c>
      <c r="H476" s="84" t="s">
        <v>5270</v>
      </c>
      <c r="I476" s="132" t="s">
        <v>903</v>
      </c>
      <c r="J476" s="2093"/>
      <c r="K476" s="2145"/>
    </row>
    <row r="477" spans="1:11">
      <c r="A477" s="1806"/>
      <c r="B477" s="69" t="s">
        <v>5016</v>
      </c>
      <c r="C477" s="82" t="s">
        <v>4714</v>
      </c>
      <c r="D477" s="322" t="s">
        <v>653</v>
      </c>
      <c r="E477" s="1783">
        <v>45</v>
      </c>
      <c r="F477" s="1784"/>
      <c r="G477" s="2090"/>
      <c r="H477" s="42"/>
      <c r="I477" s="132"/>
      <c r="J477" s="2093"/>
      <c r="K477" s="1999"/>
    </row>
    <row r="478" spans="1:11">
      <c r="A478" s="1806"/>
      <c r="B478" s="69" t="s">
        <v>5024</v>
      </c>
      <c r="C478" s="82" t="s">
        <v>4714</v>
      </c>
      <c r="D478" s="322" t="s">
        <v>1629</v>
      </c>
      <c r="E478" s="1478">
        <v>60</v>
      </c>
      <c r="F478" s="1479"/>
      <c r="G478" s="2090"/>
      <c r="H478" s="84"/>
      <c r="I478" s="132"/>
      <c r="J478" s="2093"/>
      <c r="K478" s="1777"/>
    </row>
    <row r="479" spans="1:11">
      <c r="A479" s="1806"/>
      <c r="B479" s="69" t="s">
        <v>5271</v>
      </c>
      <c r="C479" s="82" t="s">
        <v>4714</v>
      </c>
      <c r="D479" s="218" t="s">
        <v>550</v>
      </c>
      <c r="E479" s="1783">
        <v>120</v>
      </c>
      <c r="F479" s="1784" t="s">
        <v>608</v>
      </c>
      <c r="G479" s="1601" t="s">
        <v>5272</v>
      </c>
      <c r="H479" s="1345" t="s">
        <v>5273</v>
      </c>
      <c r="I479" s="455" t="s">
        <v>701</v>
      </c>
      <c r="J479" s="3803" t="s">
        <v>5274</v>
      </c>
      <c r="K479" s="1998">
        <v>102.5</v>
      </c>
    </row>
    <row r="480" spans="1:11">
      <c r="A480" s="1806"/>
      <c r="B480" s="69" t="s">
        <v>5275</v>
      </c>
      <c r="C480" s="82" t="s">
        <v>4714</v>
      </c>
      <c r="D480" s="322" t="s">
        <v>1629</v>
      </c>
      <c r="E480" s="1478">
        <v>60</v>
      </c>
      <c r="F480" s="1479"/>
      <c r="G480" s="1116"/>
      <c r="H480" s="1345" t="s">
        <v>608</v>
      </c>
      <c r="I480" s="455" t="s">
        <v>701</v>
      </c>
      <c r="J480" s="1345" t="s">
        <v>794</v>
      </c>
      <c r="K480" s="1997">
        <v>49.5</v>
      </c>
    </row>
    <row r="481" spans="1:11">
      <c r="A481" s="1806"/>
      <c r="B481" s="69" t="s">
        <v>5276</v>
      </c>
      <c r="C481" s="82" t="s">
        <v>4714</v>
      </c>
      <c r="D481" s="322" t="s">
        <v>653</v>
      </c>
      <c r="E481" s="1783">
        <v>45</v>
      </c>
      <c r="F481" s="1477" t="s">
        <v>792</v>
      </c>
      <c r="G481" s="1116"/>
      <c r="H481" s="1345" t="s">
        <v>5127</v>
      </c>
      <c r="I481" s="455" t="s">
        <v>701</v>
      </c>
      <c r="J481" s="1345" t="s">
        <v>5277</v>
      </c>
      <c r="K481" s="1997">
        <v>41.2</v>
      </c>
    </row>
    <row r="482" spans="1:11">
      <c r="A482" s="1806"/>
      <c r="B482" s="69" t="s">
        <v>5278</v>
      </c>
      <c r="C482" s="82" t="s">
        <v>4714</v>
      </c>
      <c r="D482" s="322" t="s">
        <v>2976</v>
      </c>
      <c r="E482" s="1783">
        <v>60</v>
      </c>
      <c r="F482" s="1477" t="s">
        <v>2170</v>
      </c>
      <c r="G482" s="1116" t="s">
        <v>5279</v>
      </c>
      <c r="H482" s="1345" t="s">
        <v>5280</v>
      </c>
      <c r="I482" s="455" t="s">
        <v>701</v>
      </c>
      <c r="J482" s="1345" t="s">
        <v>1104</v>
      </c>
      <c r="K482" s="1997">
        <v>54.5</v>
      </c>
    </row>
    <row r="483" spans="1:11">
      <c r="A483" s="1806"/>
      <c r="B483" s="69" t="s">
        <v>5281</v>
      </c>
      <c r="C483" s="82" t="s">
        <v>4714</v>
      </c>
      <c r="D483" s="322" t="s">
        <v>5059</v>
      </c>
      <c r="E483" s="33">
        <v>80</v>
      </c>
      <c r="F483" s="34" t="s">
        <v>5282</v>
      </c>
      <c r="G483" s="276" t="s">
        <v>5272</v>
      </c>
      <c r="H483" s="1345" t="s">
        <v>5283</v>
      </c>
      <c r="I483" s="455" t="s">
        <v>701</v>
      </c>
      <c r="J483" s="203" t="s">
        <v>5284</v>
      </c>
      <c r="K483" s="1777">
        <v>70</v>
      </c>
    </row>
    <row r="484" spans="1:11">
      <c r="A484" s="1806"/>
      <c r="B484" s="69" t="s">
        <v>5285</v>
      </c>
      <c r="C484" s="82" t="s">
        <v>4714</v>
      </c>
      <c r="D484" s="218" t="s">
        <v>550</v>
      </c>
      <c r="E484" s="1783">
        <v>120</v>
      </c>
      <c r="F484" s="1784" t="s">
        <v>608</v>
      </c>
      <c r="G484" s="1601" t="s">
        <v>5272</v>
      </c>
      <c r="H484" s="1345" t="s">
        <v>5273</v>
      </c>
      <c r="I484" s="132" t="s">
        <v>701</v>
      </c>
      <c r="J484" s="3803" t="s">
        <v>5274</v>
      </c>
      <c r="K484" s="1998">
        <v>102.5</v>
      </c>
    </row>
    <row r="485" spans="1:11">
      <c r="A485" s="1903"/>
      <c r="B485" s="69" t="s">
        <v>5286</v>
      </c>
      <c r="C485" s="82" t="s">
        <v>4714</v>
      </c>
      <c r="D485" s="218" t="s">
        <v>5051</v>
      </c>
      <c r="E485" s="1783">
        <v>80</v>
      </c>
      <c r="F485" s="1784" t="s">
        <v>5287</v>
      </c>
      <c r="G485" s="1713" t="s">
        <v>5272</v>
      </c>
      <c r="H485" s="1345" t="s">
        <v>5288</v>
      </c>
      <c r="I485" s="132" t="s">
        <v>701</v>
      </c>
      <c r="J485" s="908" t="s">
        <v>5289</v>
      </c>
      <c r="K485" s="1999">
        <v>66.83</v>
      </c>
    </row>
    <row r="486" spans="1:11">
      <c r="A486" s="1806"/>
      <c r="B486" s="69" t="s">
        <v>5290</v>
      </c>
      <c r="C486" s="82" t="s">
        <v>4714</v>
      </c>
      <c r="D486" s="605" t="s">
        <v>4745</v>
      </c>
      <c r="E486" s="33">
        <v>125</v>
      </c>
      <c r="F486" s="34" t="s">
        <v>5291</v>
      </c>
      <c r="G486" s="276" t="s">
        <v>5292</v>
      </c>
      <c r="H486" s="1345" t="s">
        <v>5293</v>
      </c>
      <c r="I486" s="132" t="s">
        <v>701</v>
      </c>
      <c r="J486" s="203" t="s">
        <v>5294</v>
      </c>
      <c r="K486" s="1777">
        <v>109.69</v>
      </c>
    </row>
    <row r="487" spans="1:11">
      <c r="A487" s="374"/>
      <c r="B487" s="69" t="s">
        <v>5058</v>
      </c>
      <c r="C487" s="82" t="s">
        <v>4714</v>
      </c>
      <c r="D487" s="322" t="s">
        <v>5059</v>
      </c>
      <c r="E487" s="33">
        <v>80</v>
      </c>
      <c r="F487" s="34" t="s">
        <v>5282</v>
      </c>
      <c r="G487" s="1541" t="s">
        <v>5295</v>
      </c>
      <c r="H487" s="69">
        <v>2080</v>
      </c>
      <c r="I487" s="486" t="s">
        <v>5296</v>
      </c>
      <c r="J487" s="2146" t="s">
        <v>4388</v>
      </c>
      <c r="K487" s="2099">
        <v>71.849999999999994</v>
      </c>
    </row>
    <row r="488" spans="1:11">
      <c r="A488" s="413" t="s">
        <v>1</v>
      </c>
      <c r="B488" s="413"/>
      <c r="C488" s="791"/>
      <c r="D488" s="372"/>
      <c r="E488" s="1848"/>
      <c r="F488" s="1849"/>
      <c r="G488" s="270"/>
      <c r="H488" s="1850"/>
      <c r="I488" s="413"/>
      <c r="J488" s="1851"/>
      <c r="K488" s="1847"/>
    </row>
    <row r="489" spans="1:11">
      <c r="A489" s="790" t="s">
        <v>1004</v>
      </c>
      <c r="B489" s="790"/>
      <c r="C489" s="1852"/>
      <c r="D489" s="785"/>
      <c r="E489" s="1848"/>
      <c r="F489" s="1849"/>
      <c r="G489" s="270"/>
      <c r="H489" s="1850"/>
      <c r="I489" s="413"/>
      <c r="J489" s="1851"/>
      <c r="K489" s="1847"/>
    </row>
    <row r="490" spans="1:11" ht="35.25" thickBot="1">
      <c r="A490" s="374"/>
      <c r="B490" s="412"/>
      <c r="C490" s="372"/>
      <c r="D490" s="372"/>
      <c r="E490" s="1848"/>
      <c r="F490" s="1849"/>
      <c r="G490" s="270"/>
      <c r="H490" s="1850"/>
      <c r="I490" s="412"/>
      <c r="J490" s="1851"/>
      <c r="K490" s="1847"/>
    </row>
    <row r="491" spans="1:11">
      <c r="A491" s="1853"/>
      <c r="B491" s="1854" t="s">
        <v>3</v>
      </c>
      <c r="C491" s="80" t="s">
        <v>4</v>
      </c>
      <c r="D491" s="379" t="s">
        <v>5</v>
      </c>
      <c r="E491" s="1855" t="s">
        <v>6</v>
      </c>
      <c r="F491" s="1856" t="s">
        <v>6</v>
      </c>
      <c r="G491" s="201" t="s">
        <v>7</v>
      </c>
      <c r="H491" s="80" t="s">
        <v>8</v>
      </c>
      <c r="I491" s="80" t="s">
        <v>9</v>
      </c>
      <c r="J491" s="1857" t="s">
        <v>10</v>
      </c>
      <c r="K491" s="1858" t="s">
        <v>10</v>
      </c>
    </row>
    <row r="492" spans="1:11" ht="35.25" thickBot="1">
      <c r="A492" s="1859"/>
      <c r="B492" s="1860"/>
      <c r="C492" s="414"/>
      <c r="D492" s="381" t="s">
        <v>11</v>
      </c>
      <c r="E492" s="1861" t="s">
        <v>12</v>
      </c>
      <c r="F492" s="1862" t="s">
        <v>13</v>
      </c>
      <c r="G492" s="202"/>
      <c r="H492" s="414" t="s">
        <v>14</v>
      </c>
      <c r="I492" s="414"/>
      <c r="J492" s="1863" t="s">
        <v>15</v>
      </c>
      <c r="K492" s="1864" t="s">
        <v>16</v>
      </c>
    </row>
    <row r="493" spans="1:11" ht="35.25" thickBot="1">
      <c r="A493" s="1806"/>
      <c r="B493" s="2236"/>
      <c r="C493" s="1871"/>
      <c r="D493" s="1464"/>
      <c r="E493" s="1865"/>
      <c r="F493" s="1866"/>
      <c r="G493" s="765"/>
      <c r="H493" s="1345"/>
      <c r="I493" s="1867"/>
      <c r="J493" s="1868"/>
      <c r="K493" s="1869"/>
    </row>
    <row r="494" spans="1:11" ht="35.25" thickBot="1">
      <c r="A494" s="1806"/>
      <c r="B494" s="1870"/>
      <c r="C494" s="2237"/>
      <c r="D494" s="1464"/>
      <c r="E494" s="1865"/>
      <c r="F494" s="1866"/>
      <c r="G494" s="765"/>
      <c r="H494" s="1345"/>
      <c r="I494" s="1867"/>
      <c r="J494" s="2238"/>
      <c r="K494" s="1869"/>
    </row>
    <row r="495" spans="1:11">
      <c r="A495" s="1806"/>
      <c r="B495" s="1870"/>
      <c r="C495" s="2237"/>
      <c r="D495" s="1464"/>
      <c r="E495" s="1865"/>
      <c r="F495" s="1866"/>
      <c r="G495" s="765"/>
      <c r="H495" s="1345"/>
      <c r="I495" s="1867"/>
      <c r="J495" s="2238"/>
      <c r="K495" s="1869"/>
    </row>
    <row r="496" spans="1:11">
      <c r="A496" s="1806"/>
      <c r="B496" s="1870"/>
      <c r="C496" s="1871"/>
      <c r="D496" s="1464"/>
      <c r="E496" s="1790"/>
      <c r="F496" s="1872"/>
      <c r="G496" s="765"/>
      <c r="H496" s="1345"/>
      <c r="I496" s="1115"/>
      <c r="J496" s="1868"/>
      <c r="K496" s="1468"/>
    </row>
    <row r="497" spans="1:11">
      <c r="A497" s="1806"/>
      <c r="B497" s="1870"/>
      <c r="C497" s="1871"/>
      <c r="D497" s="1464"/>
      <c r="E497" s="1790"/>
      <c r="F497" s="1872"/>
      <c r="G497" s="765"/>
      <c r="H497" s="1345"/>
      <c r="I497" s="1115"/>
      <c r="J497" s="1868"/>
      <c r="K497" s="1468"/>
    </row>
    <row r="498" spans="1:11">
      <c r="A498" s="1806"/>
      <c r="B498" s="1870"/>
      <c r="C498" s="1871"/>
      <c r="D498" s="1464"/>
      <c r="E498" s="1790"/>
      <c r="F498" s="1477"/>
      <c r="G498" s="765"/>
      <c r="H498" s="1345"/>
      <c r="I498" s="1115"/>
      <c r="J498" s="1868"/>
      <c r="K498" s="1468"/>
    </row>
    <row r="499" spans="1:11">
      <c r="A499" s="1806"/>
      <c r="B499" s="1870"/>
      <c r="C499" s="1871"/>
      <c r="D499" s="1464"/>
      <c r="E499" s="1790"/>
      <c r="F499" s="1872"/>
      <c r="G499" s="765"/>
      <c r="H499" s="1345"/>
      <c r="I499" s="1115"/>
      <c r="J499" s="1868"/>
      <c r="K499" s="1468"/>
    </row>
    <row r="500" spans="1:11">
      <c r="A500" s="1806"/>
      <c r="B500" s="1870"/>
      <c r="C500" s="1871"/>
      <c r="D500" s="1464"/>
      <c r="E500" s="1790"/>
      <c r="F500" s="1872"/>
      <c r="G500" s="765"/>
      <c r="H500" s="1345"/>
      <c r="I500" s="1115"/>
      <c r="J500" s="1868"/>
      <c r="K500" s="1468"/>
    </row>
    <row r="501" spans="1:11">
      <c r="A501" s="1806"/>
      <c r="B501" s="1870"/>
      <c r="C501" s="1871"/>
      <c r="D501" s="1464"/>
      <c r="E501" s="1790"/>
      <c r="F501" s="2252"/>
      <c r="G501" s="765"/>
      <c r="H501" s="1345"/>
      <c r="I501" s="1115"/>
      <c r="J501" s="1868"/>
      <c r="K501" s="1468"/>
    </row>
    <row r="502" spans="1:11">
      <c r="A502" s="1806"/>
      <c r="B502" s="1870"/>
      <c r="C502" s="1871"/>
      <c r="D502" s="1598"/>
      <c r="E502" s="1790"/>
      <c r="F502" s="1872"/>
      <c r="G502" s="765"/>
      <c r="H502" s="1345"/>
      <c r="I502" s="1115"/>
      <c r="J502" s="1868"/>
      <c r="K502" s="1468"/>
    </row>
    <row r="503" spans="1:11">
      <c r="A503" s="1806"/>
      <c r="B503" s="1870"/>
      <c r="C503" s="1871"/>
      <c r="D503" s="1464"/>
      <c r="E503" s="1790"/>
      <c r="F503" s="1872"/>
      <c r="G503" s="765"/>
      <c r="H503" s="1345"/>
      <c r="I503" s="1115"/>
      <c r="J503" s="1868"/>
      <c r="K503" s="1468"/>
    </row>
    <row r="504" spans="1:11">
      <c r="A504" s="1806"/>
      <c r="B504" s="1870"/>
      <c r="C504" s="1871"/>
      <c r="D504" s="1464"/>
      <c r="E504" s="1790"/>
      <c r="F504" s="1872"/>
      <c r="G504" s="765"/>
      <c r="H504" s="1345"/>
      <c r="I504" s="1115"/>
      <c r="J504" s="1868"/>
      <c r="K504" s="1468"/>
    </row>
    <row r="505" spans="1:11" ht="35.25" thickBot="1">
      <c r="A505" s="1806"/>
      <c r="B505" s="1870"/>
      <c r="C505" s="1871"/>
      <c r="D505" s="1464"/>
      <c r="E505" s="1827"/>
      <c r="F505" s="1907"/>
      <c r="G505" s="765"/>
      <c r="H505" s="1345"/>
      <c r="I505" s="1115"/>
      <c r="J505" s="1868"/>
      <c r="K505" s="1468"/>
    </row>
    <row r="506" spans="1:11">
      <c r="A506" s="1806"/>
      <c r="B506" s="2170"/>
      <c r="C506" s="1881"/>
      <c r="D506" s="1464"/>
      <c r="E506" s="1865"/>
      <c r="F506" s="1866"/>
      <c r="G506" s="1882"/>
      <c r="H506" s="1883"/>
      <c r="I506" s="1884"/>
      <c r="J506" s="1885"/>
      <c r="K506" s="1886"/>
    </row>
    <row r="507" spans="1:11">
      <c r="A507" s="1806"/>
      <c r="B507" s="685" t="s">
        <v>5297</v>
      </c>
      <c r="C507" s="3756"/>
      <c r="D507" s="3758"/>
      <c r="E507" s="252"/>
      <c r="F507" s="241"/>
      <c r="G507" s="276"/>
      <c r="H507" s="29"/>
      <c r="I507" s="416"/>
      <c r="J507" s="203"/>
      <c r="K507" s="311"/>
    </row>
    <row r="508" spans="1:11">
      <c r="A508" s="1806"/>
      <c r="B508" s="852" t="s">
        <v>5006</v>
      </c>
      <c r="C508" s="753" t="s">
        <v>2233</v>
      </c>
      <c r="D508" s="634" t="s">
        <v>5007</v>
      </c>
      <c r="E508" s="1478" t="s">
        <v>5008</v>
      </c>
      <c r="F508" s="1479" t="s">
        <v>2977</v>
      </c>
      <c r="G508" s="1116"/>
      <c r="H508" s="1345"/>
      <c r="I508" s="1349"/>
      <c r="J508" s="2102" t="s">
        <v>5009</v>
      </c>
      <c r="K508" s="2102" t="s">
        <v>1181</v>
      </c>
    </row>
    <row r="509" spans="1:11">
      <c r="A509" s="1806"/>
      <c r="B509" s="852" t="s">
        <v>5006</v>
      </c>
      <c r="C509" s="218" t="s">
        <v>5010</v>
      </c>
      <c r="D509" s="634" t="s">
        <v>5007</v>
      </c>
      <c r="E509" s="1478" t="s">
        <v>5008</v>
      </c>
      <c r="F509" s="1479" t="s">
        <v>1223</v>
      </c>
      <c r="G509" s="1713"/>
      <c r="H509" s="69"/>
      <c r="I509" s="69"/>
      <c r="J509" s="908" t="s">
        <v>627</v>
      </c>
      <c r="K509" s="2129" t="s">
        <v>1182</v>
      </c>
    </row>
    <row r="510" spans="1:11">
      <c r="A510" s="1806"/>
      <c r="B510" s="852" t="s">
        <v>5006</v>
      </c>
      <c r="C510" s="634" t="s">
        <v>5011</v>
      </c>
      <c r="D510" s="634" t="s">
        <v>5007</v>
      </c>
      <c r="E510" s="1478" t="s">
        <v>5012</v>
      </c>
      <c r="F510" s="1479" t="s">
        <v>5013</v>
      </c>
      <c r="G510" s="1713"/>
      <c r="H510" s="69"/>
      <c r="I510" s="69"/>
      <c r="J510" s="908" t="s">
        <v>5014</v>
      </c>
      <c r="K510" s="2129" t="s">
        <v>1183</v>
      </c>
    </row>
    <row r="511" spans="1:11">
      <c r="A511" s="1806"/>
      <c r="B511" s="852"/>
      <c r="C511" s="634"/>
      <c r="D511" s="634"/>
      <c r="E511" s="1478"/>
      <c r="F511" s="1479"/>
      <c r="G511" s="1713"/>
      <c r="H511" s="69"/>
      <c r="I511" s="69"/>
      <c r="J511" s="908"/>
      <c r="K511" s="2129"/>
    </row>
    <row r="512" spans="1:11">
      <c r="A512" s="1903"/>
      <c r="B512" s="69"/>
      <c r="C512" s="82"/>
      <c r="D512" s="605"/>
      <c r="E512" s="33"/>
      <c r="F512" s="34"/>
      <c r="G512" s="276"/>
      <c r="H512" s="1345"/>
      <c r="I512" s="455"/>
      <c r="J512" s="959"/>
      <c r="K512" s="1777"/>
    </row>
    <row r="513" spans="1:11">
      <c r="A513" s="1806"/>
      <c r="B513" s="387" t="s">
        <v>86</v>
      </c>
      <c r="C513" s="3766"/>
      <c r="D513" s="3767"/>
      <c r="E513" s="252"/>
      <c r="F513" s="241"/>
      <c r="G513" s="276"/>
      <c r="H513" s="29"/>
      <c r="I513" s="416"/>
      <c r="J513" s="203"/>
      <c r="K513" s="311"/>
    </row>
    <row r="514" spans="1:11">
      <c r="A514" s="1806"/>
      <c r="B514" s="1597" t="s">
        <v>4043</v>
      </c>
      <c r="C514" s="362" t="s">
        <v>656</v>
      </c>
      <c r="D514" s="1540" t="s">
        <v>4051</v>
      </c>
      <c r="E514" s="1476">
        <v>550</v>
      </c>
      <c r="F514" s="1477" t="s">
        <v>5287</v>
      </c>
      <c r="G514" s="1601" t="s">
        <v>5298</v>
      </c>
      <c r="H514" s="20"/>
      <c r="I514" s="404"/>
      <c r="J514" s="405" t="s">
        <v>1095</v>
      </c>
      <c r="K514" s="478" t="s">
        <v>5299</v>
      </c>
    </row>
    <row r="515" spans="1:11" ht="38.25">
      <c r="A515" s="1806"/>
      <c r="B515" s="1597" t="s">
        <v>4043</v>
      </c>
      <c r="C515" s="362" t="s">
        <v>3650</v>
      </c>
      <c r="D515" s="1598" t="s">
        <v>4051</v>
      </c>
      <c r="E515" s="1476">
        <v>750</v>
      </c>
      <c r="F515" s="1477" t="s">
        <v>5300</v>
      </c>
      <c r="G515" s="1601" t="s">
        <v>5298</v>
      </c>
      <c r="H515" s="29"/>
      <c r="I515" s="132"/>
      <c r="J515" s="741" t="s">
        <v>193</v>
      </c>
      <c r="K515" s="692" t="s">
        <v>5301</v>
      </c>
    </row>
    <row r="516" spans="1:11">
      <c r="A516" s="1806"/>
      <c r="B516" s="1597" t="s">
        <v>4043</v>
      </c>
      <c r="C516" s="362" t="s">
        <v>3776</v>
      </c>
      <c r="D516" s="1598" t="s">
        <v>4051</v>
      </c>
      <c r="E516" s="1476">
        <v>790</v>
      </c>
      <c r="F516" s="1477" t="s">
        <v>4702</v>
      </c>
      <c r="G516" s="1601" t="s">
        <v>5298</v>
      </c>
      <c r="H516" s="29"/>
      <c r="I516" s="132"/>
      <c r="J516" s="360" t="s">
        <v>4796</v>
      </c>
      <c r="K516" s="311" t="s">
        <v>5302</v>
      </c>
    </row>
    <row r="517" spans="1:11" ht="35.25" thickBot="1">
      <c r="A517" s="1806"/>
      <c r="B517" s="1163" t="s">
        <v>5303</v>
      </c>
      <c r="C517" s="362" t="s">
        <v>3450</v>
      </c>
      <c r="D517" s="358" t="s">
        <v>3216</v>
      </c>
      <c r="E517" s="1476">
        <v>130</v>
      </c>
      <c r="F517" s="1477" t="s">
        <v>526</v>
      </c>
      <c r="G517" s="1539" t="s">
        <v>5298</v>
      </c>
      <c r="H517" s="69"/>
      <c r="I517" s="486" t="s">
        <v>5304</v>
      </c>
      <c r="J517" s="363" t="s">
        <v>3405</v>
      </c>
      <c r="K517" s="364">
        <v>107.5</v>
      </c>
    </row>
    <row r="518" spans="1:11">
      <c r="A518" s="1806"/>
      <c r="B518" s="1597" t="s">
        <v>5305</v>
      </c>
      <c r="C518" s="362" t="s">
        <v>3033</v>
      </c>
      <c r="D518" s="1540" t="s">
        <v>3294</v>
      </c>
      <c r="E518" s="1474">
        <v>10</v>
      </c>
      <c r="F518" s="1600" t="s">
        <v>5306</v>
      </c>
      <c r="G518" s="1601" t="s">
        <v>5307</v>
      </c>
      <c r="H518" s="1599" t="s">
        <v>5308</v>
      </c>
      <c r="I518" s="484"/>
      <c r="J518" s="485" t="s">
        <v>4437</v>
      </c>
      <c r="K518" s="577" t="s">
        <v>5309</v>
      </c>
    </row>
    <row r="519" spans="1:11">
      <c r="A519" s="1806"/>
      <c r="B519" s="797"/>
      <c r="C519" s="786"/>
      <c r="D519" s="605"/>
      <c r="E519" s="182"/>
      <c r="F519" s="1606"/>
      <c r="G519" s="766"/>
      <c r="H519" s="162"/>
      <c r="I519" s="455"/>
      <c r="J519" s="2253"/>
      <c r="K519" s="1918"/>
    </row>
    <row r="520" spans="1:11">
      <c r="A520" s="1806"/>
      <c r="B520" s="69"/>
      <c r="C520" s="82"/>
      <c r="D520" s="322"/>
      <c r="E520" s="1478"/>
      <c r="F520" s="1479"/>
      <c r="G520" s="1116"/>
      <c r="H520" s="1345"/>
      <c r="I520" s="455"/>
      <c r="J520" s="1345"/>
      <c r="K520" s="1997"/>
    </row>
    <row r="521" spans="1:11">
      <c r="A521" s="1806"/>
      <c r="B521" s="685"/>
      <c r="C521" s="3766"/>
      <c r="D521" s="3767"/>
      <c r="E521" s="252"/>
      <c r="F521" s="241"/>
      <c r="G521" s="276"/>
      <c r="H521" s="29"/>
      <c r="I521" s="416"/>
      <c r="J521" s="203"/>
      <c r="K521" s="311"/>
    </row>
    <row r="522" spans="1:11" ht="35.25" thickBot="1">
      <c r="A522" s="1806"/>
      <c r="B522" s="645"/>
      <c r="C522" s="82"/>
      <c r="D522" s="605"/>
      <c r="E522" s="252"/>
      <c r="F522" s="241"/>
      <c r="G522" s="276"/>
      <c r="H522" s="29"/>
      <c r="I522" s="1804"/>
      <c r="J522" s="203"/>
      <c r="K522" s="3154"/>
    </row>
    <row r="523" spans="1:11" ht="35.25" thickBot="1">
      <c r="A523" s="1806"/>
      <c r="B523" s="608"/>
      <c r="C523" s="786"/>
      <c r="D523" s="1413"/>
      <c r="E523" s="1913"/>
      <c r="F523" s="1914"/>
      <c r="G523" s="766"/>
      <c r="H523" s="162"/>
      <c r="I523" s="455"/>
      <c r="J523" s="2253"/>
      <c r="K523" s="2254"/>
    </row>
    <row r="524" spans="1:11">
      <c r="A524" s="1806"/>
      <c r="B524" s="387"/>
      <c r="C524" s="2255"/>
      <c r="D524" s="2019"/>
      <c r="E524" s="137"/>
      <c r="F524" s="241"/>
      <c r="G524" s="276"/>
      <c r="H524" s="29"/>
      <c r="I524" s="455"/>
      <c r="J524" s="2253"/>
      <c r="K524" s="2254"/>
    </row>
    <row r="525" spans="1:11">
      <c r="A525" s="1806"/>
      <c r="B525" s="645"/>
      <c r="C525" s="82"/>
      <c r="D525" s="605"/>
      <c r="E525" s="137"/>
      <c r="F525" s="241"/>
      <c r="G525" s="276"/>
      <c r="H525" s="29"/>
      <c r="I525" s="455"/>
      <c r="J525" s="2253"/>
      <c r="K525" s="3154"/>
    </row>
    <row r="526" spans="1:11">
      <c r="A526" s="1903"/>
      <c r="B526" s="796"/>
      <c r="C526" s="786"/>
      <c r="D526" s="605"/>
      <c r="E526" s="182"/>
      <c r="F526" s="1606"/>
      <c r="G526" s="766"/>
      <c r="H526" s="162"/>
      <c r="I526" s="455"/>
      <c r="J526" s="2253"/>
      <c r="K526" s="1918"/>
    </row>
    <row r="527" spans="1:11">
      <c r="A527" s="1806"/>
      <c r="B527" s="69"/>
      <c r="C527" s="82"/>
      <c r="D527" s="322"/>
      <c r="E527" s="33"/>
      <c r="F527" s="34"/>
      <c r="G527" s="1541"/>
      <c r="H527" s="69"/>
      <c r="I527" s="486"/>
      <c r="J527" s="2146"/>
      <c r="K527" s="2099"/>
    </row>
    <row r="528" spans="1:11">
      <c r="A528" s="374"/>
      <c r="B528" s="374"/>
      <c r="C528" s="785"/>
      <c r="D528" s="785"/>
      <c r="E528" s="785"/>
      <c r="F528" s="785"/>
      <c r="G528" s="785"/>
      <c r="H528" s="785"/>
      <c r="I528" s="1845"/>
      <c r="J528" s="1846"/>
      <c r="K528" s="1847"/>
    </row>
    <row r="529" spans="1:11">
      <c r="A529" s="413" t="s">
        <v>1</v>
      </c>
      <c r="B529" s="413"/>
      <c r="C529" s="791"/>
      <c r="D529" s="372"/>
      <c r="E529" s="1848"/>
      <c r="F529" s="1849"/>
      <c r="G529" s="270"/>
      <c r="H529" s="1850"/>
      <c r="I529" s="413"/>
      <c r="J529" s="1851"/>
      <c r="K529" s="1847"/>
    </row>
    <row r="530" spans="1:11">
      <c r="A530" s="790" t="s">
        <v>1004</v>
      </c>
      <c r="B530" s="790"/>
      <c r="C530" s="1852"/>
      <c r="D530" s="785"/>
      <c r="E530" s="1848"/>
      <c r="F530" s="1849"/>
      <c r="G530" s="270"/>
      <c r="H530" s="1850"/>
      <c r="I530" s="413"/>
      <c r="J530" s="1851"/>
      <c r="K530" s="1847"/>
    </row>
    <row r="531" spans="1:11" ht="35.25" thickBot="1">
      <c r="A531" s="374"/>
      <c r="B531" s="412"/>
      <c r="C531" s="372"/>
      <c r="D531" s="372"/>
      <c r="E531" s="1848"/>
      <c r="F531" s="1849"/>
      <c r="G531" s="270"/>
      <c r="H531" s="1850"/>
      <c r="I531" s="412"/>
      <c r="J531" s="1851"/>
      <c r="K531" s="1847"/>
    </row>
    <row r="532" spans="1:11">
      <c r="A532" s="1853"/>
      <c r="B532" s="1854" t="s">
        <v>3</v>
      </c>
      <c r="C532" s="80" t="s">
        <v>4</v>
      </c>
      <c r="D532" s="379" t="s">
        <v>5</v>
      </c>
      <c r="E532" s="2778" t="s">
        <v>6</v>
      </c>
      <c r="F532" s="2779" t="s">
        <v>6</v>
      </c>
      <c r="G532" s="201" t="s">
        <v>7</v>
      </c>
      <c r="H532" s="80" t="s">
        <v>8</v>
      </c>
      <c r="I532" s="80" t="s">
        <v>9</v>
      </c>
      <c r="J532" s="1857" t="s">
        <v>10</v>
      </c>
      <c r="K532" s="1858" t="s">
        <v>10</v>
      </c>
    </row>
    <row r="533" spans="1:11" ht="35.25" thickBot="1">
      <c r="A533" s="1859"/>
      <c r="B533" s="1860"/>
      <c r="C533" s="414"/>
      <c r="D533" s="381" t="s">
        <v>11</v>
      </c>
      <c r="E533" s="2780" t="s">
        <v>12</v>
      </c>
      <c r="F533" s="2781" t="s">
        <v>13</v>
      </c>
      <c r="G533" s="202"/>
      <c r="H533" s="414" t="s">
        <v>14</v>
      </c>
      <c r="I533" s="414"/>
      <c r="J533" s="1863" t="s">
        <v>15</v>
      </c>
      <c r="K533" s="1864" t="s">
        <v>16</v>
      </c>
    </row>
    <row r="534" spans="1:11">
      <c r="A534" s="1806"/>
      <c r="B534" s="685"/>
      <c r="C534" s="3766"/>
      <c r="D534" s="3767"/>
      <c r="E534" s="252"/>
      <c r="F534" s="241"/>
      <c r="G534" s="276"/>
      <c r="H534" s="29"/>
      <c r="I534" s="416"/>
      <c r="J534" s="203"/>
      <c r="K534" s="311"/>
    </row>
    <row r="535" spans="1:11">
      <c r="A535" s="1806"/>
      <c r="B535" s="608"/>
      <c r="C535" s="82"/>
      <c r="D535" s="82"/>
      <c r="E535" s="33"/>
      <c r="F535" s="34"/>
      <c r="G535" s="276"/>
      <c r="H535" s="29"/>
      <c r="I535" s="455"/>
      <c r="J535" s="203"/>
      <c r="K535" s="3154"/>
    </row>
    <row r="536" spans="1:11" ht="35.25" thickBot="1">
      <c r="A536" s="1806"/>
      <c r="B536" s="645"/>
      <c r="C536" s="82"/>
      <c r="D536" s="605"/>
      <c r="E536" s="33"/>
      <c r="F536" s="34"/>
      <c r="G536" s="276"/>
      <c r="H536" s="29"/>
      <c r="I536" s="1804"/>
      <c r="J536" s="203"/>
      <c r="K536" s="3154"/>
    </row>
    <row r="537" spans="1:11" ht="35.25" thickBot="1">
      <c r="A537" s="1806"/>
      <c r="B537" s="608"/>
      <c r="C537" s="786"/>
      <c r="D537" s="1413"/>
      <c r="E537" s="2782"/>
      <c r="F537" s="2783"/>
      <c r="G537" s="766"/>
      <c r="H537" s="162"/>
      <c r="I537" s="455"/>
      <c r="J537" s="2253"/>
      <c r="K537" s="2254"/>
    </row>
    <row r="538" spans="1:11" ht="35.25" thickBot="1">
      <c r="A538" s="1806"/>
      <c r="B538" s="387"/>
      <c r="C538" s="2255"/>
      <c r="D538" s="2019"/>
      <c r="E538" s="33"/>
      <c r="F538" s="2784"/>
      <c r="G538" s="276"/>
      <c r="H538" s="29"/>
      <c r="I538" s="455"/>
      <c r="J538" s="2253"/>
      <c r="K538" s="2254"/>
    </row>
    <row r="539" spans="1:11">
      <c r="A539" s="1806"/>
      <c r="B539" s="387"/>
      <c r="C539" s="2255"/>
      <c r="D539" s="2019"/>
      <c r="E539" s="33"/>
      <c r="F539" s="34"/>
      <c r="G539" s="276"/>
      <c r="H539" s="29"/>
      <c r="I539" s="455"/>
      <c r="J539" s="2253"/>
      <c r="K539" s="2254"/>
    </row>
    <row r="540" spans="1:11">
      <c r="A540" s="1806"/>
      <c r="B540" s="645"/>
      <c r="C540" s="82"/>
      <c r="D540" s="605"/>
      <c r="E540" s="33"/>
      <c r="F540" s="2784"/>
      <c r="G540" s="276"/>
      <c r="H540" s="29"/>
      <c r="I540" s="455"/>
      <c r="J540" s="2253"/>
      <c r="K540" s="3154"/>
    </row>
    <row r="541" spans="1:11">
      <c r="A541" s="1806"/>
      <c r="B541" s="796"/>
      <c r="C541" s="786"/>
      <c r="D541" s="605"/>
      <c r="E541" s="922"/>
      <c r="F541" s="2785"/>
      <c r="G541" s="766"/>
      <c r="H541" s="162"/>
      <c r="I541" s="455"/>
      <c r="J541" s="2253"/>
      <c r="K541" s="1918"/>
    </row>
    <row r="542" spans="1:11">
      <c r="A542" s="1806"/>
      <c r="B542" s="190"/>
      <c r="C542" s="82"/>
      <c r="D542" s="322"/>
      <c r="E542" s="1783"/>
      <c r="F542" s="1477"/>
      <c r="G542" s="1116"/>
      <c r="H542" s="1345"/>
      <c r="I542" s="455"/>
      <c r="J542" s="1345"/>
      <c r="K542" s="1997"/>
    </row>
    <row r="543" spans="1:11">
      <c r="A543" s="1806"/>
      <c r="B543" s="69"/>
      <c r="C543" s="82"/>
      <c r="D543" s="605"/>
      <c r="E543" s="1783"/>
      <c r="F543" s="1477"/>
      <c r="G543" s="1116"/>
      <c r="H543" s="1345"/>
      <c r="I543" s="455"/>
      <c r="J543" s="1345"/>
      <c r="K543" s="1997"/>
    </row>
    <row r="544" spans="1:11">
      <c r="A544" s="1806"/>
      <c r="B544" s="645"/>
      <c r="C544" s="82"/>
      <c r="D544" s="605"/>
      <c r="E544" s="252"/>
      <c r="F544" s="241"/>
      <c r="G544" s="276"/>
      <c r="H544" s="29"/>
      <c r="I544" s="1804"/>
      <c r="J544" s="203"/>
      <c r="K544" s="3154"/>
    </row>
    <row r="545" spans="1:11">
      <c r="A545" s="1806"/>
      <c r="B545" s="1597"/>
      <c r="C545" s="443"/>
      <c r="D545" s="1469"/>
      <c r="E545" s="1734"/>
      <c r="F545" s="1735"/>
      <c r="G545" s="276"/>
      <c r="H545" s="29"/>
      <c r="I545" s="416"/>
      <c r="J545" s="203"/>
      <c r="K545" s="2096"/>
    </row>
    <row r="546" spans="1:11">
      <c r="A546" s="1806"/>
      <c r="B546" s="1257"/>
      <c r="C546" s="218"/>
      <c r="D546" s="218"/>
      <c r="E546" s="1478"/>
      <c r="F546" s="1479"/>
      <c r="G546" s="1713"/>
      <c r="H546" s="69"/>
      <c r="I546" s="69"/>
      <c r="J546" s="908"/>
      <c r="K546" s="1490"/>
    </row>
    <row r="547" spans="1:11">
      <c r="A547" s="1806"/>
      <c r="B547" s="1597"/>
      <c r="C547" s="443"/>
      <c r="D547" s="1469"/>
      <c r="E547" s="1783"/>
      <c r="F547" s="1477"/>
      <c r="G547" s="1116"/>
      <c r="H547" s="1345"/>
      <c r="I547" s="455"/>
      <c r="J547" s="1345"/>
      <c r="K547" s="1997"/>
    </row>
    <row r="548" spans="1:11">
      <c r="A548" s="1806"/>
      <c r="B548" s="1597"/>
      <c r="C548" s="443"/>
      <c r="D548" s="1469"/>
      <c r="E548" s="1734"/>
      <c r="F548" s="1735"/>
      <c r="G548" s="276"/>
      <c r="H548" s="29"/>
      <c r="I548" s="416"/>
      <c r="J548" s="203"/>
      <c r="K548" s="2096"/>
    </row>
    <row r="549" spans="1:11">
      <c r="A549" s="1806"/>
      <c r="B549" s="69"/>
      <c r="C549" s="82"/>
      <c r="D549" s="605"/>
      <c r="E549" s="33"/>
      <c r="F549" s="34"/>
      <c r="G549" s="276"/>
      <c r="H549" s="1345"/>
      <c r="I549" s="132"/>
      <c r="J549" s="203"/>
      <c r="K549" s="1777"/>
    </row>
    <row r="550" spans="1:11">
      <c r="A550" s="1806"/>
      <c r="B550" s="69"/>
      <c r="C550" s="82"/>
      <c r="D550" s="322"/>
      <c r="E550" s="33"/>
      <c r="F550" s="34"/>
      <c r="G550" s="1541"/>
      <c r="H550" s="69"/>
      <c r="I550" s="486"/>
      <c r="J550" s="2146"/>
      <c r="K550" s="2099"/>
    </row>
    <row r="551" spans="1:11">
      <c r="A551" s="1806"/>
      <c r="C551" s="1871"/>
      <c r="D551" s="1056"/>
      <c r="E551" s="1790"/>
      <c r="F551" s="1872"/>
      <c r="G551" s="765"/>
      <c r="H551" s="1345"/>
      <c r="I551" s="1115"/>
      <c r="J551" s="1868"/>
      <c r="K551" s="1887"/>
    </row>
    <row r="552" spans="1:11" ht="35.25" thickBot="1">
      <c r="A552" s="1806"/>
      <c r="B552" s="685"/>
      <c r="C552" s="1871"/>
      <c r="D552" s="1056"/>
      <c r="E552" s="1790"/>
      <c r="F552" s="1872"/>
      <c r="G552" s="765"/>
      <c r="H552" s="1345"/>
      <c r="I552" s="1115"/>
      <c r="J552" s="1868"/>
      <c r="K552" s="1887"/>
    </row>
    <row r="553" spans="1:11" ht="38.25" thickBot="1">
      <c r="A553" s="1903"/>
      <c r="B553" s="1008"/>
      <c r="C553" s="1881"/>
      <c r="D553" s="1493"/>
      <c r="E553" s="1535"/>
      <c r="F553" s="1606"/>
      <c r="G553" s="766"/>
      <c r="H553" s="416"/>
      <c r="I553" s="455"/>
      <c r="J553" s="2244"/>
      <c r="K553" s="1918"/>
    </row>
    <row r="554" spans="1:11" ht="38.25" thickBot="1">
      <c r="A554" s="1806"/>
      <c r="B554" s="1008"/>
      <c r="C554" s="1881"/>
      <c r="D554" s="1493"/>
      <c r="E554" s="1535"/>
      <c r="F554" s="1606"/>
      <c r="G554" s="766"/>
      <c r="H554" s="416"/>
      <c r="I554" s="455"/>
      <c r="J554" s="2244"/>
      <c r="K554" s="1918"/>
    </row>
    <row r="555" spans="1:11" ht="37.5">
      <c r="A555" s="1806"/>
      <c r="B555" s="1008"/>
      <c r="C555" s="1881"/>
      <c r="D555" s="1493"/>
      <c r="E555" s="1783"/>
      <c r="F555" s="1477"/>
      <c r="G555" s="1116"/>
      <c r="H555" s="416"/>
      <c r="I555" s="455"/>
      <c r="J555" s="2244"/>
      <c r="K555" s="1918"/>
    </row>
    <row r="556" spans="1:11">
      <c r="A556" s="1806"/>
      <c r="B556" s="69"/>
      <c r="C556" s="82"/>
      <c r="D556" s="605"/>
      <c r="E556" s="33"/>
      <c r="F556" s="34"/>
      <c r="G556" s="276"/>
      <c r="H556" s="1345"/>
      <c r="I556" s="455"/>
      <c r="J556" s="959"/>
      <c r="K556" s="1777"/>
    </row>
    <row r="557" spans="1:11">
      <c r="A557" s="1806"/>
      <c r="B557" s="387"/>
      <c r="C557" s="3756"/>
      <c r="D557" s="3758"/>
      <c r="E557" s="252"/>
      <c r="F557" s="241"/>
      <c r="G557" s="276"/>
      <c r="H557" s="29"/>
      <c r="I557" s="416"/>
      <c r="J557" s="203"/>
      <c r="K557" s="311"/>
    </row>
    <row r="558" spans="1:11">
      <c r="A558" s="1806"/>
      <c r="B558" s="685"/>
      <c r="C558" s="3756"/>
      <c r="D558" s="3758"/>
      <c r="E558" s="252"/>
      <c r="F558" s="241"/>
      <c r="G558" s="276"/>
      <c r="H558" s="29"/>
      <c r="I558" s="416"/>
      <c r="J558" s="203"/>
      <c r="K558" s="311"/>
    </row>
    <row r="559" spans="1:11">
      <c r="A559" s="1806"/>
      <c r="B559" s="852"/>
      <c r="C559" s="753"/>
      <c r="D559" s="634"/>
      <c r="E559" s="1478"/>
      <c r="F559" s="1479"/>
      <c r="G559" s="1116"/>
      <c r="H559" s="1345"/>
      <c r="I559" s="1349"/>
      <c r="J559" s="2102"/>
      <c r="K559" s="2102"/>
    </row>
    <row r="560" spans="1:11">
      <c r="A560" s="1806"/>
      <c r="B560" s="852"/>
      <c r="C560" s="218"/>
      <c r="D560" s="634"/>
      <c r="E560" s="1478"/>
      <c r="F560" s="1479"/>
      <c r="G560" s="1713"/>
      <c r="H560" s="69"/>
      <c r="I560" s="69"/>
      <c r="J560" s="908"/>
      <c r="K560" s="2129"/>
    </row>
    <row r="561" spans="1:11">
      <c r="A561" s="1806"/>
      <c r="B561" s="852"/>
      <c r="C561" s="634"/>
      <c r="D561" s="634"/>
      <c r="E561" s="1478"/>
      <c r="F561" s="1479"/>
      <c r="G561" s="1713"/>
      <c r="H561" s="69"/>
      <c r="I561" s="69"/>
      <c r="J561" s="908"/>
      <c r="K561" s="2129"/>
    </row>
    <row r="562" spans="1:11">
      <c r="A562" s="1806"/>
      <c r="B562" s="190"/>
      <c r="C562" s="82"/>
      <c r="D562" s="322"/>
      <c r="E562" s="1783"/>
      <c r="F562" s="1477"/>
      <c r="G562" s="1116"/>
      <c r="H562" s="1345"/>
      <c r="I562" s="455"/>
      <c r="J562" s="1345"/>
      <c r="K562" s="1997"/>
    </row>
    <row r="563" spans="1:11">
      <c r="A563" s="1806"/>
      <c r="B563" s="1257"/>
      <c r="C563" s="82"/>
      <c r="D563" s="605"/>
      <c r="E563" s="1783"/>
      <c r="F563" s="1477"/>
      <c r="G563" s="1116"/>
      <c r="H563" s="1345"/>
      <c r="I563" s="455"/>
      <c r="J563" s="1345"/>
      <c r="K563" s="1997"/>
    </row>
    <row r="564" spans="1:11">
      <c r="A564" s="1806"/>
      <c r="B564" s="190"/>
      <c r="C564" s="218"/>
      <c r="D564" s="218"/>
      <c r="E564" s="1478"/>
      <c r="F564" s="1479"/>
      <c r="G564" s="1713"/>
      <c r="H564" s="69"/>
      <c r="I564" s="455"/>
      <c r="J564" s="908"/>
      <c r="K564" s="1490"/>
    </row>
    <row r="565" spans="1:11">
      <c r="A565" s="1806"/>
      <c r="B565" s="190"/>
      <c r="C565" s="218"/>
      <c r="D565" s="1469"/>
      <c r="E565" s="1783"/>
      <c r="F565" s="1477"/>
      <c r="G565" s="1713"/>
      <c r="H565" s="69"/>
      <c r="I565" s="455"/>
      <c r="J565" s="908"/>
      <c r="K565" s="1490"/>
    </row>
    <row r="566" spans="1:11">
      <c r="A566" s="1806"/>
      <c r="B566" s="190"/>
      <c r="C566" s="218"/>
      <c r="D566" s="1469"/>
      <c r="E566" s="1734"/>
      <c r="F566" s="1735"/>
      <c r="G566" s="276"/>
      <c r="H566" s="29"/>
      <c r="I566" s="455"/>
      <c r="J566" s="203"/>
      <c r="K566" s="2096"/>
    </row>
    <row r="567" spans="1:11">
      <c r="A567" s="1903"/>
      <c r="B567" s="190"/>
      <c r="C567" s="218"/>
      <c r="D567" s="1469"/>
      <c r="E567" s="1734"/>
      <c r="F567" s="1735"/>
      <c r="G567" s="276"/>
      <c r="H567" s="29"/>
      <c r="I567" s="455"/>
      <c r="J567" s="203"/>
      <c r="K567" s="2096"/>
    </row>
    <row r="568" spans="1:11">
      <c r="A568" s="1806"/>
      <c r="B568" s="190"/>
      <c r="C568" s="218"/>
      <c r="D568" s="605"/>
      <c r="E568" s="33"/>
      <c r="F568" s="34"/>
      <c r="G568" s="276"/>
      <c r="H568" s="1345"/>
      <c r="I568" s="455"/>
      <c r="J568" s="203"/>
      <c r="K568" s="1777"/>
    </row>
    <row r="570" spans="1:11">
      <c r="A570" s="413" t="s">
        <v>1</v>
      </c>
      <c r="B570" s="413"/>
      <c r="C570" s="791"/>
      <c r="D570" s="372"/>
      <c r="E570" s="1848"/>
      <c r="F570" s="1849"/>
      <c r="G570" s="270"/>
      <c r="H570" s="1850"/>
      <c r="I570" s="413"/>
      <c r="J570" s="1851"/>
      <c r="K570" s="1847"/>
    </row>
    <row r="571" spans="1:11">
      <c r="A571" s="790" t="s">
        <v>1004</v>
      </c>
      <c r="B571" s="790"/>
      <c r="C571" s="1852"/>
      <c r="D571" s="785"/>
      <c r="E571" s="1848"/>
      <c r="F571" s="1849"/>
      <c r="G571" s="270"/>
      <c r="H571" s="1850"/>
      <c r="I571" s="413"/>
      <c r="J571" s="1851"/>
      <c r="K571" s="1847"/>
    </row>
    <row r="572" spans="1:11" ht="35.25" thickBot="1">
      <c r="A572" s="374"/>
      <c r="B572" s="412"/>
      <c r="C572" s="372"/>
      <c r="D572" s="372"/>
      <c r="E572" s="1848"/>
      <c r="F572" s="1849"/>
      <c r="G572" s="270"/>
      <c r="H572" s="1850"/>
      <c r="I572" s="412"/>
      <c r="J572" s="1851"/>
      <c r="K572" s="1847"/>
    </row>
    <row r="573" spans="1:11">
      <c r="A573" s="1853"/>
      <c r="B573" s="1854" t="s">
        <v>3</v>
      </c>
      <c r="C573" s="80" t="s">
        <v>4</v>
      </c>
      <c r="D573" s="379" t="s">
        <v>5</v>
      </c>
      <c r="E573" s="1855" t="s">
        <v>6</v>
      </c>
      <c r="F573" s="1856" t="s">
        <v>6</v>
      </c>
      <c r="G573" s="201" t="s">
        <v>7</v>
      </c>
      <c r="H573" s="80" t="s">
        <v>8</v>
      </c>
      <c r="I573" s="80" t="s">
        <v>9</v>
      </c>
      <c r="J573" s="1857" t="s">
        <v>10</v>
      </c>
      <c r="K573" s="1858" t="s">
        <v>10</v>
      </c>
    </row>
    <row r="574" spans="1:11" ht="35.25" thickBot="1">
      <c r="A574" s="1859"/>
      <c r="B574" s="1860"/>
      <c r="C574" s="414"/>
      <c r="D574" s="381" t="s">
        <v>11</v>
      </c>
      <c r="E574" s="1861" t="s">
        <v>12</v>
      </c>
      <c r="F574" s="1862" t="s">
        <v>13</v>
      </c>
      <c r="G574" s="202"/>
      <c r="H574" s="414" t="s">
        <v>14</v>
      </c>
      <c r="I574" s="414"/>
      <c r="J574" s="1863" t="s">
        <v>15</v>
      </c>
      <c r="K574" s="1864" t="s">
        <v>16</v>
      </c>
    </row>
    <row r="575" spans="1:11" ht="35.25" thickBot="1">
      <c r="A575" s="2327"/>
      <c r="B575" s="2014" t="s">
        <v>4375</v>
      </c>
      <c r="C575" s="2015" t="s">
        <v>4376</v>
      </c>
      <c r="D575" s="375"/>
      <c r="E575" s="1865"/>
      <c r="F575" s="1866"/>
      <c r="G575" s="765"/>
      <c r="H575" s="1345"/>
      <c r="I575" s="1867"/>
      <c r="J575" s="1868"/>
      <c r="K575" s="1869"/>
    </row>
    <row r="576" spans="1:11">
      <c r="A576" s="1806"/>
      <c r="B576" s="1870" t="s">
        <v>4418</v>
      </c>
      <c r="C576" s="1871" t="s">
        <v>5204</v>
      </c>
      <c r="D576" s="1464" t="s">
        <v>4407</v>
      </c>
      <c r="E576" s="1865">
        <v>60</v>
      </c>
      <c r="F576" s="1866"/>
      <c r="G576" s="765" t="s">
        <v>89</v>
      </c>
      <c r="H576" s="1345"/>
      <c r="I576" s="1867" t="s">
        <v>5509</v>
      </c>
      <c r="J576" s="1868" t="s">
        <v>3393</v>
      </c>
      <c r="K576" s="1869">
        <v>39</v>
      </c>
    </row>
    <row r="577" spans="1:11">
      <c r="A577" s="1806"/>
      <c r="B577" s="1870" t="s">
        <v>4418</v>
      </c>
      <c r="C577" s="1871" t="s">
        <v>5208</v>
      </c>
      <c r="D577" s="1464" t="s">
        <v>5209</v>
      </c>
      <c r="E577" s="1790">
        <v>65</v>
      </c>
      <c r="F577" s="1872"/>
      <c r="G577" s="765" t="s">
        <v>5228</v>
      </c>
      <c r="H577" s="1345"/>
      <c r="I577" s="1115" t="s">
        <v>5211</v>
      </c>
      <c r="J577" s="1868" t="s">
        <v>5212</v>
      </c>
      <c r="K577" s="1468">
        <v>48.25</v>
      </c>
    </row>
    <row r="578" spans="1:11">
      <c r="A578" s="1806"/>
      <c r="B578" s="1870" t="s">
        <v>4418</v>
      </c>
      <c r="C578" s="1871" t="s">
        <v>5213</v>
      </c>
      <c r="D578" s="1464" t="s">
        <v>5214</v>
      </c>
      <c r="E578" s="1790">
        <v>65</v>
      </c>
      <c r="F578" s="1872"/>
      <c r="G578" s="765" t="s">
        <v>89</v>
      </c>
      <c r="H578" s="1345"/>
      <c r="I578" s="1115" t="s">
        <v>5215</v>
      </c>
      <c r="J578" s="1868" t="s">
        <v>4431</v>
      </c>
      <c r="K578" s="1468">
        <v>54</v>
      </c>
    </row>
    <row r="579" spans="1:11">
      <c r="A579" s="1806"/>
      <c r="B579" s="1870" t="s">
        <v>4418</v>
      </c>
      <c r="C579" s="1871" t="s">
        <v>5216</v>
      </c>
      <c r="D579" s="1056" t="s">
        <v>5217</v>
      </c>
      <c r="E579" s="1790">
        <v>65</v>
      </c>
      <c r="F579" s="1872"/>
      <c r="G579" s="765"/>
      <c r="H579" s="1345"/>
      <c r="I579" s="1115"/>
      <c r="J579" s="1868">
        <v>2200</v>
      </c>
      <c r="K579" s="1468">
        <v>55</v>
      </c>
    </row>
    <row r="580" spans="1:11">
      <c r="A580" s="1806"/>
      <c r="B580" s="1870" t="s">
        <v>4418</v>
      </c>
      <c r="C580" s="1871" t="s">
        <v>5218</v>
      </c>
      <c r="D580" s="1056" t="s">
        <v>5219</v>
      </c>
      <c r="E580" s="1790">
        <v>75</v>
      </c>
      <c r="F580" s="1872"/>
      <c r="G580" s="765" t="s">
        <v>5220</v>
      </c>
      <c r="H580" s="1345"/>
      <c r="I580" s="1115" t="s">
        <v>5221</v>
      </c>
      <c r="J580" s="1868" t="s">
        <v>1735</v>
      </c>
      <c r="K580" s="1468">
        <v>110.62</v>
      </c>
    </row>
    <row r="581" spans="1:11">
      <c r="A581" s="1806"/>
      <c r="B581" s="1870" t="s">
        <v>4418</v>
      </c>
      <c r="C581" s="1871" t="s">
        <v>5222</v>
      </c>
      <c r="D581" s="1464" t="s">
        <v>3016</v>
      </c>
      <c r="E581" s="1790">
        <v>150</v>
      </c>
      <c r="F581" s="1872"/>
      <c r="G581" s="765"/>
      <c r="H581" s="1345"/>
      <c r="I581" s="1115"/>
      <c r="J581" s="1868" t="s">
        <v>855</v>
      </c>
      <c r="K581" s="1468">
        <v>108</v>
      </c>
    </row>
    <row r="582" spans="1:11">
      <c r="A582" s="1806"/>
      <c r="B582" s="1870" t="s">
        <v>4418</v>
      </c>
      <c r="C582" s="1871" t="s">
        <v>5223</v>
      </c>
      <c r="D582" s="1056" t="s">
        <v>4420</v>
      </c>
      <c r="E582" s="1790">
        <v>130</v>
      </c>
      <c r="F582" s="1872"/>
      <c r="G582" s="765"/>
      <c r="H582" s="1345"/>
      <c r="I582" s="1115"/>
      <c r="J582" s="1868" t="s">
        <v>5224</v>
      </c>
      <c r="K582" s="1468">
        <v>86</v>
      </c>
    </row>
    <row r="583" spans="1:11">
      <c r="A583" s="1806"/>
      <c r="B583" s="1870" t="s">
        <v>4418</v>
      </c>
      <c r="C583" s="1871" t="s">
        <v>5225</v>
      </c>
      <c r="D583" s="1056" t="s">
        <v>4458</v>
      </c>
      <c r="E583" s="1790">
        <v>150</v>
      </c>
      <c r="F583" s="1872"/>
      <c r="G583" s="765" t="s">
        <v>5226</v>
      </c>
      <c r="H583" s="1345"/>
      <c r="I583" s="1115"/>
      <c r="J583" s="1868" t="s">
        <v>4394</v>
      </c>
      <c r="K583" s="1468">
        <v>105</v>
      </c>
    </row>
    <row r="584" spans="1:11">
      <c r="A584" s="1806"/>
      <c r="B584" s="1870" t="s">
        <v>4418</v>
      </c>
      <c r="C584" s="1871" t="s">
        <v>5227</v>
      </c>
      <c r="D584" s="1464" t="s">
        <v>4420</v>
      </c>
      <c r="E584" s="1790">
        <v>90</v>
      </c>
      <c r="F584" s="1872"/>
      <c r="G584" s="765" t="s">
        <v>5228</v>
      </c>
      <c r="H584" s="1345"/>
      <c r="I584" s="1115" t="s">
        <v>5211</v>
      </c>
      <c r="J584" s="1868" t="s">
        <v>3987</v>
      </c>
      <c r="K584" s="1468">
        <v>67.66</v>
      </c>
    </row>
    <row r="585" spans="1:11" ht="35.25" thickBot="1">
      <c r="A585" s="1806"/>
      <c r="B585" s="1873" t="s">
        <v>5234</v>
      </c>
      <c r="C585" s="1874" t="s">
        <v>4516</v>
      </c>
      <c r="D585" s="1485" t="s">
        <v>4517</v>
      </c>
      <c r="E585" s="1875">
        <v>150</v>
      </c>
      <c r="F585" s="1876"/>
      <c r="G585" s="1877"/>
      <c r="H585" s="1690"/>
      <c r="I585" s="1878"/>
      <c r="J585" s="1879" t="s">
        <v>5235</v>
      </c>
      <c r="K585" s="1487">
        <v>123</v>
      </c>
    </row>
    <row r="586" spans="1:11">
      <c r="A586" s="1806"/>
      <c r="B586" s="1880" t="s">
        <v>4527</v>
      </c>
      <c r="C586" s="1881" t="s">
        <v>5240</v>
      </c>
      <c r="D586" s="1488" t="s">
        <v>2976</v>
      </c>
      <c r="E586" s="1865">
        <v>100</v>
      </c>
      <c r="F586" s="1866"/>
      <c r="G586" s="1882"/>
      <c r="H586" s="1883"/>
      <c r="I586" s="1884"/>
      <c r="J586" s="1885">
        <v>2340</v>
      </c>
      <c r="K586" s="1886">
        <v>78</v>
      </c>
    </row>
    <row r="587" spans="1:11">
      <c r="A587" s="1806"/>
      <c r="B587" s="2170" t="s">
        <v>4527</v>
      </c>
      <c r="C587" s="1871" t="s">
        <v>5241</v>
      </c>
      <c r="D587" s="1056" t="s">
        <v>5242</v>
      </c>
      <c r="E587" s="1790">
        <v>75</v>
      </c>
      <c r="F587" s="1872"/>
      <c r="G587" s="765"/>
      <c r="H587" s="1345"/>
      <c r="I587" s="1115"/>
      <c r="J587" s="1868"/>
      <c r="K587" s="1887">
        <v>63</v>
      </c>
    </row>
    <row r="588" spans="1:11">
      <c r="A588" s="1806"/>
      <c r="B588" s="2170" t="s">
        <v>4527</v>
      </c>
      <c r="C588" s="1871" t="s">
        <v>5243</v>
      </c>
      <c r="D588" s="1056" t="s">
        <v>5244</v>
      </c>
      <c r="E588" s="1790">
        <v>65</v>
      </c>
      <c r="F588" s="1872"/>
      <c r="G588" s="765" t="s">
        <v>5245</v>
      </c>
      <c r="H588" s="1345"/>
      <c r="I588" s="1115"/>
      <c r="J588" s="1868" t="s">
        <v>2158</v>
      </c>
      <c r="K588" s="1887">
        <v>49.67</v>
      </c>
    </row>
    <row r="589" spans="1:11" ht="35.25" thickBot="1">
      <c r="A589" s="1806"/>
      <c r="B589" s="1888" t="s">
        <v>4527</v>
      </c>
      <c r="C589" s="1874" t="s">
        <v>4583</v>
      </c>
      <c r="D589" s="1889" t="s">
        <v>4584</v>
      </c>
      <c r="E589" s="1890">
        <v>60</v>
      </c>
      <c r="F589" s="1891"/>
      <c r="G589" s="1877"/>
      <c r="H589" s="1690"/>
      <c r="I589" s="1878"/>
      <c r="J589" s="1879" t="s">
        <v>4586</v>
      </c>
      <c r="K589" s="1892" t="s">
        <v>4587</v>
      </c>
    </row>
    <row r="590" spans="1:11">
      <c r="A590" s="1806"/>
      <c r="B590" s="1893" t="s">
        <v>912</v>
      </c>
      <c r="C590" s="1881" t="s">
        <v>4537</v>
      </c>
      <c r="D590" s="1493" t="s">
        <v>5242</v>
      </c>
      <c r="E590" s="1894">
        <v>120</v>
      </c>
      <c r="F590" s="1895"/>
      <c r="G590" s="1896"/>
      <c r="H590" s="1883"/>
      <c r="I590" s="1884"/>
      <c r="J590" s="1885"/>
      <c r="K590" s="1886">
        <v>87</v>
      </c>
    </row>
    <row r="591" spans="1:11">
      <c r="A591" s="1806"/>
      <c r="B591" s="805" t="s">
        <v>912</v>
      </c>
      <c r="C591" s="1055" t="s">
        <v>4544</v>
      </c>
      <c r="D591" s="1413" t="s">
        <v>3088</v>
      </c>
      <c r="E591" s="1790">
        <v>90</v>
      </c>
      <c r="F591" s="1872" t="s">
        <v>46</v>
      </c>
      <c r="G591" s="766" t="s">
        <v>89</v>
      </c>
      <c r="H591" s="416" t="s">
        <v>5510</v>
      </c>
      <c r="I591" s="1115" t="s">
        <v>5511</v>
      </c>
      <c r="J591" s="1897" t="s">
        <v>5512</v>
      </c>
      <c r="K591" s="1898">
        <v>61.11</v>
      </c>
    </row>
    <row r="592" spans="1:11">
      <c r="A592" s="1806"/>
      <c r="B592" s="805" t="s">
        <v>912</v>
      </c>
      <c r="C592" s="1055" t="s">
        <v>4558</v>
      </c>
      <c r="D592" s="375" t="s">
        <v>4589</v>
      </c>
      <c r="E592" s="1790">
        <v>150</v>
      </c>
      <c r="F592" s="1872"/>
      <c r="G592" s="766"/>
      <c r="H592" s="1345"/>
      <c r="I592" s="1115"/>
      <c r="J592" s="1868"/>
      <c r="K592" s="1887" t="s">
        <v>5513</v>
      </c>
    </row>
    <row r="593" spans="1:11" ht="35.25" thickBot="1">
      <c r="A593" s="1806"/>
      <c r="B593" s="1899" t="s">
        <v>912</v>
      </c>
      <c r="C593" s="1900" t="s">
        <v>913</v>
      </c>
      <c r="D593" s="1901" t="s">
        <v>4589</v>
      </c>
      <c r="E593" s="1875">
        <v>180</v>
      </c>
      <c r="F593" s="1876"/>
      <c r="G593" s="1902"/>
      <c r="H593" s="1690"/>
      <c r="I593" s="1878"/>
      <c r="J593" s="1879"/>
      <c r="K593" s="1892" t="s">
        <v>5514</v>
      </c>
    </row>
    <row r="594" spans="1:11">
      <c r="A594" s="1903"/>
      <c r="B594" s="69"/>
      <c r="C594" s="82"/>
      <c r="D594" s="605"/>
      <c r="E594" s="33"/>
      <c r="F594" s="34"/>
      <c r="G594" s="276"/>
      <c r="H594" s="1345"/>
      <c r="I594" s="455"/>
      <c r="J594" s="959"/>
      <c r="K594" s="1777"/>
    </row>
    <row r="595" spans="1:11">
      <c r="A595" s="1806"/>
      <c r="B595" s="387"/>
      <c r="C595" s="3766"/>
      <c r="D595" s="3767"/>
      <c r="E595" s="252"/>
      <c r="F595" s="241"/>
      <c r="G595" s="276"/>
      <c r="H595" s="29"/>
      <c r="I595" s="416"/>
      <c r="J595" s="203"/>
      <c r="K595" s="311"/>
    </row>
    <row r="596" spans="1:11">
      <c r="A596" s="1806"/>
      <c r="B596" s="1597"/>
      <c r="C596" s="362"/>
      <c r="D596" s="1540"/>
      <c r="E596" s="1790"/>
      <c r="F596" s="1477"/>
      <c r="G596" s="1601"/>
      <c r="H596" s="20"/>
      <c r="I596" s="404"/>
      <c r="J596" s="405"/>
      <c r="K596" s="478"/>
    </row>
    <row r="597" spans="1:11" ht="38.25">
      <c r="A597" s="1806"/>
      <c r="B597" s="1597"/>
      <c r="C597" s="362"/>
      <c r="D597" s="1598"/>
      <c r="E597" s="1790"/>
      <c r="F597" s="1872"/>
      <c r="G597" s="1601"/>
      <c r="H597" s="29"/>
      <c r="I597" s="132"/>
      <c r="J597" s="741"/>
      <c r="K597" s="692"/>
    </row>
    <row r="598" spans="1:11">
      <c r="A598" s="1806"/>
      <c r="B598" s="1597"/>
      <c r="C598" s="362"/>
      <c r="D598" s="1598"/>
      <c r="E598" s="1790"/>
      <c r="F598" s="1872"/>
      <c r="G598" s="1601"/>
      <c r="H598" s="29"/>
      <c r="I598" s="132"/>
      <c r="J598" s="360"/>
      <c r="K598" s="311"/>
    </row>
    <row r="599" spans="1:11" ht="35.25" thickBot="1">
      <c r="A599" s="1806"/>
      <c r="B599" s="1163"/>
      <c r="C599" s="362"/>
      <c r="D599" s="358"/>
      <c r="E599" s="1790"/>
      <c r="F599" s="2252"/>
      <c r="G599" s="1539"/>
      <c r="H599" s="69"/>
      <c r="I599" s="486"/>
      <c r="J599" s="363"/>
      <c r="K599" s="364"/>
    </row>
    <row r="600" spans="1:11">
      <c r="A600" s="1806"/>
      <c r="B600" s="1597"/>
      <c r="C600" s="362"/>
      <c r="D600" s="1540"/>
      <c r="E600" s="1790"/>
      <c r="F600" s="1872"/>
      <c r="G600" s="1601"/>
      <c r="H600" s="1599"/>
      <c r="I600" s="484"/>
      <c r="J600" s="485"/>
      <c r="K600" s="577"/>
    </row>
    <row r="601" spans="1:11">
      <c r="A601" s="1806"/>
      <c r="B601" s="797"/>
      <c r="C601" s="786"/>
      <c r="D601" s="605"/>
      <c r="E601" s="1790"/>
      <c r="F601" s="1872"/>
      <c r="G601" s="766"/>
      <c r="H601" s="162"/>
      <c r="I601" s="455"/>
      <c r="J601" s="2253"/>
      <c r="K601" s="1918"/>
    </row>
    <row r="602" spans="1:11">
      <c r="A602" s="1806"/>
      <c r="B602" s="69"/>
      <c r="C602" s="82"/>
      <c r="D602" s="322"/>
      <c r="E602" s="1790"/>
      <c r="F602" s="2252"/>
      <c r="G602" s="1116"/>
      <c r="H602" s="1345"/>
      <c r="I602" s="455"/>
      <c r="J602" s="1345"/>
      <c r="K602" s="1997"/>
    </row>
    <row r="603" spans="1:11">
      <c r="A603" s="1806"/>
      <c r="B603" s="685"/>
      <c r="C603" s="3766"/>
      <c r="D603" s="3767"/>
      <c r="E603" s="137"/>
      <c r="F603" s="241"/>
      <c r="G603" s="276"/>
      <c r="H603" s="29"/>
      <c r="I603" s="416"/>
      <c r="J603" s="203"/>
      <c r="K603" s="311"/>
    </row>
    <row r="604" spans="1:11" ht="35.25" thickBot="1">
      <c r="A604" s="1806"/>
      <c r="B604" s="645"/>
      <c r="C604" s="82"/>
      <c r="D604" s="605"/>
      <c r="E604" s="137"/>
      <c r="F604" s="241"/>
      <c r="G604" s="276"/>
      <c r="H604" s="29"/>
      <c r="I604" s="1804"/>
      <c r="J604" s="203"/>
      <c r="K604" s="3154"/>
    </row>
    <row r="605" spans="1:11" ht="35.25" thickBot="1">
      <c r="A605" s="1806"/>
      <c r="B605" s="608"/>
      <c r="C605" s="786"/>
      <c r="D605" s="1413"/>
      <c r="E605" s="182"/>
      <c r="F605" s="1606"/>
      <c r="G605" s="766"/>
      <c r="H605" s="162"/>
      <c r="I605" s="455"/>
      <c r="J605" s="2253"/>
      <c r="K605" s="2254"/>
    </row>
    <row r="606" spans="1:11">
      <c r="A606" s="1806"/>
      <c r="B606" s="387"/>
      <c r="C606" s="2255"/>
      <c r="D606" s="2019"/>
      <c r="E606" s="33"/>
      <c r="F606" s="34"/>
      <c r="G606" s="276"/>
      <c r="H606" s="29"/>
      <c r="I606" s="455"/>
      <c r="J606" s="2253"/>
      <c r="K606" s="2254"/>
    </row>
    <row r="607" spans="1:11">
      <c r="A607" s="1806"/>
      <c r="B607" s="645"/>
      <c r="C607" s="82"/>
      <c r="D607" s="605"/>
      <c r="E607" s="137"/>
      <c r="F607" s="241"/>
      <c r="G607" s="276"/>
      <c r="H607" s="29"/>
      <c r="I607" s="455"/>
      <c r="J607" s="2253"/>
      <c r="K607" s="3154"/>
    </row>
    <row r="608" spans="1:11">
      <c r="A608" s="1903"/>
      <c r="B608" s="796"/>
      <c r="C608" s="786"/>
      <c r="D608" s="605"/>
      <c r="E608" s="182"/>
      <c r="F608" s="1606"/>
      <c r="G608" s="766"/>
      <c r="H608" s="162"/>
      <c r="I608" s="455"/>
      <c r="J608" s="2253"/>
      <c r="K608" s="1918"/>
    </row>
    <row r="609" spans="1:11">
      <c r="A609" s="1806"/>
      <c r="B609" s="69"/>
      <c r="C609" s="82"/>
      <c r="D609" s="322"/>
      <c r="E609" s="33"/>
      <c r="F609" s="34"/>
      <c r="G609" s="1541"/>
      <c r="H609" s="69"/>
      <c r="I609" s="486"/>
      <c r="J609" s="2146"/>
      <c r="K609" s="2099"/>
    </row>
    <row r="610" spans="1:11">
      <c r="A610" s="1806"/>
      <c r="B610" s="1597"/>
      <c r="C610" s="443"/>
      <c r="D610" s="1467"/>
      <c r="E610" s="852"/>
      <c r="F610" s="1676"/>
      <c r="G610" s="2437"/>
      <c r="H610" s="2957"/>
      <c r="I610" s="2951"/>
      <c r="J610" s="2957"/>
      <c r="K610" s="2958"/>
    </row>
    <row r="611" spans="1:11">
      <c r="A611" s="1806"/>
      <c r="B611" s="1870"/>
      <c r="C611" s="443"/>
      <c r="D611" s="1467"/>
      <c r="E611" s="852"/>
      <c r="F611" s="1676"/>
      <c r="G611" s="2437"/>
      <c r="H611" s="2957"/>
      <c r="I611" s="2719"/>
      <c r="J611" s="2957"/>
      <c r="K611" s="1999"/>
    </row>
    <row r="612" spans="1:11">
      <c r="A612" s="1806"/>
      <c r="B612" s="1870"/>
      <c r="C612" s="362"/>
      <c r="D612" s="1056"/>
      <c r="E612" s="2959"/>
      <c r="F612" s="1676"/>
      <c r="G612" s="2437"/>
      <c r="H612" s="69"/>
      <c r="I612" s="486"/>
      <c r="J612" s="2146"/>
      <c r="K612" s="1999"/>
    </row>
    <row r="613" spans="1:11">
      <c r="A613" s="1806"/>
      <c r="B613" s="1597"/>
      <c r="C613" s="443"/>
      <c r="D613" s="1467"/>
      <c r="E613" s="852"/>
      <c r="F613" s="1676"/>
      <c r="G613" s="2437"/>
      <c r="H613" s="2957"/>
      <c r="I613" s="2951"/>
      <c r="J613" s="2957"/>
      <c r="K613" s="2958"/>
    </row>
    <row r="614" spans="1:11">
      <c r="A614" s="1806"/>
      <c r="B614" s="1870"/>
      <c r="C614" s="443"/>
      <c r="D614" s="1467"/>
      <c r="E614" s="852"/>
      <c r="F614" s="1676"/>
      <c r="G614" s="2437"/>
      <c r="H614" s="2957"/>
      <c r="I614" s="2719"/>
      <c r="J614" s="2957"/>
      <c r="K614" s="1999"/>
    </row>
    <row r="615" spans="1:11">
      <c r="A615" s="1806"/>
      <c r="B615" s="1870"/>
      <c r="C615" s="362"/>
      <c r="D615" s="1056"/>
      <c r="E615" s="2959"/>
      <c r="F615" s="1676"/>
      <c r="G615" s="2437"/>
      <c r="H615" s="69"/>
      <c r="I615" s="486"/>
      <c r="J615" s="2146"/>
      <c r="K615" s="1999"/>
    </row>
    <row r="616" spans="1:11">
      <c r="A616" s="1806"/>
      <c r="B616" s="1870"/>
      <c r="C616" s="362"/>
      <c r="D616" s="1466"/>
      <c r="E616" s="852"/>
      <c r="F616" s="1676"/>
      <c r="G616" s="2437"/>
      <c r="H616" s="69"/>
      <c r="I616" s="486"/>
      <c r="J616" s="2146"/>
      <c r="K616" s="2958"/>
    </row>
    <row r="617" spans="1:11">
      <c r="A617" s="1806"/>
      <c r="B617" s="1870"/>
      <c r="C617" s="362"/>
      <c r="D617" s="1466"/>
      <c r="E617" s="852"/>
      <c r="F617" s="1676"/>
      <c r="G617" s="2437"/>
      <c r="H617" s="69"/>
      <c r="I617" s="486"/>
      <c r="J617" s="2146"/>
      <c r="K617" s="2958"/>
    </row>
    <row r="618" spans="1:11" ht="37.5">
      <c r="A618" s="1806"/>
      <c r="B618" s="1597"/>
      <c r="C618" s="362"/>
      <c r="D618" s="1056"/>
      <c r="E618" s="2959"/>
      <c r="F618" s="2960"/>
      <c r="G618" s="2437"/>
      <c r="H618" s="2347"/>
      <c r="I618" s="486"/>
      <c r="J618" s="2120"/>
      <c r="K618" s="2131"/>
    </row>
    <row r="619" spans="1:11">
      <c r="A619" s="1806"/>
      <c r="B619" s="32"/>
      <c r="C619" s="82"/>
      <c r="D619" s="324"/>
      <c r="E619" s="3861"/>
      <c r="F619" s="3799"/>
      <c r="G619" s="1116"/>
      <c r="H619" s="69"/>
      <c r="I619" s="486"/>
      <c r="J619" s="908"/>
      <c r="K619" s="3802"/>
    </row>
    <row r="620" spans="1:11">
      <c r="A620" s="1806"/>
      <c r="B620" s="1870"/>
      <c r="C620" s="362"/>
      <c r="D620" s="1056"/>
      <c r="E620" s="2959"/>
      <c r="F620" s="1676"/>
      <c r="G620" s="2437"/>
      <c r="H620" s="69"/>
      <c r="I620" s="486"/>
      <c r="J620" s="2146"/>
      <c r="K620" s="1999"/>
    </row>
    <row r="621" spans="1:11">
      <c r="A621" s="1806"/>
      <c r="B621" s="1870"/>
      <c r="C621" s="362"/>
      <c r="D621" s="1466"/>
      <c r="E621" s="2071"/>
      <c r="F621" s="2885"/>
      <c r="G621" s="2437"/>
      <c r="H621" s="69"/>
      <c r="I621" s="2771"/>
      <c r="J621" s="2146"/>
      <c r="K621" s="2239"/>
    </row>
    <row r="622" spans="1:11">
      <c r="A622" s="1806"/>
      <c r="B622" s="2116"/>
      <c r="C622" s="753"/>
      <c r="D622" s="753"/>
      <c r="E622" s="2071"/>
      <c r="F622" s="2885"/>
      <c r="G622" s="1713"/>
      <c r="H622" s="1345"/>
      <c r="I622" s="486"/>
      <c r="J622" s="2130"/>
      <c r="K622" s="2130"/>
    </row>
    <row r="623" spans="1:11" ht="37.5">
      <c r="A623" s="1806"/>
      <c r="B623" s="2117"/>
      <c r="C623" s="753"/>
      <c r="D623" s="1063"/>
      <c r="E623" s="2071"/>
      <c r="F623" s="2885"/>
      <c r="G623" s="1541"/>
      <c r="H623" s="69"/>
      <c r="I623" s="486"/>
      <c r="J623" s="2120"/>
      <c r="K623" s="2379"/>
    </row>
    <row r="624" spans="1:11">
      <c r="A624" s="1806"/>
      <c r="B624" s="1904"/>
      <c r="C624" s="362"/>
      <c r="D624" s="375"/>
      <c r="E624" s="2071"/>
      <c r="F624" s="2885"/>
      <c r="G624" s="180"/>
      <c r="H624" s="69"/>
      <c r="I624" s="486"/>
      <c r="J624" s="2146"/>
      <c r="K624" s="2239"/>
    </row>
    <row r="625" spans="1:11">
      <c r="A625" s="1806"/>
      <c r="B625" s="1904"/>
      <c r="C625" s="362"/>
      <c r="D625" s="375"/>
      <c r="E625" s="2071"/>
      <c r="F625" s="2885"/>
      <c r="G625" s="180"/>
      <c r="H625" s="69"/>
      <c r="I625" s="486"/>
      <c r="J625" s="2146"/>
      <c r="K625" s="2239"/>
    </row>
    <row r="626" spans="1:11" ht="35.25" thickBot="1">
      <c r="A626" s="1806"/>
      <c r="B626" s="1904"/>
      <c r="C626" s="362"/>
      <c r="D626" s="375"/>
      <c r="E626" s="2071"/>
      <c r="F626" s="2885"/>
      <c r="G626" s="180"/>
      <c r="H626" s="69"/>
      <c r="I626" s="486"/>
      <c r="J626" s="2146"/>
      <c r="K626" s="2239"/>
    </row>
    <row r="627" spans="1:11" ht="38.25" thickBot="1">
      <c r="A627" s="1806"/>
      <c r="B627" s="2138"/>
      <c r="C627" s="1881"/>
      <c r="D627" s="1493"/>
      <c r="E627" s="2953"/>
      <c r="F627" s="2954"/>
      <c r="G627" s="1882"/>
      <c r="H627" s="1883"/>
      <c r="I627" s="486"/>
      <c r="J627" s="2139"/>
      <c r="K627" s="2895"/>
    </row>
    <row r="628" spans="1:11" ht="37.5">
      <c r="A628" s="1806"/>
      <c r="B628" s="2138"/>
      <c r="C628" s="1881"/>
      <c r="D628" s="1493"/>
      <c r="E628" s="2953"/>
      <c r="F628" s="2954"/>
      <c r="G628" s="1882"/>
      <c r="H628" s="1883"/>
      <c r="I628" s="486"/>
      <c r="J628" s="2139"/>
      <c r="K628" s="2895"/>
    </row>
    <row r="629" spans="1:11">
      <c r="A629" s="1806"/>
      <c r="B629" s="852"/>
      <c r="C629" s="753"/>
      <c r="D629" s="2100"/>
      <c r="E629" s="2071"/>
      <c r="F629" s="2885"/>
      <c r="G629" s="1116"/>
      <c r="H629" s="1345"/>
      <c r="I629" s="486"/>
      <c r="J629" s="1997"/>
      <c r="K629" s="1997"/>
    </row>
    <row r="630" spans="1:11">
      <c r="A630" s="1806"/>
      <c r="B630" s="852"/>
      <c r="C630" s="753"/>
      <c r="D630" s="2100"/>
      <c r="E630" s="2071"/>
      <c r="F630" s="2885"/>
      <c r="G630" s="1116"/>
      <c r="H630" s="1345"/>
      <c r="I630" s="486"/>
      <c r="J630" s="1997"/>
      <c r="K630" s="1997"/>
    </row>
    <row r="631" spans="1:11">
      <c r="A631" s="1806"/>
      <c r="B631" s="852"/>
      <c r="C631" s="753"/>
      <c r="D631" s="1063"/>
      <c r="E631" s="2071"/>
      <c r="F631" s="3862"/>
      <c r="G631" s="1116"/>
      <c r="H631" s="1345"/>
      <c r="I631" s="2771"/>
      <c r="J631" s="1997"/>
      <c r="K631" s="1997"/>
    </row>
    <row r="632" spans="1:11">
      <c r="A632" s="1903"/>
      <c r="B632" s="69"/>
      <c r="C632" s="218"/>
      <c r="D632" s="218"/>
      <c r="E632" s="1195"/>
      <c r="F632" s="2955"/>
      <c r="G632" s="1713"/>
      <c r="H632" s="69"/>
      <c r="I632" s="69"/>
      <c r="J632" s="2132"/>
      <c r="K632" s="2132"/>
    </row>
    <row r="633" spans="1:11">
      <c r="A633" s="1817"/>
      <c r="B633" s="852"/>
      <c r="C633" s="753"/>
      <c r="D633" s="1063"/>
      <c r="E633" s="2071"/>
      <c r="F633" s="2885"/>
      <c r="G633" s="1116"/>
      <c r="H633" s="1345"/>
      <c r="I633" s="2688"/>
      <c r="J633" s="1997"/>
      <c r="K633" s="2130"/>
    </row>
    <row r="634" spans="1:11">
      <c r="A634" s="1817"/>
      <c r="B634" s="852"/>
      <c r="C634" s="753"/>
      <c r="D634" s="1063"/>
      <c r="E634" s="2071"/>
      <c r="F634" s="2885"/>
      <c r="G634" s="1116"/>
      <c r="H634" s="1345"/>
      <c r="I634" s="2688"/>
      <c r="J634" s="1997"/>
      <c r="K634" s="1997"/>
    </row>
    <row r="635" spans="1:11">
      <c r="A635" s="1917"/>
      <c r="B635" s="69"/>
      <c r="C635" s="218"/>
      <c r="D635" s="218"/>
      <c r="E635" s="1195"/>
      <c r="F635" s="2955"/>
      <c r="G635" s="1713"/>
      <c r="H635" s="69"/>
      <c r="I635" s="497"/>
      <c r="J635" s="2132"/>
      <c r="K635" s="2132"/>
    </row>
    <row r="636" spans="1:11">
      <c r="A636" s="1817"/>
      <c r="B636" s="69"/>
      <c r="C636" s="218"/>
      <c r="D636" s="218"/>
      <c r="E636" s="1195"/>
      <c r="F636" s="2955"/>
      <c r="G636" s="1713"/>
      <c r="H636" s="69"/>
      <c r="I636" s="69"/>
      <c r="J636" s="2132"/>
      <c r="K636" s="2132"/>
    </row>
    <row r="637" spans="1:11">
      <c r="A637" s="1806"/>
      <c r="B637" s="69"/>
      <c r="C637" s="218"/>
      <c r="D637" s="218"/>
      <c r="E637" s="1195"/>
      <c r="F637" s="2955"/>
      <c r="G637" s="1713"/>
      <c r="H637" s="69"/>
      <c r="I637" s="852"/>
      <c r="J637" s="2132"/>
      <c r="K637" s="2132"/>
    </row>
    <row r="638" spans="1:11">
      <c r="A638" s="1806"/>
      <c r="B638" s="69"/>
      <c r="C638" s="218"/>
      <c r="D638" s="218"/>
      <c r="E638" s="1195"/>
      <c r="F638" s="2955"/>
      <c r="G638" s="1713"/>
      <c r="H638" s="69"/>
      <c r="I638" s="69"/>
      <c r="J638" s="2132"/>
      <c r="K638" s="2132"/>
    </row>
    <row r="639" spans="1:11">
      <c r="A639" s="1806"/>
      <c r="B639" s="69"/>
      <c r="C639" s="218"/>
      <c r="D639" s="218"/>
      <c r="E639" s="1195"/>
      <c r="F639" s="2955"/>
      <c r="G639" s="1713"/>
      <c r="H639" s="69"/>
      <c r="I639" s="69"/>
      <c r="J639" s="2132"/>
      <c r="K639" s="2132"/>
    </row>
    <row r="640" spans="1:11">
      <c r="A640" s="1806"/>
      <c r="B640" s="69"/>
      <c r="C640" s="218"/>
      <c r="D640" s="218"/>
      <c r="E640" s="2956"/>
      <c r="F640" s="2955"/>
      <c r="G640" s="1713"/>
      <c r="H640" s="69"/>
      <c r="I640" s="852"/>
      <c r="J640" s="2132"/>
      <c r="K640" s="2132"/>
    </row>
    <row r="641" spans="1:11">
      <c r="A641" s="1806"/>
      <c r="B641" s="69"/>
      <c r="C641" s="218"/>
      <c r="D641" s="218"/>
      <c r="E641" s="1195"/>
      <c r="F641" s="2955"/>
      <c r="G641" s="1713"/>
      <c r="H641" s="69"/>
      <c r="I641" s="69"/>
      <c r="J641" s="2132"/>
      <c r="K641" s="2132"/>
    </row>
    <row r="642" spans="1:11">
      <c r="A642" s="1806"/>
      <c r="B642" s="69"/>
      <c r="C642" s="218"/>
      <c r="D642" s="218"/>
      <c r="E642" s="1195"/>
      <c r="F642" s="2955"/>
      <c r="G642" s="1713"/>
      <c r="H642" s="69"/>
      <c r="I642" s="69"/>
      <c r="J642" s="2132"/>
      <c r="K642" s="2132"/>
    </row>
    <row r="643" spans="1:11">
      <c r="A643" s="1806"/>
      <c r="B643" s="69"/>
      <c r="C643" s="218"/>
      <c r="D643" s="218"/>
      <c r="E643" s="1195"/>
      <c r="F643" s="2955"/>
      <c r="G643" s="1713"/>
      <c r="H643" s="69"/>
      <c r="I643" s="69"/>
      <c r="J643" s="2132"/>
      <c r="K643" s="2132"/>
    </row>
    <row r="644" spans="1:11">
      <c r="A644" s="1806"/>
      <c r="B644" s="69"/>
      <c r="C644" s="218"/>
      <c r="D644" s="218"/>
      <c r="E644" s="1195"/>
      <c r="F644" s="2955"/>
      <c r="G644" s="1713"/>
      <c r="H644" s="69"/>
      <c r="I644" s="69"/>
      <c r="J644" s="2132"/>
      <c r="K644" s="2132"/>
    </row>
    <row r="645" spans="1:11">
      <c r="A645" s="1806"/>
      <c r="B645" s="69"/>
      <c r="C645" s="218"/>
      <c r="D645" s="218"/>
      <c r="E645" s="1195"/>
      <c r="F645" s="2955"/>
      <c r="G645" s="1713"/>
      <c r="H645" s="69"/>
      <c r="I645" s="69"/>
      <c r="J645" s="2132"/>
      <c r="K645" s="2132"/>
    </row>
    <row r="646" spans="1:11">
      <c r="A646" s="1806"/>
      <c r="B646" s="69"/>
      <c r="C646" s="218"/>
      <c r="D646" s="218"/>
      <c r="E646" s="1195"/>
      <c r="F646" s="2955"/>
      <c r="G646" s="1713"/>
      <c r="H646" s="69"/>
      <c r="I646" s="69"/>
      <c r="J646" s="2132"/>
      <c r="K646" s="2132"/>
    </row>
    <row r="647" spans="1:11">
      <c r="A647" s="1806"/>
      <c r="B647" s="69"/>
      <c r="C647" s="218"/>
      <c r="D647" s="753"/>
      <c r="E647" s="2071"/>
      <c r="F647" s="2885"/>
      <c r="G647" s="180"/>
      <c r="H647" s="69"/>
      <c r="I647" s="486"/>
      <c r="J647" s="2146"/>
      <c r="K647" s="2239"/>
    </row>
    <row r="648" spans="1:11">
      <c r="A648" s="1806"/>
      <c r="B648" s="69"/>
      <c r="C648" s="218"/>
      <c r="D648" s="753"/>
      <c r="E648" s="3155"/>
      <c r="F648" s="3812"/>
      <c r="G648" s="904"/>
      <c r="H648" s="908"/>
      <c r="I648" s="1345"/>
      <c r="J648" s="908"/>
      <c r="K648" s="3264"/>
    </row>
    <row r="649" spans="1:11">
      <c r="A649" s="374"/>
      <c r="B649" s="32"/>
      <c r="C649" s="82"/>
      <c r="D649" s="322"/>
      <c r="E649" s="3863"/>
      <c r="F649" s="3812"/>
      <c r="G649" s="904"/>
      <c r="H649" s="69"/>
      <c r="I649" s="1345"/>
      <c r="J649" s="908"/>
      <c r="K649" s="3264"/>
    </row>
    <row r="650" spans="1:11">
      <c r="A650" s="1806"/>
      <c r="B650" s="645"/>
      <c r="C650" s="82"/>
      <c r="D650" s="322"/>
      <c r="E650" s="3811"/>
      <c r="F650" s="3812"/>
      <c r="G650" s="904"/>
      <c r="H650" s="69"/>
      <c r="I650" s="1345"/>
      <c r="J650" s="908"/>
      <c r="K650" s="2239"/>
    </row>
    <row r="651" spans="1:11">
      <c r="A651" s="1806"/>
      <c r="B651" s="645"/>
      <c r="C651" s="82"/>
      <c r="D651" s="322"/>
      <c r="E651" s="3863"/>
      <c r="F651" s="3812"/>
      <c r="G651" s="904"/>
      <c r="H651" s="69"/>
      <c r="I651" s="486"/>
      <c r="J651" s="908"/>
      <c r="K651" s="3264"/>
    </row>
    <row r="652" spans="1:11">
      <c r="A652" s="1806"/>
      <c r="B652" s="69"/>
      <c r="C652" s="218"/>
      <c r="D652" s="218"/>
      <c r="E652" s="1195"/>
      <c r="F652" s="2955"/>
      <c r="G652" s="1713"/>
      <c r="H652" s="69"/>
      <c r="I652" s="486"/>
      <c r="J652" s="2132"/>
      <c r="K652" s="2132"/>
    </row>
    <row r="653" spans="1:11">
      <c r="A653" s="1806"/>
      <c r="B653" s="69"/>
      <c r="C653" s="218"/>
      <c r="D653" s="218"/>
      <c r="E653" s="1195"/>
      <c r="F653" s="2955"/>
      <c r="G653" s="1713"/>
      <c r="H653" s="69"/>
      <c r="I653" s="486"/>
      <c r="J653" s="2132"/>
      <c r="K653" s="2132"/>
    </row>
    <row r="656" spans="1:11">
      <c r="A656" s="4"/>
      <c r="B656" s="106"/>
      <c r="C656" s="77"/>
      <c r="D656" s="98"/>
      <c r="E656" s="1"/>
      <c r="F656" s="71"/>
      <c r="G656" s="354"/>
      <c r="H656" s="3"/>
      <c r="I656" s="100"/>
      <c r="J656" s="301"/>
    </row>
    <row r="657" spans="1:11" ht="37.5">
      <c r="A657" s="2" t="s">
        <v>1</v>
      </c>
      <c r="B657" s="3753"/>
      <c r="C657" s="354"/>
      <c r="D657" s="98"/>
      <c r="E657" s="1178"/>
      <c r="F657" s="355"/>
      <c r="G657" s="71"/>
      <c r="I657" s="3"/>
      <c r="J657" s="356"/>
      <c r="K657" s="309"/>
    </row>
    <row r="658" spans="1:11">
      <c r="A658" s="3761" t="s">
        <v>3878</v>
      </c>
      <c r="B658" s="3761"/>
      <c r="C658" s="3761"/>
      <c r="D658" s="4"/>
      <c r="E658" s="91"/>
      <c r="F658" s="293"/>
      <c r="G658" s="71"/>
      <c r="I658" s="3"/>
      <c r="J658" s="356"/>
      <c r="K658" s="309"/>
    </row>
    <row r="659" spans="1:11" ht="35.25" thickBot="1">
      <c r="A659" s="4"/>
      <c r="B659" s="3753"/>
      <c r="C659" s="354"/>
      <c r="D659" s="77"/>
      <c r="E659" s="98"/>
      <c r="F659" s="355"/>
      <c r="G659" s="71"/>
      <c r="I659" s="3"/>
      <c r="J659" s="356"/>
      <c r="K659" s="309"/>
    </row>
    <row r="660" spans="1:11">
      <c r="A660" s="7"/>
      <c r="B660" s="3760" t="s">
        <v>3</v>
      </c>
      <c r="C660" s="113" t="s">
        <v>4</v>
      </c>
      <c r="D660" s="7" t="s">
        <v>5</v>
      </c>
      <c r="E660" s="2961"/>
      <c r="F660" s="2962"/>
      <c r="G660" s="2963"/>
      <c r="H660" s="2906"/>
      <c r="I660" s="2964"/>
      <c r="J660" s="2965"/>
      <c r="K660" s="2907"/>
    </row>
    <row r="661" spans="1:11" ht="35.25" thickBot="1">
      <c r="A661" s="120"/>
      <c r="B661" s="16"/>
      <c r="C661" s="123"/>
      <c r="D661" s="13" t="s">
        <v>11</v>
      </c>
      <c r="E661" s="2966"/>
      <c r="F661" s="2967"/>
      <c r="G661" s="2968"/>
      <c r="H661" s="2911"/>
      <c r="I661" s="2969"/>
      <c r="J661" s="2970"/>
      <c r="K661" s="2912"/>
    </row>
    <row r="662" spans="1:11">
      <c r="A662" s="388"/>
      <c r="B662" s="2860"/>
      <c r="C662" s="2878"/>
      <c r="D662" s="634"/>
      <c r="E662" s="2971"/>
      <c r="F662" s="2972"/>
      <c r="G662" s="2689"/>
      <c r="H662" s="1066"/>
      <c r="I662" s="1066"/>
      <c r="J662" s="2016"/>
      <c r="K662" s="2016"/>
    </row>
    <row r="663" spans="1:11">
      <c r="A663" s="94"/>
      <c r="B663" s="393"/>
      <c r="C663" s="218"/>
      <c r="D663" s="968"/>
      <c r="E663" s="3155"/>
      <c r="F663" s="3812"/>
      <c r="G663" s="2209"/>
      <c r="H663" s="908"/>
      <c r="I663" s="69"/>
      <c r="J663" s="908"/>
      <c r="K663" s="3264"/>
    </row>
    <row r="664" spans="1:11">
      <c r="A664" s="94"/>
      <c r="B664" s="393"/>
      <c r="C664" s="218"/>
      <c r="D664" s="968"/>
      <c r="E664" s="3155"/>
      <c r="F664" s="3812"/>
      <c r="G664" s="2209"/>
      <c r="H664" s="908"/>
      <c r="I664" s="69"/>
      <c r="J664" s="908"/>
      <c r="K664" s="3264"/>
    </row>
    <row r="665" spans="1:11">
      <c r="A665" s="94"/>
      <c r="B665" s="393"/>
      <c r="C665" s="218"/>
      <c r="D665" s="968"/>
      <c r="E665" s="3155"/>
      <c r="F665" s="3812"/>
      <c r="G665" s="2209"/>
      <c r="H665" s="908"/>
      <c r="I665" s="69"/>
      <c r="J665" s="908"/>
      <c r="K665" s="3264"/>
    </row>
    <row r="666" spans="1:11">
      <c r="A666" s="94"/>
      <c r="B666" s="393"/>
      <c r="C666" s="218"/>
      <c r="D666" s="968"/>
      <c r="E666" s="3155"/>
      <c r="F666" s="3812"/>
      <c r="G666" s="2209"/>
      <c r="H666" s="69"/>
      <c r="I666" s="69"/>
      <c r="J666" s="908"/>
      <c r="K666" s="3264"/>
    </row>
    <row r="667" spans="1:11">
      <c r="A667" s="94"/>
      <c r="B667" s="393"/>
      <c r="C667" s="218"/>
      <c r="D667" s="968"/>
      <c r="E667" s="3155"/>
      <c r="F667" s="3812"/>
      <c r="G667" s="2209"/>
      <c r="H667" s="69"/>
      <c r="I667" s="69"/>
      <c r="J667" s="908"/>
      <c r="K667" s="3264"/>
    </row>
    <row r="668" spans="1:11">
      <c r="A668" s="94"/>
      <c r="B668" s="393"/>
      <c r="C668" s="218"/>
      <c r="D668" s="968"/>
      <c r="E668" s="3155"/>
      <c r="F668" s="3812"/>
      <c r="G668" s="2209"/>
      <c r="H668" s="69"/>
      <c r="I668" s="69"/>
      <c r="J668" s="908"/>
      <c r="K668" s="3264"/>
    </row>
    <row r="669" spans="1:11">
      <c r="A669" s="94"/>
      <c r="B669" s="393"/>
      <c r="C669" s="218"/>
      <c r="D669" s="968"/>
      <c r="E669" s="3155"/>
      <c r="F669" s="3812"/>
      <c r="G669" s="2209"/>
      <c r="H669" s="69"/>
      <c r="I669" s="1345"/>
      <c r="J669" s="908"/>
      <c r="K669" s="3264"/>
    </row>
    <row r="670" spans="1:11">
      <c r="A670" s="94"/>
      <c r="B670" s="225"/>
      <c r="C670" s="82"/>
      <c r="D670" s="322"/>
      <c r="E670" s="3864"/>
      <c r="F670" s="3865"/>
      <c r="G670" s="2209"/>
      <c r="H670" s="908"/>
      <c r="I670" s="1345"/>
      <c r="J670" s="908"/>
      <c r="K670" s="3264"/>
    </row>
    <row r="671" spans="1:11">
      <c r="A671" s="94"/>
      <c r="B671" s="225"/>
      <c r="C671" s="82"/>
      <c r="D671" s="322"/>
      <c r="E671" s="3864"/>
      <c r="F671" s="3865"/>
      <c r="G671" s="2209"/>
      <c r="H671" s="908"/>
      <c r="I671" s="1345"/>
      <c r="J671" s="908"/>
      <c r="K671" s="3264"/>
    </row>
    <row r="672" spans="1:11">
      <c r="A672" s="94"/>
      <c r="B672" s="225"/>
      <c r="C672" s="82"/>
      <c r="D672" s="322"/>
      <c r="E672" s="3864"/>
      <c r="F672" s="3865"/>
      <c r="G672" s="904"/>
      <c r="H672" s="908"/>
      <c r="I672" s="1345"/>
      <c r="J672" s="908"/>
      <c r="K672" s="3264"/>
    </row>
    <row r="673" spans="1:11">
      <c r="A673" s="21"/>
      <c r="B673" s="225"/>
      <c r="C673" s="82"/>
      <c r="D673" s="322"/>
      <c r="E673" s="3864"/>
      <c r="F673" s="3865"/>
      <c r="G673" s="904"/>
      <c r="H673" s="908"/>
      <c r="I673" s="1345"/>
      <c r="J673" s="908"/>
      <c r="K673" s="3264"/>
    </row>
    <row r="674" spans="1:11" ht="35.25" thickBot="1">
      <c r="A674" s="1766"/>
      <c r="B674" s="2702"/>
      <c r="C674" s="634"/>
      <c r="D674" s="771"/>
      <c r="E674" s="3866"/>
      <c r="F674" s="3867"/>
      <c r="G674" s="772"/>
      <c r="H674" s="2700"/>
      <c r="I674" s="1066"/>
      <c r="J674" s="2700"/>
      <c r="K674" s="2701"/>
    </row>
    <row r="675" spans="1:11" ht="35.25" thickTop="1">
      <c r="A675" s="21"/>
      <c r="B675" s="225"/>
      <c r="C675" s="82"/>
      <c r="D675" s="322"/>
      <c r="E675" s="3811"/>
      <c r="F675" s="3812"/>
      <c r="G675" s="904"/>
      <c r="H675" s="69"/>
      <c r="I675" s="1345"/>
      <c r="J675" s="908"/>
      <c r="K675" s="2239"/>
    </row>
    <row r="676" spans="1:11">
      <c r="A676" s="94"/>
      <c r="B676" s="225"/>
      <c r="C676" s="82"/>
      <c r="D676" s="322"/>
      <c r="E676" s="3864"/>
      <c r="F676" s="3865"/>
      <c r="G676" s="904"/>
      <c r="H676" s="908"/>
      <c r="I676" s="1345"/>
      <c r="J676" s="908"/>
      <c r="K676" s="3264"/>
    </row>
    <row r="677" spans="1:11">
      <c r="A677" s="21"/>
      <c r="B677" s="225"/>
      <c r="C677" s="82"/>
      <c r="D677" s="322"/>
      <c r="E677" s="3864"/>
      <c r="F677" s="3865"/>
      <c r="G677" s="904"/>
      <c r="H677" s="908"/>
      <c r="I677" s="1345"/>
      <c r="J677" s="908"/>
      <c r="K677" s="3264"/>
    </row>
    <row r="678" spans="1:11">
      <c r="A678" s="94"/>
      <c r="B678" s="387"/>
      <c r="C678" s="362"/>
      <c r="D678" s="1203"/>
      <c r="E678" s="148"/>
      <c r="F678" s="1197"/>
      <c r="G678" s="1541"/>
      <c r="H678" s="69"/>
      <c r="I678" s="486"/>
      <c r="J678" s="2146"/>
      <c r="K678" s="364"/>
    </row>
    <row r="679" spans="1:11">
      <c r="A679" s="21"/>
      <c r="B679" s="387"/>
      <c r="C679" s="362"/>
      <c r="D679" s="1203"/>
      <c r="E679" s="2973"/>
      <c r="F679" s="2974"/>
      <c r="G679" s="1541"/>
      <c r="H679" s="69"/>
      <c r="I679" s="486"/>
      <c r="J679" s="2146"/>
      <c r="K679" s="364"/>
    </row>
    <row r="680" spans="1:11">
      <c r="A680" s="94"/>
      <c r="B680" s="2860"/>
      <c r="C680" s="2691"/>
      <c r="D680" s="771"/>
      <c r="E680" s="2698"/>
      <c r="F680" s="2699"/>
      <c r="G680" s="772"/>
      <c r="H680" s="1066"/>
      <c r="I680" s="1066"/>
      <c r="J680" s="2700"/>
      <c r="K680" s="2701"/>
    </row>
    <row r="681" spans="1:11">
      <c r="A681" s="21"/>
      <c r="B681" s="1066"/>
      <c r="C681" s="634"/>
      <c r="D681" s="771"/>
      <c r="E681" s="2698"/>
      <c r="F681" s="2699"/>
      <c r="G681" s="772"/>
      <c r="H681" s="1066"/>
      <c r="I681" s="1066"/>
      <c r="J681" s="2700"/>
      <c r="K681" s="2701"/>
    </row>
    <row r="682" spans="1:11">
      <c r="A682" s="21"/>
      <c r="B682" s="2702"/>
      <c r="C682" s="634"/>
      <c r="D682" s="771"/>
      <c r="E682" s="2698"/>
      <c r="F682" s="2699"/>
      <c r="G682" s="772"/>
      <c r="H682" s="1066"/>
      <c r="I682" s="1066"/>
      <c r="J682" s="2700"/>
      <c r="K682" s="2701"/>
    </row>
    <row r="683" spans="1:11">
      <c r="A683" s="94"/>
      <c r="B683" s="2702"/>
      <c r="C683" s="634"/>
      <c r="D683" s="771"/>
      <c r="E683" s="2698"/>
      <c r="F683" s="2699"/>
      <c r="G683" s="772"/>
      <c r="H683" s="1066"/>
      <c r="I683" s="1066"/>
      <c r="J683" s="2700"/>
      <c r="K683" s="2701"/>
    </row>
    <row r="684" spans="1:11">
      <c r="A684" s="21"/>
      <c r="B684" s="2702"/>
      <c r="C684" s="634"/>
      <c r="D684" s="771"/>
      <c r="E684" s="2698"/>
      <c r="F684" s="2699"/>
      <c r="G684" s="772"/>
      <c r="H684" s="1066"/>
      <c r="I684" s="1066"/>
      <c r="J684" s="2700"/>
      <c r="K684" s="2701"/>
    </row>
    <row r="685" spans="1:11">
      <c r="A685" s="389"/>
      <c r="B685" s="2702"/>
      <c r="C685" s="583"/>
      <c r="D685" s="584"/>
      <c r="E685" s="2698"/>
      <c r="F685" s="2699"/>
      <c r="G685" s="772"/>
      <c r="H685" s="2700"/>
      <c r="I685" s="1066"/>
      <c r="J685" s="2700"/>
      <c r="K685" s="2701"/>
    </row>
    <row r="686" spans="1:11">
      <c r="A686" s="94"/>
      <c r="B686" s="2702"/>
      <c r="C686" s="583"/>
      <c r="D686" s="584"/>
      <c r="E686" s="2698"/>
      <c r="F686" s="2699"/>
      <c r="G686" s="772"/>
      <c r="H686" s="2700"/>
      <c r="I686" s="1066"/>
      <c r="J686" s="2700"/>
      <c r="K686" s="2701"/>
    </row>
    <row r="687" spans="1:11">
      <c r="A687" s="94"/>
      <c r="B687" s="2702"/>
      <c r="C687" s="583"/>
      <c r="D687" s="584"/>
      <c r="E687" s="2698"/>
      <c r="F687" s="2699"/>
      <c r="G687" s="772"/>
      <c r="H687" s="2700"/>
      <c r="I687" s="1066"/>
      <c r="J687" s="2700"/>
      <c r="K687" s="2701"/>
    </row>
    <row r="688" spans="1:11">
      <c r="A688" s="94"/>
      <c r="B688" s="2702"/>
      <c r="C688" s="583"/>
      <c r="D688" s="584"/>
      <c r="E688" s="2698"/>
      <c r="F688" s="2699"/>
      <c r="G688" s="772"/>
      <c r="H688" s="2700"/>
      <c r="I688" s="1066"/>
      <c r="J688" s="2700"/>
      <c r="K688" s="2701"/>
    </row>
    <row r="689" spans="1:11">
      <c r="A689" s="29"/>
      <c r="B689" s="2702"/>
      <c r="C689" s="583"/>
      <c r="D689" s="584"/>
      <c r="E689" s="2698"/>
      <c r="F689" s="2699"/>
      <c r="G689" s="772"/>
      <c r="H689" s="2700"/>
      <c r="I689" s="1066"/>
      <c r="J689" s="2700"/>
      <c r="K689" s="2701"/>
    </row>
    <row r="690" spans="1:11">
      <c r="A690" s="21"/>
      <c r="B690" s="2702"/>
      <c r="C690" s="583"/>
      <c r="D690" s="584"/>
      <c r="E690" s="2698"/>
      <c r="F690" s="2699"/>
      <c r="G690" s="772"/>
      <c r="H690" s="2700"/>
      <c r="I690" s="1066"/>
      <c r="J690" s="2700"/>
      <c r="K690" s="2701"/>
    </row>
    <row r="691" spans="1:11">
      <c r="A691" s="21"/>
      <c r="B691" s="2702"/>
      <c r="C691" s="583"/>
      <c r="D691" s="584"/>
      <c r="E691" s="2698"/>
      <c r="F691" s="2699"/>
      <c r="G691" s="772"/>
      <c r="H691" s="2700"/>
      <c r="I691" s="1066"/>
      <c r="J691" s="2700"/>
      <c r="K691" s="2701"/>
    </row>
    <row r="692" spans="1:11">
      <c r="A692" s="389"/>
      <c r="B692" s="2702"/>
      <c r="C692" s="583"/>
      <c r="D692" s="584"/>
      <c r="E692" s="2698"/>
      <c r="F692" s="2699"/>
      <c r="G692" s="772"/>
      <c r="H692" s="2700"/>
      <c r="I692" s="1066"/>
      <c r="J692" s="2700"/>
      <c r="K692" s="2701"/>
    </row>
    <row r="693" spans="1:11">
      <c r="A693" s="94"/>
      <c r="B693" s="2702"/>
      <c r="C693" s="583"/>
      <c r="D693" s="584"/>
      <c r="E693" s="2698"/>
      <c r="F693" s="2699"/>
      <c r="G693" s="772"/>
      <c r="H693" s="2700"/>
      <c r="I693" s="1066"/>
      <c r="J693" s="2700"/>
      <c r="K693" s="2701"/>
    </row>
    <row r="694" spans="1:11">
      <c r="A694" s="94"/>
      <c r="B694" s="1163"/>
      <c r="C694" s="357"/>
      <c r="D694" s="375"/>
      <c r="E694" s="1197"/>
      <c r="F694" s="1197"/>
      <c r="G694" s="180"/>
      <c r="H694" s="69"/>
      <c r="I694" s="486"/>
      <c r="J694" s="2146"/>
      <c r="K694" s="1468"/>
    </row>
    <row r="695" spans="1:11">
      <c r="A695" s="4"/>
      <c r="B695" s="1163"/>
      <c r="C695" s="357"/>
      <c r="D695" s="375"/>
      <c r="E695" s="1197"/>
      <c r="F695" s="1197"/>
      <c r="G695" s="180"/>
      <c r="H695" s="69"/>
      <c r="I695" s="486"/>
      <c r="J695" s="2146"/>
      <c r="K695" s="1468"/>
    </row>
  </sheetData>
  <mergeCells count="7">
    <mergeCell ref="A658:C658"/>
    <mergeCell ref="A3:C3"/>
    <mergeCell ref="C513:D513"/>
    <mergeCell ref="C521:D521"/>
    <mergeCell ref="C534:D534"/>
    <mergeCell ref="C595:D595"/>
    <mergeCell ref="C603:D603"/>
  </mergeCells>
  <phoneticPr fontId="4" type="noConversion"/>
  <pageMargins left="0.7" right="0.7" top="0.75" bottom="0.75" header="0.3" footer="0.3"/>
  <pageSetup paperSize="9" scale="50" orientation="portrait" horizontalDpi="0" verticalDpi="0" r:id="rId1"/>
  <rowBreaks count="1" manualBreakCount="1">
    <brk id="4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3936-3BDC-4E48-8D52-F9170A5CA353}">
  <dimension ref="A1:O535"/>
  <sheetViews>
    <sheetView view="pageBreakPreview" topLeftCell="A27" zoomScale="73" zoomScaleNormal="76" workbookViewId="0">
      <selection activeCell="I34" sqref="I33:I34"/>
    </sheetView>
  </sheetViews>
  <sheetFormatPr defaultColWidth="12.140625" defaultRowHeight="34.5"/>
  <cols>
    <col min="1" max="1" width="4.42578125" customWidth="1"/>
    <col min="2" max="2" width="32.28515625" style="77" customWidth="1"/>
    <col min="3" max="3" width="10.5703125" style="98" customWidth="1"/>
    <col min="4" max="4" width="10.42578125" style="1" customWidth="1"/>
    <col min="5" max="5" width="11.28515625" style="178" customWidth="1"/>
    <col min="6" max="6" width="11.28515625" style="100" customWidth="1"/>
    <col min="7" max="7" width="10.85546875" style="98" customWidth="1"/>
    <col min="8" max="8" width="11.5703125" style="100" customWidth="1"/>
    <col min="9" max="9" width="17.28515625" style="101" customWidth="1"/>
    <col min="10" max="10" width="13.42578125" style="295" customWidth="1"/>
    <col min="11" max="11" width="16.28515625" style="333" customWidth="1"/>
    <col min="12" max="12" width="13.85546875" style="104" customWidth="1"/>
    <col min="13" max="13" width="8.85546875" style="105" customWidth="1"/>
    <col min="14" max="14" width="18.140625" style="101" customWidth="1"/>
    <col min="15" max="16384" width="12.140625" style="3"/>
  </cols>
  <sheetData>
    <row r="1" spans="1:14" ht="35.25" customHeight="1">
      <c r="A1" s="1454"/>
      <c r="B1" s="106"/>
      <c r="C1" s="77"/>
      <c r="D1" s="98"/>
      <c r="E1" s="1"/>
      <c r="F1" s="71"/>
      <c r="G1" s="354"/>
      <c r="H1" s="3"/>
      <c r="I1" s="100"/>
      <c r="J1" s="301"/>
      <c r="L1" s="3"/>
      <c r="M1" s="3"/>
      <c r="N1" s="3"/>
    </row>
    <row r="2" spans="1:14" s="1" customFormat="1" ht="37.5">
      <c r="A2" s="553" t="s">
        <v>1</v>
      </c>
      <c r="B2" s="3753"/>
      <c r="C2" s="354"/>
      <c r="D2" s="98"/>
      <c r="E2" s="1178"/>
      <c r="F2" s="355"/>
      <c r="G2" s="71"/>
      <c r="H2" s="100"/>
      <c r="I2" s="3"/>
      <c r="J2" s="356"/>
      <c r="K2" s="309"/>
    </row>
    <row r="3" spans="1:14" s="1" customFormat="1">
      <c r="A3" s="3761"/>
      <c r="B3" s="3761"/>
      <c r="C3" s="3761"/>
      <c r="D3" s="4"/>
      <c r="E3" s="91"/>
      <c r="F3" s="293"/>
      <c r="G3" s="71"/>
      <c r="H3" s="100"/>
      <c r="I3" s="3"/>
      <c r="J3" s="356"/>
      <c r="K3" s="309"/>
    </row>
    <row r="4" spans="1:14" ht="35.25" customHeight="1" thickBot="1">
      <c r="A4" s="1454"/>
      <c r="B4" s="3753"/>
      <c r="C4" s="354"/>
      <c r="D4" s="77"/>
      <c r="E4" s="98"/>
      <c r="F4" s="355"/>
      <c r="G4" s="71"/>
      <c r="I4" s="3"/>
      <c r="J4" s="356"/>
      <c r="K4" s="309"/>
      <c r="L4" s="3"/>
      <c r="M4" s="3"/>
      <c r="N4" s="3"/>
    </row>
    <row r="5" spans="1:14" s="10" customFormat="1">
      <c r="A5" s="2961"/>
      <c r="B5" s="3760" t="s">
        <v>3</v>
      </c>
      <c r="C5" s="113" t="s">
        <v>4</v>
      </c>
      <c r="D5" s="7" t="s">
        <v>5</v>
      </c>
      <c r="E5" s="3743" t="s">
        <v>6</v>
      </c>
      <c r="F5" s="3743" t="s">
        <v>6</v>
      </c>
      <c r="G5" s="1537" t="s">
        <v>7</v>
      </c>
      <c r="H5" s="6" t="s">
        <v>8</v>
      </c>
      <c r="I5" s="113" t="s">
        <v>936</v>
      </c>
      <c r="J5" s="2747" t="s">
        <v>10</v>
      </c>
      <c r="K5" s="3744" t="s">
        <v>10</v>
      </c>
    </row>
    <row r="6" spans="1:14" s="10" customFormat="1" ht="35.25" thickBot="1">
      <c r="A6" s="3688"/>
      <c r="B6" s="16"/>
      <c r="C6" s="123"/>
      <c r="D6" s="13" t="s">
        <v>11</v>
      </c>
      <c r="E6" s="3745" t="s">
        <v>13</v>
      </c>
      <c r="F6" s="3745" t="s">
        <v>12</v>
      </c>
      <c r="G6" s="1538"/>
      <c r="H6" s="12" t="s">
        <v>14</v>
      </c>
      <c r="I6" s="123" t="s">
        <v>937</v>
      </c>
      <c r="J6" s="3622" t="s">
        <v>15</v>
      </c>
      <c r="K6" s="3746" t="s">
        <v>16</v>
      </c>
    </row>
    <row r="7" spans="1:14">
      <c r="A7" s="2069"/>
      <c r="B7" s="3685" t="s">
        <v>5515</v>
      </c>
      <c r="C7" s="3686"/>
      <c r="D7" s="3686"/>
      <c r="E7" s="3757"/>
      <c r="F7" s="3757"/>
      <c r="G7" s="630"/>
      <c r="H7" s="1685"/>
      <c r="I7" s="1765"/>
      <c r="J7" s="1685"/>
      <c r="K7" s="3687"/>
      <c r="L7" s="3"/>
      <c r="M7" s="3"/>
      <c r="N7" s="3"/>
    </row>
    <row r="8" spans="1:14">
      <c r="A8" s="3757" t="s">
        <v>86</v>
      </c>
      <c r="B8" s="69" t="s">
        <v>5516</v>
      </c>
      <c r="C8" s="82" t="s">
        <v>3070</v>
      </c>
      <c r="D8" s="646" t="s">
        <v>3442</v>
      </c>
      <c r="E8" s="3521">
        <v>40</v>
      </c>
      <c r="F8" s="3521" t="s">
        <v>2994</v>
      </c>
      <c r="G8" s="3375" t="s">
        <v>5517</v>
      </c>
      <c r="H8" s="29">
        <v>1080</v>
      </c>
      <c r="I8" s="843" t="s">
        <v>3934</v>
      </c>
      <c r="J8" s="475" t="s">
        <v>5518</v>
      </c>
      <c r="K8" s="3363">
        <v>37.17</v>
      </c>
      <c r="L8" s="3"/>
      <c r="M8" s="3"/>
      <c r="N8" s="3"/>
    </row>
    <row r="9" spans="1:14">
      <c r="A9" s="3429" t="s">
        <v>86</v>
      </c>
      <c r="B9" s="69" t="s">
        <v>5519</v>
      </c>
      <c r="C9" s="82" t="s">
        <v>3070</v>
      </c>
      <c r="D9" s="955" t="s">
        <v>4337</v>
      </c>
      <c r="E9" s="3521">
        <v>45</v>
      </c>
      <c r="F9" s="3521" t="s">
        <v>2363</v>
      </c>
      <c r="G9" s="131" t="s">
        <v>2449</v>
      </c>
      <c r="H9" s="29">
        <v>740</v>
      </c>
      <c r="I9" s="3757" t="s">
        <v>3934</v>
      </c>
      <c r="J9" s="475" t="s">
        <v>5520</v>
      </c>
      <c r="K9" s="3363">
        <v>38.75</v>
      </c>
      <c r="L9" s="3"/>
      <c r="M9" s="3"/>
      <c r="N9" s="3"/>
    </row>
    <row r="10" spans="1:14">
      <c r="A10" s="3429" t="s">
        <v>86</v>
      </c>
      <c r="B10" s="69" t="s">
        <v>5516</v>
      </c>
      <c r="C10" s="82" t="s">
        <v>3070</v>
      </c>
      <c r="D10" s="955" t="s">
        <v>3442</v>
      </c>
      <c r="E10" s="3521">
        <v>40</v>
      </c>
      <c r="F10" s="3521" t="s">
        <v>2994</v>
      </c>
      <c r="G10" s="3375" t="s">
        <v>5517</v>
      </c>
      <c r="H10" s="29">
        <v>1080</v>
      </c>
      <c r="I10" s="843" t="s">
        <v>3934</v>
      </c>
      <c r="J10" s="475" t="s">
        <v>5518</v>
      </c>
      <c r="K10" s="3363">
        <v>37.17</v>
      </c>
      <c r="L10" s="3"/>
      <c r="M10" s="3"/>
      <c r="N10" s="3"/>
    </row>
    <row r="11" spans="1:14">
      <c r="A11" s="3429" t="s">
        <v>86</v>
      </c>
      <c r="B11" s="69" t="s">
        <v>5521</v>
      </c>
      <c r="C11" s="82" t="s">
        <v>3070</v>
      </c>
      <c r="D11" s="94" t="s">
        <v>4337</v>
      </c>
      <c r="E11" s="3521">
        <v>45</v>
      </c>
      <c r="F11" s="3521" t="s">
        <v>2363</v>
      </c>
      <c r="G11" s="131" t="s">
        <v>1008</v>
      </c>
      <c r="H11" s="29">
        <v>750</v>
      </c>
      <c r="I11" s="3757" t="s">
        <v>903</v>
      </c>
      <c r="J11" s="475" t="s">
        <v>5522</v>
      </c>
      <c r="K11" s="3363">
        <v>39</v>
      </c>
      <c r="L11" s="3"/>
      <c r="M11" s="3"/>
      <c r="N11" s="3"/>
    </row>
    <row r="12" spans="1:14">
      <c r="A12" s="3429" t="s">
        <v>86</v>
      </c>
      <c r="B12" s="69" t="s">
        <v>5523</v>
      </c>
      <c r="C12" s="82" t="s">
        <v>3070</v>
      </c>
      <c r="D12" s="94" t="s">
        <v>4337</v>
      </c>
      <c r="E12" s="3521" t="s">
        <v>5524</v>
      </c>
      <c r="F12" s="3521" t="s">
        <v>5525</v>
      </c>
      <c r="G12" s="131" t="s">
        <v>5526</v>
      </c>
      <c r="H12" s="29">
        <v>980</v>
      </c>
      <c r="I12" s="3757" t="s">
        <v>2147</v>
      </c>
      <c r="J12" s="475">
        <v>1015</v>
      </c>
      <c r="K12" s="3391">
        <v>50.75</v>
      </c>
      <c r="L12" s="3"/>
      <c r="M12" s="3"/>
      <c r="N12" s="3"/>
    </row>
    <row r="13" spans="1:14">
      <c r="A13" s="3429" t="s">
        <v>86</v>
      </c>
      <c r="B13" s="69" t="s">
        <v>5527</v>
      </c>
      <c r="C13" s="82" t="s">
        <v>3070</v>
      </c>
      <c r="D13" s="94" t="s">
        <v>4337</v>
      </c>
      <c r="E13" s="3521" t="s">
        <v>5524</v>
      </c>
      <c r="F13" s="3521" t="s">
        <v>5525</v>
      </c>
      <c r="G13" s="131" t="s">
        <v>5526</v>
      </c>
      <c r="H13" s="29">
        <v>980</v>
      </c>
      <c r="I13" s="3757" t="s">
        <v>2147</v>
      </c>
      <c r="J13" s="475">
        <v>1015</v>
      </c>
      <c r="K13" s="3391">
        <v>50.75</v>
      </c>
      <c r="L13" s="3"/>
      <c r="M13" s="3"/>
      <c r="N13" s="3"/>
    </row>
    <row r="14" spans="1:14">
      <c r="A14" s="3429" t="s">
        <v>86</v>
      </c>
      <c r="B14" s="69" t="s">
        <v>5528</v>
      </c>
      <c r="C14" s="82" t="s">
        <v>3070</v>
      </c>
      <c r="D14" s="94" t="s">
        <v>4337</v>
      </c>
      <c r="E14" s="3521">
        <v>70</v>
      </c>
      <c r="F14" s="3521" t="s">
        <v>184</v>
      </c>
      <c r="G14" s="131" t="s">
        <v>5529</v>
      </c>
      <c r="H14" s="29">
        <v>1260</v>
      </c>
      <c r="I14" s="3757" t="s">
        <v>701</v>
      </c>
      <c r="J14" s="475">
        <v>1290</v>
      </c>
      <c r="K14" s="3391">
        <v>64.5</v>
      </c>
      <c r="L14" s="3"/>
      <c r="M14" s="3"/>
      <c r="N14" s="3"/>
    </row>
    <row r="15" spans="1:14" ht="41.45" customHeight="1">
      <c r="A15" s="3430" t="s">
        <v>86</v>
      </c>
      <c r="B15" s="3363" t="s">
        <v>5530</v>
      </c>
      <c r="C15" s="82" t="s">
        <v>3070</v>
      </c>
      <c r="D15" s="94" t="s">
        <v>4337</v>
      </c>
      <c r="E15" s="3521">
        <v>100</v>
      </c>
      <c r="F15" s="3521"/>
      <c r="G15" s="131" t="s">
        <v>5529</v>
      </c>
      <c r="H15" s="29">
        <v>1030</v>
      </c>
      <c r="I15" s="3757" t="s">
        <v>701</v>
      </c>
      <c r="J15" s="487">
        <v>1060</v>
      </c>
      <c r="K15" s="487">
        <v>94.17</v>
      </c>
      <c r="L15" s="3"/>
      <c r="M15" s="3"/>
      <c r="N15" s="3"/>
    </row>
    <row r="16" spans="1:14">
      <c r="A16" s="3430" t="s">
        <v>5531</v>
      </c>
      <c r="B16" s="852" t="s">
        <v>5532</v>
      </c>
      <c r="C16" s="82" t="s">
        <v>3070</v>
      </c>
      <c r="D16" s="646" t="s">
        <v>5533</v>
      </c>
      <c r="E16" s="3521">
        <v>30</v>
      </c>
      <c r="F16" s="3521" t="s">
        <v>1877</v>
      </c>
      <c r="G16" s="3065" t="s">
        <v>104</v>
      </c>
      <c r="H16" s="29">
        <v>1050</v>
      </c>
      <c r="I16" s="1539" t="s">
        <v>2147</v>
      </c>
      <c r="J16" s="2026" t="s">
        <v>3242</v>
      </c>
      <c r="K16" s="2026" t="s">
        <v>5534</v>
      </c>
      <c r="L16" s="3"/>
      <c r="M16" s="3"/>
      <c r="N16" s="3"/>
    </row>
    <row r="17" spans="1:15">
      <c r="A17" s="3431" t="s">
        <v>86</v>
      </c>
      <c r="B17" s="852" t="s">
        <v>5532</v>
      </c>
      <c r="C17" s="82" t="s">
        <v>3070</v>
      </c>
      <c r="D17" s="646" t="s">
        <v>5533</v>
      </c>
      <c r="E17" s="3521">
        <v>30</v>
      </c>
      <c r="F17" s="3521" t="s">
        <v>1877</v>
      </c>
      <c r="G17" s="3536" t="s">
        <v>5535</v>
      </c>
      <c r="H17" s="29">
        <v>1050</v>
      </c>
      <c r="I17" s="1539" t="s">
        <v>2147</v>
      </c>
      <c r="J17" s="3363" t="s">
        <v>3242</v>
      </c>
      <c r="K17" s="3363" t="s">
        <v>5534</v>
      </c>
      <c r="L17" s="3"/>
      <c r="M17" s="3"/>
      <c r="N17" s="3"/>
    </row>
    <row r="18" spans="1:15">
      <c r="A18" s="3431" t="s">
        <v>86</v>
      </c>
      <c r="B18" s="852" t="s">
        <v>5536</v>
      </c>
      <c r="C18" s="82" t="s">
        <v>3070</v>
      </c>
      <c r="D18" s="646" t="s">
        <v>4337</v>
      </c>
      <c r="E18" s="3521">
        <v>50</v>
      </c>
      <c r="F18" s="3521" t="s">
        <v>1276</v>
      </c>
      <c r="G18" s="3623">
        <v>25198</v>
      </c>
      <c r="H18" s="29">
        <v>830</v>
      </c>
      <c r="I18" s="1539" t="s">
        <v>2147</v>
      </c>
      <c r="J18" s="475" t="s">
        <v>5537</v>
      </c>
      <c r="K18" s="3391" t="s">
        <v>5538</v>
      </c>
      <c r="L18" s="3"/>
      <c r="M18" s="3"/>
      <c r="N18" s="3"/>
    </row>
    <row r="19" spans="1:15">
      <c r="A19" s="3431" t="s">
        <v>2890</v>
      </c>
      <c r="B19" s="852" t="s">
        <v>5536</v>
      </c>
      <c r="C19" s="82" t="s">
        <v>3070</v>
      </c>
      <c r="D19" s="646" t="s">
        <v>4337</v>
      </c>
      <c r="E19" s="3521">
        <v>50</v>
      </c>
      <c r="F19" s="3521" t="s">
        <v>1068</v>
      </c>
      <c r="G19" s="3375">
        <v>25224</v>
      </c>
      <c r="H19" s="29">
        <v>665</v>
      </c>
      <c r="I19" s="1539" t="s">
        <v>701</v>
      </c>
      <c r="J19" s="475" t="s">
        <v>1356</v>
      </c>
      <c r="K19" s="3391" t="s">
        <v>5539</v>
      </c>
      <c r="L19" s="3"/>
      <c r="M19" s="3"/>
      <c r="N19" s="3"/>
    </row>
    <row r="20" spans="1:15" ht="38.450000000000003" customHeight="1">
      <c r="A20" s="2672" t="s">
        <v>2890</v>
      </c>
      <c r="B20" s="852" t="s">
        <v>5540</v>
      </c>
      <c r="C20" s="82" t="s">
        <v>3070</v>
      </c>
      <c r="D20" s="646" t="s">
        <v>4337</v>
      </c>
      <c r="E20" s="3521">
        <v>60</v>
      </c>
      <c r="F20" s="3521" t="s">
        <v>1218</v>
      </c>
      <c r="G20" s="3375" t="s">
        <v>104</v>
      </c>
      <c r="H20" s="1345" t="s">
        <v>5541</v>
      </c>
      <c r="I20" s="1539" t="s">
        <v>701</v>
      </c>
      <c r="J20" s="203" t="s">
        <v>5318</v>
      </c>
      <c r="K20" s="305" t="s">
        <v>5542</v>
      </c>
      <c r="L20" s="3"/>
      <c r="M20" s="3"/>
      <c r="N20" s="3"/>
    </row>
    <row r="21" spans="1:15" ht="37.5">
      <c r="A21" s="3757" t="s">
        <v>86</v>
      </c>
      <c r="B21" s="162" t="s">
        <v>5543</v>
      </c>
      <c r="C21" s="82" t="s">
        <v>3070</v>
      </c>
      <c r="D21" s="955" t="s">
        <v>4337</v>
      </c>
      <c r="E21" s="3521">
        <v>65</v>
      </c>
      <c r="F21" s="3521" t="s">
        <v>1301</v>
      </c>
      <c r="G21" s="276" t="s">
        <v>5544</v>
      </c>
      <c r="H21" s="658">
        <v>1100</v>
      </c>
      <c r="I21" s="1539" t="s">
        <v>2147</v>
      </c>
      <c r="J21" s="2989" t="s">
        <v>5545</v>
      </c>
      <c r="K21" s="2127">
        <v>56.75</v>
      </c>
      <c r="L21" s="3"/>
      <c r="M21" s="3"/>
      <c r="N21" s="3"/>
    </row>
    <row r="22" spans="1:15" ht="37.5">
      <c r="A22" s="3757" t="s">
        <v>5546</v>
      </c>
      <c r="B22" s="162" t="s">
        <v>5547</v>
      </c>
      <c r="C22" s="82" t="s">
        <v>3070</v>
      </c>
      <c r="D22" s="955" t="s">
        <v>4337</v>
      </c>
      <c r="E22" s="3521"/>
      <c r="F22" s="3521"/>
      <c r="G22" s="276" t="s">
        <v>5548</v>
      </c>
      <c r="H22" s="658">
        <v>1060</v>
      </c>
      <c r="I22" s="894"/>
      <c r="J22" s="2989">
        <v>1060</v>
      </c>
      <c r="K22" s="2127">
        <v>53</v>
      </c>
      <c r="L22" s="3"/>
      <c r="M22" s="3"/>
      <c r="N22" s="3"/>
    </row>
    <row r="23" spans="1:15">
      <c r="A23" s="3757" t="s">
        <v>86</v>
      </c>
      <c r="B23" s="628" t="s">
        <v>5549</v>
      </c>
      <c r="C23" s="625" t="s">
        <v>3474</v>
      </c>
      <c r="D23" s="3757" t="s">
        <v>5550</v>
      </c>
      <c r="E23" s="3521" t="s">
        <v>5551</v>
      </c>
      <c r="F23" s="3521" t="s">
        <v>2283</v>
      </c>
      <c r="G23" s="3757" t="s">
        <v>5552</v>
      </c>
      <c r="H23" s="69" t="s">
        <v>5553</v>
      </c>
      <c r="I23" s="1764" t="s">
        <v>1164</v>
      </c>
      <c r="J23" s="907" t="s">
        <v>5554</v>
      </c>
      <c r="K23" s="2026" t="s">
        <v>5555</v>
      </c>
      <c r="M23" s="104"/>
      <c r="N23" s="105"/>
      <c r="O23" s="101"/>
    </row>
    <row r="24" spans="1:15">
      <c r="A24" s="3757" t="s">
        <v>86</v>
      </c>
      <c r="B24" s="2840" t="s">
        <v>5549</v>
      </c>
      <c r="C24" s="1561" t="s">
        <v>5556</v>
      </c>
      <c r="D24" s="3757" t="s">
        <v>5550</v>
      </c>
      <c r="E24" s="3757" t="s">
        <v>5557</v>
      </c>
      <c r="F24" s="3757" t="s">
        <v>426</v>
      </c>
      <c r="G24" s="3757" t="s">
        <v>5558</v>
      </c>
      <c r="H24" s="1678" t="s">
        <v>5559</v>
      </c>
      <c r="I24" s="3757" t="s">
        <v>1164</v>
      </c>
      <c r="J24" s="2842" t="s">
        <v>5560</v>
      </c>
      <c r="K24" s="3709" t="s">
        <v>5561</v>
      </c>
      <c r="L24" s="3"/>
      <c r="M24" s="3"/>
      <c r="N24" s="3"/>
    </row>
    <row r="25" spans="1:15" ht="35.25" thickBot="1">
      <c r="A25" s="3558" t="s">
        <v>86</v>
      </c>
      <c r="B25" s="1768" t="s">
        <v>5549</v>
      </c>
      <c r="C25" s="1737" t="s">
        <v>5562</v>
      </c>
      <c r="D25" s="3757" t="s">
        <v>5550</v>
      </c>
      <c r="E25" s="3757" t="s">
        <v>5563</v>
      </c>
      <c r="F25" s="3757" t="s">
        <v>2468</v>
      </c>
      <c r="G25" s="3558" t="s">
        <v>5558</v>
      </c>
      <c r="H25" s="1830" t="s">
        <v>5564</v>
      </c>
      <c r="I25" s="3544" t="s">
        <v>925</v>
      </c>
      <c r="J25" s="2714" t="s">
        <v>5565</v>
      </c>
      <c r="K25" s="3548" t="s">
        <v>5566</v>
      </c>
      <c r="L25" s="3"/>
      <c r="M25" s="3"/>
      <c r="N25" s="3"/>
    </row>
    <row r="26" spans="1:15" ht="35.25" thickTop="1">
      <c r="A26" s="3430" t="s">
        <v>5567</v>
      </c>
      <c r="B26" s="1649" t="s">
        <v>5549</v>
      </c>
      <c r="C26" s="2182" t="s">
        <v>3474</v>
      </c>
      <c r="D26" s="3757" t="s">
        <v>5550</v>
      </c>
      <c r="E26" s="3757" t="s">
        <v>5551</v>
      </c>
      <c r="F26" s="3757" t="s">
        <v>2283</v>
      </c>
      <c r="G26" s="3757" t="s">
        <v>5568</v>
      </c>
      <c r="H26" s="1649" t="s">
        <v>2834</v>
      </c>
      <c r="I26" s="3757" t="s">
        <v>1164</v>
      </c>
      <c r="J26" s="2802" t="s">
        <v>5569</v>
      </c>
      <c r="K26" s="3757" t="s">
        <v>5570</v>
      </c>
      <c r="L26" s="3"/>
      <c r="M26" s="3"/>
      <c r="N26" s="3"/>
    </row>
    <row r="27" spans="1:15" ht="35.25" thickBot="1">
      <c r="A27" s="3558" t="s">
        <v>5567</v>
      </c>
      <c r="B27" s="1768" t="s">
        <v>5549</v>
      </c>
      <c r="C27" s="1737" t="s">
        <v>5556</v>
      </c>
      <c r="D27" s="3544" t="s">
        <v>5550</v>
      </c>
      <c r="E27" s="3757" t="s">
        <v>5557</v>
      </c>
      <c r="F27" s="3757" t="s">
        <v>264</v>
      </c>
      <c r="G27" s="3558" t="s">
        <v>5568</v>
      </c>
      <c r="H27" s="1768" t="s">
        <v>5210</v>
      </c>
      <c r="I27" s="3757" t="s">
        <v>1164</v>
      </c>
      <c r="J27" s="2714" t="s">
        <v>4715</v>
      </c>
      <c r="K27" s="3757" t="s">
        <v>5571</v>
      </c>
      <c r="L27" s="3"/>
      <c r="M27" s="3"/>
      <c r="N27" s="3"/>
    </row>
    <row r="28" spans="1:15" ht="35.25" thickTop="1">
      <c r="A28" s="3757" t="s">
        <v>3068</v>
      </c>
      <c r="B28" s="628" t="s">
        <v>5572</v>
      </c>
      <c r="C28" s="85" t="s">
        <v>291</v>
      </c>
      <c r="D28" s="3474" t="s">
        <v>5573</v>
      </c>
      <c r="E28" s="3757" t="s">
        <v>5574</v>
      </c>
      <c r="F28" s="3757" t="s">
        <v>5575</v>
      </c>
      <c r="G28" s="3757">
        <v>25097</v>
      </c>
      <c r="H28" s="3757" t="s">
        <v>4507</v>
      </c>
      <c r="I28" s="3757" t="s">
        <v>5576</v>
      </c>
      <c r="J28" s="3757" t="s">
        <v>5545</v>
      </c>
      <c r="K28" s="3757" t="s">
        <v>5577</v>
      </c>
      <c r="L28" s="3"/>
      <c r="M28" s="3"/>
      <c r="N28" s="3"/>
    </row>
    <row r="29" spans="1:15">
      <c r="A29" s="3757" t="s">
        <v>2980</v>
      </c>
      <c r="B29" s="628" t="s">
        <v>5578</v>
      </c>
      <c r="C29" s="85" t="s">
        <v>291</v>
      </c>
      <c r="D29" s="3474" t="s">
        <v>5573</v>
      </c>
      <c r="E29" s="3521" t="s">
        <v>5579</v>
      </c>
      <c r="F29" s="3521" t="s">
        <v>5580</v>
      </c>
      <c r="G29" s="3757">
        <v>25297</v>
      </c>
      <c r="H29" s="162" t="s">
        <v>646</v>
      </c>
      <c r="I29" s="3359" t="s">
        <v>2440</v>
      </c>
      <c r="J29" s="2028" t="s">
        <v>1216</v>
      </c>
      <c r="K29" s="2026" t="s">
        <v>5581</v>
      </c>
      <c r="L29" s="3"/>
      <c r="M29" s="3"/>
      <c r="N29" s="3"/>
    </row>
    <row r="30" spans="1:15">
      <c r="A30" s="3757" t="s">
        <v>2980</v>
      </c>
      <c r="B30" s="69" t="s">
        <v>5582</v>
      </c>
      <c r="C30" s="82" t="s">
        <v>291</v>
      </c>
      <c r="D30" s="935" t="s">
        <v>5573</v>
      </c>
      <c r="E30" s="3521" t="s">
        <v>5583</v>
      </c>
      <c r="F30" s="3521"/>
      <c r="G30" s="3375" t="s">
        <v>5584</v>
      </c>
      <c r="H30" s="3522" t="s">
        <v>1884</v>
      </c>
      <c r="I30" s="3757" t="s">
        <v>5585</v>
      </c>
      <c r="J30" s="490" t="s">
        <v>5545</v>
      </c>
      <c r="K30" s="487" t="s">
        <v>5586</v>
      </c>
      <c r="L30" s="3"/>
      <c r="M30" s="3"/>
      <c r="N30" s="3"/>
    </row>
    <row r="31" spans="1:15">
      <c r="A31" s="3757" t="s">
        <v>2890</v>
      </c>
      <c r="B31" s="69" t="s">
        <v>5587</v>
      </c>
      <c r="C31" s="82" t="s">
        <v>291</v>
      </c>
      <c r="D31" s="935" t="s">
        <v>5573</v>
      </c>
      <c r="E31" s="3521" t="s">
        <v>5588</v>
      </c>
      <c r="F31" s="3521"/>
      <c r="G31" s="3375" t="s">
        <v>5314</v>
      </c>
      <c r="H31" s="3522" t="s">
        <v>1218</v>
      </c>
      <c r="I31" s="3223" t="s">
        <v>285</v>
      </c>
      <c r="J31" s="487" t="s">
        <v>3115</v>
      </c>
      <c r="K31" s="487" t="s">
        <v>5589</v>
      </c>
      <c r="L31" s="3"/>
      <c r="M31" s="3"/>
      <c r="N31" s="3"/>
    </row>
    <row r="32" spans="1:15">
      <c r="A32" s="3757" t="s">
        <v>86</v>
      </c>
      <c r="B32" s="69" t="s">
        <v>5590</v>
      </c>
      <c r="C32" s="82" t="s">
        <v>291</v>
      </c>
      <c r="D32" s="935" t="s">
        <v>5573</v>
      </c>
      <c r="E32" s="3521" t="s">
        <v>5591</v>
      </c>
      <c r="F32" s="3521" t="s">
        <v>5592</v>
      </c>
      <c r="G32" s="487" t="s">
        <v>92</v>
      </c>
      <c r="H32" s="3522" t="s">
        <v>4268</v>
      </c>
      <c r="I32" s="3366" t="s">
        <v>5593</v>
      </c>
      <c r="J32" s="3359" t="s">
        <v>5594</v>
      </c>
      <c r="K32" s="3359" t="s">
        <v>5595</v>
      </c>
      <c r="L32" s="3"/>
      <c r="M32" s="3"/>
      <c r="N32" s="3"/>
    </row>
    <row r="33" spans="1:14">
      <c r="A33" s="3757" t="s">
        <v>2980</v>
      </c>
      <c r="B33" s="69" t="s">
        <v>5596</v>
      </c>
      <c r="C33" s="362" t="s">
        <v>3450</v>
      </c>
      <c r="D33" s="366" t="s">
        <v>3118</v>
      </c>
      <c r="E33" s="3521" t="s">
        <v>5581</v>
      </c>
      <c r="F33" s="3521" t="s">
        <v>3222</v>
      </c>
      <c r="G33" s="487" t="s">
        <v>4683</v>
      </c>
      <c r="H33" s="2026" t="s">
        <v>1884</v>
      </c>
      <c r="I33" s="486" t="s">
        <v>4572</v>
      </c>
      <c r="J33" s="2146" t="s">
        <v>5597</v>
      </c>
      <c r="K33" s="1999" t="s">
        <v>5598</v>
      </c>
      <c r="L33" s="3"/>
      <c r="M33" s="3"/>
      <c r="N33" s="3"/>
    </row>
    <row r="34" spans="1:14">
      <c r="A34" s="3757" t="s">
        <v>3068</v>
      </c>
      <c r="B34" s="69" t="s">
        <v>5599</v>
      </c>
      <c r="C34" s="362" t="s">
        <v>3450</v>
      </c>
      <c r="D34" s="366" t="s">
        <v>3118</v>
      </c>
      <c r="E34" s="3521" t="s">
        <v>5600</v>
      </c>
      <c r="F34" s="3521" t="s">
        <v>1301</v>
      </c>
      <c r="G34" s="487" t="s">
        <v>5601</v>
      </c>
      <c r="H34" s="3366" t="s">
        <v>351</v>
      </c>
      <c r="I34" s="486" t="s">
        <v>4572</v>
      </c>
      <c r="J34" s="2146" t="s">
        <v>5602</v>
      </c>
      <c r="K34" s="1999" t="s">
        <v>5603</v>
      </c>
      <c r="L34" s="3"/>
      <c r="M34" s="3"/>
      <c r="N34" s="3"/>
    </row>
    <row r="35" spans="1:14" ht="37.5">
      <c r="A35" s="3757" t="s">
        <v>3068</v>
      </c>
      <c r="B35" s="69" t="s">
        <v>5604</v>
      </c>
      <c r="C35" s="82" t="s">
        <v>291</v>
      </c>
      <c r="D35" s="935" t="s">
        <v>5533</v>
      </c>
      <c r="E35" s="3521" t="s">
        <v>5605</v>
      </c>
      <c r="F35" s="3521" t="s">
        <v>5254</v>
      </c>
      <c r="G35" s="3705">
        <v>25301</v>
      </c>
      <c r="H35" s="2026" t="s">
        <v>2151</v>
      </c>
      <c r="I35" s="2827" t="s">
        <v>5606</v>
      </c>
      <c r="J35" s="2120">
        <v>1465</v>
      </c>
      <c r="K35" s="2131" t="s">
        <v>5607</v>
      </c>
      <c r="L35" s="3"/>
      <c r="M35" s="3"/>
      <c r="N35" s="3"/>
    </row>
    <row r="36" spans="1:14">
      <c r="A36" s="3757" t="s">
        <v>3068</v>
      </c>
      <c r="B36" s="2840" t="s">
        <v>5608</v>
      </c>
      <c r="C36" s="209" t="s">
        <v>291</v>
      </c>
      <c r="D36" s="3757" t="s">
        <v>5533</v>
      </c>
      <c r="E36" s="3757" t="s">
        <v>5609</v>
      </c>
      <c r="F36" s="3757" t="s">
        <v>1877</v>
      </c>
      <c r="G36" s="3757">
        <v>25301</v>
      </c>
      <c r="H36" s="3709" t="s">
        <v>1197</v>
      </c>
      <c r="I36" s="3511" t="s">
        <v>5610</v>
      </c>
      <c r="J36" s="3757">
        <v>1065</v>
      </c>
      <c r="K36" s="3757" t="s">
        <v>5611</v>
      </c>
      <c r="L36" s="4"/>
    </row>
    <row r="37" spans="1:14" ht="35.25" customHeight="1">
      <c r="A37" s="487" t="s">
        <v>4617</v>
      </c>
      <c r="B37" s="1580" t="s">
        <v>5612</v>
      </c>
      <c r="C37" s="82" t="s">
        <v>4918</v>
      </c>
      <c r="D37" s="459" t="s">
        <v>334</v>
      </c>
      <c r="E37" s="3521" t="s">
        <v>3199</v>
      </c>
      <c r="F37" s="3521" t="s">
        <v>2226</v>
      </c>
      <c r="G37" s="487" t="s">
        <v>5613</v>
      </c>
      <c r="H37" s="69" t="s">
        <v>5614</v>
      </c>
      <c r="I37" s="455" t="s">
        <v>285</v>
      </c>
      <c r="J37" s="2120" t="s">
        <v>5615</v>
      </c>
      <c r="K37" s="2131">
        <v>52.95</v>
      </c>
    </row>
    <row r="38" spans="1:14" ht="35.25" customHeight="1">
      <c r="A38" s="487" t="s">
        <v>2980</v>
      </c>
      <c r="B38" s="1580" t="s">
        <v>5616</v>
      </c>
      <c r="C38" s="82"/>
      <c r="D38" s="459"/>
      <c r="E38" s="3521"/>
      <c r="F38" s="3521"/>
      <c r="G38" s="487"/>
      <c r="H38" s="69"/>
      <c r="I38" s="455"/>
      <c r="J38" s="2120"/>
      <c r="K38" s="2131">
        <v>115</v>
      </c>
    </row>
    <row r="39" spans="1:14">
      <c r="A39" s="3757"/>
      <c r="B39" s="413"/>
      <c r="C39" s="791"/>
      <c r="D39" s="372"/>
      <c r="E39" s="1848"/>
      <c r="F39" s="1849"/>
      <c r="G39" s="270"/>
      <c r="H39" s="1850"/>
      <c r="I39" s="413"/>
      <c r="J39" s="1851"/>
      <c r="K39" s="1847"/>
    </row>
    <row r="40" spans="1:14">
      <c r="A40" s="3757" t="s">
        <v>1</v>
      </c>
      <c r="B40" s="413"/>
      <c r="C40" s="1852"/>
      <c r="D40" s="785"/>
      <c r="E40" s="1848"/>
      <c r="F40" s="1849"/>
      <c r="G40" s="270"/>
      <c r="H40" s="1850"/>
      <c r="I40" s="413"/>
      <c r="J40" s="1851"/>
      <c r="K40" s="1847"/>
    </row>
    <row r="41" spans="1:14" ht="35.25" thickBot="1">
      <c r="A41" s="3757" t="s">
        <v>1004</v>
      </c>
      <c r="B41" s="790"/>
      <c r="C41" s="372"/>
      <c r="D41" s="372"/>
      <c r="E41" s="1848"/>
      <c r="F41" s="1849"/>
      <c r="G41" s="270"/>
      <c r="H41" s="1850"/>
      <c r="I41" s="412"/>
      <c r="J41" s="1851"/>
      <c r="K41" s="1847"/>
    </row>
    <row r="42" spans="1:14">
      <c r="A42" s="2961"/>
      <c r="B42" s="3760" t="s">
        <v>3</v>
      </c>
      <c r="C42" s="113" t="s">
        <v>4</v>
      </c>
      <c r="D42" s="7" t="s">
        <v>5</v>
      </c>
      <c r="E42" s="3757" t="s">
        <v>6</v>
      </c>
      <c r="F42" s="3757" t="s">
        <v>6</v>
      </c>
      <c r="G42" s="1537" t="s">
        <v>7</v>
      </c>
      <c r="H42" s="6" t="s">
        <v>8</v>
      </c>
      <c r="I42" s="113" t="s">
        <v>936</v>
      </c>
      <c r="J42" s="2747" t="s">
        <v>10</v>
      </c>
      <c r="K42" s="3744" t="s">
        <v>10</v>
      </c>
      <c r="L42" s="574"/>
    </row>
    <row r="43" spans="1:14" ht="35.25" thickBot="1">
      <c r="A43" s="3688"/>
      <c r="B43" s="16"/>
      <c r="C43" s="123"/>
      <c r="D43" s="13" t="s">
        <v>11</v>
      </c>
      <c r="E43" s="3757" t="s">
        <v>13</v>
      </c>
      <c r="F43" s="3757" t="s">
        <v>12</v>
      </c>
      <c r="G43" s="1538"/>
      <c r="H43" s="12" t="s">
        <v>14</v>
      </c>
      <c r="I43" s="123" t="s">
        <v>937</v>
      </c>
      <c r="J43" s="3622" t="s">
        <v>15</v>
      </c>
      <c r="K43" s="3746" t="s">
        <v>16</v>
      </c>
      <c r="L43" s="574"/>
    </row>
    <row r="44" spans="1:14" ht="39.75">
      <c r="A44" s="3757" t="s">
        <v>5546</v>
      </c>
      <c r="B44" s="1707" t="s">
        <v>5617</v>
      </c>
      <c r="C44" s="1762" t="s">
        <v>3070</v>
      </c>
      <c r="D44" s="3757" t="s">
        <v>5533</v>
      </c>
      <c r="E44" s="3757" t="s">
        <v>5618</v>
      </c>
      <c r="F44" s="3757" t="s">
        <v>5619</v>
      </c>
      <c r="G44" s="3729"/>
      <c r="H44" s="920" t="s">
        <v>5620</v>
      </c>
      <c r="I44" s="3757" t="s">
        <v>5621</v>
      </c>
      <c r="J44" s="3560" t="s">
        <v>5622</v>
      </c>
      <c r="K44" s="2030">
        <v>9.6</v>
      </c>
      <c r="L44" s="574"/>
    </row>
    <row r="45" spans="1:14" ht="39.75">
      <c r="A45" s="3757" t="s">
        <v>5546</v>
      </c>
      <c r="B45" s="53" t="s">
        <v>5623</v>
      </c>
      <c r="C45" s="362" t="s">
        <v>3070</v>
      </c>
      <c r="D45" s="370" t="s">
        <v>5533</v>
      </c>
      <c r="E45" s="3757" t="s">
        <v>5624</v>
      </c>
      <c r="F45" s="3757" t="s">
        <v>5625</v>
      </c>
      <c r="G45" s="3375" t="s">
        <v>5626</v>
      </c>
      <c r="H45" s="1969" t="s">
        <v>5627</v>
      </c>
      <c r="I45" s="1772" t="s">
        <v>5628</v>
      </c>
      <c r="J45" s="2026" t="s">
        <v>5629</v>
      </c>
      <c r="K45" s="2026">
        <v>13.25</v>
      </c>
      <c r="L45" s="574"/>
    </row>
    <row r="46" spans="1:14">
      <c r="A46" s="3757" t="s">
        <v>5546</v>
      </c>
      <c r="B46" s="53" t="s">
        <v>5630</v>
      </c>
      <c r="C46" s="362" t="s">
        <v>3070</v>
      </c>
      <c r="D46" s="370" t="s">
        <v>4337</v>
      </c>
      <c r="E46" s="3757" t="s">
        <v>5631</v>
      </c>
      <c r="F46" s="3757" t="s">
        <v>5632</v>
      </c>
      <c r="G46" s="3375" t="s">
        <v>5633</v>
      </c>
      <c r="H46" s="29" t="s">
        <v>5634</v>
      </c>
      <c r="I46" s="3228" t="s">
        <v>5635</v>
      </c>
      <c r="J46" s="475" t="s">
        <v>5636</v>
      </c>
      <c r="K46" s="3391" t="s">
        <v>5637</v>
      </c>
      <c r="L46" s="576"/>
    </row>
    <row r="47" spans="1:14" ht="39.75">
      <c r="A47" s="3757" t="s">
        <v>5546</v>
      </c>
      <c r="B47" s="53" t="s">
        <v>5638</v>
      </c>
      <c r="C47" s="362" t="s">
        <v>3070</v>
      </c>
      <c r="D47" s="370" t="s">
        <v>4337</v>
      </c>
      <c r="E47" s="3757" t="s">
        <v>5639</v>
      </c>
      <c r="F47" s="3757" t="s">
        <v>5640</v>
      </c>
      <c r="G47" s="3375" t="s">
        <v>2183</v>
      </c>
      <c r="H47" s="658" t="s">
        <v>5641</v>
      </c>
      <c r="I47" s="1772" t="s">
        <v>5628</v>
      </c>
      <c r="J47" s="2989" t="s">
        <v>5642</v>
      </c>
      <c r="K47" s="2127" t="s">
        <v>5643</v>
      </c>
      <c r="L47" s="576"/>
    </row>
    <row r="48" spans="1:14">
      <c r="A48" s="3757" t="s">
        <v>5546</v>
      </c>
      <c r="B48" s="53" t="s">
        <v>5644</v>
      </c>
      <c r="C48" s="362" t="s">
        <v>724</v>
      </c>
      <c r="D48" s="1935" t="s">
        <v>5645</v>
      </c>
      <c r="E48" s="3757" t="s">
        <v>5646</v>
      </c>
      <c r="F48" s="3757" t="s">
        <v>171</v>
      </c>
      <c r="G48" s="3757">
        <v>25300</v>
      </c>
      <c r="H48" s="203">
        <v>850</v>
      </c>
      <c r="I48" s="3366" t="s">
        <v>5647</v>
      </c>
      <c r="J48" s="2026" t="s">
        <v>55</v>
      </c>
      <c r="K48" s="2026" t="s">
        <v>5648</v>
      </c>
      <c r="L48" s="574"/>
    </row>
    <row r="49" spans="1:12" ht="38.25" thickBot="1">
      <c r="A49" s="3558" t="s">
        <v>2980</v>
      </c>
      <c r="B49" s="3545" t="s">
        <v>5649</v>
      </c>
      <c r="C49" s="1655" t="s">
        <v>5650</v>
      </c>
      <c r="D49" s="3757" t="s">
        <v>4337</v>
      </c>
      <c r="E49" s="3757" t="s">
        <v>5651</v>
      </c>
      <c r="F49" s="3757" t="s">
        <v>5510</v>
      </c>
      <c r="G49" s="3375" t="s">
        <v>4670</v>
      </c>
      <c r="H49" s="3544" t="s">
        <v>5652</v>
      </c>
      <c r="I49" s="3544" t="s">
        <v>5653</v>
      </c>
      <c r="J49" s="3757" t="s">
        <v>5654</v>
      </c>
      <c r="K49" s="3757" t="s">
        <v>5655</v>
      </c>
      <c r="L49" s="574"/>
    </row>
    <row r="50" spans="1:12" ht="35.25" thickTop="1">
      <c r="A50" s="3757" t="s">
        <v>5546</v>
      </c>
      <c r="B50" s="1707" t="s">
        <v>5656</v>
      </c>
      <c r="C50" s="747" t="s">
        <v>5657</v>
      </c>
      <c r="D50" s="3473" t="s">
        <v>5645</v>
      </c>
      <c r="E50" s="3757" t="s">
        <v>5658</v>
      </c>
      <c r="F50" s="3757" t="s">
        <v>5659</v>
      </c>
      <c r="G50" s="3757">
        <v>25315</v>
      </c>
      <c r="H50" s="3373">
        <v>950</v>
      </c>
      <c r="I50" s="582" t="s">
        <v>5660</v>
      </c>
      <c r="J50" s="3389" t="s">
        <v>646</v>
      </c>
      <c r="K50" s="2030" t="s">
        <v>5661</v>
      </c>
      <c r="L50" s="574"/>
    </row>
    <row r="51" spans="1:12">
      <c r="A51" s="3757" t="s">
        <v>5546</v>
      </c>
      <c r="B51" s="53" t="s">
        <v>5662</v>
      </c>
      <c r="C51" s="459" t="s">
        <v>5657</v>
      </c>
      <c r="D51" s="1935" t="s">
        <v>4337</v>
      </c>
      <c r="E51" s="3757">
        <v>40</v>
      </c>
      <c r="F51" s="3757" t="s">
        <v>1779</v>
      </c>
      <c r="G51" s="3375" t="s">
        <v>5663</v>
      </c>
      <c r="H51" s="487">
        <v>730</v>
      </c>
      <c r="I51" s="3366" t="s">
        <v>5664</v>
      </c>
      <c r="J51" s="3366" t="s">
        <v>1871</v>
      </c>
      <c r="K51" s="3363" t="s">
        <v>5665</v>
      </c>
      <c r="L51" s="574"/>
    </row>
    <row r="52" spans="1:12" ht="35.25" thickBot="1">
      <c r="A52" s="3558" t="s">
        <v>2980</v>
      </c>
      <c r="B52" s="3545" t="s">
        <v>5649</v>
      </c>
      <c r="C52" s="3547" t="s">
        <v>5657</v>
      </c>
      <c r="D52" s="3707" t="s">
        <v>4337</v>
      </c>
      <c r="E52" s="3757" t="s">
        <v>5666</v>
      </c>
      <c r="F52" s="3757" t="s">
        <v>5667</v>
      </c>
      <c r="G52" s="3731" t="s">
        <v>4670</v>
      </c>
      <c r="H52" s="3544" t="s">
        <v>5668</v>
      </c>
      <c r="I52" s="3544" t="s">
        <v>5669</v>
      </c>
      <c r="J52" s="3544" t="s">
        <v>5670</v>
      </c>
      <c r="K52" s="3544" t="s">
        <v>5671</v>
      </c>
      <c r="L52" s="574"/>
    </row>
    <row r="53" spans="1:12" ht="35.25" thickTop="1">
      <c r="A53" s="3757" t="s">
        <v>2980</v>
      </c>
      <c r="B53" s="2030" t="s">
        <v>5649</v>
      </c>
      <c r="C53" s="2030" t="s">
        <v>5672</v>
      </c>
      <c r="D53" s="3374" t="s">
        <v>5673</v>
      </c>
      <c r="E53" s="3757" t="s">
        <v>5666</v>
      </c>
      <c r="F53" s="3757" t="s">
        <v>5667</v>
      </c>
      <c r="G53" s="3729" t="s">
        <v>3920</v>
      </c>
      <c r="H53" s="3373" t="s">
        <v>5668</v>
      </c>
      <c r="I53" s="3373" t="s">
        <v>5674</v>
      </c>
      <c r="J53" s="3373" t="s">
        <v>5675</v>
      </c>
      <c r="K53" s="3373" t="s">
        <v>5671</v>
      </c>
      <c r="L53" s="574"/>
    </row>
    <row r="54" spans="1:12" ht="37.15" customHeight="1" thickBot="1">
      <c r="A54" s="3558" t="s">
        <v>5546</v>
      </c>
      <c r="B54" s="3548" t="s">
        <v>5662</v>
      </c>
      <c r="C54" s="3548" t="s">
        <v>5672</v>
      </c>
      <c r="D54" s="490" t="s">
        <v>5673</v>
      </c>
      <c r="E54" s="3757">
        <v>45</v>
      </c>
      <c r="F54" s="3757">
        <v>820</v>
      </c>
      <c r="G54" s="3375" t="s">
        <v>3920</v>
      </c>
      <c r="H54" s="3548">
        <v>740</v>
      </c>
      <c r="I54" s="3544" t="s">
        <v>293</v>
      </c>
      <c r="J54" s="3544" t="s">
        <v>5676</v>
      </c>
      <c r="K54" s="3544">
        <v>38.75</v>
      </c>
      <c r="L54" s="574"/>
    </row>
    <row r="55" spans="1:12" ht="37.15" customHeight="1" thickTop="1">
      <c r="A55" s="3757" t="s">
        <v>2980</v>
      </c>
      <c r="B55" s="2030" t="s">
        <v>5649</v>
      </c>
      <c r="C55" s="2030" t="s">
        <v>5677</v>
      </c>
      <c r="D55" s="490" t="s">
        <v>5673</v>
      </c>
      <c r="E55" s="3757" t="s">
        <v>5666</v>
      </c>
      <c r="F55" s="3757" t="s">
        <v>5667</v>
      </c>
      <c r="G55" s="3375" t="s">
        <v>3920</v>
      </c>
      <c r="H55" s="3373" t="s">
        <v>5668</v>
      </c>
      <c r="I55" s="3373" t="s">
        <v>5674</v>
      </c>
      <c r="J55" s="3373" t="s">
        <v>5675</v>
      </c>
      <c r="K55" s="3373" t="s">
        <v>5671</v>
      </c>
      <c r="L55" s="574"/>
    </row>
    <row r="56" spans="1:12" ht="35.25" thickBot="1">
      <c r="A56" s="3558" t="s">
        <v>5546</v>
      </c>
      <c r="B56" s="3548" t="s">
        <v>5662</v>
      </c>
      <c r="C56" s="3548" t="s">
        <v>5677</v>
      </c>
      <c r="D56" s="3707" t="s">
        <v>5673</v>
      </c>
      <c r="E56" s="3757" t="s">
        <v>5678</v>
      </c>
      <c r="F56" s="3757" t="s">
        <v>5679</v>
      </c>
      <c r="G56" s="3757">
        <v>25344</v>
      </c>
      <c r="H56" s="3548">
        <v>770</v>
      </c>
      <c r="I56" s="3548" t="s">
        <v>5680</v>
      </c>
      <c r="J56" s="3548" t="s">
        <v>5676</v>
      </c>
      <c r="K56" s="3545">
        <v>38.75</v>
      </c>
      <c r="L56" s="574"/>
    </row>
    <row r="57" spans="1:12" ht="35.25" thickTop="1">
      <c r="A57" s="3757" t="s">
        <v>2980</v>
      </c>
      <c r="B57" s="2030" t="s">
        <v>5649</v>
      </c>
      <c r="C57" s="2030" t="s">
        <v>5681</v>
      </c>
      <c r="D57" s="3374" t="s">
        <v>5673</v>
      </c>
      <c r="E57" s="3757"/>
      <c r="F57" s="3757"/>
      <c r="G57" s="3729">
        <v>24371</v>
      </c>
      <c r="H57" s="3560" t="s">
        <v>5682</v>
      </c>
      <c r="I57" s="3373" t="s">
        <v>293</v>
      </c>
      <c r="J57" s="2030" t="s">
        <v>5683</v>
      </c>
      <c r="K57" s="2030" t="s">
        <v>5684</v>
      </c>
      <c r="L57" s="574"/>
    </row>
    <row r="58" spans="1:12">
      <c r="A58" s="3757" t="s">
        <v>2980</v>
      </c>
      <c r="B58" s="3713" t="s">
        <v>5685</v>
      </c>
      <c r="C58" s="3713" t="s">
        <v>5681</v>
      </c>
      <c r="D58" s="3714" t="s">
        <v>5673</v>
      </c>
      <c r="E58" s="3521">
        <v>45</v>
      </c>
      <c r="F58" s="3757" t="s">
        <v>915</v>
      </c>
      <c r="G58" s="3757">
        <v>25316</v>
      </c>
      <c r="H58" s="3757" t="s">
        <v>5686</v>
      </c>
      <c r="I58" s="3757" t="s">
        <v>2405</v>
      </c>
      <c r="J58" s="3713" t="s">
        <v>5687</v>
      </c>
      <c r="K58" s="3713">
        <v>40.5</v>
      </c>
      <c r="L58" s="574"/>
    </row>
    <row r="59" spans="1:12" ht="35.25" thickBot="1">
      <c r="A59" s="3558" t="s">
        <v>5546</v>
      </c>
      <c r="B59" s="3548" t="s">
        <v>5688</v>
      </c>
      <c r="C59" s="3548" t="s">
        <v>5681</v>
      </c>
      <c r="D59" s="3558" t="s">
        <v>5673</v>
      </c>
      <c r="E59" s="3521">
        <v>45</v>
      </c>
      <c r="F59" s="3521" t="s">
        <v>1265</v>
      </c>
      <c r="G59" s="3757">
        <v>25338</v>
      </c>
      <c r="H59" s="3757" t="s">
        <v>5689</v>
      </c>
      <c r="I59" s="3757" t="s">
        <v>5690</v>
      </c>
      <c r="J59" s="3548" t="s">
        <v>5691</v>
      </c>
      <c r="K59" s="3757" t="s">
        <v>5692</v>
      </c>
      <c r="L59" s="574"/>
    </row>
    <row r="60" spans="1:12" ht="35.25" thickTop="1">
      <c r="A60" s="3374" t="s">
        <v>2980</v>
      </c>
      <c r="B60" s="3389" t="s">
        <v>5693</v>
      </c>
      <c r="C60" s="2030" t="s">
        <v>5681</v>
      </c>
      <c r="D60" s="3374" t="s">
        <v>5673</v>
      </c>
      <c r="E60" s="3521" t="s">
        <v>5694</v>
      </c>
      <c r="F60" s="3521" t="s">
        <v>1877</v>
      </c>
      <c r="G60" s="3729" t="s">
        <v>1976</v>
      </c>
      <c r="H60" s="3373">
        <v>950</v>
      </c>
      <c r="I60" s="3389" t="s">
        <v>293</v>
      </c>
      <c r="J60" s="3389">
        <v>985</v>
      </c>
      <c r="K60" s="3389">
        <v>49.25</v>
      </c>
      <c r="L60" s="574"/>
    </row>
    <row r="61" spans="1:12">
      <c r="A61" s="490" t="s">
        <v>2980</v>
      </c>
      <c r="B61" s="3363" t="s">
        <v>5695</v>
      </c>
      <c r="C61" s="2026" t="s">
        <v>5681</v>
      </c>
      <c r="D61" s="490" t="s">
        <v>5673</v>
      </c>
      <c r="E61" s="3521" t="s">
        <v>5694</v>
      </c>
      <c r="F61" s="3521" t="s">
        <v>1877</v>
      </c>
      <c r="G61" s="3564" t="s">
        <v>1976</v>
      </c>
      <c r="H61" s="3363">
        <v>950</v>
      </c>
      <c r="I61" s="3363" t="s">
        <v>293</v>
      </c>
      <c r="J61" s="3363">
        <v>985</v>
      </c>
      <c r="K61" s="3363">
        <v>49.25</v>
      </c>
      <c r="L61" s="574"/>
    </row>
    <row r="62" spans="1:12" ht="35.25" thickBot="1">
      <c r="A62" s="3757" t="s">
        <v>4617</v>
      </c>
      <c r="B62" s="3545" t="s">
        <v>5696</v>
      </c>
      <c r="C62" s="3548" t="s">
        <v>5681</v>
      </c>
      <c r="D62" s="3707" t="s">
        <v>5697</v>
      </c>
      <c r="E62" s="3521" t="s">
        <v>5698</v>
      </c>
      <c r="F62" s="3521" t="s">
        <v>5699</v>
      </c>
      <c r="G62" s="3757">
        <v>24928</v>
      </c>
      <c r="H62" s="3545">
        <v>620</v>
      </c>
      <c r="I62" s="3545" t="s">
        <v>293</v>
      </c>
      <c r="J62" s="3545">
        <v>655</v>
      </c>
      <c r="K62" s="3545" t="s">
        <v>5700</v>
      </c>
      <c r="L62" s="574"/>
    </row>
    <row r="63" spans="1:12" ht="35.25" thickTop="1">
      <c r="A63" s="3374" t="s">
        <v>5546</v>
      </c>
      <c r="B63" s="1707" t="s">
        <v>5701</v>
      </c>
      <c r="C63" s="85" t="s">
        <v>3070</v>
      </c>
      <c r="D63" s="3757" t="s">
        <v>4337</v>
      </c>
      <c r="E63" s="3521">
        <v>90</v>
      </c>
      <c r="F63" s="3521" t="s">
        <v>1709</v>
      </c>
      <c r="G63" s="3375" t="s">
        <v>930</v>
      </c>
      <c r="H63" s="628">
        <v>1490</v>
      </c>
      <c r="I63" s="3367" t="s">
        <v>5702</v>
      </c>
      <c r="J63" s="2829" t="s">
        <v>5703</v>
      </c>
      <c r="K63" s="2829" t="s">
        <v>5704</v>
      </c>
      <c r="L63" s="574"/>
    </row>
    <row r="64" spans="1:12" ht="34.5" customHeight="1">
      <c r="A64" s="490" t="s">
        <v>5546</v>
      </c>
      <c r="B64" s="53" t="s">
        <v>5705</v>
      </c>
      <c r="C64" s="82" t="s">
        <v>3070</v>
      </c>
      <c r="D64" s="646" t="s">
        <v>4337</v>
      </c>
      <c r="E64" s="3521">
        <v>90</v>
      </c>
      <c r="F64" s="3521" t="s">
        <v>1517</v>
      </c>
      <c r="G64" s="3757">
        <v>25344</v>
      </c>
      <c r="H64" s="69">
        <v>1420</v>
      </c>
      <c r="I64" s="1115" t="s">
        <v>5706</v>
      </c>
      <c r="J64" s="2026" t="s">
        <v>5707</v>
      </c>
      <c r="K64" s="3363" t="s">
        <v>5708</v>
      </c>
      <c r="L64" s="574"/>
    </row>
    <row r="65" spans="1:12" ht="35.25" customHeight="1">
      <c r="A65" s="490" t="s">
        <v>2980</v>
      </c>
      <c r="B65" s="2026" t="s">
        <v>5709</v>
      </c>
      <c r="C65" s="82" t="s">
        <v>3070</v>
      </c>
      <c r="D65" s="646" t="s">
        <v>4337</v>
      </c>
      <c r="E65" s="3521">
        <v>90</v>
      </c>
      <c r="F65" s="3521" t="s">
        <v>758</v>
      </c>
      <c r="G65" s="3375" t="s">
        <v>5710</v>
      </c>
      <c r="H65" s="69">
        <v>1300</v>
      </c>
      <c r="I65" s="1772" t="s">
        <v>5711</v>
      </c>
      <c r="J65" s="3825" t="s">
        <v>5712</v>
      </c>
      <c r="K65" s="3825" t="s">
        <v>5713</v>
      </c>
      <c r="L65" s="574"/>
    </row>
    <row r="66" spans="1:12">
      <c r="A66" s="490" t="s">
        <v>5546</v>
      </c>
      <c r="B66" s="3363" t="s">
        <v>5714</v>
      </c>
      <c r="C66" s="82" t="s">
        <v>3070</v>
      </c>
      <c r="D66" s="2028" t="s">
        <v>4337</v>
      </c>
      <c r="E66" s="3521">
        <v>90</v>
      </c>
      <c r="F66" s="3521">
        <v>1500</v>
      </c>
      <c r="G66" s="3757">
        <v>25348</v>
      </c>
      <c r="H66" s="1345" t="s">
        <v>5715</v>
      </c>
      <c r="I66" s="2026" t="s">
        <v>5716</v>
      </c>
      <c r="J66" s="2026">
        <v>1430</v>
      </c>
      <c r="K66" s="2026" t="s">
        <v>5717</v>
      </c>
      <c r="L66" s="574"/>
    </row>
    <row r="67" spans="1:12" ht="35.25" customHeight="1">
      <c r="A67" s="487" t="s">
        <v>5546</v>
      </c>
      <c r="B67" s="2026" t="s">
        <v>5718</v>
      </c>
      <c r="C67" s="82" t="s">
        <v>3070</v>
      </c>
      <c r="D67" s="3732" t="s">
        <v>4337</v>
      </c>
      <c r="E67" s="3521">
        <v>90</v>
      </c>
      <c r="F67" s="3757" t="s">
        <v>5719</v>
      </c>
      <c r="G67" s="3757">
        <v>25344</v>
      </c>
      <c r="H67" s="1345" t="s">
        <v>5720</v>
      </c>
      <c r="I67" s="3359" t="s">
        <v>5706</v>
      </c>
      <c r="J67" s="2026">
        <v>1560</v>
      </c>
      <c r="K67" s="3363" t="s">
        <v>5721</v>
      </c>
      <c r="L67" s="574"/>
    </row>
    <row r="68" spans="1:12" ht="35.25" thickBot="1">
      <c r="A68" s="3544" t="s">
        <v>2980</v>
      </c>
      <c r="B68" s="3548" t="s">
        <v>5722</v>
      </c>
      <c r="C68" s="209" t="s">
        <v>3070</v>
      </c>
      <c r="D68" s="3757" t="s">
        <v>4337</v>
      </c>
      <c r="E68" s="3521">
        <v>90</v>
      </c>
      <c r="F68" s="3521" t="s">
        <v>1709</v>
      </c>
      <c r="G68" s="3375" t="s">
        <v>5710</v>
      </c>
      <c r="H68" s="1768">
        <v>1300</v>
      </c>
      <c r="I68" s="487" t="s">
        <v>5711</v>
      </c>
      <c r="J68" s="487" t="s">
        <v>5712</v>
      </c>
      <c r="K68" s="487" t="s">
        <v>5713</v>
      </c>
      <c r="L68" s="574"/>
    </row>
    <row r="69" spans="1:12" ht="35.25" thickTop="1">
      <c r="A69" s="3757" t="s">
        <v>5546</v>
      </c>
      <c r="B69" s="2030" t="s">
        <v>5723</v>
      </c>
      <c r="C69" s="3359" t="s">
        <v>3070</v>
      </c>
      <c r="D69" s="490" t="s">
        <v>4337</v>
      </c>
      <c r="E69" s="3521" t="s">
        <v>5605</v>
      </c>
      <c r="F69" s="3521" t="s">
        <v>1143</v>
      </c>
      <c r="G69" s="3375">
        <v>25325</v>
      </c>
      <c r="H69" s="2030">
        <v>670</v>
      </c>
      <c r="I69" s="3757" t="s">
        <v>5724</v>
      </c>
      <c r="J69" s="2030" t="s">
        <v>1173</v>
      </c>
      <c r="K69" s="2030" t="s">
        <v>5725</v>
      </c>
      <c r="L69" s="574"/>
    </row>
    <row r="70" spans="1:12">
      <c r="A70" s="3757" t="s">
        <v>86</v>
      </c>
      <c r="B70" s="2026" t="s">
        <v>5726</v>
      </c>
      <c r="C70" s="3359" t="s">
        <v>3070</v>
      </c>
      <c r="D70" s="490" t="s">
        <v>4337</v>
      </c>
      <c r="E70" s="3521" t="s">
        <v>5727</v>
      </c>
      <c r="F70" s="3521" t="s">
        <v>5728</v>
      </c>
      <c r="G70" s="3629">
        <v>25303</v>
      </c>
      <c r="H70" s="2026" t="s">
        <v>5729</v>
      </c>
      <c r="I70" s="3366" t="s">
        <v>5730</v>
      </c>
      <c r="J70" s="2026" t="s">
        <v>5731</v>
      </c>
      <c r="K70" s="3359" t="s">
        <v>5732</v>
      </c>
      <c r="L70" s="574"/>
    </row>
    <row r="71" spans="1:12">
      <c r="A71" s="3757" t="s">
        <v>86</v>
      </c>
      <c r="B71" s="2026" t="s">
        <v>5733</v>
      </c>
      <c r="C71" s="3359" t="s">
        <v>3070</v>
      </c>
      <c r="D71" s="490" t="s">
        <v>4337</v>
      </c>
      <c r="E71" s="3521" t="s">
        <v>5646</v>
      </c>
      <c r="F71" s="3521">
        <v>950</v>
      </c>
      <c r="G71" s="3337">
        <v>25303</v>
      </c>
      <c r="H71" s="2026">
        <v>860</v>
      </c>
      <c r="I71" s="3549" t="s">
        <v>5734</v>
      </c>
      <c r="J71" s="2026" t="s">
        <v>1068</v>
      </c>
      <c r="K71" s="3359" t="s">
        <v>5735</v>
      </c>
      <c r="L71" s="574"/>
    </row>
    <row r="72" spans="1:12">
      <c r="A72" s="3757" t="s">
        <v>86</v>
      </c>
      <c r="B72" s="2026" t="s">
        <v>5736</v>
      </c>
      <c r="C72" s="3359" t="s">
        <v>3070</v>
      </c>
      <c r="D72" s="490" t="s">
        <v>4337</v>
      </c>
      <c r="E72" s="3521" t="s">
        <v>5581</v>
      </c>
      <c r="F72" s="3521" t="s">
        <v>1216</v>
      </c>
      <c r="G72" s="3757">
        <v>25257</v>
      </c>
      <c r="H72" s="2026">
        <v>905</v>
      </c>
      <c r="I72" s="3549" t="s">
        <v>5737</v>
      </c>
      <c r="J72" s="2026" t="s">
        <v>5738</v>
      </c>
      <c r="K72" s="3359" t="s">
        <v>5739</v>
      </c>
      <c r="L72" s="574"/>
    </row>
    <row r="73" spans="1:12">
      <c r="A73" s="3757" t="s">
        <v>86</v>
      </c>
      <c r="B73" s="2026" t="s">
        <v>5740</v>
      </c>
      <c r="C73" s="3359" t="s">
        <v>3070</v>
      </c>
      <c r="D73" s="490" t="s">
        <v>4337</v>
      </c>
      <c r="E73" s="3521" t="s">
        <v>5581</v>
      </c>
      <c r="F73" s="3521" t="s">
        <v>5741</v>
      </c>
      <c r="G73" s="3757">
        <v>25195</v>
      </c>
      <c r="H73" s="2026">
        <v>920</v>
      </c>
      <c r="I73" s="3376" t="s">
        <v>5742</v>
      </c>
      <c r="J73" s="2026" t="s">
        <v>46</v>
      </c>
      <c r="K73" s="3359" t="s">
        <v>5743</v>
      </c>
      <c r="L73" s="574"/>
    </row>
    <row r="74" spans="1:12" ht="35.25" thickBot="1">
      <c r="A74" s="3757" t="s">
        <v>86</v>
      </c>
      <c r="B74" s="3709" t="s">
        <v>5744</v>
      </c>
      <c r="C74" s="3359" t="s">
        <v>3070</v>
      </c>
      <c r="D74" s="490" t="s">
        <v>4337</v>
      </c>
      <c r="E74" s="3521" t="s">
        <v>5581</v>
      </c>
      <c r="F74" s="3521" t="s">
        <v>5741</v>
      </c>
      <c r="G74" s="3757" t="s">
        <v>1366</v>
      </c>
      <c r="H74" s="3709">
        <v>920</v>
      </c>
      <c r="I74" s="3757" t="s">
        <v>5742</v>
      </c>
      <c r="J74" s="2026" t="s">
        <v>46</v>
      </c>
      <c r="K74" s="3359" t="s">
        <v>5743</v>
      </c>
      <c r="L74" s="574"/>
    </row>
    <row r="75" spans="1:12">
      <c r="A75" s="439"/>
      <c r="B75" s="2029"/>
      <c r="C75" s="78"/>
      <c r="D75" s="3757"/>
      <c r="E75" s="3757"/>
      <c r="F75" s="3757"/>
      <c r="G75" s="3757"/>
      <c r="H75" s="2333"/>
      <c r="I75" s="3757"/>
      <c r="J75" s="2029"/>
      <c r="K75" s="3757"/>
      <c r="L75" s="574"/>
    </row>
    <row r="76" spans="1:12" ht="35.25" thickBot="1">
      <c r="A76" s="3757" t="s">
        <v>1004</v>
      </c>
      <c r="B76" s="790"/>
      <c r="C76" s="1852"/>
      <c r="D76" s="785"/>
      <c r="E76" s="1848"/>
      <c r="F76" s="1849"/>
      <c r="G76" s="270"/>
      <c r="H76" s="1850"/>
      <c r="I76" s="413"/>
      <c r="J76" s="1851"/>
      <c r="K76" s="1847"/>
      <c r="L76" s="574"/>
    </row>
    <row r="77" spans="1:12">
      <c r="A77" s="2961"/>
      <c r="B77" s="3760" t="s">
        <v>3</v>
      </c>
      <c r="C77" s="113" t="s">
        <v>4</v>
      </c>
      <c r="D77" s="7" t="s">
        <v>5</v>
      </c>
      <c r="E77" s="3757" t="s">
        <v>6</v>
      </c>
      <c r="F77" s="3757" t="s">
        <v>6</v>
      </c>
      <c r="G77" s="1537" t="s">
        <v>7</v>
      </c>
      <c r="H77" s="6" t="s">
        <v>8</v>
      </c>
      <c r="I77" s="113" t="s">
        <v>936</v>
      </c>
      <c r="J77" s="2747" t="s">
        <v>10</v>
      </c>
      <c r="K77" s="3690" t="s">
        <v>10</v>
      </c>
      <c r="L77" s="574"/>
    </row>
    <row r="78" spans="1:12" ht="35.25" thickBot="1">
      <c r="A78" s="3688"/>
      <c r="B78" s="16"/>
      <c r="C78" s="123"/>
      <c r="D78" s="13" t="s">
        <v>11</v>
      </c>
      <c r="E78" s="3757" t="s">
        <v>13</v>
      </c>
      <c r="F78" s="3757" t="s">
        <v>12</v>
      </c>
      <c r="G78" s="1538"/>
      <c r="H78" s="12" t="s">
        <v>14</v>
      </c>
      <c r="I78" s="123" t="s">
        <v>937</v>
      </c>
      <c r="J78" s="3622" t="s">
        <v>15</v>
      </c>
      <c r="K78" s="3691" t="s">
        <v>16</v>
      </c>
      <c r="L78" s="574"/>
    </row>
    <row r="79" spans="1:12">
      <c r="A79" s="3757" t="s">
        <v>5745</v>
      </c>
      <c r="B79" s="3689" t="s">
        <v>5746</v>
      </c>
      <c r="C79" s="85" t="s">
        <v>4563</v>
      </c>
      <c r="D79" s="747" t="s">
        <v>5533</v>
      </c>
      <c r="E79" s="3757" t="s">
        <v>5747</v>
      </c>
      <c r="F79" s="3757" t="s">
        <v>5748</v>
      </c>
      <c r="G79" s="3757" t="s">
        <v>2410</v>
      </c>
      <c r="H79" s="967">
        <v>750</v>
      </c>
      <c r="I79" s="2143" t="s">
        <v>4055</v>
      </c>
      <c r="J79" s="2030">
        <v>790</v>
      </c>
      <c r="K79" s="2030">
        <v>19.75</v>
      </c>
      <c r="L79" s="574"/>
    </row>
    <row r="80" spans="1:12">
      <c r="A80" s="3757" t="s">
        <v>5745</v>
      </c>
      <c r="B80" s="1580" t="s">
        <v>5749</v>
      </c>
      <c r="C80" s="82" t="s">
        <v>4563</v>
      </c>
      <c r="D80" s="459" t="s">
        <v>5533</v>
      </c>
      <c r="E80" s="3521" t="s">
        <v>5747</v>
      </c>
      <c r="F80" s="3521" t="s">
        <v>5748</v>
      </c>
      <c r="G80" s="3757" t="s">
        <v>2410</v>
      </c>
      <c r="H80" s="967">
        <v>750</v>
      </c>
      <c r="I80" s="2143" t="s">
        <v>4055</v>
      </c>
      <c r="J80" s="2026">
        <v>790</v>
      </c>
      <c r="K80" s="2026">
        <v>19.75</v>
      </c>
      <c r="L80" s="574"/>
    </row>
    <row r="81" spans="1:12">
      <c r="A81" s="487" t="s">
        <v>3068</v>
      </c>
      <c r="B81" s="1580" t="s">
        <v>5750</v>
      </c>
      <c r="C81" s="82" t="s">
        <v>4563</v>
      </c>
      <c r="D81" s="459" t="s">
        <v>5533</v>
      </c>
      <c r="E81" s="3521" t="s">
        <v>5747</v>
      </c>
      <c r="F81" s="3521" t="s">
        <v>5748</v>
      </c>
      <c r="G81" s="3710">
        <v>25301</v>
      </c>
      <c r="H81" s="1340">
        <v>740</v>
      </c>
      <c r="I81" s="455" t="s">
        <v>4055</v>
      </c>
      <c r="J81" s="2132">
        <v>780</v>
      </c>
      <c r="K81" s="2132">
        <v>19.5</v>
      </c>
      <c r="L81" s="574"/>
    </row>
    <row r="82" spans="1:12">
      <c r="A82" s="487" t="s">
        <v>3068</v>
      </c>
      <c r="B82" s="1580" t="s">
        <v>5751</v>
      </c>
      <c r="C82" s="82" t="s">
        <v>4563</v>
      </c>
      <c r="D82" s="459" t="s">
        <v>5533</v>
      </c>
      <c r="E82" s="3521" t="s">
        <v>5747</v>
      </c>
      <c r="F82" s="3521" t="s">
        <v>5748</v>
      </c>
      <c r="G82" s="3710">
        <v>25301</v>
      </c>
      <c r="H82" s="1340">
        <v>740</v>
      </c>
      <c r="I82" s="455" t="s">
        <v>4055</v>
      </c>
      <c r="J82" s="2132">
        <v>780</v>
      </c>
      <c r="K82" s="2132">
        <v>19.5</v>
      </c>
      <c r="L82" s="574"/>
    </row>
    <row r="83" spans="1:12">
      <c r="A83" s="487" t="s">
        <v>2980</v>
      </c>
      <c r="B83" s="1580" t="s">
        <v>5752</v>
      </c>
      <c r="C83" s="82" t="s">
        <v>4563</v>
      </c>
      <c r="D83" s="459" t="s">
        <v>5533</v>
      </c>
      <c r="E83" s="3521" t="s">
        <v>5753</v>
      </c>
      <c r="F83" s="3521" t="s">
        <v>5748</v>
      </c>
      <c r="G83" s="3375" t="s">
        <v>3964</v>
      </c>
      <c r="H83" s="1340">
        <v>760</v>
      </c>
      <c r="I83" s="455" t="s">
        <v>903</v>
      </c>
      <c r="J83" s="2132">
        <v>790</v>
      </c>
      <c r="K83" s="2132">
        <v>19.75</v>
      </c>
      <c r="L83" s="574"/>
    </row>
    <row r="84" spans="1:12">
      <c r="A84" s="3757" t="s">
        <v>2980</v>
      </c>
      <c r="B84" s="1580" t="s">
        <v>5754</v>
      </c>
      <c r="C84" s="82" t="s">
        <v>4563</v>
      </c>
      <c r="D84" s="459" t="s">
        <v>5533</v>
      </c>
      <c r="E84" s="3521" t="s">
        <v>5755</v>
      </c>
      <c r="F84" s="3521" t="s">
        <v>1197</v>
      </c>
      <c r="G84" s="3375" t="s">
        <v>5756</v>
      </c>
      <c r="H84" s="1340" t="s">
        <v>5757</v>
      </c>
      <c r="I84" s="455" t="s">
        <v>903</v>
      </c>
      <c r="J84" s="2132" t="s">
        <v>5758</v>
      </c>
      <c r="K84" s="2132" t="s">
        <v>5759</v>
      </c>
      <c r="L84" s="574"/>
    </row>
    <row r="85" spans="1:12">
      <c r="A85" s="3757" t="s">
        <v>2980</v>
      </c>
      <c r="B85" s="1580" t="s">
        <v>5760</v>
      </c>
      <c r="C85" s="82" t="s">
        <v>4563</v>
      </c>
      <c r="D85" s="459" t="s">
        <v>5533</v>
      </c>
      <c r="E85" s="3521">
        <v>30</v>
      </c>
      <c r="F85" s="3521" t="s">
        <v>1197</v>
      </c>
      <c r="G85" s="3059" t="s">
        <v>5761</v>
      </c>
      <c r="H85" s="1340">
        <v>940</v>
      </c>
      <c r="I85" s="455" t="s">
        <v>903</v>
      </c>
      <c r="J85" s="2132">
        <v>970</v>
      </c>
      <c r="K85" s="2132">
        <v>24.25</v>
      </c>
      <c r="L85" s="574"/>
    </row>
    <row r="86" spans="1:12">
      <c r="A86" s="487" t="s">
        <v>5762</v>
      </c>
      <c r="B86" s="1580" t="s">
        <v>5760</v>
      </c>
      <c r="C86" s="82" t="s">
        <v>4563</v>
      </c>
      <c r="D86" s="459" t="s">
        <v>5533</v>
      </c>
      <c r="E86" s="3521" t="s">
        <v>5763</v>
      </c>
      <c r="F86" s="3521" t="s">
        <v>5764</v>
      </c>
      <c r="G86" s="3757">
        <v>25289</v>
      </c>
      <c r="H86" s="1340">
        <v>877</v>
      </c>
      <c r="I86" s="455"/>
      <c r="J86" s="2132">
        <v>907</v>
      </c>
      <c r="K86" s="2132">
        <v>22.67</v>
      </c>
      <c r="L86" s="576"/>
    </row>
    <row r="87" spans="1:12">
      <c r="A87" s="3642" t="s">
        <v>4617</v>
      </c>
      <c r="B87" s="3363" t="s">
        <v>5765</v>
      </c>
      <c r="C87" s="2026" t="s">
        <v>4563</v>
      </c>
      <c r="D87" s="2026" t="s">
        <v>5533</v>
      </c>
      <c r="E87" s="3521">
        <v>30</v>
      </c>
      <c r="F87" s="3521" t="s">
        <v>5766</v>
      </c>
      <c r="G87" s="3375">
        <v>25319</v>
      </c>
      <c r="H87" s="3377">
        <v>990</v>
      </c>
      <c r="I87" s="3365" t="s">
        <v>3934</v>
      </c>
      <c r="J87" s="3365">
        <v>1025</v>
      </c>
      <c r="K87" s="3365">
        <v>25.63</v>
      </c>
      <c r="L87" s="576"/>
    </row>
    <row r="88" spans="1:12">
      <c r="A88" s="3642" t="s">
        <v>4617</v>
      </c>
      <c r="B88" s="3365" t="s">
        <v>5767</v>
      </c>
      <c r="C88" s="2026" t="s">
        <v>4938</v>
      </c>
      <c r="D88" s="2026" t="s">
        <v>4337</v>
      </c>
      <c r="E88" s="3521">
        <v>60</v>
      </c>
      <c r="F88" s="3521" t="s">
        <v>5768</v>
      </c>
      <c r="G88" s="3375">
        <v>25319</v>
      </c>
      <c r="H88" s="3377" t="s">
        <v>5769</v>
      </c>
      <c r="I88" s="3365" t="s">
        <v>293</v>
      </c>
      <c r="J88" s="3365" t="s">
        <v>5770</v>
      </c>
      <c r="K88" s="3365">
        <v>54.4</v>
      </c>
      <c r="L88" s="574"/>
    </row>
    <row r="89" spans="1:12">
      <c r="A89" s="3757" t="s">
        <v>4617</v>
      </c>
      <c r="B89" s="3365" t="s">
        <v>5771</v>
      </c>
      <c r="C89" s="3359" t="s">
        <v>4563</v>
      </c>
      <c r="D89" s="3359" t="s">
        <v>5533</v>
      </c>
      <c r="E89" s="3521">
        <v>25</v>
      </c>
      <c r="F89" s="3521" t="s">
        <v>5772</v>
      </c>
      <c r="G89" s="3375">
        <v>25281</v>
      </c>
      <c r="H89" s="2037" t="s">
        <v>5773</v>
      </c>
      <c r="I89" s="2026" t="s">
        <v>4055</v>
      </c>
      <c r="J89" s="2026" t="s">
        <v>5774</v>
      </c>
      <c r="K89" s="2026" t="s">
        <v>5775</v>
      </c>
      <c r="L89" s="574"/>
    </row>
    <row r="90" spans="1:12">
      <c r="A90" s="3757" t="s">
        <v>2980</v>
      </c>
      <c r="B90" s="3432" t="s">
        <v>5776</v>
      </c>
      <c r="C90" s="3359" t="s">
        <v>4563</v>
      </c>
      <c r="D90" s="3359" t="s">
        <v>5533</v>
      </c>
      <c r="E90" s="3521">
        <v>30</v>
      </c>
      <c r="F90" s="3521" t="s">
        <v>627</v>
      </c>
      <c r="G90" s="3757">
        <v>25289</v>
      </c>
      <c r="H90" s="2037">
        <v>960</v>
      </c>
      <c r="I90" s="2026" t="s">
        <v>4055</v>
      </c>
      <c r="J90" s="2026" t="s">
        <v>5777</v>
      </c>
      <c r="K90" s="2026" t="s">
        <v>5778</v>
      </c>
      <c r="L90" s="574"/>
    </row>
    <row r="91" spans="1:12">
      <c r="A91" s="3757" t="s">
        <v>2980</v>
      </c>
      <c r="B91" s="3432" t="s">
        <v>5779</v>
      </c>
      <c r="C91" s="3359" t="s">
        <v>4563</v>
      </c>
      <c r="D91" s="3359" t="s">
        <v>5533</v>
      </c>
      <c r="E91" s="3521">
        <v>30</v>
      </c>
      <c r="F91" s="3521" t="s">
        <v>3113</v>
      </c>
      <c r="G91" s="3711">
        <v>25152</v>
      </c>
      <c r="H91" s="2037">
        <v>1030</v>
      </c>
      <c r="I91" s="2026" t="s">
        <v>3934</v>
      </c>
      <c r="J91" s="3359" t="s">
        <v>5780</v>
      </c>
      <c r="K91" s="2026">
        <v>26.63</v>
      </c>
      <c r="L91" s="574"/>
    </row>
    <row r="92" spans="1:12">
      <c r="A92" s="3757" t="s">
        <v>2980</v>
      </c>
      <c r="B92" s="3432" t="s">
        <v>5781</v>
      </c>
      <c r="C92" s="3359" t="s">
        <v>4563</v>
      </c>
      <c r="D92" s="3359" t="s">
        <v>5533</v>
      </c>
      <c r="E92" s="3521">
        <v>35</v>
      </c>
      <c r="F92" s="3521" t="s">
        <v>1301</v>
      </c>
      <c r="G92" s="3757">
        <v>25289</v>
      </c>
      <c r="H92" s="3564">
        <v>1100</v>
      </c>
      <c r="I92" s="2026" t="s">
        <v>3934</v>
      </c>
      <c r="J92" s="3363" t="s">
        <v>5782</v>
      </c>
      <c r="K92" s="2026">
        <v>28.38</v>
      </c>
      <c r="L92" s="574"/>
    </row>
    <row r="93" spans="1:12">
      <c r="A93" s="3757" t="s">
        <v>2980</v>
      </c>
      <c r="B93" s="3432" t="s">
        <v>5783</v>
      </c>
      <c r="C93" s="3359" t="s">
        <v>4563</v>
      </c>
      <c r="D93" s="3359" t="s">
        <v>5533</v>
      </c>
      <c r="E93" s="3521">
        <v>40</v>
      </c>
      <c r="F93" s="3521" t="s">
        <v>1064</v>
      </c>
      <c r="G93" s="3375" t="s">
        <v>5784</v>
      </c>
      <c r="H93" s="3564">
        <v>1300</v>
      </c>
      <c r="I93" s="2026" t="s">
        <v>3934</v>
      </c>
      <c r="J93" s="3363" t="s">
        <v>5434</v>
      </c>
      <c r="K93" s="2026">
        <v>33.380000000000003</v>
      </c>
      <c r="L93" s="574"/>
    </row>
    <row r="94" spans="1:12">
      <c r="A94" s="3757" t="s">
        <v>2980</v>
      </c>
      <c r="B94" s="3365" t="s">
        <v>5785</v>
      </c>
      <c r="C94" s="3359" t="s">
        <v>3450</v>
      </c>
      <c r="D94" s="3359" t="s">
        <v>3216</v>
      </c>
      <c r="E94" s="3521">
        <v>75</v>
      </c>
      <c r="F94" s="3521">
        <v>1440</v>
      </c>
      <c r="G94" s="3757">
        <v>25289</v>
      </c>
      <c r="H94" s="3236" t="s">
        <v>5786</v>
      </c>
      <c r="I94" s="2026" t="s">
        <v>903</v>
      </c>
      <c r="J94" s="3376" t="s">
        <v>5787</v>
      </c>
      <c r="K94" s="3376" t="s">
        <v>5788</v>
      </c>
      <c r="L94" s="574"/>
    </row>
    <row r="95" spans="1:12">
      <c r="A95" s="3757" t="s">
        <v>2980</v>
      </c>
      <c r="B95" s="3365" t="s">
        <v>5789</v>
      </c>
      <c r="C95" s="3359" t="s">
        <v>3450</v>
      </c>
      <c r="D95" s="3359" t="s">
        <v>3216</v>
      </c>
      <c r="E95" s="3521">
        <v>78</v>
      </c>
      <c r="F95" s="3521" t="s">
        <v>2158</v>
      </c>
      <c r="G95" s="3375" t="s">
        <v>5790</v>
      </c>
      <c r="H95" s="3757" t="s">
        <v>5791</v>
      </c>
      <c r="I95" s="2026" t="s">
        <v>903</v>
      </c>
      <c r="J95" s="3376" t="s">
        <v>5792</v>
      </c>
      <c r="K95" s="3376" t="s">
        <v>5793</v>
      </c>
      <c r="L95" s="574"/>
    </row>
    <row r="96" spans="1:12">
      <c r="A96" s="3757" t="s">
        <v>86</v>
      </c>
      <c r="B96" s="3365" t="s">
        <v>5794</v>
      </c>
      <c r="C96" s="3359" t="s">
        <v>3450</v>
      </c>
      <c r="D96" s="3359" t="s">
        <v>3216</v>
      </c>
      <c r="E96" s="3521" t="s">
        <v>5795</v>
      </c>
      <c r="F96" s="3521"/>
      <c r="G96" s="2037"/>
      <c r="H96" s="2037">
        <v>1050</v>
      </c>
      <c r="I96" s="2026" t="s">
        <v>350</v>
      </c>
      <c r="J96" s="2026" t="s">
        <v>1310</v>
      </c>
      <c r="K96" s="2026" t="s">
        <v>5796</v>
      </c>
      <c r="L96" s="574"/>
    </row>
    <row r="97" spans="1:12" ht="34.5" customHeight="1">
      <c r="A97" s="3757" t="s">
        <v>86</v>
      </c>
      <c r="B97" s="3365" t="s">
        <v>5797</v>
      </c>
      <c r="C97" s="3359" t="s">
        <v>3450</v>
      </c>
      <c r="D97" s="3359" t="s">
        <v>3216</v>
      </c>
      <c r="E97" s="3521">
        <v>75</v>
      </c>
      <c r="F97" s="3521"/>
      <c r="G97" s="2037"/>
      <c r="H97" s="2037"/>
      <c r="I97" s="2026"/>
      <c r="J97" s="2026"/>
      <c r="K97" s="2026"/>
      <c r="L97" s="574"/>
    </row>
    <row r="98" spans="1:12">
      <c r="A98" s="3757" t="s">
        <v>86</v>
      </c>
      <c r="B98" s="3365" t="s">
        <v>5798</v>
      </c>
      <c r="C98" s="3359" t="s">
        <v>3450</v>
      </c>
      <c r="D98" s="3359" t="s">
        <v>3216</v>
      </c>
      <c r="E98" s="3521">
        <v>78</v>
      </c>
      <c r="F98" s="3521"/>
      <c r="G98" s="2037" t="s">
        <v>5756</v>
      </c>
      <c r="H98" s="2037">
        <v>1120</v>
      </c>
      <c r="I98" s="2026" t="s">
        <v>285</v>
      </c>
      <c r="J98" s="2026" t="s">
        <v>5799</v>
      </c>
      <c r="K98" s="2026" t="s">
        <v>5800</v>
      </c>
      <c r="L98" s="574"/>
    </row>
    <row r="99" spans="1:12" ht="32.25" customHeight="1">
      <c r="A99" s="487" t="s">
        <v>4617</v>
      </c>
      <c r="B99" s="2026" t="s">
        <v>5801</v>
      </c>
      <c r="C99" s="2026" t="s">
        <v>3070</v>
      </c>
      <c r="D99" s="2026" t="s">
        <v>5533</v>
      </c>
      <c r="E99" s="3521" t="s">
        <v>5802</v>
      </c>
      <c r="F99" s="3521" t="s">
        <v>5741</v>
      </c>
      <c r="G99" s="3757" t="s">
        <v>5803</v>
      </c>
      <c r="H99" s="2037" t="s">
        <v>5804</v>
      </c>
      <c r="I99" s="2026" t="s">
        <v>293</v>
      </c>
      <c r="J99" s="2026">
        <v>960</v>
      </c>
      <c r="K99" s="2026" t="s">
        <v>5805</v>
      </c>
      <c r="L99" s="574"/>
    </row>
    <row r="100" spans="1:12">
      <c r="A100" s="487" t="s">
        <v>4617</v>
      </c>
      <c r="B100" s="3376" t="s">
        <v>5806</v>
      </c>
      <c r="C100" s="2026" t="s">
        <v>3070</v>
      </c>
      <c r="D100" s="2026" t="s">
        <v>4337</v>
      </c>
      <c r="E100" s="3521" t="s">
        <v>5807</v>
      </c>
      <c r="F100" s="3521"/>
      <c r="G100" s="3711">
        <v>25192</v>
      </c>
      <c r="H100" s="2037" t="s">
        <v>5808</v>
      </c>
      <c r="I100" s="3366" t="s">
        <v>5809</v>
      </c>
      <c r="J100" s="2026" t="s">
        <v>5810</v>
      </c>
      <c r="K100" s="2026" t="s">
        <v>5811</v>
      </c>
      <c r="L100" s="574"/>
    </row>
    <row r="101" spans="1:12">
      <c r="A101" s="487" t="s">
        <v>4617</v>
      </c>
      <c r="B101" s="2026" t="s">
        <v>5812</v>
      </c>
      <c r="C101" s="2026" t="s">
        <v>3070</v>
      </c>
      <c r="D101" s="2026" t="s">
        <v>4337</v>
      </c>
      <c r="E101" s="3521" t="s">
        <v>5813</v>
      </c>
      <c r="F101" s="3521"/>
      <c r="G101" s="3711">
        <v>25192</v>
      </c>
      <c r="H101" s="2037" t="s">
        <v>5814</v>
      </c>
      <c r="I101" s="3550" t="s">
        <v>5815</v>
      </c>
      <c r="J101" s="2026" t="s">
        <v>5816</v>
      </c>
      <c r="K101" s="2026" t="s">
        <v>5817</v>
      </c>
      <c r="L101" s="574"/>
    </row>
    <row r="102" spans="1:12">
      <c r="A102" s="487" t="s">
        <v>4617</v>
      </c>
      <c r="B102" s="2026" t="s">
        <v>5818</v>
      </c>
      <c r="C102" s="2026" t="s">
        <v>3070</v>
      </c>
      <c r="D102" s="2026" t="s">
        <v>4337</v>
      </c>
      <c r="E102" s="3521" t="s">
        <v>5819</v>
      </c>
      <c r="F102" s="3521" t="s">
        <v>5820</v>
      </c>
      <c r="G102" s="3711">
        <v>25192</v>
      </c>
      <c r="H102" s="2037" t="s">
        <v>5821</v>
      </c>
      <c r="I102" s="3549" t="s">
        <v>5822</v>
      </c>
      <c r="J102" s="2026" t="s">
        <v>5823</v>
      </c>
      <c r="K102" s="2026" t="s">
        <v>5824</v>
      </c>
      <c r="L102" s="574"/>
    </row>
    <row r="103" spans="1:12">
      <c r="A103" s="487" t="s">
        <v>4617</v>
      </c>
      <c r="B103" s="2026" t="s">
        <v>5825</v>
      </c>
      <c r="C103" s="2026" t="s">
        <v>3070</v>
      </c>
      <c r="D103" s="2026" t="s">
        <v>4337</v>
      </c>
      <c r="E103" s="3521" t="s">
        <v>5826</v>
      </c>
      <c r="F103" s="3521" t="s">
        <v>5827</v>
      </c>
      <c r="G103" s="3712">
        <v>24977</v>
      </c>
      <c r="H103" s="2037" t="s">
        <v>5828</v>
      </c>
      <c r="I103" s="3549" t="s">
        <v>5829</v>
      </c>
      <c r="J103" s="2026" t="s">
        <v>5830</v>
      </c>
      <c r="K103" s="2026" t="s">
        <v>5831</v>
      </c>
      <c r="L103" s="574"/>
    </row>
    <row r="104" spans="1:12">
      <c r="A104" s="487" t="s">
        <v>4617</v>
      </c>
      <c r="B104" s="2026" t="s">
        <v>5832</v>
      </c>
      <c r="C104" s="2026" t="s">
        <v>3070</v>
      </c>
      <c r="D104" s="3363" t="s">
        <v>2976</v>
      </c>
      <c r="E104" s="3521" t="s">
        <v>5833</v>
      </c>
      <c r="F104" s="3521" t="s">
        <v>5834</v>
      </c>
      <c r="G104" s="3757">
        <v>25192</v>
      </c>
      <c r="H104" s="2037" t="s">
        <v>5835</v>
      </c>
      <c r="I104" s="2026" t="s">
        <v>3934</v>
      </c>
      <c r="J104" s="2026" t="s">
        <v>5836</v>
      </c>
      <c r="K104" s="2026" t="s">
        <v>5837</v>
      </c>
      <c r="L104" s="574"/>
    </row>
    <row r="105" spans="1:12">
      <c r="A105" s="1345"/>
      <c r="B105" s="69" t="s">
        <v>4304</v>
      </c>
      <c r="C105" s="82" t="s">
        <v>3866</v>
      </c>
      <c r="D105" s="93" t="s">
        <v>533</v>
      </c>
      <c r="E105" s="3521"/>
      <c r="F105" s="3521"/>
      <c r="G105" s="2550" t="s">
        <v>4344</v>
      </c>
      <c r="H105" s="2444" t="s">
        <v>4345</v>
      </c>
      <c r="I105" s="455" t="s">
        <v>701</v>
      </c>
      <c r="J105" s="959" t="s">
        <v>4346</v>
      </c>
      <c r="K105" s="305" t="s">
        <v>4347</v>
      </c>
      <c r="L105" s="574"/>
    </row>
    <row r="106" spans="1:12">
      <c r="A106" s="487"/>
      <c r="B106" s="3363" t="s">
        <v>5838</v>
      </c>
      <c r="C106" s="3359" t="s">
        <v>4933</v>
      </c>
      <c r="D106" s="487" t="s">
        <v>5839</v>
      </c>
      <c r="E106" s="3521" t="s">
        <v>5840</v>
      </c>
      <c r="F106" s="3521" t="s">
        <v>5841</v>
      </c>
      <c r="G106" s="3375">
        <v>25198</v>
      </c>
      <c r="H106" s="32">
        <v>1650</v>
      </c>
      <c r="I106" s="455" t="s">
        <v>3934</v>
      </c>
      <c r="J106" s="2026" t="s">
        <v>2463</v>
      </c>
      <c r="K106" s="2026" t="s">
        <v>5842</v>
      </c>
      <c r="L106" s="574"/>
    </row>
    <row r="107" spans="1:12">
      <c r="A107" s="487" t="s">
        <v>4617</v>
      </c>
      <c r="B107" s="3495" t="s">
        <v>5843</v>
      </c>
      <c r="C107" s="3359" t="s">
        <v>3450</v>
      </c>
      <c r="D107" s="487" t="s">
        <v>4337</v>
      </c>
      <c r="E107" s="3521" t="s">
        <v>5844</v>
      </c>
      <c r="F107" s="3521" t="s">
        <v>5845</v>
      </c>
      <c r="G107" s="3757" t="s">
        <v>4789</v>
      </c>
      <c r="H107" s="3564" t="s">
        <v>5846</v>
      </c>
      <c r="I107" s="3366" t="s">
        <v>5847</v>
      </c>
      <c r="J107" s="2026" t="s">
        <v>5848</v>
      </c>
      <c r="K107" s="2026" t="s">
        <v>5849</v>
      </c>
      <c r="L107" s="574"/>
    </row>
    <row r="108" spans="1:12">
      <c r="A108" s="487" t="s">
        <v>4617</v>
      </c>
      <c r="B108" s="3495" t="s">
        <v>5850</v>
      </c>
      <c r="C108" s="3359" t="s">
        <v>3450</v>
      </c>
      <c r="D108" s="487" t="s">
        <v>4337</v>
      </c>
      <c r="E108" s="3521" t="s">
        <v>5851</v>
      </c>
      <c r="F108" s="3521" t="s">
        <v>5852</v>
      </c>
      <c r="G108" s="3757">
        <v>24855</v>
      </c>
      <c r="H108" s="3564" t="s">
        <v>5853</v>
      </c>
      <c r="I108" s="3757" t="s">
        <v>5854</v>
      </c>
      <c r="J108" s="2026" t="s">
        <v>5855</v>
      </c>
      <c r="K108" s="2026" t="s">
        <v>5856</v>
      </c>
      <c r="L108" s="574"/>
    </row>
    <row r="109" spans="1:12">
      <c r="A109" s="3466"/>
      <c r="B109" s="3363"/>
      <c r="C109" s="3359"/>
      <c r="D109" s="487"/>
      <c r="E109" s="3521"/>
      <c r="F109" s="3521"/>
      <c r="G109" s="3565"/>
      <c r="H109" s="3565"/>
      <c r="I109" s="3363"/>
      <c r="J109" s="3363"/>
      <c r="K109" s="3363"/>
      <c r="L109" s="574"/>
    </row>
    <row r="110" spans="1:12">
      <c r="A110" s="3466" t="s">
        <v>5857</v>
      </c>
      <c r="B110" s="3363" t="s">
        <v>5858</v>
      </c>
      <c r="C110" s="3359" t="s">
        <v>3450</v>
      </c>
      <c r="D110" s="487" t="s">
        <v>4337</v>
      </c>
      <c r="E110" s="3521" t="s">
        <v>5859</v>
      </c>
      <c r="F110" s="3521" t="s">
        <v>1975</v>
      </c>
      <c r="G110" s="3375">
        <v>25145</v>
      </c>
      <c r="H110" s="3565" t="s">
        <v>1352</v>
      </c>
      <c r="I110" s="3363" t="s">
        <v>293</v>
      </c>
      <c r="J110" s="3363" t="s">
        <v>1331</v>
      </c>
      <c r="K110" s="3363" t="s">
        <v>5860</v>
      </c>
      <c r="L110" s="574"/>
    </row>
    <row r="111" spans="1:12">
      <c r="A111" s="3466" t="s">
        <v>5857</v>
      </c>
      <c r="B111" s="3363" t="s">
        <v>5861</v>
      </c>
      <c r="C111" s="3359" t="s">
        <v>3450</v>
      </c>
      <c r="D111" s="487" t="s">
        <v>4337</v>
      </c>
      <c r="E111" s="3521" t="s">
        <v>5862</v>
      </c>
      <c r="F111" s="3521" t="s">
        <v>5863</v>
      </c>
      <c r="G111" s="3375">
        <v>25145</v>
      </c>
      <c r="H111" s="3565" t="s">
        <v>1975</v>
      </c>
      <c r="I111" s="3363" t="s">
        <v>293</v>
      </c>
      <c r="J111" s="3363" t="s">
        <v>3237</v>
      </c>
      <c r="K111" s="3363" t="s">
        <v>5864</v>
      </c>
      <c r="L111" s="574"/>
    </row>
    <row r="112" spans="1:12">
      <c r="A112" s="3466" t="s">
        <v>5857</v>
      </c>
      <c r="B112" s="3363" t="s">
        <v>5865</v>
      </c>
      <c r="C112" s="3359" t="s">
        <v>3450</v>
      </c>
      <c r="D112" s="487" t="s">
        <v>4337</v>
      </c>
      <c r="E112" s="3521" t="s">
        <v>5735</v>
      </c>
      <c r="F112" s="3521" t="s">
        <v>2363</v>
      </c>
      <c r="G112" s="3375">
        <v>25145</v>
      </c>
      <c r="H112" s="3565" t="s">
        <v>58</v>
      </c>
      <c r="I112" s="3363" t="s">
        <v>293</v>
      </c>
      <c r="J112" s="3363" t="s">
        <v>2214</v>
      </c>
      <c r="K112" s="3363" t="s">
        <v>5866</v>
      </c>
      <c r="L112" s="574"/>
    </row>
    <row r="113" spans="1:12" ht="35.25" thickBot="1">
      <c r="A113" s="3466"/>
      <c r="B113" s="3363" t="s">
        <v>5867</v>
      </c>
      <c r="C113" s="3359" t="s">
        <v>3070</v>
      </c>
      <c r="D113" s="487" t="s">
        <v>5533</v>
      </c>
      <c r="E113" s="3521" t="s">
        <v>5868</v>
      </c>
      <c r="F113" s="3521" t="s">
        <v>5869</v>
      </c>
      <c r="G113" s="3375"/>
      <c r="H113" s="3375"/>
      <c r="I113" s="487"/>
      <c r="J113" s="487"/>
      <c r="K113" s="487"/>
      <c r="L113" s="574"/>
    </row>
    <row r="114" spans="1:12">
      <c r="A114" s="3757" t="s">
        <v>1</v>
      </c>
      <c r="B114" s="413"/>
      <c r="C114" s="1852"/>
      <c r="D114" s="785"/>
      <c r="E114" s="1848"/>
      <c r="F114" s="1849"/>
      <c r="G114" s="270"/>
      <c r="H114" s="1850"/>
      <c r="I114" s="413"/>
      <c r="J114" s="1851"/>
      <c r="K114" s="1847"/>
      <c r="L114" s="574"/>
    </row>
    <row r="115" spans="1:12" ht="35.25" thickBot="1">
      <c r="A115" s="3757" t="s">
        <v>1004</v>
      </c>
      <c r="B115" s="790"/>
      <c r="C115" s="372"/>
      <c r="D115" s="372"/>
      <c r="E115" s="1848"/>
      <c r="F115" s="1849"/>
      <c r="G115" s="270"/>
      <c r="H115" s="1850"/>
      <c r="I115" s="412"/>
      <c r="J115" s="1851"/>
      <c r="K115" s="1847"/>
      <c r="L115" s="574"/>
    </row>
    <row r="116" spans="1:12">
      <c r="A116" s="2961"/>
      <c r="B116" s="3760" t="s">
        <v>3</v>
      </c>
      <c r="C116" s="113" t="s">
        <v>4</v>
      </c>
      <c r="D116" s="7" t="s">
        <v>5</v>
      </c>
      <c r="E116" s="3757" t="s">
        <v>6</v>
      </c>
      <c r="F116" s="3757" t="s">
        <v>6</v>
      </c>
      <c r="G116" s="1537" t="s">
        <v>7</v>
      </c>
      <c r="H116" s="6" t="s">
        <v>8</v>
      </c>
      <c r="I116" s="113" t="s">
        <v>936</v>
      </c>
      <c r="J116" s="2747" t="s">
        <v>10</v>
      </c>
      <c r="K116" s="3757" t="s">
        <v>10</v>
      </c>
      <c r="L116" s="574"/>
    </row>
    <row r="117" spans="1:12" ht="35.25" thickBot="1">
      <c r="A117" s="3688"/>
      <c r="B117" s="16"/>
      <c r="C117" s="123"/>
      <c r="D117" s="13" t="s">
        <v>11</v>
      </c>
      <c r="E117" s="3757" t="s">
        <v>13</v>
      </c>
      <c r="F117" s="3757" t="s">
        <v>12</v>
      </c>
      <c r="G117" s="1538"/>
      <c r="H117" s="12" t="s">
        <v>14</v>
      </c>
      <c r="I117" s="123" t="s">
        <v>937</v>
      </c>
      <c r="J117" s="3622" t="s">
        <v>15</v>
      </c>
      <c r="K117" s="3757" t="s">
        <v>16</v>
      </c>
      <c r="L117" s="574"/>
    </row>
    <row r="118" spans="1:12">
      <c r="A118" s="2327" t="s">
        <v>4617</v>
      </c>
      <c r="B118" s="1345" t="s">
        <v>4929</v>
      </c>
      <c r="C118" s="753" t="s">
        <v>4924</v>
      </c>
      <c r="D118" s="3353" t="s">
        <v>4925</v>
      </c>
      <c r="E118" s="1783">
        <v>45</v>
      </c>
      <c r="F118" s="1784" t="s">
        <v>171</v>
      </c>
      <c r="G118" s="3757" t="s">
        <v>4926</v>
      </c>
      <c r="H118" s="1345">
        <v>827</v>
      </c>
      <c r="I118" s="493" t="s">
        <v>3934</v>
      </c>
      <c r="J118" s="2130" t="s">
        <v>4930</v>
      </c>
      <c r="K118" s="2132" t="s">
        <v>4931</v>
      </c>
      <c r="L118" s="574"/>
    </row>
    <row r="119" spans="1:12">
      <c r="A119" s="3757" t="s">
        <v>5762</v>
      </c>
      <c r="B119" s="69" t="s">
        <v>5870</v>
      </c>
      <c r="C119" s="218" t="s">
        <v>4336</v>
      </c>
      <c r="D119" s="458" t="s">
        <v>4337</v>
      </c>
      <c r="E119" s="1836">
        <v>52</v>
      </c>
      <c r="F119" s="1990" t="s">
        <v>1216</v>
      </c>
      <c r="G119" s="3757" t="s">
        <v>5871</v>
      </c>
      <c r="H119" s="1345" t="s">
        <v>5872</v>
      </c>
      <c r="I119" s="455" t="s">
        <v>4040</v>
      </c>
      <c r="J119" s="2132" t="s">
        <v>1748</v>
      </c>
      <c r="K119" s="2132" t="s">
        <v>5739</v>
      </c>
      <c r="L119" s="574"/>
    </row>
    <row r="120" spans="1:12">
      <c r="A120" s="2327" t="s">
        <v>4617</v>
      </c>
      <c r="B120" s="852" t="s">
        <v>5873</v>
      </c>
      <c r="C120" s="3793" t="s">
        <v>4933</v>
      </c>
      <c r="D120" s="3353" t="s">
        <v>5874</v>
      </c>
      <c r="E120" s="1836" t="s">
        <v>5875</v>
      </c>
      <c r="F120" s="1990" t="s">
        <v>4633</v>
      </c>
      <c r="G120" s="3757" t="s">
        <v>5876</v>
      </c>
      <c r="H120" s="69">
        <v>1550</v>
      </c>
      <c r="I120" s="493" t="s">
        <v>3934</v>
      </c>
      <c r="J120" s="2132" t="s">
        <v>5877</v>
      </c>
      <c r="K120" s="2132" t="s">
        <v>5878</v>
      </c>
      <c r="L120" s="574"/>
    </row>
    <row r="121" spans="1:12">
      <c r="A121" s="1345" t="s">
        <v>4617</v>
      </c>
      <c r="B121" s="852" t="s">
        <v>4932</v>
      </c>
      <c r="C121" s="3793" t="s">
        <v>4933</v>
      </c>
      <c r="D121" s="3367" t="s">
        <v>3210</v>
      </c>
      <c r="E121" s="1836">
        <v>17</v>
      </c>
      <c r="F121" s="1990" t="s">
        <v>1335</v>
      </c>
      <c r="G121" s="3757" t="s">
        <v>1498</v>
      </c>
      <c r="H121" s="69" t="s">
        <v>5879</v>
      </c>
      <c r="I121" s="493" t="s">
        <v>4055</v>
      </c>
      <c r="J121" s="2132" t="s">
        <v>1743</v>
      </c>
      <c r="K121" s="2132" t="s">
        <v>5880</v>
      </c>
      <c r="L121" s="574"/>
    </row>
    <row r="122" spans="1:12">
      <c r="A122" s="1345" t="s">
        <v>4617</v>
      </c>
      <c r="B122" s="3363" t="s">
        <v>4945</v>
      </c>
      <c r="C122" s="3793" t="s">
        <v>4946</v>
      </c>
      <c r="D122" s="3367" t="s">
        <v>4947</v>
      </c>
      <c r="E122" s="2981" t="s">
        <v>5881</v>
      </c>
      <c r="F122" s="1990" t="s">
        <v>5882</v>
      </c>
      <c r="G122" s="3757" t="s">
        <v>4827</v>
      </c>
      <c r="H122" s="69">
        <v>687</v>
      </c>
      <c r="I122" s="493" t="s">
        <v>4055</v>
      </c>
      <c r="J122" s="2132" t="s">
        <v>5883</v>
      </c>
      <c r="K122" s="2132" t="s">
        <v>5884</v>
      </c>
      <c r="L122" s="574"/>
    </row>
    <row r="123" spans="1:12">
      <c r="A123" s="487" t="s">
        <v>3068</v>
      </c>
      <c r="B123" s="3363" t="s">
        <v>5885</v>
      </c>
      <c r="C123" s="3793" t="s">
        <v>4946</v>
      </c>
      <c r="D123" s="3367" t="s">
        <v>4947</v>
      </c>
      <c r="E123" s="2981"/>
      <c r="F123" s="2982"/>
      <c r="G123" s="2841"/>
      <c r="H123" s="2843">
        <v>800</v>
      </c>
      <c r="I123" s="3511" t="s">
        <v>903</v>
      </c>
      <c r="J123" s="3512" t="s">
        <v>4935</v>
      </c>
      <c r="K123" s="3512" t="s">
        <v>5886</v>
      </c>
      <c r="L123" s="574"/>
    </row>
    <row r="124" spans="1:12">
      <c r="A124" s="487"/>
      <c r="B124" s="1580"/>
      <c r="C124" s="1871"/>
      <c r="D124" s="3518"/>
      <c r="E124" s="3519"/>
      <c r="F124" s="1784"/>
      <c r="G124" s="3375"/>
      <c r="H124" s="29"/>
      <c r="I124" s="455"/>
      <c r="J124" s="1778"/>
      <c r="K124" s="2130"/>
      <c r="L124" s="574"/>
    </row>
    <row r="125" spans="1:12">
      <c r="A125" s="487"/>
      <c r="B125" s="3513" t="s">
        <v>5887</v>
      </c>
      <c r="C125" s="218"/>
      <c r="D125" s="490"/>
      <c r="E125" s="1837"/>
      <c r="F125" s="963"/>
      <c r="G125" s="644"/>
      <c r="H125" s="48"/>
      <c r="I125" s="487"/>
      <c r="J125" s="1868"/>
      <c r="K125" s="487"/>
      <c r="L125" s="574"/>
    </row>
    <row r="126" spans="1:12">
      <c r="A126" s="3757" t="s">
        <v>2980</v>
      </c>
      <c r="B126" s="3432" t="s">
        <v>5888</v>
      </c>
      <c r="C126" s="487" t="s">
        <v>3070</v>
      </c>
      <c r="D126" s="487" t="s">
        <v>5533</v>
      </c>
      <c r="E126" s="3693" t="s">
        <v>5889</v>
      </c>
      <c r="F126" s="3757" t="s">
        <v>5890</v>
      </c>
      <c r="G126" s="3749">
        <v>25289</v>
      </c>
      <c r="H126" s="487" t="s">
        <v>5891</v>
      </c>
      <c r="I126" s="3377" t="s">
        <v>903</v>
      </c>
      <c r="J126" s="2540" t="s">
        <v>5892</v>
      </c>
      <c r="K126" s="3236" t="s">
        <v>5893</v>
      </c>
      <c r="L126" s="576"/>
    </row>
    <row r="127" spans="1:12">
      <c r="A127" s="3757" t="s">
        <v>2980</v>
      </c>
      <c r="B127" s="3432" t="s">
        <v>5894</v>
      </c>
      <c r="C127" s="2026" t="s">
        <v>3070</v>
      </c>
      <c r="D127" s="2026" t="s">
        <v>5533</v>
      </c>
      <c r="E127" s="3693" t="s">
        <v>5895</v>
      </c>
      <c r="F127" s="3757" t="s">
        <v>5896</v>
      </c>
      <c r="G127" s="3749">
        <v>25289</v>
      </c>
      <c r="H127" s="487" t="s">
        <v>5897</v>
      </c>
      <c r="I127" s="3367" t="s">
        <v>903</v>
      </c>
      <c r="J127" s="3757" t="s">
        <v>5898</v>
      </c>
      <c r="K127" s="3236" t="s">
        <v>5899</v>
      </c>
      <c r="L127" s="574"/>
    </row>
    <row r="128" spans="1:12" ht="37.5">
      <c r="A128" s="487" t="s">
        <v>4617</v>
      </c>
      <c r="B128" s="3365" t="s">
        <v>5900</v>
      </c>
      <c r="C128" s="3432" t="s">
        <v>3450</v>
      </c>
      <c r="D128" s="2035" t="s">
        <v>5533</v>
      </c>
      <c r="E128" s="3314">
        <v>20</v>
      </c>
      <c r="F128" s="2756" t="s">
        <v>5901</v>
      </c>
      <c r="G128" s="3757">
        <v>25208</v>
      </c>
      <c r="H128" s="20">
        <v>540</v>
      </c>
      <c r="I128" s="3366" t="s">
        <v>5902</v>
      </c>
      <c r="J128" s="203" t="s">
        <v>1923</v>
      </c>
      <c r="K128" s="2127">
        <v>14.38</v>
      </c>
      <c r="L128" s="574"/>
    </row>
    <row r="129" spans="1:12" ht="37.5">
      <c r="A129" s="487" t="s">
        <v>4617</v>
      </c>
      <c r="B129" s="3365" t="s">
        <v>5903</v>
      </c>
      <c r="C129" s="3432" t="s">
        <v>3450</v>
      </c>
      <c r="D129" s="2028" t="s">
        <v>5533</v>
      </c>
      <c r="E129" s="1974">
        <v>25</v>
      </c>
      <c r="F129" s="963" t="s">
        <v>55</v>
      </c>
      <c r="G129" s="3375">
        <v>24977</v>
      </c>
      <c r="H129" s="29">
        <v>720</v>
      </c>
      <c r="I129" s="487" t="s">
        <v>5904</v>
      </c>
      <c r="J129" s="203" t="s">
        <v>5905</v>
      </c>
      <c r="K129" s="2127">
        <v>20.63</v>
      </c>
      <c r="L129" s="574"/>
    </row>
    <row r="130" spans="1:12" ht="37.5">
      <c r="A130" s="487" t="s">
        <v>4617</v>
      </c>
      <c r="B130" s="3365" t="s">
        <v>5906</v>
      </c>
      <c r="C130" s="3432" t="s">
        <v>3450</v>
      </c>
      <c r="D130" s="2028" t="s">
        <v>5533</v>
      </c>
      <c r="E130" s="1974">
        <v>20</v>
      </c>
      <c r="F130" s="963" t="s">
        <v>5901</v>
      </c>
      <c r="G130" s="2037" t="s">
        <v>5907</v>
      </c>
      <c r="H130" s="29">
        <v>540</v>
      </c>
      <c r="I130" s="487" t="s">
        <v>5902</v>
      </c>
      <c r="J130" s="203" t="s">
        <v>1960</v>
      </c>
      <c r="K130" s="2127">
        <v>16.12</v>
      </c>
      <c r="L130" s="574"/>
    </row>
    <row r="131" spans="1:12" ht="35.25" thickBot="1">
      <c r="A131" s="3707" t="s">
        <v>4617</v>
      </c>
      <c r="B131" s="487" t="s">
        <v>5908</v>
      </c>
      <c r="C131" s="487" t="s">
        <v>3450</v>
      </c>
      <c r="D131" s="487" t="s">
        <v>5533</v>
      </c>
      <c r="E131" s="3757">
        <v>25</v>
      </c>
      <c r="F131" s="3757" t="s">
        <v>5909</v>
      </c>
      <c r="G131" s="487">
        <v>24977</v>
      </c>
      <c r="H131" s="29">
        <v>660</v>
      </c>
      <c r="I131" s="487" t="s">
        <v>5904</v>
      </c>
      <c r="J131" s="203" t="s">
        <v>1356</v>
      </c>
      <c r="K131" s="487">
        <v>20.63</v>
      </c>
      <c r="L131" s="574"/>
    </row>
    <row r="132" spans="1:12" ht="35.25" thickTop="1">
      <c r="A132" s="3757" t="s">
        <v>2980</v>
      </c>
      <c r="B132" s="487" t="s">
        <v>5910</v>
      </c>
      <c r="C132" s="82" t="s">
        <v>724</v>
      </c>
      <c r="D132" s="487" t="s">
        <v>4337</v>
      </c>
      <c r="E132" s="3757">
        <v>40</v>
      </c>
      <c r="F132" s="3757" t="s">
        <v>1871</v>
      </c>
      <c r="G132" s="487" t="s">
        <v>5911</v>
      </c>
      <c r="H132" s="69" t="s">
        <v>5912</v>
      </c>
      <c r="I132" s="487" t="s">
        <v>903</v>
      </c>
      <c r="J132" s="487" t="s">
        <v>5913</v>
      </c>
      <c r="K132" s="487" t="s">
        <v>5914</v>
      </c>
      <c r="L132" s="574"/>
    </row>
    <row r="133" spans="1:12">
      <c r="A133" s="487" t="s">
        <v>2985</v>
      </c>
      <c r="B133" s="3730" t="s">
        <v>5915</v>
      </c>
      <c r="C133" s="85" t="s">
        <v>3070</v>
      </c>
      <c r="D133" s="3757" t="s">
        <v>5533</v>
      </c>
      <c r="E133" s="3314">
        <v>20</v>
      </c>
      <c r="F133" s="3728" t="s">
        <v>5916</v>
      </c>
      <c r="G133" s="3757" t="s">
        <v>5917</v>
      </c>
      <c r="H133" s="628">
        <v>635</v>
      </c>
      <c r="I133" s="3757" t="s">
        <v>903</v>
      </c>
      <c r="J133" s="3757" t="s">
        <v>5918</v>
      </c>
      <c r="K133" s="3757" t="s">
        <v>5919</v>
      </c>
      <c r="L133" s="574"/>
    </row>
    <row r="134" spans="1:12" ht="39.75">
      <c r="A134" s="487" t="s">
        <v>2980</v>
      </c>
      <c r="B134" s="3365" t="s">
        <v>5920</v>
      </c>
      <c r="C134" s="82" t="s">
        <v>724</v>
      </c>
      <c r="D134" s="646" t="s">
        <v>4337</v>
      </c>
      <c r="E134" s="1974">
        <v>15</v>
      </c>
      <c r="F134" s="963" t="s">
        <v>5921</v>
      </c>
      <c r="G134" s="3757" t="s">
        <v>5911</v>
      </c>
      <c r="H134" s="69">
        <v>380</v>
      </c>
      <c r="I134" s="1772" t="s">
        <v>3934</v>
      </c>
      <c r="J134" s="3183" t="s">
        <v>5922</v>
      </c>
      <c r="K134" s="3184" t="s">
        <v>5923</v>
      </c>
      <c r="L134" s="574"/>
    </row>
    <row r="135" spans="1:12">
      <c r="A135" s="3366" t="s">
        <v>5924</v>
      </c>
      <c r="B135" s="3365" t="s">
        <v>5925</v>
      </c>
      <c r="C135" s="82" t="s">
        <v>3070</v>
      </c>
      <c r="D135" s="2028" t="s">
        <v>5533</v>
      </c>
      <c r="E135" s="3526">
        <v>20</v>
      </c>
      <c r="F135" s="963" t="s">
        <v>1867</v>
      </c>
      <c r="G135" s="3757" t="s">
        <v>5926</v>
      </c>
      <c r="H135" s="69">
        <v>620</v>
      </c>
      <c r="I135" s="497" t="s">
        <v>5927</v>
      </c>
      <c r="J135" s="3183" t="s">
        <v>5928</v>
      </c>
      <c r="K135" s="3184" t="s">
        <v>5929</v>
      </c>
      <c r="L135" s="574"/>
    </row>
    <row r="136" spans="1:12" ht="39.75">
      <c r="A136" s="487" t="s">
        <v>2980</v>
      </c>
      <c r="B136" s="3522" t="s">
        <v>5930</v>
      </c>
      <c r="C136" s="82" t="s">
        <v>724</v>
      </c>
      <c r="D136" s="2028" t="s">
        <v>4337</v>
      </c>
      <c r="E136" s="1837" t="s">
        <v>5931</v>
      </c>
      <c r="F136" s="963" t="s">
        <v>5921</v>
      </c>
      <c r="G136" s="3757" t="s">
        <v>5932</v>
      </c>
      <c r="H136" s="69">
        <v>360</v>
      </c>
      <c r="I136" s="1772" t="s">
        <v>3934</v>
      </c>
      <c r="J136" s="3183" t="s">
        <v>5933</v>
      </c>
      <c r="K136" s="3184" t="s">
        <v>5934</v>
      </c>
      <c r="L136" s="574"/>
    </row>
    <row r="137" spans="1:12">
      <c r="A137" s="3366" t="s">
        <v>5924</v>
      </c>
      <c r="B137" s="3365" t="s">
        <v>5935</v>
      </c>
      <c r="C137" s="82" t="s">
        <v>724</v>
      </c>
      <c r="D137" s="646" t="s">
        <v>4337</v>
      </c>
      <c r="E137" s="3118" t="s">
        <v>5605</v>
      </c>
      <c r="F137" s="963" t="s">
        <v>91</v>
      </c>
      <c r="G137" s="3065" t="s">
        <v>5926</v>
      </c>
      <c r="H137" s="69">
        <v>680</v>
      </c>
      <c r="I137" s="497" t="s">
        <v>5927</v>
      </c>
      <c r="J137" s="3183" t="s">
        <v>5936</v>
      </c>
      <c r="K137" s="3184" t="s">
        <v>5539</v>
      </c>
      <c r="L137" s="574"/>
    </row>
    <row r="138" spans="1:12" ht="39.75">
      <c r="A138" s="487" t="s">
        <v>2980</v>
      </c>
      <c r="B138" s="3365" t="s">
        <v>5937</v>
      </c>
      <c r="C138" s="82" t="s">
        <v>724</v>
      </c>
      <c r="D138" s="646" t="s">
        <v>4337</v>
      </c>
      <c r="E138" s="3118" t="s">
        <v>5938</v>
      </c>
      <c r="F138" s="963" t="s">
        <v>5939</v>
      </c>
      <c r="G138" s="3757" t="s">
        <v>2475</v>
      </c>
      <c r="H138" s="69">
        <v>610</v>
      </c>
      <c r="I138" s="1772" t="s">
        <v>3934</v>
      </c>
      <c r="J138" s="3183" t="s">
        <v>5940</v>
      </c>
      <c r="K138" s="3184" t="s">
        <v>5941</v>
      </c>
      <c r="L138" s="574"/>
    </row>
    <row r="139" spans="1:12" ht="39.75">
      <c r="A139" s="487" t="s">
        <v>2980</v>
      </c>
      <c r="B139" s="1345" t="s">
        <v>5942</v>
      </c>
      <c r="C139" s="82" t="s">
        <v>3070</v>
      </c>
      <c r="D139" s="646" t="s">
        <v>5533</v>
      </c>
      <c r="E139" s="3525">
        <v>20</v>
      </c>
      <c r="F139" s="963" t="s">
        <v>5943</v>
      </c>
      <c r="G139" s="3757" t="s">
        <v>3177</v>
      </c>
      <c r="H139" s="69">
        <v>570</v>
      </c>
      <c r="I139" s="1772" t="s">
        <v>903</v>
      </c>
      <c r="J139" s="3183" t="s">
        <v>5944</v>
      </c>
      <c r="K139" s="3184" t="s">
        <v>5624</v>
      </c>
      <c r="L139" s="574"/>
    </row>
    <row r="140" spans="1:12" ht="39.75">
      <c r="A140" s="487" t="s">
        <v>2980</v>
      </c>
      <c r="B140" s="1345" t="s">
        <v>5945</v>
      </c>
      <c r="C140" s="82" t="s">
        <v>724</v>
      </c>
      <c r="D140" s="646" t="s">
        <v>4337</v>
      </c>
      <c r="E140" s="3525">
        <v>45</v>
      </c>
      <c r="F140" s="963" t="s">
        <v>5096</v>
      </c>
      <c r="G140" s="3757" t="s">
        <v>4600</v>
      </c>
      <c r="H140" s="69">
        <v>680</v>
      </c>
      <c r="I140" s="1772" t="s">
        <v>903</v>
      </c>
      <c r="J140" s="3183" t="s">
        <v>5946</v>
      </c>
      <c r="K140" s="3184" t="s">
        <v>5947</v>
      </c>
      <c r="L140" s="574"/>
    </row>
    <row r="141" spans="1:12" ht="39.75">
      <c r="A141" s="487" t="s">
        <v>5948</v>
      </c>
      <c r="B141" s="852" t="s">
        <v>5949</v>
      </c>
      <c r="C141" s="82" t="s">
        <v>724</v>
      </c>
      <c r="D141" s="3523" t="s">
        <v>4337</v>
      </c>
      <c r="E141" s="2981">
        <v>45</v>
      </c>
      <c r="F141" s="963" t="s">
        <v>1779</v>
      </c>
      <c r="G141" s="3757" t="s">
        <v>5950</v>
      </c>
      <c r="H141" s="69">
        <v>700</v>
      </c>
      <c r="I141" s="1772" t="s">
        <v>3934</v>
      </c>
      <c r="J141" s="2957" t="s">
        <v>5951</v>
      </c>
      <c r="K141" s="1999" t="s">
        <v>5952</v>
      </c>
      <c r="L141" s="574"/>
    </row>
    <row r="142" spans="1:12" ht="39.75">
      <c r="A142" s="487" t="s">
        <v>2980</v>
      </c>
      <c r="B142" s="1345" t="s">
        <v>5953</v>
      </c>
      <c r="C142" s="82" t="s">
        <v>3070</v>
      </c>
      <c r="D142" s="3523" t="s">
        <v>5533</v>
      </c>
      <c r="E142" s="1837">
        <v>23</v>
      </c>
      <c r="F142" s="963" t="s">
        <v>5699</v>
      </c>
      <c r="G142" s="3757" t="s">
        <v>5932</v>
      </c>
      <c r="H142" s="69">
        <v>710</v>
      </c>
      <c r="I142" s="1772" t="s">
        <v>2147</v>
      </c>
      <c r="J142" s="3183" t="s">
        <v>1669</v>
      </c>
      <c r="K142" s="3184">
        <v>18.62</v>
      </c>
      <c r="L142" s="574"/>
    </row>
    <row r="143" spans="1:12" ht="37.5">
      <c r="A143" s="1345" t="s">
        <v>2980</v>
      </c>
      <c r="B143" s="162" t="s">
        <v>5954</v>
      </c>
      <c r="C143" s="93" t="s">
        <v>4933</v>
      </c>
      <c r="D143" s="3524" t="s">
        <v>334</v>
      </c>
      <c r="E143" s="1974" t="s">
        <v>5735</v>
      </c>
      <c r="F143" s="1975" t="s">
        <v>5096</v>
      </c>
      <c r="G143" s="3757" t="s">
        <v>5955</v>
      </c>
      <c r="H143" s="1345" t="s">
        <v>5956</v>
      </c>
      <c r="I143" s="3182" t="s">
        <v>5957</v>
      </c>
      <c r="J143" s="3515" t="s">
        <v>5958</v>
      </c>
      <c r="K143" s="2957" t="s">
        <v>5959</v>
      </c>
      <c r="L143" s="574"/>
    </row>
    <row r="144" spans="1:12">
      <c r="A144" s="1345" t="s">
        <v>5960</v>
      </c>
      <c r="B144" s="3363" t="s">
        <v>5961</v>
      </c>
      <c r="C144" s="82" t="s">
        <v>3070</v>
      </c>
      <c r="D144" s="3359" t="s">
        <v>5573</v>
      </c>
      <c r="E144" s="2026">
        <v>65</v>
      </c>
      <c r="F144" s="2026" t="s">
        <v>1310</v>
      </c>
      <c r="G144" s="3359" t="s">
        <v>3119</v>
      </c>
      <c r="H144" s="3359">
        <v>1000</v>
      </c>
      <c r="I144" s="3359" t="s">
        <v>701</v>
      </c>
      <c r="J144" s="3359" t="s">
        <v>5962</v>
      </c>
      <c r="K144" s="3359" t="s">
        <v>5963</v>
      </c>
      <c r="L144" s="574"/>
    </row>
    <row r="145" spans="1:12">
      <c r="A145" s="487" t="s">
        <v>86</v>
      </c>
      <c r="B145" s="416" t="s">
        <v>5964</v>
      </c>
      <c r="C145" s="82" t="s">
        <v>3070</v>
      </c>
      <c r="D145" s="3359" t="s">
        <v>5573</v>
      </c>
      <c r="E145" s="2026">
        <v>62</v>
      </c>
      <c r="F145" s="2026" t="s">
        <v>627</v>
      </c>
      <c r="G145" s="497" t="s">
        <v>139</v>
      </c>
      <c r="H145" s="69">
        <v>970</v>
      </c>
      <c r="I145" s="487" t="s">
        <v>701</v>
      </c>
      <c r="J145" s="3363" t="s">
        <v>778</v>
      </c>
      <c r="K145" s="2026" t="s">
        <v>5965</v>
      </c>
      <c r="L145" s="574"/>
    </row>
    <row r="146" spans="1:12" ht="37.5">
      <c r="A146" s="3366" t="s">
        <v>86</v>
      </c>
      <c r="B146" s="561" t="s">
        <v>5966</v>
      </c>
      <c r="C146" s="82" t="s">
        <v>3070</v>
      </c>
      <c r="D146" s="3365" t="s">
        <v>4337</v>
      </c>
      <c r="E146" s="2468" t="s">
        <v>5967</v>
      </c>
      <c r="F146" s="3757" t="s">
        <v>264</v>
      </c>
      <c r="G146" s="497" t="s">
        <v>139</v>
      </c>
      <c r="H146" s="29" t="s">
        <v>5921</v>
      </c>
      <c r="I146" s="695" t="s">
        <v>701</v>
      </c>
      <c r="J146" s="3871" t="s">
        <v>2134</v>
      </c>
      <c r="K146" s="871" t="s">
        <v>5968</v>
      </c>
      <c r="L146" s="574"/>
    </row>
    <row r="147" spans="1:12" ht="39.75">
      <c r="A147" s="487" t="s">
        <v>2980</v>
      </c>
      <c r="B147" s="69" t="s">
        <v>5969</v>
      </c>
      <c r="C147" s="82" t="s">
        <v>3070</v>
      </c>
      <c r="D147" s="487" t="s">
        <v>4337</v>
      </c>
      <c r="E147" s="54">
        <v>40</v>
      </c>
      <c r="F147" s="3426" t="s">
        <v>624</v>
      </c>
      <c r="G147" s="3053" t="s">
        <v>1757</v>
      </c>
      <c r="H147" s="1969">
        <v>670</v>
      </c>
      <c r="I147" s="486" t="s">
        <v>285</v>
      </c>
      <c r="J147" s="3757" t="s">
        <v>5970</v>
      </c>
      <c r="K147" s="3757" t="s">
        <v>5971</v>
      </c>
      <c r="L147" s="574"/>
    </row>
    <row r="148" spans="1:12">
      <c r="A148" s="3366" t="s">
        <v>5972</v>
      </c>
      <c r="B148" s="2026" t="s">
        <v>5973</v>
      </c>
      <c r="C148" s="82" t="s">
        <v>3070</v>
      </c>
      <c r="D148" s="162" t="s">
        <v>4337</v>
      </c>
      <c r="E148" s="3363">
        <v>30</v>
      </c>
      <c r="F148" s="3363" t="s">
        <v>4560</v>
      </c>
      <c r="G148" s="487">
        <v>25295</v>
      </c>
      <c r="H148" s="2026">
        <v>500</v>
      </c>
      <c r="I148" s="3366" t="s">
        <v>5974</v>
      </c>
      <c r="J148" s="2026" t="s">
        <v>1699</v>
      </c>
      <c r="K148" s="2026" t="s">
        <v>5975</v>
      </c>
      <c r="L148" s="574"/>
    </row>
    <row r="149" spans="1:12">
      <c r="A149" s="3757" t="s">
        <v>1</v>
      </c>
      <c r="B149" s="413"/>
      <c r="C149" s="791"/>
      <c r="D149" s="372"/>
      <c r="E149" s="1848"/>
      <c r="F149" s="1849"/>
      <c r="G149" s="270"/>
      <c r="H149" s="1850"/>
      <c r="I149" s="413"/>
      <c r="J149" s="1851"/>
      <c r="K149" s="1847"/>
      <c r="L149" s="574"/>
    </row>
    <row r="150" spans="1:12">
      <c r="A150" s="3757" t="s">
        <v>1004</v>
      </c>
      <c r="B150" s="790"/>
      <c r="C150" s="1852"/>
      <c r="D150" s="785"/>
      <c r="E150" s="1848"/>
      <c r="F150" s="1849"/>
      <c r="G150" s="270"/>
      <c r="H150" s="1850"/>
      <c r="I150" s="413"/>
      <c r="J150" s="1851"/>
      <c r="K150" s="1847"/>
      <c r="L150" s="574"/>
    </row>
    <row r="151" spans="1:12" ht="35.25" thickBot="1">
      <c r="A151" s="3757"/>
      <c r="B151" s="412"/>
      <c r="C151" s="372"/>
      <c r="D151" s="372"/>
      <c r="E151" s="1848"/>
      <c r="F151" s="1849"/>
      <c r="G151" s="270"/>
      <c r="H151" s="1850"/>
      <c r="I151" s="412"/>
      <c r="J151" s="1851"/>
      <c r="K151" s="1847"/>
      <c r="L151" s="574"/>
    </row>
    <row r="152" spans="1:12">
      <c r="A152" s="2961"/>
      <c r="B152" s="3760" t="s">
        <v>3</v>
      </c>
      <c r="C152" s="113" t="s">
        <v>4</v>
      </c>
      <c r="D152" s="7" t="s">
        <v>5</v>
      </c>
      <c r="E152" s="3757" t="s">
        <v>6</v>
      </c>
      <c r="F152" s="3757" t="s">
        <v>6</v>
      </c>
      <c r="G152" s="1537" t="s">
        <v>7</v>
      </c>
      <c r="H152" s="6" t="s">
        <v>8</v>
      </c>
      <c r="I152" s="113" t="s">
        <v>936</v>
      </c>
      <c r="J152" s="2747" t="s">
        <v>10</v>
      </c>
      <c r="K152" s="3757" t="s">
        <v>10</v>
      </c>
      <c r="L152" s="574"/>
    </row>
    <row r="153" spans="1:12" ht="35.25" thickBot="1">
      <c r="A153" s="3688"/>
      <c r="B153" s="16"/>
      <c r="C153" s="123"/>
      <c r="D153" s="13" t="s">
        <v>11</v>
      </c>
      <c r="E153" s="3757" t="s">
        <v>13</v>
      </c>
      <c r="F153" s="3757" t="s">
        <v>12</v>
      </c>
      <c r="G153" s="1538"/>
      <c r="H153" s="12" t="s">
        <v>14</v>
      </c>
      <c r="I153" s="123" t="s">
        <v>937</v>
      </c>
      <c r="J153" s="3757" t="s">
        <v>15</v>
      </c>
      <c r="K153" s="3757" t="s">
        <v>16</v>
      </c>
      <c r="L153" s="574"/>
    </row>
    <row r="154" spans="1:12">
      <c r="A154" s="3757" t="s">
        <v>5976</v>
      </c>
      <c r="B154" s="1707" t="s">
        <v>5977</v>
      </c>
      <c r="C154" s="2035" t="s">
        <v>5978</v>
      </c>
      <c r="D154" s="2030" t="s">
        <v>5979</v>
      </c>
      <c r="E154" s="2027">
        <v>17</v>
      </c>
      <c r="F154" s="2027" t="s">
        <v>5980</v>
      </c>
      <c r="G154" s="3373" t="s">
        <v>5981</v>
      </c>
      <c r="H154" s="3373" t="s">
        <v>5982</v>
      </c>
      <c r="I154" s="227" t="s">
        <v>5983</v>
      </c>
      <c r="J154" s="3757" t="s">
        <v>5984</v>
      </c>
      <c r="K154" s="3389" t="s">
        <v>5985</v>
      </c>
      <c r="L154" s="574"/>
    </row>
    <row r="155" spans="1:12">
      <c r="A155" s="3757" t="s">
        <v>5986</v>
      </c>
      <c r="B155" s="3590" t="s">
        <v>5987</v>
      </c>
      <c r="C155" s="3757" t="s">
        <v>5978</v>
      </c>
      <c r="D155" s="2026" t="s">
        <v>5979</v>
      </c>
      <c r="E155" s="2027">
        <v>17</v>
      </c>
      <c r="F155" s="2027" t="s">
        <v>5980</v>
      </c>
      <c r="G155" s="487" t="s">
        <v>5981</v>
      </c>
      <c r="H155" s="487" t="s">
        <v>5982</v>
      </c>
      <c r="I155" s="227" t="s">
        <v>5983</v>
      </c>
      <c r="J155" s="2265" t="s">
        <v>5984</v>
      </c>
      <c r="K155" s="3363" t="s">
        <v>5985</v>
      </c>
      <c r="L155" s="574"/>
    </row>
    <row r="156" spans="1:12">
      <c r="A156" s="3757" t="s">
        <v>5988</v>
      </c>
      <c r="B156" s="3709" t="s">
        <v>5989</v>
      </c>
      <c r="C156" s="3757" t="s">
        <v>5978</v>
      </c>
      <c r="D156" s="3359" t="s">
        <v>5979</v>
      </c>
      <c r="E156" s="2027">
        <v>20</v>
      </c>
      <c r="F156" s="2027" t="s">
        <v>5990</v>
      </c>
      <c r="G156" s="487">
        <v>25209</v>
      </c>
      <c r="H156" s="487" t="s">
        <v>5991</v>
      </c>
      <c r="I156" s="2464" t="s">
        <v>5992</v>
      </c>
      <c r="J156" s="3709" t="s">
        <v>5993</v>
      </c>
      <c r="K156" s="3363" t="s">
        <v>5994</v>
      </c>
      <c r="L156" s="574"/>
    </row>
    <row r="157" spans="1:12" ht="35.25" thickBot="1">
      <c r="A157" s="3757" t="s">
        <v>5995</v>
      </c>
      <c r="B157" s="3548" t="s">
        <v>5996</v>
      </c>
      <c r="C157" s="3567" t="s">
        <v>5978</v>
      </c>
      <c r="D157" s="487" t="s">
        <v>5979</v>
      </c>
      <c r="E157" s="2027">
        <v>20</v>
      </c>
      <c r="F157" s="2027" t="s">
        <v>5990</v>
      </c>
      <c r="G157" s="487">
        <v>25209</v>
      </c>
      <c r="H157" s="487" t="s">
        <v>5991</v>
      </c>
      <c r="I157" s="651" t="s">
        <v>5992</v>
      </c>
      <c r="J157" s="2026" t="s">
        <v>5993</v>
      </c>
      <c r="K157" s="2073" t="s">
        <v>5994</v>
      </c>
      <c r="L157" s="574"/>
    </row>
    <row r="158" spans="1:12" ht="35.25" thickTop="1">
      <c r="A158" s="3757" t="s">
        <v>5997</v>
      </c>
      <c r="B158" s="1707" t="s">
        <v>5998</v>
      </c>
      <c r="C158" s="3757" t="s">
        <v>5999</v>
      </c>
      <c r="D158" s="487" t="s">
        <v>6000</v>
      </c>
      <c r="E158" s="2027" t="s">
        <v>6001</v>
      </c>
      <c r="F158" s="2027" t="s">
        <v>6002</v>
      </c>
      <c r="G158" s="487"/>
      <c r="H158" s="487" t="s">
        <v>6003</v>
      </c>
      <c r="I158" s="651" t="s">
        <v>6004</v>
      </c>
      <c r="J158" s="3359" t="s">
        <v>6005</v>
      </c>
      <c r="K158" s="2026" t="s">
        <v>6006</v>
      </c>
      <c r="L158" s="574"/>
    </row>
    <row r="159" spans="1:12">
      <c r="A159" s="3757" t="s">
        <v>6007</v>
      </c>
      <c r="B159" s="69" t="s">
        <v>6008</v>
      </c>
      <c r="C159" s="487" t="s">
        <v>6009</v>
      </c>
      <c r="D159" s="490" t="s">
        <v>6000</v>
      </c>
      <c r="E159" s="3367" t="s">
        <v>6010</v>
      </c>
      <c r="F159" s="2027" t="s">
        <v>6011</v>
      </c>
      <c r="G159" s="487" t="s">
        <v>379</v>
      </c>
      <c r="H159" s="487" t="s">
        <v>6012</v>
      </c>
      <c r="I159" s="651" t="s">
        <v>6013</v>
      </c>
      <c r="J159" s="908" t="s">
        <v>6014</v>
      </c>
      <c r="K159" s="2073" t="s">
        <v>6015</v>
      </c>
      <c r="L159" s="574"/>
    </row>
    <row r="160" spans="1:12">
      <c r="A160" s="3757" t="s">
        <v>6016</v>
      </c>
      <c r="B160" s="53" t="s">
        <v>6017</v>
      </c>
      <c r="C160" s="3244" t="s">
        <v>6018</v>
      </c>
      <c r="D160" s="490" t="s">
        <v>6019</v>
      </c>
      <c r="E160" s="2027" t="s">
        <v>6020</v>
      </c>
      <c r="F160" s="2027" t="s">
        <v>6021</v>
      </c>
      <c r="G160" s="487" t="s">
        <v>6022</v>
      </c>
      <c r="H160" s="487" t="s">
        <v>6023</v>
      </c>
      <c r="I160" s="607" t="s">
        <v>6024</v>
      </c>
      <c r="J160" s="3359" t="s">
        <v>6025</v>
      </c>
      <c r="K160" s="3391" t="s">
        <v>6026</v>
      </c>
      <c r="L160" s="574"/>
    </row>
    <row r="161" spans="1:12">
      <c r="A161" s="3757" t="s">
        <v>6007</v>
      </c>
      <c r="B161" s="20" t="s">
        <v>6027</v>
      </c>
      <c r="C161" s="579" t="s">
        <v>6028</v>
      </c>
      <c r="D161" s="3757" t="s">
        <v>6029</v>
      </c>
      <c r="E161" s="2027" t="s">
        <v>6030</v>
      </c>
      <c r="F161" s="2027" t="s">
        <v>6031</v>
      </c>
      <c r="G161" s="487"/>
      <c r="H161" s="487" t="s">
        <v>6032</v>
      </c>
      <c r="I161" s="1764" t="s">
        <v>6033</v>
      </c>
      <c r="J161" s="2030" t="s">
        <v>6034</v>
      </c>
      <c r="K161" s="2030" t="s">
        <v>6035</v>
      </c>
      <c r="L161" s="574"/>
    </row>
    <row r="162" spans="1:12">
      <c r="A162" s="3757" t="s">
        <v>6036</v>
      </c>
      <c r="B162" s="29" t="s">
        <v>6037</v>
      </c>
      <c r="C162" s="583" t="s">
        <v>6028</v>
      </c>
      <c r="D162" s="490" t="s">
        <v>6019</v>
      </c>
      <c r="E162" s="2027" t="s">
        <v>6038</v>
      </c>
      <c r="F162" s="2027" t="s">
        <v>6039</v>
      </c>
      <c r="G162" s="487">
        <v>25223</v>
      </c>
      <c r="H162" s="487" t="s">
        <v>6040</v>
      </c>
      <c r="I162" s="3564" t="s">
        <v>6041</v>
      </c>
      <c r="J162" s="2026" t="s">
        <v>6042</v>
      </c>
      <c r="K162" s="3363" t="s">
        <v>2451</v>
      </c>
      <c r="L162" s="574"/>
    </row>
    <row r="163" spans="1:12">
      <c r="A163" s="3757" t="s">
        <v>6043</v>
      </c>
      <c r="B163" s="35" t="s">
        <v>6044</v>
      </c>
      <c r="C163" s="1786" t="s">
        <v>6028</v>
      </c>
      <c r="D163" s="3715" t="s">
        <v>6019</v>
      </c>
      <c r="E163" s="3367" t="s">
        <v>6045</v>
      </c>
      <c r="F163" s="2027" t="s">
        <v>6046</v>
      </c>
      <c r="G163" s="3757">
        <v>25345</v>
      </c>
      <c r="H163" s="487" t="s">
        <v>6047</v>
      </c>
      <c r="I163" s="3236" t="s">
        <v>6048</v>
      </c>
      <c r="J163" s="2027" t="s">
        <v>6049</v>
      </c>
      <c r="K163" s="2027" t="s">
        <v>6050</v>
      </c>
      <c r="L163" s="574"/>
    </row>
    <row r="164" spans="1:12" ht="35.25" thickBot="1">
      <c r="A164" s="3757" t="s">
        <v>6051</v>
      </c>
      <c r="B164" s="3545" t="s">
        <v>6052</v>
      </c>
      <c r="C164" s="1840" t="s">
        <v>6028</v>
      </c>
      <c r="D164" s="3707" t="s">
        <v>6019</v>
      </c>
      <c r="E164" s="2027" t="s">
        <v>6053</v>
      </c>
      <c r="F164" s="2027" t="s">
        <v>6054</v>
      </c>
      <c r="G164" s="487">
        <v>25226</v>
      </c>
      <c r="H164" s="487" t="s">
        <v>6055</v>
      </c>
      <c r="I164" s="3757" t="s">
        <v>6056</v>
      </c>
      <c r="J164" s="3545" t="s">
        <v>6057</v>
      </c>
      <c r="K164" s="3545" t="s">
        <v>2438</v>
      </c>
      <c r="L164" s="574"/>
    </row>
    <row r="165" spans="1:12" ht="35.25" thickTop="1">
      <c r="A165" s="3757" t="s">
        <v>6058</v>
      </c>
      <c r="B165" s="20" t="s">
        <v>6059</v>
      </c>
      <c r="C165" s="1669" t="s">
        <v>6060</v>
      </c>
      <c r="D165" s="3236" t="s">
        <v>6061</v>
      </c>
      <c r="E165" s="2027" t="s">
        <v>6062</v>
      </c>
      <c r="F165" s="2027" t="s">
        <v>6002</v>
      </c>
      <c r="G165" s="487">
        <v>25223</v>
      </c>
      <c r="H165" s="487" t="s">
        <v>6063</v>
      </c>
      <c r="I165" s="544" t="s">
        <v>6064</v>
      </c>
      <c r="J165" s="2030" t="s">
        <v>6065</v>
      </c>
      <c r="K165" s="3560" t="s">
        <v>6066</v>
      </c>
      <c r="L165" s="574"/>
    </row>
    <row r="166" spans="1:12">
      <c r="A166" s="3757" t="s">
        <v>6067</v>
      </c>
      <c r="B166" s="29" t="s">
        <v>6068</v>
      </c>
      <c r="C166" s="2278" t="s">
        <v>6060</v>
      </c>
      <c r="D166" s="3236" t="s">
        <v>6061</v>
      </c>
      <c r="E166" s="2027" t="s">
        <v>6069</v>
      </c>
      <c r="F166" s="2027" t="s">
        <v>6070</v>
      </c>
      <c r="G166" s="487">
        <v>25223</v>
      </c>
      <c r="H166" s="487" t="s">
        <v>6039</v>
      </c>
      <c r="I166" s="616" t="s">
        <v>6071</v>
      </c>
      <c r="J166" s="2026" t="s">
        <v>6072</v>
      </c>
      <c r="K166" s="3560" t="s">
        <v>6073</v>
      </c>
      <c r="L166" s="574"/>
    </row>
    <row r="167" spans="1:12">
      <c r="A167" s="3757" t="s">
        <v>6074</v>
      </c>
      <c r="B167" s="29" t="s">
        <v>6075</v>
      </c>
      <c r="C167" s="1843" t="s">
        <v>6076</v>
      </c>
      <c r="D167" s="3717" t="s">
        <v>6077</v>
      </c>
      <c r="E167" s="2027"/>
      <c r="F167" s="2027"/>
      <c r="G167" s="487" t="s">
        <v>6078</v>
      </c>
      <c r="H167" s="487" t="s">
        <v>6079</v>
      </c>
      <c r="I167" s="227" t="s">
        <v>6080</v>
      </c>
      <c r="J167" s="3757" t="s">
        <v>6081</v>
      </c>
      <c r="K167" s="2134" t="s">
        <v>6082</v>
      </c>
      <c r="L167" s="574"/>
    </row>
    <row r="168" spans="1:12" ht="37.5">
      <c r="A168" s="3757" t="s">
        <v>6083</v>
      </c>
      <c r="B168" s="29" t="s">
        <v>6084</v>
      </c>
      <c r="C168" s="1843" t="s">
        <v>6076</v>
      </c>
      <c r="D168" s="3717" t="s">
        <v>6077</v>
      </c>
      <c r="E168" s="2027"/>
      <c r="F168" s="2027"/>
      <c r="G168" s="487" t="s">
        <v>6085</v>
      </c>
      <c r="H168" s="487" t="s">
        <v>6086</v>
      </c>
      <c r="I168" s="894" t="s">
        <v>2440</v>
      </c>
      <c r="J168" s="3359" t="s">
        <v>6087</v>
      </c>
      <c r="K168" s="2026">
        <v>21.5</v>
      </c>
      <c r="L168" s="576"/>
    </row>
    <row r="169" spans="1:12" ht="35.25" thickBot="1">
      <c r="A169" s="3757" t="s">
        <v>6043</v>
      </c>
      <c r="B169" s="1660" t="s">
        <v>6088</v>
      </c>
      <c r="C169" s="1956" t="s">
        <v>6076</v>
      </c>
      <c r="D169" s="3236" t="s">
        <v>6077</v>
      </c>
      <c r="E169" s="2027"/>
      <c r="F169" s="2027"/>
      <c r="G169" s="487" t="s">
        <v>6085</v>
      </c>
      <c r="H169" s="487" t="s">
        <v>6086</v>
      </c>
      <c r="I169" s="3757" t="s">
        <v>2440</v>
      </c>
      <c r="J169" s="3547" t="s">
        <v>6087</v>
      </c>
      <c r="K169" s="3548">
        <v>21.5</v>
      </c>
      <c r="L169" s="576"/>
    </row>
    <row r="170" spans="1:12" ht="35.25" thickTop="1">
      <c r="A170" s="3757" t="s">
        <v>6089</v>
      </c>
      <c r="B170" s="20" t="s">
        <v>6090</v>
      </c>
      <c r="C170" s="3757" t="s">
        <v>6076</v>
      </c>
      <c r="D170" s="3549" t="s">
        <v>6091</v>
      </c>
      <c r="E170" s="2027">
        <v>30</v>
      </c>
      <c r="F170" s="2027" t="s">
        <v>6092</v>
      </c>
      <c r="G170" s="487" t="s">
        <v>6078</v>
      </c>
      <c r="H170" s="487" t="s">
        <v>6093</v>
      </c>
      <c r="I170" s="227" t="s">
        <v>6094</v>
      </c>
      <c r="J170" s="3236" t="s">
        <v>6095</v>
      </c>
      <c r="K170" s="2134" t="s">
        <v>6096</v>
      </c>
      <c r="L170" s="574"/>
    </row>
    <row r="171" spans="1:12">
      <c r="A171" s="3757" t="s">
        <v>6097</v>
      </c>
      <c r="B171" s="29" t="s">
        <v>6098</v>
      </c>
      <c r="C171" s="3478" t="s">
        <v>6076</v>
      </c>
      <c r="D171" s="3549" t="s">
        <v>6091</v>
      </c>
      <c r="E171" s="2027">
        <v>30</v>
      </c>
      <c r="F171" s="2027" t="s">
        <v>6099</v>
      </c>
      <c r="G171" s="487" t="s">
        <v>6085</v>
      </c>
      <c r="H171" s="487" t="s">
        <v>6100</v>
      </c>
      <c r="I171" s="651" t="s">
        <v>6101</v>
      </c>
      <c r="J171" s="3359" t="s">
        <v>6102</v>
      </c>
      <c r="K171" s="2134" t="s">
        <v>6103</v>
      </c>
      <c r="L171" s="574"/>
    </row>
    <row r="172" spans="1:12">
      <c r="A172" s="3757" t="s">
        <v>6104</v>
      </c>
      <c r="B172" s="35" t="s">
        <v>6105</v>
      </c>
      <c r="C172" s="3478" t="s">
        <v>6076</v>
      </c>
      <c r="D172" s="3549" t="s">
        <v>6091</v>
      </c>
      <c r="E172" s="2027">
        <v>30</v>
      </c>
      <c r="F172" s="2027" t="s">
        <v>6106</v>
      </c>
      <c r="G172" s="487" t="s">
        <v>6085</v>
      </c>
      <c r="H172" s="487" t="s">
        <v>6107</v>
      </c>
      <c r="I172" s="2464" t="s">
        <v>6108</v>
      </c>
      <c r="J172" s="3716" t="s">
        <v>6109</v>
      </c>
      <c r="K172" s="2134" t="s">
        <v>6110</v>
      </c>
      <c r="L172" s="574"/>
    </row>
    <row r="173" spans="1:12" ht="35.25" thickBot="1">
      <c r="A173" s="3757" t="s">
        <v>6111</v>
      </c>
      <c r="B173" s="1660" t="s">
        <v>6112</v>
      </c>
      <c r="C173" s="3478" t="s">
        <v>6076</v>
      </c>
      <c r="D173" s="487" t="s">
        <v>6091</v>
      </c>
      <c r="E173" s="2027" t="s">
        <v>5931</v>
      </c>
      <c r="F173" s="2027" t="s">
        <v>6113</v>
      </c>
      <c r="G173" s="3757">
        <v>25345</v>
      </c>
      <c r="H173" s="487" t="s">
        <v>6114</v>
      </c>
      <c r="I173" s="3236" t="s">
        <v>6115</v>
      </c>
      <c r="J173" s="3547" t="s">
        <v>6102</v>
      </c>
      <c r="K173" s="2027" t="s">
        <v>6103</v>
      </c>
      <c r="L173" s="574"/>
    </row>
    <row r="174" spans="1:12" ht="35.25" thickTop="1">
      <c r="A174" s="3757" t="s">
        <v>6116</v>
      </c>
      <c r="B174" s="20" t="s">
        <v>6117</v>
      </c>
      <c r="C174" s="3757" t="s">
        <v>6118</v>
      </c>
      <c r="D174" s="487" t="s">
        <v>6091</v>
      </c>
      <c r="E174" s="2027">
        <v>78</v>
      </c>
      <c r="F174" s="2027" t="s">
        <v>6054</v>
      </c>
      <c r="G174" s="487" t="s">
        <v>6119</v>
      </c>
      <c r="H174" s="487" t="s">
        <v>6055</v>
      </c>
      <c r="I174" s="3757" t="s">
        <v>6120</v>
      </c>
      <c r="J174" s="2030" t="s">
        <v>6121</v>
      </c>
      <c r="K174" s="2074" t="s">
        <v>346</v>
      </c>
      <c r="L174" s="574"/>
    </row>
    <row r="175" spans="1:12" ht="35.25" thickBot="1">
      <c r="A175" s="3757" t="s">
        <v>6122</v>
      </c>
      <c r="B175" s="1660" t="s">
        <v>6123</v>
      </c>
      <c r="C175" s="3757" t="s">
        <v>6118</v>
      </c>
      <c r="D175" s="487" t="s">
        <v>6091</v>
      </c>
      <c r="E175" s="2027">
        <v>65</v>
      </c>
      <c r="F175" s="2027" t="s">
        <v>6124</v>
      </c>
      <c r="G175" s="487" t="s">
        <v>6119</v>
      </c>
      <c r="H175" s="487" t="s">
        <v>6125</v>
      </c>
      <c r="I175" s="3569" t="s">
        <v>6126</v>
      </c>
      <c r="J175" s="3548" t="s">
        <v>6127</v>
      </c>
      <c r="K175" s="3757" t="s">
        <v>2365</v>
      </c>
      <c r="L175" s="574"/>
    </row>
    <row r="176" spans="1:12" ht="35.25" thickTop="1">
      <c r="A176" s="3757" t="s">
        <v>6128</v>
      </c>
      <c r="B176" s="1707"/>
      <c r="C176" s="3757"/>
      <c r="D176" s="3757"/>
      <c r="E176" s="2027"/>
      <c r="F176" s="2027"/>
      <c r="G176" s="1115"/>
      <c r="H176" s="487"/>
      <c r="I176" s="3757"/>
      <c r="J176" s="3757"/>
      <c r="K176" s="3757"/>
      <c r="L176" s="574"/>
    </row>
    <row r="177" spans="1:12" ht="39.75">
      <c r="A177" s="3757" t="s">
        <v>6128</v>
      </c>
      <c r="B177" s="53"/>
      <c r="C177" s="1843"/>
      <c r="D177" s="3757"/>
      <c r="E177" s="2027"/>
      <c r="F177" s="2027"/>
      <c r="G177" s="1115"/>
      <c r="H177" s="487"/>
      <c r="I177" s="3757"/>
      <c r="J177" s="3517"/>
      <c r="K177" s="914"/>
      <c r="L177" s="574"/>
    </row>
    <row r="178" spans="1:12" ht="39.75">
      <c r="A178" s="3757" t="s">
        <v>6128</v>
      </c>
      <c r="B178" s="53"/>
      <c r="C178" s="1843"/>
      <c r="D178" s="3757"/>
      <c r="E178" s="2027"/>
      <c r="F178" s="2027"/>
      <c r="G178" s="1115"/>
      <c r="H178" s="487"/>
      <c r="I178" s="3757"/>
      <c r="J178" s="3517"/>
      <c r="K178" s="176"/>
      <c r="L178" s="574"/>
    </row>
    <row r="179" spans="1:12" ht="39.75">
      <c r="A179" s="3757" t="s">
        <v>6128</v>
      </c>
      <c r="B179" s="53"/>
      <c r="C179" s="1843"/>
      <c r="D179" s="3757"/>
      <c r="E179" s="2027"/>
      <c r="F179" s="2027"/>
      <c r="G179" s="1115"/>
      <c r="H179" s="487"/>
      <c r="I179" s="3757"/>
      <c r="J179" s="3517"/>
      <c r="K179" s="3757"/>
      <c r="L179" s="574"/>
    </row>
    <row r="180" spans="1:12" ht="39.75">
      <c r="A180" s="3757" t="s">
        <v>6128</v>
      </c>
      <c r="B180" s="53"/>
      <c r="C180" s="357"/>
      <c r="D180" s="1991"/>
      <c r="E180" s="2027"/>
      <c r="F180" s="2027"/>
      <c r="G180" s="1115"/>
      <c r="H180" s="912"/>
      <c r="I180" s="3757"/>
      <c r="J180" s="3517"/>
      <c r="K180" s="914"/>
      <c r="L180" s="574"/>
    </row>
    <row r="181" spans="1:12" ht="39.75">
      <c r="A181" s="3757"/>
      <c r="B181" s="53"/>
      <c r="C181" s="3246"/>
      <c r="D181" s="1991"/>
      <c r="E181" s="3757"/>
      <c r="F181" s="3757"/>
      <c r="G181" s="1115"/>
      <c r="H181" s="912"/>
      <c r="I181" s="1541"/>
      <c r="J181" s="3517"/>
      <c r="K181" s="305"/>
      <c r="L181" s="574"/>
    </row>
    <row r="182" spans="1:12">
      <c r="A182" s="487"/>
      <c r="B182" s="1707"/>
      <c r="C182" s="3757"/>
      <c r="D182" s="3757"/>
      <c r="E182" s="3757"/>
      <c r="F182" s="3757"/>
      <c r="G182" s="487"/>
      <c r="H182" s="487"/>
      <c r="I182" s="227"/>
      <c r="J182" s="3757"/>
      <c r="K182" s="3757"/>
      <c r="L182" s="574"/>
    </row>
    <row r="183" spans="1:12">
      <c r="A183" s="487"/>
      <c r="B183" s="69"/>
      <c r="C183" s="3757"/>
      <c r="D183" s="3757"/>
      <c r="E183" s="3757"/>
      <c r="F183" s="3757"/>
      <c r="G183" s="487"/>
      <c r="H183" s="487"/>
      <c r="I183" s="651"/>
      <c r="J183" s="908"/>
      <c r="K183" s="2072"/>
      <c r="L183" s="574"/>
    </row>
    <row r="184" spans="1:12">
      <c r="A184" s="3757"/>
      <c r="B184" s="413"/>
      <c r="C184" s="791"/>
      <c r="D184" s="372"/>
      <c r="E184" s="1848"/>
      <c r="F184" s="1849"/>
      <c r="G184" s="270"/>
      <c r="H184" s="1850"/>
      <c r="I184" s="413"/>
      <c r="J184" s="1851"/>
      <c r="K184" s="1847"/>
      <c r="L184" s="574"/>
    </row>
    <row r="185" spans="1:12">
      <c r="A185" s="3757" t="s">
        <v>1</v>
      </c>
      <c r="B185" s="413"/>
      <c r="C185" s="1852"/>
      <c r="D185" s="785"/>
      <c r="E185" s="1848"/>
      <c r="F185" s="1849"/>
      <c r="G185" s="270"/>
      <c r="H185" s="1850"/>
      <c r="I185" s="413"/>
      <c r="J185" s="1851"/>
      <c r="K185" s="1847"/>
      <c r="L185" s="574"/>
    </row>
    <row r="186" spans="1:12" ht="35.25" thickBot="1">
      <c r="A186" s="3757" t="s">
        <v>1004</v>
      </c>
      <c r="B186" s="790"/>
      <c r="C186" s="372"/>
      <c r="D186" s="372"/>
      <c r="E186" s="1848"/>
      <c r="F186" s="1849"/>
      <c r="G186" s="270"/>
      <c r="H186" s="1850"/>
      <c r="I186" s="412"/>
      <c r="J186" s="1851"/>
      <c r="K186" s="1847"/>
      <c r="L186" s="574"/>
    </row>
    <row r="187" spans="1:12">
      <c r="A187" s="2961"/>
      <c r="B187" s="3760" t="s">
        <v>3</v>
      </c>
      <c r="C187" s="113" t="s">
        <v>4</v>
      </c>
      <c r="D187" s="7" t="s">
        <v>5</v>
      </c>
      <c r="E187" s="3757" t="s">
        <v>6</v>
      </c>
      <c r="F187" s="3757" t="s">
        <v>6</v>
      </c>
      <c r="G187" s="1537" t="s">
        <v>7</v>
      </c>
      <c r="H187" s="6" t="s">
        <v>8</v>
      </c>
      <c r="I187" s="113" t="s">
        <v>936</v>
      </c>
      <c r="J187" s="2747" t="s">
        <v>10</v>
      </c>
      <c r="K187" s="3757" t="s">
        <v>10</v>
      </c>
      <c r="L187" s="574"/>
    </row>
    <row r="188" spans="1:12" ht="35.25" thickBot="1">
      <c r="A188" s="3688"/>
      <c r="B188" s="16"/>
      <c r="C188" s="123"/>
      <c r="D188" s="13" t="s">
        <v>11</v>
      </c>
      <c r="E188" s="3757" t="s">
        <v>13</v>
      </c>
      <c r="F188" s="3757" t="s">
        <v>12</v>
      </c>
      <c r="G188" s="1538"/>
      <c r="H188" s="12" t="s">
        <v>14</v>
      </c>
      <c r="I188" s="123" t="s">
        <v>937</v>
      </c>
      <c r="J188" s="3622" t="s">
        <v>15</v>
      </c>
      <c r="K188" s="3757" t="s">
        <v>16</v>
      </c>
      <c r="L188" s="574"/>
    </row>
    <row r="189" spans="1:12" ht="39.75">
      <c r="A189" s="487" t="s">
        <v>86</v>
      </c>
      <c r="B189" s="454" t="s">
        <v>6129</v>
      </c>
      <c r="C189" s="362" t="s">
        <v>6130</v>
      </c>
      <c r="D189" s="53" t="s">
        <v>1629</v>
      </c>
      <c r="E189" s="3532" t="s">
        <v>6131</v>
      </c>
      <c r="F189" s="3533" t="s">
        <v>4514</v>
      </c>
      <c r="G189" s="487">
        <v>25218</v>
      </c>
      <c r="H189" s="912" t="s">
        <v>6132</v>
      </c>
      <c r="I189" s="455" t="s">
        <v>701</v>
      </c>
      <c r="J189" s="3531" t="s">
        <v>2468</v>
      </c>
      <c r="K189" s="179" t="s">
        <v>6133</v>
      </c>
      <c r="L189" s="574"/>
    </row>
    <row r="190" spans="1:12" ht="40.5" thickBot="1">
      <c r="A190" s="3467" t="s">
        <v>86</v>
      </c>
      <c r="B190" s="417" t="s">
        <v>6134</v>
      </c>
      <c r="C190" s="362" t="s">
        <v>6130</v>
      </c>
      <c r="D190" s="29" t="s">
        <v>1629</v>
      </c>
      <c r="E190" s="3532" t="s">
        <v>6131</v>
      </c>
      <c r="F190" s="3533" t="s">
        <v>4514</v>
      </c>
      <c r="G190" s="487">
        <v>25218</v>
      </c>
      <c r="H190" s="912" t="s">
        <v>6132</v>
      </c>
      <c r="I190" s="455" t="s">
        <v>701</v>
      </c>
      <c r="J190" s="3531" t="s">
        <v>2468</v>
      </c>
      <c r="K190" s="179" t="s">
        <v>6133</v>
      </c>
      <c r="L190" s="574"/>
    </row>
    <row r="191" spans="1:12" ht="38.25" thickBot="1">
      <c r="A191" s="487" t="s">
        <v>86</v>
      </c>
      <c r="B191" s="3644" t="s">
        <v>6135</v>
      </c>
      <c r="C191" s="3359" t="s">
        <v>6136</v>
      </c>
      <c r="D191" s="3359" t="s">
        <v>653</v>
      </c>
      <c r="E191" s="3532" t="s">
        <v>6137</v>
      </c>
      <c r="F191" s="3533" t="s">
        <v>5525</v>
      </c>
      <c r="G191" s="3534" t="s">
        <v>6138</v>
      </c>
      <c r="H191" s="3527" t="s">
        <v>6139</v>
      </c>
      <c r="I191" s="3527" t="s">
        <v>2147</v>
      </c>
      <c r="J191" s="3527" t="s">
        <v>6140</v>
      </c>
      <c r="K191" s="3527" t="s">
        <v>6141</v>
      </c>
      <c r="L191" s="574"/>
    </row>
    <row r="192" spans="1:12" ht="37.5">
      <c r="A192" s="3467" t="s">
        <v>86</v>
      </c>
      <c r="B192" s="3644" t="s">
        <v>6142</v>
      </c>
      <c r="C192" s="3359" t="s">
        <v>6136</v>
      </c>
      <c r="D192" s="3359" t="s">
        <v>653</v>
      </c>
      <c r="E192" s="3532" t="s">
        <v>6137</v>
      </c>
      <c r="F192" s="3533" t="s">
        <v>5525</v>
      </c>
      <c r="G192" s="3534" t="s">
        <v>6138</v>
      </c>
      <c r="H192" s="3527" t="s">
        <v>6139</v>
      </c>
      <c r="I192" s="3527" t="s">
        <v>2147</v>
      </c>
      <c r="J192" s="3527" t="s">
        <v>6140</v>
      </c>
      <c r="K192" s="3527" t="s">
        <v>6141</v>
      </c>
      <c r="L192" s="574"/>
    </row>
    <row r="193" spans="1:12" ht="39.75">
      <c r="A193" s="487" t="s">
        <v>86</v>
      </c>
      <c r="B193" s="53" t="s">
        <v>6143</v>
      </c>
      <c r="C193" s="362" t="s">
        <v>6130</v>
      </c>
      <c r="D193" s="29" t="s">
        <v>334</v>
      </c>
      <c r="E193" s="54" t="s">
        <v>2623</v>
      </c>
      <c r="F193" s="3426" t="s">
        <v>426</v>
      </c>
      <c r="G193" s="3555">
        <v>24862</v>
      </c>
      <c r="H193" s="3643" t="s">
        <v>6144</v>
      </c>
      <c r="I193" s="455" t="s">
        <v>701</v>
      </c>
      <c r="J193" s="3531">
        <v>510</v>
      </c>
      <c r="K193" s="2127" t="s">
        <v>6145</v>
      </c>
      <c r="L193" s="574"/>
    </row>
    <row r="194" spans="1:12" ht="39.75">
      <c r="A194" s="3467" t="s">
        <v>86</v>
      </c>
      <c r="B194" s="53" t="s">
        <v>6146</v>
      </c>
      <c r="C194" s="362" t="s">
        <v>6130</v>
      </c>
      <c r="D194" s="29" t="s">
        <v>334</v>
      </c>
      <c r="E194" s="54" t="s">
        <v>2623</v>
      </c>
      <c r="F194" s="3426" t="s">
        <v>426</v>
      </c>
      <c r="G194" s="3555">
        <v>24862</v>
      </c>
      <c r="H194" s="3643" t="s">
        <v>6144</v>
      </c>
      <c r="I194" s="455" t="s">
        <v>701</v>
      </c>
      <c r="J194" s="3531">
        <v>510</v>
      </c>
      <c r="K194" s="2127" t="s">
        <v>6145</v>
      </c>
      <c r="L194" s="574"/>
    </row>
    <row r="195" spans="1:12" ht="39.75">
      <c r="A195" s="3467" t="s">
        <v>86</v>
      </c>
      <c r="B195" s="53" t="s">
        <v>6147</v>
      </c>
      <c r="C195" s="362" t="s">
        <v>6130</v>
      </c>
      <c r="D195" s="29" t="s">
        <v>334</v>
      </c>
      <c r="E195" s="54" t="s">
        <v>2623</v>
      </c>
      <c r="F195" s="3426" t="s">
        <v>426</v>
      </c>
      <c r="G195" s="3555">
        <v>24862</v>
      </c>
      <c r="H195" s="3643" t="s">
        <v>6144</v>
      </c>
      <c r="I195" s="455" t="s">
        <v>701</v>
      </c>
      <c r="J195" s="3531">
        <v>510</v>
      </c>
      <c r="K195" s="2127" t="s">
        <v>6145</v>
      </c>
      <c r="L195" s="574"/>
    </row>
    <row r="196" spans="1:12" ht="39.75">
      <c r="A196" s="487" t="s">
        <v>86</v>
      </c>
      <c r="B196" s="53" t="s">
        <v>6148</v>
      </c>
      <c r="C196" s="362" t="s">
        <v>6130</v>
      </c>
      <c r="D196" s="53" t="s">
        <v>334</v>
      </c>
      <c r="E196" s="54" t="s">
        <v>2623</v>
      </c>
      <c r="F196" s="3426" t="s">
        <v>426</v>
      </c>
      <c r="G196" s="3555">
        <v>24862</v>
      </c>
      <c r="H196" s="3643" t="s">
        <v>6144</v>
      </c>
      <c r="I196" s="455" t="s">
        <v>701</v>
      </c>
      <c r="J196" s="3531">
        <v>510</v>
      </c>
      <c r="K196" s="2127" t="s">
        <v>6145</v>
      </c>
      <c r="L196" s="574"/>
    </row>
    <row r="197" spans="1:12">
      <c r="A197" s="487" t="s">
        <v>86</v>
      </c>
      <c r="B197" s="2026" t="s">
        <v>6149</v>
      </c>
      <c r="C197" s="2026" t="s">
        <v>6130</v>
      </c>
      <c r="D197" s="2026" t="s">
        <v>334</v>
      </c>
      <c r="E197" s="3456" t="s">
        <v>3055</v>
      </c>
      <c r="F197" s="3456" t="s">
        <v>2363</v>
      </c>
      <c r="G197" s="487">
        <v>25218</v>
      </c>
      <c r="H197" s="3641" t="s">
        <v>6150</v>
      </c>
      <c r="I197" s="2026" t="s">
        <v>701</v>
      </c>
      <c r="J197" s="2073" t="s">
        <v>6151</v>
      </c>
      <c r="K197" s="2073" t="s">
        <v>6152</v>
      </c>
      <c r="L197" s="574"/>
    </row>
    <row r="198" spans="1:12" ht="32.450000000000003" customHeight="1">
      <c r="A198" s="487" t="s">
        <v>86</v>
      </c>
      <c r="B198" s="2026" t="s">
        <v>6153</v>
      </c>
      <c r="C198" s="2026" t="s">
        <v>6130</v>
      </c>
      <c r="D198" s="2026" t="s">
        <v>334</v>
      </c>
      <c r="E198" s="3456" t="s">
        <v>3055</v>
      </c>
      <c r="F198" s="3456" t="s">
        <v>2363</v>
      </c>
      <c r="G198" s="487">
        <v>25218</v>
      </c>
      <c r="H198" s="3641" t="s">
        <v>6150</v>
      </c>
      <c r="I198" s="2026" t="s">
        <v>701</v>
      </c>
      <c r="J198" s="2073" t="s">
        <v>6151</v>
      </c>
      <c r="K198" s="2073" t="s">
        <v>6152</v>
      </c>
      <c r="L198" s="574"/>
    </row>
    <row r="199" spans="1:12">
      <c r="A199" s="487" t="s">
        <v>86</v>
      </c>
      <c r="B199" s="2026" t="s">
        <v>6154</v>
      </c>
      <c r="C199" s="2026" t="s">
        <v>6130</v>
      </c>
      <c r="D199" s="2026" t="s">
        <v>334</v>
      </c>
      <c r="E199" s="3456" t="s">
        <v>3055</v>
      </c>
      <c r="F199" s="3456" t="s">
        <v>2363</v>
      </c>
      <c r="G199" s="487">
        <v>25218</v>
      </c>
      <c r="H199" s="3641" t="s">
        <v>6150</v>
      </c>
      <c r="I199" s="2026" t="s">
        <v>701</v>
      </c>
      <c r="J199" s="2073" t="s">
        <v>6151</v>
      </c>
      <c r="K199" s="2073" t="s">
        <v>6152</v>
      </c>
      <c r="L199" s="574"/>
    </row>
    <row r="200" spans="1:12" ht="37.5">
      <c r="A200" s="487"/>
      <c r="B200" s="29" t="s">
        <v>6155</v>
      </c>
      <c r="C200" s="162" t="s">
        <v>334</v>
      </c>
      <c r="D200" s="93" t="s">
        <v>6156</v>
      </c>
      <c r="E200" s="3456" t="s">
        <v>3012</v>
      </c>
      <c r="F200" s="3456" t="s">
        <v>4514</v>
      </c>
      <c r="G200" s="487"/>
      <c r="H200" s="3103" t="s">
        <v>6157</v>
      </c>
      <c r="I200" s="455" t="s">
        <v>701</v>
      </c>
      <c r="J200" s="2997" t="s">
        <v>6158</v>
      </c>
      <c r="K200" s="1378" t="s">
        <v>6159</v>
      </c>
      <c r="L200" s="574"/>
    </row>
    <row r="201" spans="1:12">
      <c r="A201" s="3466"/>
      <c r="B201" s="29" t="s">
        <v>6160</v>
      </c>
      <c r="C201" s="910" t="s">
        <v>6161</v>
      </c>
      <c r="D201" s="2278" t="s">
        <v>6162</v>
      </c>
      <c r="E201" s="2468"/>
      <c r="F201" s="1505"/>
      <c r="G201" s="497"/>
      <c r="H201" s="69"/>
      <c r="I201" s="455"/>
      <c r="J201" s="69" t="s">
        <v>6163</v>
      </c>
      <c r="K201" s="1378" t="s">
        <v>6164</v>
      </c>
      <c r="L201" s="574"/>
    </row>
    <row r="202" spans="1:12">
      <c r="A202" s="3466"/>
      <c r="B202" s="29" t="s">
        <v>6165</v>
      </c>
      <c r="C202" s="910" t="s">
        <v>6161</v>
      </c>
      <c r="D202" s="2278" t="s">
        <v>6162</v>
      </c>
      <c r="E202" s="2468"/>
      <c r="F202" s="1505"/>
      <c r="G202" s="487"/>
      <c r="H202" s="69"/>
      <c r="I202" s="455"/>
      <c r="J202" s="69" t="s">
        <v>6163</v>
      </c>
      <c r="K202" s="1378" t="s">
        <v>6164</v>
      </c>
      <c r="L202" s="574"/>
    </row>
    <row r="203" spans="1:12">
      <c r="A203" s="487"/>
      <c r="B203" s="2026" t="s">
        <v>6166</v>
      </c>
      <c r="C203" s="459"/>
      <c r="D203" s="417"/>
      <c r="E203" s="2468"/>
      <c r="F203" s="971"/>
      <c r="G203" s="3757"/>
      <c r="H203" s="69" t="s">
        <v>204</v>
      </c>
      <c r="I203" s="455"/>
      <c r="J203" s="2997"/>
      <c r="K203" s="1378"/>
      <c r="L203" s="574"/>
    </row>
    <row r="204" spans="1:12">
      <c r="A204" s="3466"/>
      <c r="B204" s="2026" t="s">
        <v>6167</v>
      </c>
      <c r="C204" s="459"/>
      <c r="D204" s="417"/>
      <c r="E204" s="3528"/>
      <c r="F204" s="3529"/>
      <c r="G204" s="487"/>
      <c r="H204" s="162" t="s">
        <v>5699</v>
      </c>
      <c r="I204" s="455"/>
      <c r="J204" s="475"/>
      <c r="K204" s="3038"/>
      <c r="L204" s="574"/>
    </row>
    <row r="205" spans="1:12">
      <c r="A205" s="3466"/>
      <c r="B205" s="162"/>
      <c r="C205" s="459"/>
      <c r="D205" s="417"/>
      <c r="E205" s="3528"/>
      <c r="F205" s="3529"/>
      <c r="G205" s="487"/>
      <c r="H205" s="162"/>
      <c r="I205" s="455"/>
      <c r="J205" s="475"/>
      <c r="K205" s="3038"/>
      <c r="L205" s="576"/>
    </row>
    <row r="206" spans="1:12">
      <c r="A206" s="487"/>
      <c r="B206" s="162"/>
      <c r="C206" s="459"/>
      <c r="D206" s="417"/>
      <c r="E206" s="2468"/>
      <c r="F206" s="971"/>
      <c r="G206" s="3514"/>
      <c r="H206" s="69"/>
      <c r="I206" s="455"/>
      <c r="J206" s="2997"/>
      <c r="K206" s="1378"/>
      <c r="L206" s="576"/>
    </row>
    <row r="207" spans="1:12">
      <c r="A207" s="3359"/>
      <c r="B207" s="3359"/>
      <c r="C207" s="3359"/>
      <c r="D207" s="3359"/>
      <c r="E207" s="3359"/>
      <c r="F207" s="3359"/>
      <c r="G207" s="3359"/>
      <c r="H207" s="3359"/>
      <c r="I207" s="3359"/>
      <c r="J207" s="3359"/>
      <c r="K207" s="3359"/>
      <c r="L207" s="574"/>
    </row>
    <row r="208" spans="1:12">
      <c r="A208" s="487"/>
      <c r="B208" s="29"/>
      <c r="C208" s="459"/>
      <c r="D208" s="1710"/>
      <c r="E208" s="2468"/>
      <c r="F208" s="971"/>
      <c r="G208" s="3514"/>
      <c r="H208" s="69"/>
      <c r="I208" s="455"/>
      <c r="J208" s="2997"/>
      <c r="K208" s="1378"/>
      <c r="L208" s="574"/>
    </row>
    <row r="209" spans="1:12">
      <c r="A209" s="487"/>
      <c r="B209" s="29" t="s">
        <v>6168</v>
      </c>
      <c r="C209" s="459"/>
      <c r="D209" s="1710"/>
      <c r="E209" s="2468"/>
      <c r="F209" s="971"/>
      <c r="G209" s="3514"/>
      <c r="H209" s="69"/>
      <c r="I209" s="455"/>
      <c r="J209" s="2997"/>
      <c r="K209" s="1378"/>
      <c r="L209" s="574"/>
    </row>
    <row r="210" spans="1:12">
      <c r="A210" s="3359" t="s">
        <v>6169</v>
      </c>
      <c r="B210" s="3359" t="s">
        <v>6170</v>
      </c>
      <c r="C210" s="3359" t="s">
        <v>1449</v>
      </c>
      <c r="D210" s="3359" t="s">
        <v>6171</v>
      </c>
      <c r="E210" s="3359" t="s">
        <v>6172</v>
      </c>
      <c r="F210" s="3359" t="s">
        <v>6173</v>
      </c>
      <c r="G210" s="3359" t="s">
        <v>3133</v>
      </c>
      <c r="H210" s="3359">
        <v>210</v>
      </c>
      <c r="I210" s="3359" t="s">
        <v>6174</v>
      </c>
      <c r="J210" s="3359" t="s">
        <v>6175</v>
      </c>
      <c r="K210" s="3359" t="s">
        <v>6176</v>
      </c>
      <c r="L210" s="574"/>
    </row>
    <row r="211" spans="1:12">
      <c r="A211" s="487" t="s">
        <v>6169</v>
      </c>
      <c r="B211" s="29" t="s">
        <v>6160</v>
      </c>
      <c r="C211" s="459" t="s">
        <v>1449</v>
      </c>
      <c r="D211" s="1710" t="s">
        <v>6177</v>
      </c>
      <c r="E211" s="2468" t="s">
        <v>6178</v>
      </c>
      <c r="F211" s="971" t="s">
        <v>6179</v>
      </c>
      <c r="G211" s="3514" t="s">
        <v>1509</v>
      </c>
      <c r="H211" s="69" t="s">
        <v>6180</v>
      </c>
      <c r="I211" s="455" t="s">
        <v>6174</v>
      </c>
      <c r="J211" s="2997" t="s">
        <v>6181</v>
      </c>
      <c r="K211" s="1378" t="s">
        <v>6182</v>
      </c>
      <c r="L211" s="574"/>
    </row>
    <row r="212" spans="1:12">
      <c r="A212" s="487" t="s">
        <v>6169</v>
      </c>
      <c r="B212" s="29" t="s">
        <v>6165</v>
      </c>
      <c r="C212" s="459" t="s">
        <v>1449</v>
      </c>
      <c r="D212" s="1710" t="s">
        <v>6177</v>
      </c>
      <c r="E212" s="2468" t="s">
        <v>6178</v>
      </c>
      <c r="F212" s="971" t="s">
        <v>6183</v>
      </c>
      <c r="G212" s="3514" t="s">
        <v>1509</v>
      </c>
      <c r="H212" s="69">
        <v>195</v>
      </c>
      <c r="I212" s="455" t="s">
        <v>6174</v>
      </c>
      <c r="J212" s="2997" t="s">
        <v>6184</v>
      </c>
      <c r="K212" s="1378" t="s">
        <v>6185</v>
      </c>
      <c r="L212" s="574"/>
    </row>
    <row r="213" spans="1:12">
      <c r="A213" s="1345" t="s">
        <v>2980</v>
      </c>
      <c r="B213" s="29" t="s">
        <v>6160</v>
      </c>
      <c r="C213" s="82" t="s">
        <v>6186</v>
      </c>
      <c r="D213" s="910" t="s">
        <v>6187</v>
      </c>
      <c r="E213" s="2468">
        <v>6</v>
      </c>
      <c r="F213" s="1505" t="s">
        <v>425</v>
      </c>
      <c r="G213" s="497" t="s">
        <v>993</v>
      </c>
      <c r="H213" s="69">
        <v>205</v>
      </c>
      <c r="I213" s="455" t="s">
        <v>4055</v>
      </c>
      <c r="J213" s="2370" t="s">
        <v>6188</v>
      </c>
      <c r="K213" s="181" t="s">
        <v>6189</v>
      </c>
      <c r="L213" s="574"/>
    </row>
    <row r="214" spans="1:12">
      <c r="A214" s="1345" t="s">
        <v>2980</v>
      </c>
      <c r="B214" s="29" t="s">
        <v>6165</v>
      </c>
      <c r="C214" s="82" t="s">
        <v>6186</v>
      </c>
      <c r="D214" s="910" t="s">
        <v>6161</v>
      </c>
      <c r="E214" s="2468">
        <v>6</v>
      </c>
      <c r="F214" s="1505" t="s">
        <v>425</v>
      </c>
      <c r="G214" s="2026" t="s">
        <v>6190</v>
      </c>
      <c r="H214" s="69" t="s">
        <v>6191</v>
      </c>
      <c r="I214" s="455" t="s">
        <v>6192</v>
      </c>
      <c r="J214" s="2370" t="s">
        <v>6193</v>
      </c>
      <c r="K214" s="181" t="s">
        <v>6194</v>
      </c>
      <c r="L214" s="574"/>
    </row>
    <row r="215" spans="1:12" ht="39.75">
      <c r="A215" s="487" t="s">
        <v>227</v>
      </c>
      <c r="B215" s="53" t="s">
        <v>6195</v>
      </c>
      <c r="C215" s="93" t="s">
        <v>6156</v>
      </c>
      <c r="D215" s="162" t="s">
        <v>334</v>
      </c>
      <c r="E215" s="54">
        <v>45</v>
      </c>
      <c r="F215" s="971" t="s">
        <v>5510</v>
      </c>
      <c r="G215" s="2026" t="s">
        <v>6196</v>
      </c>
      <c r="H215" s="29">
        <v>700</v>
      </c>
      <c r="I215" s="1772" t="s">
        <v>903</v>
      </c>
      <c r="J215" s="3183" t="s">
        <v>6197</v>
      </c>
      <c r="K215" s="3184" t="s">
        <v>6198</v>
      </c>
      <c r="L215" s="574"/>
    </row>
    <row r="216" spans="1:12">
      <c r="A216" s="487" t="s">
        <v>227</v>
      </c>
      <c r="B216" s="53" t="s">
        <v>6199</v>
      </c>
      <c r="C216" s="748"/>
      <c r="D216" s="1640"/>
      <c r="E216" s="1504"/>
      <c r="F216" s="1505"/>
      <c r="G216" s="1115"/>
      <c r="H216" s="69">
        <v>740</v>
      </c>
      <c r="I216" s="144"/>
      <c r="J216" s="145"/>
      <c r="K216" s="181"/>
      <c r="L216" s="574"/>
    </row>
    <row r="217" spans="1:12">
      <c r="A217" s="487" t="s">
        <v>227</v>
      </c>
      <c r="B217" s="53" t="s">
        <v>6200</v>
      </c>
      <c r="C217" s="748"/>
      <c r="D217" s="1640"/>
      <c r="E217" s="1504"/>
      <c r="F217" s="1505"/>
      <c r="G217" s="1115"/>
      <c r="H217" s="69">
        <v>850</v>
      </c>
      <c r="I217" s="144"/>
      <c r="J217" s="145"/>
      <c r="K217" s="181"/>
      <c r="L217" s="574"/>
    </row>
    <row r="218" spans="1:12">
      <c r="A218" s="487" t="s">
        <v>227</v>
      </c>
      <c r="B218" s="3530" t="s">
        <v>6160</v>
      </c>
      <c r="C218" s="748"/>
      <c r="D218" s="1640"/>
      <c r="E218" s="1504"/>
      <c r="F218" s="1505"/>
      <c r="G218" s="1115"/>
      <c r="H218" s="69">
        <v>228</v>
      </c>
      <c r="I218" s="144"/>
      <c r="J218" s="145"/>
      <c r="K218" s="181"/>
      <c r="L218" s="574"/>
    </row>
    <row r="219" spans="1:12">
      <c r="A219" s="3466" t="s">
        <v>5546</v>
      </c>
      <c r="B219" s="162" t="s">
        <v>6201</v>
      </c>
      <c r="C219" s="459" t="s">
        <v>1449</v>
      </c>
      <c r="D219" s="417" t="s">
        <v>4795</v>
      </c>
      <c r="E219" s="3528"/>
      <c r="F219" s="3529"/>
      <c r="G219" s="487" t="s">
        <v>6202</v>
      </c>
      <c r="H219" s="162" t="s">
        <v>6203</v>
      </c>
      <c r="I219" s="455" t="s">
        <v>6204</v>
      </c>
      <c r="J219" s="475" t="s">
        <v>6205</v>
      </c>
      <c r="K219" s="3038"/>
      <c r="L219" s="574"/>
    </row>
    <row r="220" spans="1:12" ht="35.25" thickBot="1">
      <c r="A220" s="3466" t="s">
        <v>5546</v>
      </c>
      <c r="B220" s="162" t="s">
        <v>6206</v>
      </c>
      <c r="C220" s="459" t="s">
        <v>1449</v>
      </c>
      <c r="D220" s="417" t="s">
        <v>4795</v>
      </c>
      <c r="E220" s="3528"/>
      <c r="F220" s="3529"/>
      <c r="G220" s="487" t="s">
        <v>6202</v>
      </c>
      <c r="H220" s="162" t="s">
        <v>6203</v>
      </c>
      <c r="I220" s="455" t="s">
        <v>6204</v>
      </c>
      <c r="J220" s="475" t="s">
        <v>6205</v>
      </c>
      <c r="K220" s="3038"/>
      <c r="L220" s="574"/>
    </row>
    <row r="221" spans="1:12">
      <c r="A221" s="487"/>
      <c r="B221" s="162" t="s">
        <v>6201</v>
      </c>
      <c r="C221" s="459" t="s">
        <v>1449</v>
      </c>
      <c r="D221" s="417"/>
      <c r="E221" s="2468"/>
      <c r="F221" s="971"/>
      <c r="G221" s="3514"/>
      <c r="H221" s="69"/>
      <c r="I221" s="455"/>
      <c r="J221" s="2997"/>
      <c r="K221" s="1378"/>
      <c r="L221" s="574"/>
    </row>
    <row r="222" spans="1:12">
      <c r="A222" s="3757" t="s">
        <v>1</v>
      </c>
      <c r="B222" s="413"/>
      <c r="C222" s="791"/>
      <c r="D222" s="372"/>
      <c r="E222" s="1848"/>
      <c r="F222" s="1849"/>
      <c r="G222" s="270"/>
      <c r="H222" s="1850"/>
      <c r="I222" s="413"/>
      <c r="J222" s="1851"/>
      <c r="K222" s="1847"/>
      <c r="L222" s="574"/>
    </row>
    <row r="223" spans="1:12">
      <c r="A223" s="3757" t="s">
        <v>1004</v>
      </c>
      <c r="B223" s="790"/>
      <c r="C223" s="1852"/>
      <c r="D223" s="785"/>
      <c r="E223" s="1848"/>
      <c r="F223" s="1849"/>
      <c r="G223" s="270"/>
      <c r="H223" s="1850"/>
      <c r="I223" s="413"/>
      <c r="J223" s="1851"/>
      <c r="K223" s="1847"/>
      <c r="L223" s="574"/>
    </row>
    <row r="224" spans="1:12" ht="35.25" thickBot="1">
      <c r="A224" s="3757"/>
      <c r="B224" s="412"/>
      <c r="C224" s="372"/>
      <c r="D224" s="372"/>
      <c r="E224" s="1848"/>
      <c r="F224" s="1849"/>
      <c r="G224" s="270"/>
      <c r="H224" s="1850"/>
      <c r="I224" s="412"/>
      <c r="J224" s="1851"/>
      <c r="K224" s="1847"/>
      <c r="L224" s="574"/>
    </row>
    <row r="225" spans="1:12">
      <c r="A225" s="2961"/>
      <c r="B225" s="3760" t="s">
        <v>3</v>
      </c>
      <c r="C225" s="113" t="s">
        <v>4</v>
      </c>
      <c r="D225" s="7" t="s">
        <v>5</v>
      </c>
      <c r="E225" s="3757" t="s">
        <v>6</v>
      </c>
      <c r="F225" s="3757" t="s">
        <v>6</v>
      </c>
      <c r="G225" s="1537" t="s">
        <v>7</v>
      </c>
      <c r="H225" s="6" t="s">
        <v>8</v>
      </c>
      <c r="I225" s="113" t="s">
        <v>936</v>
      </c>
      <c r="J225" s="2747" t="s">
        <v>10</v>
      </c>
      <c r="K225" s="3757" t="s">
        <v>10</v>
      </c>
      <c r="L225" s="574"/>
    </row>
    <row r="226" spans="1:12" ht="35.25" thickBot="1">
      <c r="A226" s="3688"/>
      <c r="B226" s="16"/>
      <c r="C226" s="123"/>
      <c r="D226" s="13" t="s">
        <v>11</v>
      </c>
      <c r="E226" s="3757" t="s">
        <v>13</v>
      </c>
      <c r="F226" s="3757" t="s">
        <v>12</v>
      </c>
      <c r="G226" s="1538"/>
      <c r="H226" s="12" t="s">
        <v>14</v>
      </c>
      <c r="I226" s="123" t="s">
        <v>937</v>
      </c>
      <c r="J226" s="3622" t="s">
        <v>15</v>
      </c>
      <c r="K226" s="3757" t="s">
        <v>16</v>
      </c>
      <c r="L226" s="574"/>
    </row>
    <row r="227" spans="1:12">
      <c r="A227" s="2069"/>
      <c r="B227" s="3757" t="s">
        <v>6207</v>
      </c>
      <c r="C227" s="3757"/>
      <c r="D227" s="1763"/>
      <c r="E227" s="3757"/>
      <c r="F227" s="88"/>
      <c r="G227" s="1664"/>
      <c r="H227" s="628"/>
      <c r="I227" s="404"/>
      <c r="J227" s="3757"/>
      <c r="K227" s="3757"/>
      <c r="L227" s="574"/>
    </row>
    <row r="228" spans="1:12">
      <c r="A228" s="2327"/>
      <c r="B228" s="796" t="s">
        <v>866</v>
      </c>
      <c r="C228" s="459" t="s">
        <v>6208</v>
      </c>
      <c r="D228" s="955" t="s">
        <v>6209</v>
      </c>
      <c r="E228" s="922">
        <v>20</v>
      </c>
      <c r="F228" s="963" t="s">
        <v>1071</v>
      </c>
      <c r="G228" s="3757" t="s">
        <v>1503</v>
      </c>
      <c r="H228" s="852" t="s">
        <v>1868</v>
      </c>
      <c r="I228" s="497" t="s">
        <v>6210</v>
      </c>
      <c r="J228" s="3186" t="s">
        <v>1921</v>
      </c>
      <c r="K228" s="3184" t="s">
        <v>6211</v>
      </c>
      <c r="L228" s="574"/>
    </row>
    <row r="229" spans="1:12" ht="39.75">
      <c r="A229" s="2327"/>
      <c r="B229" s="1249" t="s">
        <v>6212</v>
      </c>
      <c r="C229" s="362"/>
      <c r="D229" s="375"/>
      <c r="E229" s="158"/>
      <c r="F229" s="361"/>
      <c r="G229" s="630" t="s">
        <v>5745</v>
      </c>
      <c r="H229" s="915"/>
      <c r="I229" s="920"/>
      <c r="J229" s="3872"/>
      <c r="K229" s="657"/>
      <c r="L229" s="574"/>
    </row>
    <row r="230" spans="1:12" ht="39.75">
      <c r="A230" s="2327"/>
      <c r="B230" s="225" t="s">
        <v>6213</v>
      </c>
      <c r="C230" s="362" t="s">
        <v>6214</v>
      </c>
      <c r="D230" s="1546" t="s">
        <v>6215</v>
      </c>
      <c r="E230" s="1976">
        <v>15</v>
      </c>
      <c r="F230" s="1975" t="s">
        <v>1971</v>
      </c>
      <c r="G230" s="765" t="s">
        <v>6216</v>
      </c>
      <c r="H230" s="912">
        <v>440</v>
      </c>
      <c r="I230" s="1772" t="s">
        <v>1133</v>
      </c>
      <c r="J230" s="3873">
        <v>455</v>
      </c>
      <c r="K230" s="3874">
        <v>11.38</v>
      </c>
      <c r="L230" s="574"/>
    </row>
    <row r="231" spans="1:12" ht="39.75">
      <c r="A231" s="2327"/>
      <c r="B231" s="225" t="s">
        <v>6213</v>
      </c>
      <c r="C231" s="362" t="s">
        <v>3474</v>
      </c>
      <c r="D231" s="1546" t="s">
        <v>6215</v>
      </c>
      <c r="E231" s="158"/>
      <c r="F231" s="361"/>
      <c r="G231" s="630"/>
      <c r="H231" s="915"/>
      <c r="I231" s="1772"/>
      <c r="J231" s="3872"/>
      <c r="K231" s="3875"/>
      <c r="L231" s="574"/>
    </row>
    <row r="232" spans="1:12" ht="39.75">
      <c r="A232" s="2327"/>
      <c r="B232" s="225" t="s">
        <v>6217</v>
      </c>
      <c r="C232" s="362" t="s">
        <v>3474</v>
      </c>
      <c r="D232" s="1546" t="s">
        <v>6218</v>
      </c>
      <c r="E232" s="1976">
        <v>18</v>
      </c>
      <c r="F232" s="1975" t="s">
        <v>521</v>
      </c>
      <c r="G232" s="630" t="s">
        <v>4934</v>
      </c>
      <c r="H232" s="915">
        <v>270</v>
      </c>
      <c r="I232" s="1772" t="s">
        <v>1133</v>
      </c>
      <c r="J232" s="3872">
        <v>285</v>
      </c>
      <c r="K232" s="3875">
        <v>14.25</v>
      </c>
      <c r="L232" s="574"/>
    </row>
    <row r="233" spans="1:12" ht="39.75">
      <c r="A233" s="2327"/>
      <c r="B233" s="225" t="s">
        <v>6213</v>
      </c>
      <c r="C233" s="362" t="s">
        <v>5556</v>
      </c>
      <c r="D233" s="1546" t="s">
        <v>6215</v>
      </c>
      <c r="E233" s="1976">
        <v>15</v>
      </c>
      <c r="F233" s="1975" t="s">
        <v>1971</v>
      </c>
      <c r="G233" s="765" t="s">
        <v>6216</v>
      </c>
      <c r="H233" s="912">
        <v>440</v>
      </c>
      <c r="I233" s="1772" t="s">
        <v>1133</v>
      </c>
      <c r="J233" s="3873">
        <v>455</v>
      </c>
      <c r="K233" s="3874">
        <v>11.38</v>
      </c>
      <c r="L233" s="574"/>
    </row>
    <row r="234" spans="1:12" ht="39.75">
      <c r="A234" s="3757"/>
      <c r="B234" s="393" t="s">
        <v>6213</v>
      </c>
      <c r="C234" s="753" t="s">
        <v>6219</v>
      </c>
      <c r="D234" s="1546" t="s">
        <v>6215</v>
      </c>
      <c r="E234" s="1976">
        <v>15</v>
      </c>
      <c r="F234" s="1975" t="s">
        <v>1971</v>
      </c>
      <c r="G234" s="765" t="s">
        <v>6216</v>
      </c>
      <c r="H234" s="912">
        <v>440</v>
      </c>
      <c r="I234" s="1772" t="s">
        <v>1133</v>
      </c>
      <c r="J234" s="3873">
        <v>455</v>
      </c>
      <c r="K234" s="3874">
        <v>11.38</v>
      </c>
      <c r="L234" s="574"/>
    </row>
    <row r="235" spans="1:12" ht="39.75">
      <c r="A235" s="2327"/>
      <c r="B235" s="225" t="s">
        <v>6213</v>
      </c>
      <c r="C235" s="82" t="s">
        <v>5562</v>
      </c>
      <c r="D235" s="1546" t="s">
        <v>6215</v>
      </c>
      <c r="E235" s="1976">
        <v>15</v>
      </c>
      <c r="F235" s="1975" t="s">
        <v>1971</v>
      </c>
      <c r="G235" s="765" t="s">
        <v>6216</v>
      </c>
      <c r="H235" s="912">
        <v>440</v>
      </c>
      <c r="I235" s="1772" t="s">
        <v>1133</v>
      </c>
      <c r="J235" s="3873">
        <v>455</v>
      </c>
      <c r="K235" s="3874">
        <v>11.38</v>
      </c>
      <c r="L235" s="574"/>
    </row>
    <row r="236" spans="1:12">
      <c r="A236" s="2327"/>
      <c r="B236" s="225" t="s">
        <v>6213</v>
      </c>
      <c r="C236" s="82" t="s">
        <v>6220</v>
      </c>
      <c r="D236" s="1546" t="s">
        <v>6215</v>
      </c>
      <c r="E236" s="95"/>
      <c r="F236" s="361"/>
      <c r="G236" s="904"/>
      <c r="H236" s="69"/>
      <c r="I236" s="69"/>
      <c r="J236" s="908"/>
      <c r="K236" s="909"/>
      <c r="L236" s="574"/>
    </row>
    <row r="237" spans="1:12" ht="40.5">
      <c r="A237" s="2327"/>
      <c r="B237" s="225" t="s">
        <v>6213</v>
      </c>
      <c r="C237" s="693" t="s">
        <v>6221</v>
      </c>
      <c r="D237" s="1546" t="s">
        <v>6215</v>
      </c>
      <c r="E237" s="158"/>
      <c r="F237" s="361"/>
      <c r="G237" s="765"/>
      <c r="H237" s="912"/>
      <c r="I237" s="918"/>
      <c r="J237" s="919"/>
      <c r="K237" s="914"/>
      <c r="L237" s="574"/>
    </row>
    <row r="238" spans="1:12" ht="39.75">
      <c r="A238" s="2327"/>
      <c r="B238" s="225"/>
      <c r="C238" s="362"/>
      <c r="D238" s="375"/>
      <c r="E238" s="158"/>
      <c r="F238" s="361"/>
      <c r="G238" s="630"/>
      <c r="H238" s="915"/>
      <c r="I238" s="920"/>
      <c r="J238" s="3872"/>
      <c r="K238" s="2096"/>
      <c r="L238" s="574"/>
    </row>
    <row r="239" spans="1:12" ht="39.75">
      <c r="A239" s="2327"/>
      <c r="B239" s="2149" t="s">
        <v>6222</v>
      </c>
      <c r="C239" s="634"/>
      <c r="D239" s="3757"/>
      <c r="E239" s="922"/>
      <c r="F239" s="51"/>
      <c r="G239" s="180"/>
      <c r="H239" s="69"/>
      <c r="I239" s="1772"/>
      <c r="J239" s="3876"/>
      <c r="K239" s="3184"/>
      <c r="L239" s="3184"/>
    </row>
    <row r="240" spans="1:12">
      <c r="A240" s="2327" t="s">
        <v>6223</v>
      </c>
      <c r="B240" s="1375" t="s">
        <v>6224</v>
      </c>
      <c r="C240" s="362" t="s">
        <v>6225</v>
      </c>
      <c r="D240" s="1789" t="s">
        <v>6226</v>
      </c>
      <c r="E240" s="3757" t="s">
        <v>6227</v>
      </c>
      <c r="F240" s="3757" t="s">
        <v>2598</v>
      </c>
      <c r="G240" s="3367" t="s">
        <v>3133</v>
      </c>
      <c r="H240" s="852" t="s">
        <v>6228</v>
      </c>
      <c r="I240" s="497" t="s">
        <v>6229</v>
      </c>
      <c r="J240" s="2239" t="s">
        <v>6230</v>
      </c>
      <c r="K240" s="2239" t="s">
        <v>6231</v>
      </c>
      <c r="L240" s="2239"/>
    </row>
    <row r="241" spans="1:12">
      <c r="A241" s="2327" t="s">
        <v>6223</v>
      </c>
      <c r="B241" s="1375" t="s">
        <v>6232</v>
      </c>
      <c r="C241" s="362" t="s">
        <v>6233</v>
      </c>
      <c r="D241" s="1789" t="s">
        <v>6226</v>
      </c>
      <c r="E241" s="3757" t="s">
        <v>6227</v>
      </c>
      <c r="F241" s="3757" t="s">
        <v>2598</v>
      </c>
      <c r="G241" s="3367" t="s">
        <v>3133</v>
      </c>
      <c r="H241" s="852" t="s">
        <v>6228</v>
      </c>
      <c r="I241" s="497" t="s">
        <v>6229</v>
      </c>
      <c r="J241" s="2239" t="s">
        <v>6230</v>
      </c>
      <c r="K241" s="2239" t="s">
        <v>6231</v>
      </c>
      <c r="L241" s="2239"/>
    </row>
    <row r="242" spans="1:12">
      <c r="A242" s="2327" t="s">
        <v>2980</v>
      </c>
      <c r="B242" s="796" t="s">
        <v>6234</v>
      </c>
      <c r="C242" s="459" t="s">
        <v>6235</v>
      </c>
      <c r="D242" s="3757" t="s">
        <v>6236</v>
      </c>
      <c r="E242" s="922" t="s">
        <v>6227</v>
      </c>
      <c r="F242" s="963" t="s">
        <v>6237</v>
      </c>
      <c r="G242" s="3065" t="s">
        <v>6238</v>
      </c>
      <c r="H242" s="69" t="s">
        <v>6239</v>
      </c>
      <c r="I242" s="497" t="s">
        <v>6240</v>
      </c>
      <c r="J242" s="3186" t="s">
        <v>6241</v>
      </c>
      <c r="K242" s="3184" t="s">
        <v>6242</v>
      </c>
      <c r="L242" s="3184"/>
    </row>
    <row r="243" spans="1:12">
      <c r="A243" s="2327" t="s">
        <v>2980</v>
      </c>
      <c r="B243" s="796" t="s">
        <v>6243</v>
      </c>
      <c r="C243" s="459" t="s">
        <v>6244</v>
      </c>
      <c r="D243" s="3757" t="s">
        <v>6245</v>
      </c>
      <c r="E243" s="922" t="s">
        <v>1091</v>
      </c>
      <c r="F243" s="963" t="s">
        <v>6246</v>
      </c>
      <c r="G243" s="3065" t="s">
        <v>6238</v>
      </c>
      <c r="H243" s="852" t="s">
        <v>6247</v>
      </c>
      <c r="I243" s="497" t="s">
        <v>6248</v>
      </c>
      <c r="J243" s="3186" t="s">
        <v>6249</v>
      </c>
      <c r="K243" s="3184" t="s">
        <v>6250</v>
      </c>
      <c r="L243" s="3184"/>
    </row>
    <row r="244" spans="1:12">
      <c r="A244" s="2327" t="s">
        <v>2980</v>
      </c>
      <c r="B244" s="796" t="s">
        <v>6251</v>
      </c>
      <c r="C244" s="459" t="s">
        <v>6252</v>
      </c>
      <c r="D244" s="3757" t="s">
        <v>6236</v>
      </c>
      <c r="E244" s="922" t="s">
        <v>6227</v>
      </c>
      <c r="F244" s="963" t="s">
        <v>6237</v>
      </c>
      <c r="G244" s="3073" t="s">
        <v>6238</v>
      </c>
      <c r="H244" s="852" t="s">
        <v>6253</v>
      </c>
      <c r="I244" s="497" t="s">
        <v>6254</v>
      </c>
      <c r="J244" s="3186" t="s">
        <v>6255</v>
      </c>
      <c r="K244" s="3184" t="s">
        <v>6256</v>
      </c>
      <c r="L244" s="3184"/>
    </row>
    <row r="245" spans="1:12">
      <c r="A245" s="2327"/>
      <c r="B245" s="796"/>
      <c r="C245" s="459"/>
      <c r="D245" s="3757"/>
      <c r="E245" s="922"/>
      <c r="F245" s="963"/>
      <c r="G245" s="2987"/>
      <c r="H245" s="852"/>
      <c r="I245" s="497"/>
      <c r="J245" s="3186"/>
      <c r="K245" s="3184"/>
      <c r="L245" s="3184"/>
    </row>
    <row r="246" spans="1:12">
      <c r="A246" s="2327" t="s">
        <v>2980</v>
      </c>
      <c r="B246" s="28" t="s">
        <v>6257</v>
      </c>
      <c r="C246" s="459" t="s">
        <v>825</v>
      </c>
      <c r="D246" s="3757" t="s">
        <v>6258</v>
      </c>
      <c r="E246" s="922" t="s">
        <v>6259</v>
      </c>
      <c r="F246" s="963" t="s">
        <v>6260</v>
      </c>
      <c r="G246" s="2987" t="s">
        <v>6238</v>
      </c>
      <c r="H246" s="852" t="s">
        <v>6261</v>
      </c>
      <c r="I246" s="497" t="s">
        <v>6262</v>
      </c>
      <c r="J246" s="3186" t="s">
        <v>6263</v>
      </c>
      <c r="K246" s="3184" t="s">
        <v>6264</v>
      </c>
      <c r="L246" s="3184"/>
    </row>
    <row r="247" spans="1:12" ht="39.75">
      <c r="A247" s="2327"/>
      <c r="B247" s="225"/>
      <c r="C247" s="82"/>
      <c r="D247" s="1546"/>
      <c r="E247" s="1976"/>
      <c r="F247" s="1975"/>
      <c r="G247" s="765"/>
      <c r="H247" s="912"/>
      <c r="I247" s="1772"/>
      <c r="J247" s="3873"/>
      <c r="K247" s="3874"/>
      <c r="L247" s="576"/>
    </row>
    <row r="248" spans="1:12">
      <c r="A248" s="2327"/>
      <c r="B248" s="225"/>
      <c r="C248" s="82"/>
      <c r="D248" s="1546"/>
      <c r="E248" s="95"/>
      <c r="F248" s="361"/>
      <c r="G248" s="904"/>
      <c r="H248" s="69"/>
      <c r="I248" s="69"/>
      <c r="J248" s="908"/>
      <c r="K248" s="909"/>
      <c r="L248" s="574"/>
    </row>
    <row r="249" spans="1:12" ht="40.5">
      <c r="A249" s="2327"/>
      <c r="B249" s="225"/>
      <c r="C249" s="693"/>
      <c r="D249" s="1546"/>
      <c r="E249" s="158"/>
      <c r="F249" s="361"/>
      <c r="G249" s="765"/>
      <c r="H249" s="912"/>
      <c r="I249" s="918"/>
      <c r="J249" s="919"/>
      <c r="K249" s="914"/>
      <c r="L249" s="574"/>
    </row>
    <row r="250" spans="1:12">
      <c r="A250" s="2327"/>
      <c r="B250" s="69"/>
      <c r="C250" s="82"/>
      <c r="D250" s="324"/>
      <c r="E250" s="3774"/>
      <c r="F250" s="2805"/>
      <c r="G250" s="2430"/>
      <c r="H250" s="1345"/>
      <c r="I250" s="455"/>
      <c r="J250" s="1345"/>
      <c r="K250" s="3794"/>
      <c r="L250" s="574"/>
    </row>
    <row r="251" spans="1:12" ht="39.75">
      <c r="A251" s="2327"/>
      <c r="B251" s="225"/>
      <c r="C251" s="362"/>
      <c r="D251" s="1546"/>
      <c r="E251" s="1976"/>
      <c r="F251" s="1975"/>
      <c r="G251" s="630"/>
      <c r="H251" s="915"/>
      <c r="I251" s="1772"/>
      <c r="J251" s="3872"/>
      <c r="K251" s="3875"/>
      <c r="L251" s="574"/>
    </row>
    <row r="252" spans="1:12" ht="39.75">
      <c r="A252" s="2327"/>
      <c r="B252" s="225"/>
      <c r="C252" s="362"/>
      <c r="D252" s="1546"/>
      <c r="E252" s="1976"/>
      <c r="F252" s="1975"/>
      <c r="G252" s="765"/>
      <c r="H252" s="912"/>
      <c r="I252" s="1772"/>
      <c r="J252" s="3873"/>
      <c r="K252" s="3874"/>
      <c r="L252" s="574"/>
    </row>
    <row r="253" spans="1:12" ht="39.75">
      <c r="A253" s="3757"/>
      <c r="B253" s="393"/>
      <c r="C253" s="753"/>
      <c r="D253" s="1546"/>
      <c r="E253" s="1976"/>
      <c r="F253" s="1975"/>
      <c r="G253" s="765"/>
      <c r="H253" s="912"/>
      <c r="I253" s="1772"/>
      <c r="J253" s="3873"/>
      <c r="K253" s="3874"/>
      <c r="L253" s="574"/>
    </row>
    <row r="254" spans="1:12" ht="39.75">
      <c r="A254" s="2327"/>
      <c r="B254" s="225"/>
      <c r="C254" s="82"/>
      <c r="D254" s="1546"/>
      <c r="E254" s="1976"/>
      <c r="F254" s="1975"/>
      <c r="G254" s="765"/>
      <c r="H254" s="912"/>
      <c r="I254" s="1772"/>
      <c r="J254" s="3873"/>
      <c r="K254" s="3874"/>
      <c r="L254" s="574"/>
    </row>
    <row r="255" spans="1:12">
      <c r="A255" s="2327"/>
      <c r="B255" s="225"/>
      <c r="C255" s="82"/>
      <c r="D255" s="1546"/>
      <c r="E255" s="95"/>
      <c r="F255" s="361"/>
      <c r="G255" s="904"/>
      <c r="H255" s="69"/>
      <c r="I255" s="69"/>
      <c r="J255" s="908"/>
      <c r="K255" s="909"/>
      <c r="L255" s="574"/>
    </row>
    <row r="256" spans="1:12" ht="41.25" thickBot="1">
      <c r="A256" s="2327"/>
      <c r="B256" s="225"/>
      <c r="C256" s="693"/>
      <c r="D256" s="1546"/>
      <c r="E256" s="3757"/>
      <c r="F256" s="3757"/>
      <c r="G256" s="765"/>
      <c r="H256" s="912"/>
      <c r="I256" s="918"/>
      <c r="J256" s="919"/>
      <c r="K256" s="914"/>
      <c r="L256" s="574"/>
    </row>
    <row r="257" spans="1:12">
      <c r="A257" s="3757" t="s">
        <v>1</v>
      </c>
      <c r="B257" s="413"/>
      <c r="C257" s="791"/>
      <c r="D257" s="372"/>
      <c r="E257" s="1848"/>
      <c r="F257" s="1849"/>
      <c r="G257" s="270"/>
      <c r="H257" s="1850"/>
      <c r="I257" s="413"/>
      <c r="J257" s="1851"/>
      <c r="K257" s="1847"/>
      <c r="L257" s="574"/>
    </row>
    <row r="258" spans="1:12">
      <c r="A258" s="3757" t="s">
        <v>1004</v>
      </c>
      <c r="B258" s="790"/>
      <c r="C258" s="1852"/>
      <c r="D258" s="785"/>
      <c r="E258" s="1848"/>
      <c r="F258" s="1849"/>
      <c r="G258" s="270"/>
      <c r="H258" s="1850"/>
      <c r="I258" s="413"/>
      <c r="J258" s="1851"/>
      <c r="K258" s="1847"/>
      <c r="L258" s="574"/>
    </row>
    <row r="259" spans="1:12" ht="35.25" thickBot="1">
      <c r="A259" s="3757"/>
      <c r="B259" s="412"/>
      <c r="C259" s="372"/>
      <c r="D259" s="372"/>
      <c r="E259" s="1848"/>
      <c r="F259" s="1849"/>
      <c r="G259" s="270"/>
      <c r="H259" s="1850"/>
      <c r="I259" s="412"/>
      <c r="J259" s="1851"/>
      <c r="K259" s="1847"/>
      <c r="L259" s="574"/>
    </row>
    <row r="260" spans="1:12">
      <c r="A260" s="3427"/>
      <c r="B260" s="3760" t="s">
        <v>3</v>
      </c>
      <c r="C260" s="113" t="s">
        <v>4</v>
      </c>
      <c r="D260" s="7" t="s">
        <v>5</v>
      </c>
      <c r="E260" s="3757" t="s">
        <v>6</v>
      </c>
      <c r="F260" s="3757" t="s">
        <v>6</v>
      </c>
      <c r="G260" s="1537" t="s">
        <v>7</v>
      </c>
      <c r="H260" s="6" t="s">
        <v>8</v>
      </c>
      <c r="I260" s="113" t="s">
        <v>936</v>
      </c>
      <c r="J260" s="2747" t="s">
        <v>10</v>
      </c>
      <c r="K260" s="3757" t="s">
        <v>10</v>
      </c>
      <c r="L260" s="574"/>
    </row>
    <row r="261" spans="1:12" ht="35.25" thickBot="1">
      <c r="A261" s="3428"/>
      <c r="B261" s="16"/>
      <c r="C261" s="123"/>
      <c r="D261" s="13" t="s">
        <v>11</v>
      </c>
      <c r="E261" s="3757" t="s">
        <v>13</v>
      </c>
      <c r="F261" s="3757" t="s">
        <v>12</v>
      </c>
      <c r="G261" s="1538"/>
      <c r="H261" s="12" t="s">
        <v>14</v>
      </c>
      <c r="I261" s="123" t="s">
        <v>937</v>
      </c>
      <c r="J261" s="3622" t="s">
        <v>15</v>
      </c>
      <c r="K261" s="3757" t="s">
        <v>16</v>
      </c>
      <c r="L261" s="574"/>
    </row>
    <row r="262" spans="1:12">
      <c r="A262" s="2327"/>
      <c r="B262" s="685" t="s">
        <v>6265</v>
      </c>
      <c r="C262" s="213"/>
      <c r="D262" s="756"/>
      <c r="E262" s="130"/>
      <c r="F262" s="88"/>
      <c r="G262" s="766"/>
      <c r="H262" s="29"/>
      <c r="I262" s="132"/>
      <c r="J262" s="133"/>
      <c r="K262" s="114"/>
      <c r="L262" s="574"/>
    </row>
    <row r="263" spans="1:12" ht="39.75">
      <c r="A263" s="2327"/>
      <c r="B263" s="2810" t="s">
        <v>6266</v>
      </c>
      <c r="C263" s="82" t="s">
        <v>3070</v>
      </c>
      <c r="D263" s="162" t="s">
        <v>4337</v>
      </c>
      <c r="E263" s="158">
        <v>65</v>
      </c>
      <c r="F263" s="361" t="s">
        <v>3386</v>
      </c>
      <c r="G263" s="2797" t="s">
        <v>6196</v>
      </c>
      <c r="H263" s="69">
        <v>1340</v>
      </c>
      <c r="I263" s="1772" t="s">
        <v>5711</v>
      </c>
      <c r="J263" s="3877" t="s">
        <v>6267</v>
      </c>
      <c r="K263" s="3878" t="s">
        <v>6268</v>
      </c>
      <c r="L263" s="574"/>
    </row>
    <row r="264" spans="1:12" ht="39.75">
      <c r="A264" s="2327"/>
      <c r="B264" s="259" t="s">
        <v>5705</v>
      </c>
      <c r="C264" s="82" t="s">
        <v>3070</v>
      </c>
      <c r="D264" s="162" t="s">
        <v>4337</v>
      </c>
      <c r="E264" s="158">
        <v>85</v>
      </c>
      <c r="F264" s="361"/>
      <c r="G264" s="904" t="s">
        <v>6269</v>
      </c>
      <c r="H264" s="69">
        <v>1380</v>
      </c>
      <c r="I264" s="1772" t="s">
        <v>5711</v>
      </c>
      <c r="J264" s="3877" t="s">
        <v>6270</v>
      </c>
      <c r="K264" s="3878" t="s">
        <v>6271</v>
      </c>
      <c r="L264" s="574"/>
    </row>
    <row r="265" spans="1:12" ht="39.75">
      <c r="A265" s="2327"/>
      <c r="B265" s="1993" t="s">
        <v>6272</v>
      </c>
      <c r="C265" s="82" t="s">
        <v>3070</v>
      </c>
      <c r="D265" s="162" t="s">
        <v>4337</v>
      </c>
      <c r="E265" s="158">
        <v>85</v>
      </c>
      <c r="F265" s="361" t="s">
        <v>620</v>
      </c>
      <c r="G265" s="2797" t="s">
        <v>6196</v>
      </c>
      <c r="H265" s="69">
        <v>1420</v>
      </c>
      <c r="I265" s="1772" t="s">
        <v>5711</v>
      </c>
      <c r="J265" s="3877" t="s">
        <v>6273</v>
      </c>
      <c r="K265" s="3878" t="s">
        <v>6274</v>
      </c>
      <c r="L265" s="574"/>
    </row>
    <row r="266" spans="1:12" ht="39.75">
      <c r="A266" s="2327"/>
      <c r="B266" s="259" t="s">
        <v>6275</v>
      </c>
      <c r="C266" s="82" t="s">
        <v>3070</v>
      </c>
      <c r="D266" s="162" t="s">
        <v>4337</v>
      </c>
      <c r="E266" s="158">
        <v>85</v>
      </c>
      <c r="F266" s="361"/>
      <c r="G266" s="904" t="s">
        <v>6269</v>
      </c>
      <c r="H266" s="69">
        <v>1380</v>
      </c>
      <c r="I266" s="1772" t="s">
        <v>5711</v>
      </c>
      <c r="J266" s="3877" t="s">
        <v>6270</v>
      </c>
      <c r="K266" s="3878" t="s">
        <v>6271</v>
      </c>
      <c r="L266" s="574"/>
    </row>
    <row r="267" spans="1:12" ht="39.75">
      <c r="A267" s="2327"/>
      <c r="B267" s="2256" t="s">
        <v>6276</v>
      </c>
      <c r="C267" s="82" t="s">
        <v>3070</v>
      </c>
      <c r="D267" s="162" t="s">
        <v>4337</v>
      </c>
      <c r="E267" s="1122">
        <v>30</v>
      </c>
      <c r="F267" s="51"/>
      <c r="G267" s="2808" t="s">
        <v>6196</v>
      </c>
      <c r="H267" s="69">
        <v>610</v>
      </c>
      <c r="I267" s="1772" t="s">
        <v>903</v>
      </c>
      <c r="J267" s="3183" t="s">
        <v>6277</v>
      </c>
      <c r="K267" s="3184">
        <v>20.5</v>
      </c>
      <c r="L267" s="574"/>
    </row>
    <row r="268" spans="1:12" ht="39.75">
      <c r="A268" s="2327"/>
      <c r="B268" s="2256" t="s">
        <v>6278</v>
      </c>
      <c r="C268" s="82" t="s">
        <v>3070</v>
      </c>
      <c r="D268" s="162" t="s">
        <v>4337</v>
      </c>
      <c r="E268" s="1122">
        <v>30</v>
      </c>
      <c r="F268" s="51"/>
      <c r="G268" s="180" t="s">
        <v>6196</v>
      </c>
      <c r="H268" s="69">
        <v>610</v>
      </c>
      <c r="I268" s="1772" t="s">
        <v>903</v>
      </c>
      <c r="J268" s="3183" t="s">
        <v>6277</v>
      </c>
      <c r="K268" s="3184">
        <v>20.5</v>
      </c>
      <c r="L268" s="574"/>
    </row>
    <row r="269" spans="1:12" ht="39.75">
      <c r="A269" s="2327"/>
      <c r="B269" s="2256" t="s">
        <v>6279</v>
      </c>
      <c r="C269" s="82" t="s">
        <v>3070</v>
      </c>
      <c r="D269" s="162" t="s">
        <v>4337</v>
      </c>
      <c r="E269" s="1122">
        <v>35</v>
      </c>
      <c r="F269" s="51"/>
      <c r="G269" s="180" t="s">
        <v>6280</v>
      </c>
      <c r="H269" s="69">
        <v>380</v>
      </c>
      <c r="I269" s="1772" t="s">
        <v>903</v>
      </c>
      <c r="J269" s="3183" t="s">
        <v>6277</v>
      </c>
      <c r="K269" s="3184">
        <v>20.5</v>
      </c>
      <c r="L269" s="574"/>
    </row>
    <row r="270" spans="1:12" ht="39.75">
      <c r="A270" s="2327"/>
      <c r="B270" s="2256" t="s">
        <v>6281</v>
      </c>
      <c r="C270" s="82" t="s">
        <v>3070</v>
      </c>
      <c r="D270" s="162" t="s">
        <v>4337</v>
      </c>
      <c r="E270" s="1122">
        <v>40</v>
      </c>
      <c r="F270" s="51"/>
      <c r="G270" s="180" t="s">
        <v>930</v>
      </c>
      <c r="H270" s="69">
        <v>700</v>
      </c>
      <c r="I270" s="1772" t="s">
        <v>903</v>
      </c>
      <c r="J270" s="3183" t="s">
        <v>6197</v>
      </c>
      <c r="K270" s="3184" t="s">
        <v>6282</v>
      </c>
      <c r="L270" s="574"/>
    </row>
    <row r="271" spans="1:12" ht="39.75">
      <c r="A271" s="2327"/>
      <c r="B271" s="547" t="s">
        <v>6283</v>
      </c>
      <c r="C271" s="82" t="s">
        <v>3070</v>
      </c>
      <c r="D271" s="162" t="s">
        <v>5533</v>
      </c>
      <c r="E271" s="137"/>
      <c r="F271" s="51"/>
      <c r="G271" s="2809" t="s">
        <v>6196</v>
      </c>
      <c r="H271" s="29">
        <v>610</v>
      </c>
      <c r="I271" s="1772" t="s">
        <v>903</v>
      </c>
      <c r="J271" s="3183" t="s">
        <v>6284</v>
      </c>
      <c r="K271" s="3184" t="s">
        <v>6285</v>
      </c>
      <c r="L271" s="574"/>
    </row>
    <row r="272" spans="1:12" ht="39.75">
      <c r="A272" s="2327"/>
      <c r="B272" s="547" t="s">
        <v>6286</v>
      </c>
      <c r="C272" s="82" t="s">
        <v>3070</v>
      </c>
      <c r="D272" s="162" t="s">
        <v>5533</v>
      </c>
      <c r="E272" s="137"/>
      <c r="F272" s="51"/>
      <c r="G272" s="2809" t="s">
        <v>6196</v>
      </c>
      <c r="H272" s="29">
        <v>560</v>
      </c>
      <c r="I272" s="1772" t="s">
        <v>903</v>
      </c>
      <c r="J272" s="3183" t="s">
        <v>6287</v>
      </c>
      <c r="K272" s="3184" t="s">
        <v>6288</v>
      </c>
      <c r="L272" s="574"/>
    </row>
    <row r="273" spans="1:12" ht="39.75">
      <c r="A273" s="2327"/>
      <c r="B273" s="547" t="s">
        <v>6195</v>
      </c>
      <c r="C273" s="82" t="s">
        <v>6156</v>
      </c>
      <c r="D273" s="162" t="s">
        <v>334</v>
      </c>
      <c r="E273" s="33">
        <v>45</v>
      </c>
      <c r="F273" s="963" t="s">
        <v>5510</v>
      </c>
      <c r="G273" s="2809" t="s">
        <v>6196</v>
      </c>
      <c r="H273" s="29">
        <v>700</v>
      </c>
      <c r="I273" s="1772" t="s">
        <v>903</v>
      </c>
      <c r="J273" s="3183" t="s">
        <v>6197</v>
      </c>
      <c r="K273" s="3184" t="s">
        <v>6198</v>
      </c>
      <c r="L273" s="574"/>
    </row>
    <row r="274" spans="1:12">
      <c r="A274" s="2327"/>
      <c r="B274" s="225" t="s">
        <v>6199</v>
      </c>
      <c r="C274" s="748"/>
      <c r="D274" s="760"/>
      <c r="E274" s="137"/>
      <c r="F274" s="51"/>
      <c r="G274" s="765"/>
      <c r="H274" s="69">
        <v>740</v>
      </c>
      <c r="I274" s="144"/>
      <c r="J274" s="145"/>
      <c r="K274" s="146"/>
      <c r="L274" s="574"/>
    </row>
    <row r="275" spans="1:12">
      <c r="A275" s="2327"/>
      <c r="B275" s="225" t="s">
        <v>6200</v>
      </c>
      <c r="C275" s="748"/>
      <c r="D275" s="760"/>
      <c r="E275" s="137"/>
      <c r="F275" s="51"/>
      <c r="G275" s="765"/>
      <c r="H275" s="69">
        <v>850</v>
      </c>
      <c r="I275" s="144"/>
      <c r="J275" s="145"/>
      <c r="K275" s="146"/>
      <c r="L275" s="574"/>
    </row>
    <row r="276" spans="1:12">
      <c r="A276" s="2327"/>
      <c r="B276" s="1450" t="s">
        <v>6160</v>
      </c>
      <c r="C276" s="748"/>
      <c r="D276" s="760"/>
      <c r="E276" s="137"/>
      <c r="F276" s="51"/>
      <c r="G276" s="765"/>
      <c r="H276" s="69">
        <v>228</v>
      </c>
      <c r="I276" s="144"/>
      <c r="J276" s="145"/>
      <c r="K276" s="146"/>
      <c r="L276" s="574"/>
    </row>
    <row r="277" spans="1:12" ht="39.75">
      <c r="A277" s="2327"/>
      <c r="B277" s="2256" t="s">
        <v>6276</v>
      </c>
      <c r="C277" s="82" t="s">
        <v>3070</v>
      </c>
      <c r="D277" s="162" t="s">
        <v>4337</v>
      </c>
      <c r="E277" s="1122">
        <v>30</v>
      </c>
      <c r="F277" s="51"/>
      <c r="G277" s="2808" t="s">
        <v>6196</v>
      </c>
      <c r="H277" s="69">
        <v>610</v>
      </c>
      <c r="I277" s="1772" t="s">
        <v>903</v>
      </c>
      <c r="J277" s="3183" t="s">
        <v>6277</v>
      </c>
      <c r="K277" s="3184">
        <v>20.5</v>
      </c>
      <c r="L277" s="574"/>
    </row>
    <row r="278" spans="1:12" ht="39.75">
      <c r="A278" s="2327"/>
      <c r="B278" s="2256" t="s">
        <v>6278</v>
      </c>
      <c r="C278" s="82" t="s">
        <v>3070</v>
      </c>
      <c r="D278" s="162" t="s">
        <v>4337</v>
      </c>
      <c r="E278" s="1122">
        <v>30</v>
      </c>
      <c r="F278" s="51"/>
      <c r="G278" s="180" t="s">
        <v>6196</v>
      </c>
      <c r="H278" s="69">
        <v>610</v>
      </c>
      <c r="I278" s="1772" t="s">
        <v>903</v>
      </c>
      <c r="J278" s="3183" t="s">
        <v>6277</v>
      </c>
      <c r="K278" s="3184">
        <v>20.5</v>
      </c>
      <c r="L278" s="574"/>
    </row>
    <row r="279" spans="1:12" ht="39.75">
      <c r="A279" s="2327"/>
      <c r="B279" s="2256" t="s">
        <v>6279</v>
      </c>
      <c r="C279" s="82" t="s">
        <v>3070</v>
      </c>
      <c r="D279" s="162" t="s">
        <v>4337</v>
      </c>
      <c r="E279" s="1122">
        <v>35</v>
      </c>
      <c r="F279" s="51"/>
      <c r="G279" s="180" t="s">
        <v>6280</v>
      </c>
      <c r="H279" s="69">
        <v>380</v>
      </c>
      <c r="I279" s="1772" t="s">
        <v>903</v>
      </c>
      <c r="J279" s="3183" t="s">
        <v>6277</v>
      </c>
      <c r="K279" s="3184">
        <v>20.5</v>
      </c>
      <c r="L279" s="574"/>
    </row>
    <row r="280" spans="1:12" ht="39.75">
      <c r="A280" s="2327"/>
      <c r="B280" s="2256" t="s">
        <v>6281</v>
      </c>
      <c r="C280" s="82" t="s">
        <v>3070</v>
      </c>
      <c r="D280" s="162" t="s">
        <v>4337</v>
      </c>
      <c r="E280" s="1122">
        <v>40</v>
      </c>
      <c r="F280" s="51"/>
      <c r="G280" s="180" t="s">
        <v>930</v>
      </c>
      <c r="H280" s="69">
        <v>700</v>
      </c>
      <c r="I280" s="1772" t="s">
        <v>903</v>
      </c>
      <c r="J280" s="3183" t="s">
        <v>6197</v>
      </c>
      <c r="K280" s="3184" t="s">
        <v>6282</v>
      </c>
      <c r="L280" s="574"/>
    </row>
    <row r="281" spans="1:12" ht="39.75">
      <c r="A281" s="2327"/>
      <c r="B281" s="547" t="s">
        <v>6283</v>
      </c>
      <c r="C281" s="82" t="s">
        <v>3070</v>
      </c>
      <c r="D281" s="162" t="s">
        <v>5533</v>
      </c>
      <c r="E281" s="137"/>
      <c r="F281" s="51"/>
      <c r="G281" s="2809" t="s">
        <v>6196</v>
      </c>
      <c r="H281" s="29">
        <v>610</v>
      </c>
      <c r="I281" s="1772" t="s">
        <v>903</v>
      </c>
      <c r="J281" s="3183" t="s">
        <v>6284</v>
      </c>
      <c r="K281" s="3184" t="s">
        <v>6285</v>
      </c>
      <c r="L281" s="574"/>
    </row>
    <row r="282" spans="1:12" ht="39.75">
      <c r="A282" s="2327"/>
      <c r="B282" s="547" t="s">
        <v>6286</v>
      </c>
      <c r="C282" s="82" t="s">
        <v>3070</v>
      </c>
      <c r="D282" s="162" t="s">
        <v>5533</v>
      </c>
      <c r="E282" s="137"/>
      <c r="F282" s="51"/>
      <c r="G282" s="2809" t="s">
        <v>6196</v>
      </c>
      <c r="H282" s="29">
        <v>560</v>
      </c>
      <c r="I282" s="1772" t="s">
        <v>903</v>
      </c>
      <c r="J282" s="3183" t="s">
        <v>6287</v>
      </c>
      <c r="K282" s="3184" t="s">
        <v>6288</v>
      </c>
    </row>
    <row r="283" spans="1:12" ht="39.75">
      <c r="A283" s="2327"/>
      <c r="B283" s="547" t="s">
        <v>6195</v>
      </c>
      <c r="C283" s="82" t="s">
        <v>6156</v>
      </c>
      <c r="D283" s="162" t="s">
        <v>334</v>
      </c>
      <c r="E283" s="33">
        <v>45</v>
      </c>
      <c r="F283" s="963" t="s">
        <v>5510</v>
      </c>
      <c r="G283" s="2809" t="s">
        <v>6196</v>
      </c>
      <c r="H283" s="29">
        <v>700</v>
      </c>
      <c r="I283" s="1772" t="s">
        <v>903</v>
      </c>
      <c r="J283" s="3183" t="s">
        <v>6197</v>
      </c>
      <c r="K283" s="3184" t="s">
        <v>6198</v>
      </c>
    </row>
    <row r="284" spans="1:12">
      <c r="A284" s="2327"/>
      <c r="B284" s="225" t="s">
        <v>6199</v>
      </c>
      <c r="C284" s="748"/>
      <c r="D284" s="760"/>
      <c r="E284" s="137"/>
      <c r="F284" s="51"/>
      <c r="G284" s="765"/>
      <c r="H284" s="69">
        <v>740</v>
      </c>
      <c r="I284" s="144"/>
      <c r="J284" s="145"/>
      <c r="K284" s="146"/>
    </row>
    <row r="285" spans="1:12">
      <c r="A285" s="2327"/>
      <c r="B285" s="225" t="s">
        <v>6200</v>
      </c>
      <c r="C285" s="748"/>
      <c r="D285" s="760"/>
      <c r="E285" s="137"/>
      <c r="F285" s="51"/>
      <c r="G285" s="765"/>
      <c r="H285" s="69">
        <v>850</v>
      </c>
      <c r="I285" s="144"/>
      <c r="J285" s="145"/>
      <c r="K285" s="146"/>
    </row>
    <row r="286" spans="1:12">
      <c r="A286" s="2327"/>
      <c r="B286" s="1450" t="s">
        <v>6160</v>
      </c>
      <c r="C286" s="748"/>
      <c r="D286" s="760"/>
      <c r="E286" s="137"/>
      <c r="F286" s="51"/>
      <c r="G286" s="765"/>
      <c r="H286" s="69">
        <v>228</v>
      </c>
      <c r="I286" s="144"/>
      <c r="J286" s="145"/>
      <c r="K286" s="146"/>
    </row>
    <row r="287" spans="1:12">
      <c r="A287" s="2327"/>
      <c r="B287" s="393"/>
      <c r="C287" s="82"/>
      <c r="D287" s="2019"/>
      <c r="E287" s="252"/>
      <c r="F287" s="241"/>
      <c r="G287" s="276"/>
      <c r="H287" s="29"/>
      <c r="I287" s="416"/>
      <c r="J287" s="203"/>
      <c r="K287" s="1777"/>
    </row>
    <row r="288" spans="1:12">
      <c r="A288" s="2327"/>
      <c r="B288" s="645"/>
      <c r="C288" s="82"/>
      <c r="D288" s="322"/>
      <c r="E288" s="252"/>
      <c r="F288" s="241"/>
      <c r="G288" s="276"/>
      <c r="H288" s="29"/>
      <c r="I288" s="1804"/>
      <c r="J288" s="203"/>
      <c r="K288" s="3154"/>
    </row>
    <row r="289" spans="1:11">
      <c r="A289" s="3757" t="s">
        <v>1180</v>
      </c>
      <c r="B289" s="32"/>
      <c r="C289" s="82"/>
      <c r="D289" s="322"/>
      <c r="E289" s="252"/>
      <c r="F289" s="241"/>
      <c r="G289" s="276"/>
      <c r="H289" s="29"/>
      <c r="I289" s="416"/>
      <c r="J289" s="203"/>
      <c r="K289" s="1777"/>
    </row>
    <row r="290" spans="1:11">
      <c r="A290" s="2327"/>
      <c r="B290" s="32"/>
      <c r="C290" s="82"/>
      <c r="D290" s="2019"/>
      <c r="E290" s="252"/>
      <c r="F290" s="241"/>
      <c r="G290" s="276"/>
      <c r="H290" s="29"/>
      <c r="I290" s="416"/>
      <c r="J290" s="203"/>
      <c r="K290" s="1777"/>
    </row>
    <row r="291" spans="1:11" ht="37.5">
      <c r="A291" s="2327"/>
      <c r="B291" s="1782"/>
      <c r="C291" s="362"/>
      <c r="D291" s="1056"/>
      <c r="E291" s="1783"/>
      <c r="F291" s="1784"/>
      <c r="G291" s="2437"/>
      <c r="H291" s="2347"/>
      <c r="I291" s="455"/>
      <c r="J291" s="1778"/>
      <c r="K291" s="2105"/>
    </row>
    <row r="292" spans="1:11" ht="37.5">
      <c r="A292" s="2327" t="s">
        <v>906</v>
      </c>
      <c r="B292" s="1782"/>
      <c r="C292" s="362"/>
      <c r="D292" s="1056"/>
      <c r="E292" s="1783"/>
      <c r="F292" s="1784"/>
      <c r="G292" s="2437"/>
      <c r="H292" s="2347"/>
      <c r="I292" s="455"/>
      <c r="J292" s="1778"/>
      <c r="K292" s="2105"/>
    </row>
    <row r="293" spans="1:11" ht="37.5">
      <c r="A293" s="2327" t="s">
        <v>906</v>
      </c>
      <c r="B293" s="1782"/>
      <c r="C293" s="362"/>
      <c r="D293" s="1056"/>
      <c r="E293" s="1783"/>
      <c r="F293" s="1784"/>
      <c r="G293" s="2437"/>
      <c r="H293" s="2347"/>
      <c r="I293" s="455"/>
      <c r="J293" s="1778"/>
      <c r="K293" s="2105"/>
    </row>
    <row r="294" spans="1:11">
      <c r="A294" s="2327" t="s">
        <v>906</v>
      </c>
      <c r="B294" s="1782"/>
      <c r="C294" s="362"/>
      <c r="D294" s="1056"/>
      <c r="E294" s="1836"/>
      <c r="F294" s="1990"/>
      <c r="G294" s="1713"/>
      <c r="H294" s="69"/>
      <c r="I294" s="455"/>
      <c r="J294" s="1778"/>
      <c r="K294" s="2132"/>
    </row>
    <row r="295" spans="1:11">
      <c r="A295" s="2327"/>
      <c r="B295" s="69"/>
      <c r="C295" s="362"/>
      <c r="D295" s="1056"/>
      <c r="E295" s="1836"/>
      <c r="F295" s="1477"/>
      <c r="G295" s="1713"/>
      <c r="H295" s="69"/>
      <c r="I295" s="455"/>
      <c r="J295" s="2132"/>
      <c r="K295" s="2132"/>
    </row>
    <row r="296" spans="1:11">
      <c r="A296" s="2327"/>
      <c r="B296" s="69"/>
      <c r="C296" s="362"/>
      <c r="D296" s="1056"/>
      <c r="E296" s="1836"/>
      <c r="F296" s="1477"/>
      <c r="G296" s="1713"/>
      <c r="H296" s="69"/>
      <c r="I296" s="455"/>
      <c r="J296" s="2132"/>
      <c r="K296" s="2132"/>
    </row>
    <row r="297" spans="1:11">
      <c r="A297" s="2327"/>
      <c r="B297" s="1643"/>
      <c r="C297" s="3793"/>
      <c r="D297" s="3353"/>
      <c r="E297" s="1478"/>
      <c r="F297" s="1479"/>
      <c r="G297" s="2101"/>
      <c r="H297" s="1718"/>
      <c r="I297" s="3791"/>
      <c r="J297" s="3801"/>
      <c r="K297" s="2132"/>
    </row>
    <row r="298" spans="1:11">
      <c r="A298" s="2327"/>
      <c r="B298" s="852"/>
      <c r="C298" s="753"/>
      <c r="D298" s="634"/>
      <c r="E298" s="1478"/>
      <c r="F298" s="1479"/>
      <c r="G298" s="2101"/>
      <c r="H298" s="1718"/>
      <c r="I298" s="3791"/>
      <c r="J298" s="2130"/>
      <c r="K298" s="2132"/>
    </row>
    <row r="299" spans="1:11">
      <c r="A299" s="2327"/>
      <c r="B299" s="852"/>
      <c r="C299" s="753"/>
      <c r="D299" s="3353"/>
      <c r="E299" s="1478"/>
      <c r="F299" s="1479"/>
      <c r="G299" s="2101"/>
      <c r="H299" s="1718"/>
      <c r="I299" s="3791"/>
      <c r="J299" s="2132"/>
      <c r="K299" s="1997"/>
    </row>
    <row r="300" spans="1:11">
      <c r="A300" s="2327"/>
      <c r="B300" s="852"/>
      <c r="C300" s="753"/>
      <c r="D300" s="3353"/>
      <c r="E300" s="1478"/>
      <c r="F300" s="1479"/>
      <c r="G300" s="2101"/>
      <c r="H300" s="1718"/>
      <c r="I300" s="3791"/>
      <c r="J300" s="2132"/>
      <c r="K300" s="1997"/>
    </row>
    <row r="301" spans="1:11">
      <c r="A301" s="2327"/>
      <c r="B301" s="190"/>
      <c r="C301" s="140"/>
      <c r="D301" s="140"/>
      <c r="E301" s="1476"/>
      <c r="F301" s="1477"/>
      <c r="G301" s="2122"/>
      <c r="H301" s="190"/>
      <c r="I301" s="132"/>
      <c r="J301" s="2118"/>
      <c r="K301" s="2118"/>
    </row>
    <row r="302" spans="1:11">
      <c r="A302" s="2327"/>
      <c r="B302" s="69"/>
      <c r="C302" s="218"/>
      <c r="D302" s="218"/>
      <c r="E302" s="1476"/>
      <c r="F302" s="1477"/>
      <c r="G302" s="1713"/>
      <c r="H302" s="69"/>
      <c r="I302" s="69"/>
      <c r="J302" s="2118"/>
      <c r="K302" s="2118"/>
    </row>
    <row r="303" spans="1:11">
      <c r="A303" s="2327"/>
      <c r="B303" s="69"/>
      <c r="C303" s="218"/>
      <c r="D303" s="218"/>
      <c r="E303" s="1476"/>
      <c r="F303" s="1477"/>
      <c r="G303" s="1713"/>
      <c r="H303" s="69"/>
      <c r="I303" s="69"/>
      <c r="J303" s="2118"/>
      <c r="K303" s="2118"/>
    </row>
    <row r="304" spans="1:11">
      <c r="A304" s="2327"/>
      <c r="B304" s="69"/>
      <c r="C304" s="218"/>
      <c r="D304" s="218"/>
      <c r="E304" s="1476"/>
      <c r="F304" s="1477"/>
      <c r="G304" s="1713"/>
      <c r="H304" s="69"/>
      <c r="I304" s="69"/>
      <c r="J304" s="2118"/>
      <c r="K304" s="2118"/>
    </row>
    <row r="305" spans="1:11">
      <c r="A305" s="3757" t="s">
        <v>1</v>
      </c>
      <c r="B305" s="413"/>
      <c r="C305" s="791"/>
      <c r="D305" s="372"/>
      <c r="E305" s="1848"/>
      <c r="F305" s="1849"/>
      <c r="G305" s="270"/>
      <c r="H305" s="1850"/>
      <c r="I305" s="413"/>
      <c r="J305" s="1851"/>
      <c r="K305" s="1847"/>
    </row>
    <row r="306" spans="1:11">
      <c r="A306" s="3757" t="s">
        <v>1004</v>
      </c>
      <c r="B306" s="790"/>
      <c r="C306" s="1852"/>
      <c r="D306" s="785"/>
      <c r="E306" s="1848"/>
      <c r="F306" s="1849"/>
      <c r="G306" s="270"/>
      <c r="H306" s="1850"/>
      <c r="I306" s="413"/>
      <c r="J306" s="1851"/>
      <c r="K306" s="1847"/>
    </row>
    <row r="307" spans="1:11" ht="35.25" thickBot="1">
      <c r="A307" s="3757"/>
      <c r="B307" s="412"/>
      <c r="C307" s="372"/>
      <c r="D307" s="372"/>
      <c r="E307" s="1848"/>
      <c r="F307" s="1849"/>
      <c r="G307" s="270"/>
      <c r="H307" s="1850"/>
      <c r="I307" s="412"/>
      <c r="J307" s="1851"/>
      <c r="K307" s="1847"/>
    </row>
    <row r="308" spans="1:11">
      <c r="A308" s="3427"/>
      <c r="B308" s="3760" t="s">
        <v>3</v>
      </c>
      <c r="C308" s="113" t="s">
        <v>4</v>
      </c>
      <c r="D308" s="7" t="s">
        <v>5</v>
      </c>
      <c r="E308" s="3757" t="s">
        <v>6</v>
      </c>
      <c r="F308" s="3757" t="s">
        <v>6</v>
      </c>
      <c r="G308" s="1537" t="s">
        <v>7</v>
      </c>
      <c r="H308" s="6" t="s">
        <v>8</v>
      </c>
      <c r="I308" s="113" t="s">
        <v>936</v>
      </c>
      <c r="J308" s="2747" t="s">
        <v>10</v>
      </c>
      <c r="K308" s="3757" t="s">
        <v>10</v>
      </c>
    </row>
    <row r="309" spans="1:11" ht="35.25" thickBot="1">
      <c r="A309" s="3428"/>
      <c r="B309" s="16"/>
      <c r="C309" s="123"/>
      <c r="D309" s="13" t="s">
        <v>11</v>
      </c>
      <c r="E309" s="3757" t="s">
        <v>13</v>
      </c>
      <c r="F309" s="3757" t="s">
        <v>12</v>
      </c>
      <c r="G309" s="1538"/>
      <c r="H309" s="12" t="s">
        <v>14</v>
      </c>
      <c r="I309" s="123" t="s">
        <v>937</v>
      </c>
      <c r="J309" s="3622" t="s">
        <v>15</v>
      </c>
      <c r="K309" s="3757" t="s">
        <v>16</v>
      </c>
    </row>
    <row r="310" spans="1:11" ht="35.25" thickBot="1">
      <c r="A310" s="2327"/>
      <c r="B310" s="3757"/>
      <c r="C310" s="357"/>
      <c r="D310" s="358"/>
      <c r="E310" s="1476"/>
      <c r="F310" s="1477"/>
      <c r="G310" s="1539"/>
      <c r="H310" s="29"/>
      <c r="I310" s="467"/>
      <c r="J310" s="363"/>
      <c r="K310" s="311"/>
    </row>
    <row r="311" spans="1:11" ht="35.25" thickBot="1">
      <c r="A311" s="2327"/>
      <c r="B311" s="3757"/>
      <c r="C311" s="357"/>
      <c r="D311" s="358"/>
      <c r="E311" s="1474"/>
      <c r="F311" s="1475"/>
      <c r="G311" s="1541"/>
      <c r="H311" s="69"/>
      <c r="I311" s="144"/>
      <c r="J311" s="145"/>
      <c r="K311" s="146"/>
    </row>
    <row r="312" spans="1:11">
      <c r="A312" s="2327"/>
      <c r="B312" s="284"/>
      <c r="C312" s="362"/>
      <c r="D312" s="1540"/>
      <c r="E312" s="1474"/>
      <c r="F312" s="1475"/>
      <c r="G312" s="1632"/>
      <c r="H312" s="1543"/>
      <c r="I312" s="484"/>
      <c r="J312" s="485"/>
      <c r="K312" s="315"/>
    </row>
    <row r="313" spans="1:11" ht="37.5">
      <c r="A313" s="2327"/>
      <c r="B313" s="284"/>
      <c r="C313" s="362"/>
      <c r="D313" s="1056"/>
      <c r="E313" s="1836"/>
      <c r="F313" s="1477"/>
      <c r="G313" s="1544"/>
      <c r="H313" s="20"/>
      <c r="I313" s="132"/>
      <c r="J313" s="2123"/>
      <c r="K313" s="1394"/>
    </row>
    <row r="314" spans="1:11" ht="37.5">
      <c r="A314" s="2327"/>
      <c r="B314" s="284"/>
      <c r="C314" s="362"/>
      <c r="D314" s="1056"/>
      <c r="E314" s="1836"/>
      <c r="F314" s="1477"/>
      <c r="G314" s="1539"/>
      <c r="H314" s="29"/>
      <c r="I314" s="132"/>
      <c r="J314" s="741"/>
      <c r="K314" s="1838"/>
    </row>
    <row r="315" spans="1:11">
      <c r="A315" s="2327"/>
      <c r="B315" s="284"/>
      <c r="C315" s="362"/>
      <c r="D315" s="1056"/>
      <c r="E315" s="1836"/>
      <c r="F315" s="1477"/>
      <c r="G315" s="1539"/>
      <c r="H315" s="29"/>
      <c r="I315" s="132"/>
      <c r="J315" s="360"/>
      <c r="K315" s="529"/>
    </row>
    <row r="316" spans="1:11">
      <c r="A316" s="2327"/>
      <c r="B316" s="69"/>
      <c r="C316" s="82"/>
      <c r="D316" s="322"/>
      <c r="E316" s="1783"/>
      <c r="F316" s="1477"/>
      <c r="G316" s="1116"/>
      <c r="H316" s="1345"/>
      <c r="I316" s="455"/>
      <c r="J316" s="1345"/>
      <c r="K316" s="1997"/>
    </row>
    <row r="317" spans="1:11">
      <c r="A317" s="2327"/>
      <c r="B317" s="69"/>
      <c r="C317" s="82"/>
      <c r="D317" s="322"/>
      <c r="E317" s="33"/>
      <c r="F317" s="34"/>
      <c r="G317" s="276"/>
      <c r="H317" s="1345"/>
      <c r="I317" s="132"/>
      <c r="J317" s="203"/>
      <c r="K317" s="1777"/>
    </row>
    <row r="318" spans="1:11">
      <c r="A318" s="2327"/>
      <c r="B318" s="69"/>
      <c r="C318" s="82"/>
      <c r="D318" s="218"/>
      <c r="E318" s="1783"/>
      <c r="F318" s="1784"/>
      <c r="G318" s="1601"/>
      <c r="H318" s="1345"/>
      <c r="I318" s="132"/>
      <c r="J318" s="3803"/>
      <c r="K318" s="1998"/>
    </row>
    <row r="319" spans="1:11" ht="37.5">
      <c r="A319" s="2327"/>
      <c r="B319" s="69"/>
      <c r="C319" s="82"/>
      <c r="D319" s="218"/>
      <c r="E319" s="1783"/>
      <c r="F319" s="1784"/>
      <c r="G319" s="1798"/>
      <c r="H319" s="2104"/>
      <c r="I319" s="132"/>
      <c r="J319" s="1996"/>
      <c r="K319" s="2127"/>
    </row>
    <row r="320" spans="1:11">
      <c r="A320" s="2327"/>
      <c r="B320" s="69"/>
      <c r="C320" s="82"/>
      <c r="D320" s="322"/>
      <c r="E320" s="33"/>
      <c r="F320" s="34"/>
      <c r="G320" s="1541"/>
      <c r="H320" s="69"/>
      <c r="I320" s="486"/>
      <c r="J320" s="2146"/>
      <c r="K320" s="2099"/>
    </row>
    <row r="321" spans="1:11">
      <c r="A321" s="2327"/>
      <c r="B321" s="284"/>
      <c r="C321" s="362"/>
      <c r="D321" s="1203"/>
      <c r="E321" s="1836"/>
      <c r="F321" s="1990"/>
      <c r="G321" s="1541"/>
      <c r="H321" s="69"/>
      <c r="I321" s="486"/>
      <c r="J321" s="2146"/>
      <c r="K321" s="2099"/>
    </row>
    <row r="322" spans="1:11">
      <c r="A322" s="2327"/>
      <c r="B322" s="69"/>
      <c r="C322" s="82"/>
      <c r="D322" s="459"/>
      <c r="E322" s="3456"/>
      <c r="F322" s="3456"/>
      <c r="G322" s="277"/>
      <c r="H322" s="29"/>
      <c r="I322" s="455"/>
      <c r="J322" s="29"/>
      <c r="K322" s="305"/>
    </row>
    <row r="323" spans="1:11">
      <c r="A323" s="2327"/>
      <c r="B323" s="393"/>
      <c r="C323" s="362"/>
      <c r="D323" s="1203"/>
      <c r="E323" s="1836"/>
      <c r="F323" s="1477"/>
      <c r="G323" s="1541"/>
      <c r="H323" s="69"/>
      <c r="I323" s="486"/>
      <c r="J323" s="2146"/>
      <c r="K323" s="2099"/>
    </row>
    <row r="324" spans="1:11">
      <c r="A324" s="2327"/>
      <c r="B324" s="284"/>
      <c r="C324" s="1762"/>
      <c r="D324" s="1763"/>
      <c r="E324" s="2160"/>
      <c r="F324" s="1492"/>
      <c r="G324" s="1764"/>
      <c r="H324" s="628"/>
      <c r="I324" s="1765"/>
      <c r="J324" s="2147"/>
      <c r="K324" s="2148"/>
    </row>
    <row r="325" spans="1:11">
      <c r="A325" s="2327"/>
      <c r="B325" s="69"/>
      <c r="C325" s="82"/>
      <c r="D325" s="605"/>
      <c r="E325" s="33"/>
      <c r="F325" s="34"/>
      <c r="G325" s="455"/>
      <c r="H325" s="1345"/>
      <c r="I325" s="455"/>
      <c r="J325" s="2130"/>
      <c r="K325" s="2130"/>
    </row>
    <row r="326" spans="1:11">
      <c r="A326" s="2327"/>
      <c r="B326" s="69"/>
      <c r="C326" s="82"/>
      <c r="D326" s="605"/>
      <c r="E326" s="33"/>
      <c r="F326" s="34"/>
      <c r="G326" s="276"/>
      <c r="H326" s="29"/>
      <c r="I326" s="132"/>
      <c r="J326" s="203"/>
      <c r="K326" s="1777"/>
    </row>
    <row r="327" spans="1:11">
      <c r="A327" s="2327"/>
      <c r="B327" s="69"/>
      <c r="C327" s="82"/>
      <c r="D327" s="322"/>
      <c r="E327" s="3166"/>
      <c r="F327" s="2805"/>
      <c r="G327" s="276"/>
      <c r="H327" s="29"/>
      <c r="I327" s="455"/>
      <c r="J327" s="29"/>
      <c r="K327" s="3154"/>
    </row>
    <row r="328" spans="1:11">
      <c r="A328" s="2327"/>
      <c r="B328" s="69"/>
      <c r="C328" s="82"/>
      <c r="D328" s="322"/>
      <c r="E328" s="3232"/>
      <c r="F328" s="2805"/>
      <c r="G328" s="276"/>
      <c r="H328" s="29"/>
      <c r="I328" s="455"/>
      <c r="J328" s="29"/>
      <c r="K328" s="3154"/>
    </row>
    <row r="329" spans="1:11">
      <c r="A329" s="3757"/>
      <c r="B329" s="69"/>
      <c r="C329" s="82"/>
      <c r="D329" s="322"/>
      <c r="E329" s="3166"/>
      <c r="F329" s="2805"/>
      <c r="G329" s="276"/>
      <c r="H329" s="29"/>
      <c r="I329" s="455"/>
      <c r="J329" s="29"/>
      <c r="K329" s="3154"/>
    </row>
    <row r="330" spans="1:11">
      <c r="A330" s="2327"/>
      <c r="B330" s="69"/>
      <c r="C330" s="82"/>
      <c r="D330" s="322"/>
      <c r="E330" s="3167"/>
      <c r="F330" s="2805"/>
      <c r="G330" s="276"/>
      <c r="H330" s="29"/>
      <c r="I330" s="455"/>
      <c r="J330" s="29"/>
      <c r="K330" s="3154"/>
    </row>
    <row r="331" spans="1:11">
      <c r="A331" s="2327"/>
      <c r="B331" s="69"/>
      <c r="C331" s="82"/>
      <c r="D331" s="322"/>
      <c r="E331" s="3167"/>
      <c r="F331" s="2805"/>
      <c r="G331" s="276"/>
      <c r="H331" s="29"/>
      <c r="I331" s="416"/>
      <c r="J331" s="203"/>
      <c r="K331" s="3154"/>
    </row>
    <row r="332" spans="1:11">
      <c r="A332" s="2327"/>
      <c r="B332" s="852"/>
      <c r="C332" s="753"/>
      <c r="D332" s="753"/>
      <c r="E332" s="1783"/>
      <c r="F332" s="1784"/>
      <c r="G332" s="1116"/>
      <c r="H332" s="1345"/>
      <c r="I332" s="132"/>
      <c r="J332" s="1997"/>
      <c r="K332" s="1997"/>
    </row>
    <row r="333" spans="1:11" ht="37.5">
      <c r="A333" s="2327"/>
      <c r="B333" s="698"/>
      <c r="C333" s="1905"/>
      <c r="D333" s="1906"/>
      <c r="E333" s="2141"/>
      <c r="F333" s="2142"/>
      <c r="G333" s="1908"/>
      <c r="H333" s="1685"/>
      <c r="I333" s="2143"/>
      <c r="J333" s="2144"/>
      <c r="K333" s="2145"/>
    </row>
    <row r="334" spans="1:11">
      <c r="A334" s="2327"/>
      <c r="B334" s="69"/>
      <c r="C334" s="82"/>
      <c r="D334" s="218"/>
      <c r="E334" s="1783"/>
      <c r="F334" s="1784"/>
      <c r="G334" s="1713"/>
      <c r="H334" s="1345"/>
      <c r="I334" s="132"/>
      <c r="J334" s="908"/>
      <c r="K334" s="1999"/>
    </row>
    <row r="335" spans="1:11">
      <c r="A335" s="2327"/>
      <c r="B335" s="69"/>
      <c r="C335" s="82"/>
      <c r="D335" s="322"/>
      <c r="E335" s="33"/>
      <c r="F335" s="34"/>
      <c r="G335" s="276"/>
      <c r="H335" s="1345"/>
      <c r="I335" s="132"/>
      <c r="J335" s="203"/>
      <c r="K335" s="1777"/>
    </row>
    <row r="336" spans="1:11" ht="35.25" thickBot="1">
      <c r="A336" s="2327"/>
      <c r="B336" s="1249"/>
      <c r="C336" s="357"/>
      <c r="D336" s="358"/>
      <c r="E336" s="1476"/>
      <c r="F336" s="1477"/>
      <c r="G336" s="1539"/>
      <c r="H336" s="29"/>
      <c r="I336" s="467"/>
      <c r="J336" s="363"/>
      <c r="K336" s="311"/>
    </row>
    <row r="337" spans="1:11" ht="35.25" thickBot="1">
      <c r="A337" s="2327"/>
      <c r="B337" s="1484"/>
      <c r="C337" s="357"/>
      <c r="D337" s="358"/>
      <c r="E337" s="1474"/>
      <c r="F337" s="1475"/>
      <c r="G337" s="1541"/>
      <c r="H337" s="69"/>
      <c r="I337" s="144"/>
      <c r="J337" s="145"/>
      <c r="K337" s="146"/>
    </row>
    <row r="338" spans="1:11">
      <c r="A338" s="2327"/>
      <c r="B338" s="284"/>
      <c r="C338" s="362"/>
      <c r="D338" s="1540"/>
      <c r="E338" s="1474"/>
      <c r="F338" s="1475"/>
      <c r="G338" s="1632"/>
      <c r="H338" s="1543"/>
      <c r="I338" s="484"/>
      <c r="J338" s="485"/>
      <c r="K338" s="315"/>
    </row>
    <row r="339" spans="1:11" ht="37.5">
      <c r="A339" s="2327"/>
      <c r="B339" s="284"/>
      <c r="C339" s="362"/>
      <c r="D339" s="1056"/>
      <c r="E339" s="1836"/>
      <c r="F339" s="1477"/>
      <c r="G339" s="1544"/>
      <c r="H339" s="20"/>
      <c r="I339" s="132"/>
      <c r="J339" s="2123"/>
      <c r="K339" s="1394"/>
    </row>
    <row r="340" spans="1:11" ht="37.5">
      <c r="A340" s="2327"/>
      <c r="B340" s="284"/>
      <c r="C340" s="362"/>
      <c r="D340" s="1056"/>
      <c r="E340" s="1836"/>
      <c r="F340" s="1477"/>
      <c r="G340" s="1539"/>
      <c r="H340" s="29"/>
      <c r="I340" s="132"/>
      <c r="J340" s="741"/>
      <c r="K340" s="1838"/>
    </row>
    <row r="341" spans="1:11">
      <c r="A341" s="2327"/>
      <c r="B341" s="284"/>
      <c r="C341" s="362"/>
      <c r="D341" s="1056"/>
      <c r="E341" s="1836"/>
      <c r="F341" s="1477"/>
      <c r="G341" s="1539"/>
      <c r="H341" s="29"/>
      <c r="I341" s="132"/>
      <c r="J341" s="360"/>
      <c r="K341" s="529"/>
    </row>
    <row r="342" spans="1:11">
      <c r="A342" s="2327"/>
      <c r="B342" s="69"/>
      <c r="C342" s="82"/>
      <c r="D342" s="322"/>
      <c r="E342" s="3167"/>
      <c r="F342" s="2805"/>
      <c r="G342" s="276"/>
      <c r="H342" s="29"/>
      <c r="I342" s="416"/>
      <c r="J342" s="203"/>
      <c r="K342" s="3154"/>
    </row>
    <row r="343" spans="1:11">
      <c r="A343" s="3757" t="s">
        <v>1</v>
      </c>
      <c r="B343" s="413"/>
      <c r="C343" s="791"/>
      <c r="D343" s="372"/>
      <c r="E343" s="1848"/>
      <c r="F343" s="1849"/>
      <c r="G343" s="270"/>
      <c r="H343" s="1850"/>
      <c r="I343" s="413"/>
      <c r="J343" s="1851"/>
      <c r="K343" s="1847"/>
    </row>
    <row r="344" spans="1:11">
      <c r="A344" s="3757" t="s">
        <v>1004</v>
      </c>
      <c r="B344" s="790"/>
      <c r="C344" s="1852"/>
      <c r="D344" s="785"/>
      <c r="E344" s="1848"/>
      <c r="F344" s="1849"/>
      <c r="G344" s="270"/>
      <c r="H344" s="1850"/>
      <c r="I344" s="413"/>
      <c r="J344" s="1851"/>
      <c r="K344" s="1847"/>
    </row>
    <row r="345" spans="1:11" ht="35.25" thickBot="1">
      <c r="A345" s="3757"/>
      <c r="B345" s="412"/>
      <c r="C345" s="372"/>
      <c r="D345" s="372"/>
      <c r="E345" s="1848"/>
      <c r="F345" s="1849"/>
      <c r="G345" s="270"/>
      <c r="H345" s="1850"/>
      <c r="I345" s="412"/>
      <c r="J345" s="1851"/>
      <c r="K345" s="1847"/>
    </row>
    <row r="346" spans="1:11" ht="39" thickBot="1">
      <c r="A346" s="3757"/>
      <c r="B346" s="2124"/>
      <c r="C346" s="443"/>
      <c r="D346" s="1467"/>
      <c r="E346" s="1489"/>
      <c r="F346" s="1621"/>
      <c r="G346" s="1798"/>
      <c r="H346" s="1995"/>
      <c r="I346" s="482"/>
      <c r="J346" s="1995"/>
      <c r="K346" s="2091"/>
    </row>
    <row r="347" spans="1:11">
      <c r="A347" s="3757"/>
      <c r="B347" s="1597"/>
      <c r="C347" s="443"/>
      <c r="D347" s="1467"/>
      <c r="E347" s="1489"/>
      <c r="F347" s="1621"/>
      <c r="G347" s="1798"/>
      <c r="H347" s="1995"/>
      <c r="I347" s="482"/>
      <c r="J347" s="1995"/>
      <c r="K347" s="2091"/>
    </row>
    <row r="348" spans="1:11">
      <c r="A348" s="3757"/>
      <c r="B348" s="1870"/>
      <c r="C348" s="2092"/>
      <c r="D348" s="1464"/>
      <c r="E348" s="1478"/>
      <c r="F348" s="1479"/>
      <c r="G348" s="2090"/>
      <c r="H348" s="42"/>
      <c r="I348" s="132"/>
      <c r="J348" s="2095"/>
      <c r="K348" s="2096"/>
    </row>
    <row r="349" spans="1:11">
      <c r="A349" s="3757"/>
      <c r="B349" s="1870"/>
      <c r="C349" s="2092"/>
      <c r="D349" s="1598"/>
      <c r="E349" s="1478"/>
      <c r="F349" s="1479"/>
      <c r="G349" s="2090"/>
      <c r="H349" s="84"/>
      <c r="I349" s="132"/>
      <c r="J349" s="2093"/>
      <c r="K349" s="2094"/>
    </row>
    <row r="350" spans="1:11">
      <c r="A350" s="3757"/>
      <c r="B350" s="1870"/>
      <c r="C350" s="2092"/>
      <c r="D350" s="1598"/>
      <c r="E350" s="1478"/>
      <c r="F350" s="1479"/>
      <c r="G350" s="2090"/>
      <c r="H350" s="42"/>
      <c r="I350" s="132"/>
      <c r="J350" s="2093"/>
      <c r="K350" s="2094"/>
    </row>
    <row r="351" spans="1:11" ht="37.5">
      <c r="A351" s="3757"/>
      <c r="B351" s="1597"/>
      <c r="C351" s="362"/>
      <c r="D351" s="1464"/>
      <c r="E351" s="1478"/>
      <c r="F351" s="1479"/>
      <c r="G351" s="1798"/>
      <c r="H351" s="2104"/>
      <c r="I351" s="132"/>
      <c r="J351" s="1996"/>
      <c r="K351" s="2105"/>
    </row>
    <row r="352" spans="1:11">
      <c r="A352" s="3757"/>
      <c r="B352" s="32"/>
      <c r="C352" s="82"/>
      <c r="D352" s="322"/>
      <c r="E352" s="831"/>
      <c r="F352" s="665"/>
      <c r="G352" s="276"/>
      <c r="H352" s="29"/>
      <c r="I352" s="416"/>
      <c r="J352" s="203"/>
      <c r="K352" s="3804"/>
    </row>
    <row r="353" spans="2:11">
      <c r="B353" s="1870"/>
      <c r="C353" s="2092"/>
      <c r="D353" s="1464"/>
      <c r="E353" s="1478"/>
      <c r="F353" s="1479"/>
      <c r="G353" s="2090"/>
      <c r="H353" s="42"/>
      <c r="I353" s="132"/>
      <c r="J353" s="2095"/>
      <c r="K353" s="2096"/>
    </row>
    <row r="354" spans="2:11">
      <c r="B354" s="1870"/>
      <c r="C354" s="2092"/>
      <c r="D354" s="1598"/>
      <c r="E354" s="1478"/>
      <c r="F354" s="1479"/>
      <c r="G354" s="2090"/>
      <c r="H354" s="42"/>
      <c r="I354" s="132"/>
      <c r="J354" s="2095"/>
      <c r="K354" s="2096"/>
    </row>
    <row r="355" spans="2:11">
      <c r="B355" s="2116"/>
      <c r="C355" s="753"/>
      <c r="D355" s="753"/>
      <c r="E355" s="1478"/>
      <c r="F355" s="1479"/>
      <c r="G355" s="1713"/>
      <c r="H355" s="1345"/>
      <c r="I355" s="1349"/>
      <c r="J355" s="2119"/>
      <c r="K355" s="2119"/>
    </row>
    <row r="356" spans="2:11" ht="38.25">
      <c r="B356" s="2117"/>
      <c r="C356" s="753"/>
      <c r="D356" s="1063"/>
      <c r="E356" s="1478"/>
      <c r="F356" s="1479"/>
      <c r="G356" s="1539"/>
      <c r="H356" s="69"/>
      <c r="I356" s="1349"/>
      <c r="J356" s="2120"/>
      <c r="K356" s="2121"/>
    </row>
    <row r="357" spans="2:11">
      <c r="B357" s="2106"/>
      <c r="C357" s="2107"/>
      <c r="D357" s="2108"/>
      <c r="E357" s="2109"/>
      <c r="F357" s="2110"/>
      <c r="G357" s="2111"/>
      <c r="H357" s="2112"/>
      <c r="I357" s="2113"/>
      <c r="J357" s="2114"/>
      <c r="K357" s="2115"/>
    </row>
    <row r="358" spans="2:11">
      <c r="B358" s="1904"/>
      <c r="C358" s="2092"/>
      <c r="D358" s="172"/>
      <c r="E358" s="1478"/>
      <c r="F358" s="1479"/>
      <c r="G358" s="2097"/>
      <c r="H358" s="42"/>
      <c r="I358" s="132"/>
      <c r="J358" s="2098"/>
      <c r="K358" s="2099"/>
    </row>
    <row r="359" spans="2:11">
      <c r="B359" s="1904"/>
      <c r="C359" s="2092"/>
      <c r="D359" s="172"/>
      <c r="E359" s="1478"/>
      <c r="F359" s="1479"/>
      <c r="G359" s="2097"/>
      <c r="H359" s="42"/>
      <c r="I359" s="132"/>
      <c r="J359" s="2098"/>
      <c r="K359" s="2099"/>
    </row>
    <row r="360" spans="2:11">
      <c r="B360" s="852"/>
      <c r="C360" s="753"/>
      <c r="D360" s="2100"/>
      <c r="E360" s="1478"/>
      <c r="F360" s="1479"/>
      <c r="G360" s="2101"/>
      <c r="H360" s="1718"/>
      <c r="I360" s="132"/>
      <c r="J360" s="2102"/>
      <c r="K360" s="2102"/>
    </row>
    <row r="361" spans="2:11">
      <c r="B361" s="852"/>
      <c r="C361" s="753"/>
      <c r="D361" s="1063"/>
      <c r="E361" s="1478"/>
      <c r="F361" s="1479"/>
      <c r="G361" s="2101"/>
      <c r="H361" s="1718"/>
      <c r="I361" s="132"/>
      <c r="J361" s="2102"/>
      <c r="K361" s="2102"/>
    </row>
    <row r="362" spans="2:11">
      <c r="B362" s="190"/>
      <c r="C362" s="140"/>
      <c r="D362" s="140"/>
      <c r="E362" s="1476"/>
      <c r="F362" s="1477"/>
      <c r="G362" s="2122"/>
      <c r="H362" s="190"/>
      <c r="I362" s="132"/>
      <c r="J362" s="2118"/>
      <c r="K362" s="2118"/>
    </row>
    <row r="363" spans="2:11">
      <c r="B363" s="190"/>
      <c r="C363" s="140"/>
      <c r="D363" s="140"/>
      <c r="E363" s="1476"/>
      <c r="F363" s="1477"/>
      <c r="G363" s="2122"/>
      <c r="H363" s="190"/>
      <c r="I363" s="132"/>
      <c r="J363" s="2118"/>
      <c r="K363" s="2118"/>
    </row>
    <row r="364" spans="2:11">
      <c r="B364" s="190"/>
      <c r="C364" s="789"/>
      <c r="D364" s="140"/>
      <c r="E364" s="1476"/>
      <c r="F364" s="1477"/>
      <c r="G364" s="2122"/>
      <c r="H364" s="190"/>
      <c r="I364" s="132"/>
      <c r="J364" s="2118"/>
      <c r="K364" s="2118"/>
    </row>
    <row r="365" spans="2:11">
      <c r="B365" s="69"/>
      <c r="C365" s="218"/>
      <c r="D365" s="218"/>
      <c r="E365" s="1476"/>
      <c r="F365" s="1477"/>
      <c r="G365" s="1713"/>
      <c r="H365" s="69"/>
      <c r="I365" s="69"/>
      <c r="J365" s="2118"/>
      <c r="K365" s="2118"/>
    </row>
    <row r="366" spans="2:11">
      <c r="B366" s="69"/>
      <c r="C366" s="218"/>
      <c r="D366" s="218"/>
      <c r="E366" s="1476"/>
      <c r="F366" s="1477"/>
      <c r="G366" s="1713"/>
      <c r="H366" s="69"/>
      <c r="I366" s="69"/>
      <c r="J366" s="2118"/>
      <c r="K366" s="2118"/>
    </row>
    <row r="367" spans="2:11">
      <c r="B367" s="69"/>
      <c r="C367" s="218"/>
      <c r="D367" s="218"/>
      <c r="E367" s="1476"/>
      <c r="F367" s="1477"/>
      <c r="G367" s="1713"/>
      <c r="H367" s="69"/>
      <c r="I367" s="69"/>
      <c r="J367" s="2118"/>
      <c r="K367" s="2118"/>
    </row>
    <row r="368" spans="2:11" ht="35.25" thickBot="1">
      <c r="B368" s="69"/>
      <c r="C368" s="218"/>
      <c r="D368" s="753"/>
      <c r="E368" s="1478"/>
      <c r="F368" s="1479"/>
      <c r="G368" s="2097"/>
      <c r="H368" s="42"/>
      <c r="I368" s="132"/>
      <c r="J368" s="2098"/>
      <c r="K368" s="2099"/>
    </row>
    <row r="369" spans="1:11" ht="35.25" thickBot="1">
      <c r="A369" s="3757"/>
      <c r="B369" s="1484"/>
      <c r="C369" s="357"/>
      <c r="D369" s="358"/>
      <c r="E369" s="1474"/>
      <c r="F369" s="1475"/>
      <c r="G369" s="1541"/>
      <c r="H369" s="69"/>
      <c r="I369" s="144"/>
      <c r="J369" s="145"/>
      <c r="K369" s="146"/>
    </row>
    <row r="370" spans="1:11">
      <c r="A370" s="3757"/>
      <c r="B370" s="284"/>
      <c r="C370" s="362"/>
      <c r="D370" s="1540"/>
      <c r="E370" s="1474"/>
      <c r="F370" s="1475"/>
      <c r="G370" s="1632"/>
      <c r="H370" s="1543"/>
      <c r="I370" s="484"/>
      <c r="J370" s="485"/>
      <c r="K370" s="315"/>
    </row>
    <row r="371" spans="1:11" ht="37.5">
      <c r="A371" s="3757"/>
      <c r="B371" s="284"/>
      <c r="C371" s="362"/>
      <c r="D371" s="1056"/>
      <c r="E371" s="1836"/>
      <c r="F371" s="1477"/>
      <c r="G371" s="1544"/>
      <c r="H371" s="20"/>
      <c r="I371" s="132"/>
      <c r="J371" s="2123"/>
      <c r="K371" s="1394"/>
    </row>
    <row r="372" spans="1:11" ht="37.5">
      <c r="A372" s="3757"/>
      <c r="B372" s="284"/>
      <c r="C372" s="362"/>
      <c r="D372" s="1056"/>
      <c r="E372" s="1836"/>
      <c r="F372" s="1477"/>
      <c r="G372" s="1539"/>
      <c r="H372" s="29"/>
      <c r="I372" s="132"/>
      <c r="J372" s="741"/>
      <c r="K372" s="1838"/>
    </row>
    <row r="373" spans="1:11">
      <c r="A373" s="3757"/>
      <c r="B373" s="284"/>
      <c r="C373" s="362"/>
      <c r="D373" s="1056"/>
      <c r="E373" s="1836"/>
      <c r="F373" s="1477"/>
      <c r="G373" s="1539"/>
      <c r="H373" s="29"/>
      <c r="I373" s="132"/>
      <c r="J373" s="360"/>
      <c r="K373" s="529"/>
    </row>
    <row r="374" spans="1:11">
      <c r="A374" s="3757"/>
      <c r="B374" s="259"/>
      <c r="C374" s="357"/>
      <c r="D374" s="366"/>
      <c r="E374" s="1837"/>
      <c r="F374" s="1477"/>
      <c r="G374" s="1539"/>
      <c r="H374" s="29"/>
      <c r="I374" s="132"/>
      <c r="J374" s="360"/>
      <c r="K374" s="529"/>
    </row>
    <row r="375" spans="1:11">
      <c r="A375" s="3757"/>
      <c r="B375" s="259"/>
      <c r="C375" s="357"/>
      <c r="D375" s="366"/>
      <c r="E375" s="1837"/>
      <c r="F375" s="1477"/>
      <c r="G375" s="1539"/>
      <c r="H375" s="29"/>
      <c r="I375" s="455"/>
      <c r="J375" s="360"/>
      <c r="K375" s="529"/>
    </row>
    <row r="376" spans="1:11">
      <c r="A376" s="3757"/>
      <c r="B376" s="1904"/>
      <c r="C376" s="1905"/>
      <c r="D376" s="1906"/>
      <c r="E376" s="1827"/>
      <c r="F376" s="1907"/>
      <c r="G376" s="1908"/>
      <c r="H376" s="1685"/>
      <c r="I376" s="1909"/>
      <c r="J376" s="1910"/>
      <c r="K376" s="1911"/>
    </row>
    <row r="377" spans="1:11" ht="35.25" thickBot="1">
      <c r="A377" s="3757"/>
      <c r="B377" s="805"/>
      <c r="C377" s="1871"/>
      <c r="D377" s="375"/>
      <c r="E377" s="1790"/>
      <c r="F377" s="1872"/>
      <c r="G377" s="766"/>
      <c r="H377" s="1345"/>
      <c r="I377" s="1115"/>
      <c r="J377" s="1868"/>
      <c r="K377" s="1468"/>
    </row>
    <row r="378" spans="1:11">
      <c r="A378" s="3757"/>
      <c r="B378" s="1912"/>
      <c r="C378" s="786"/>
      <c r="D378" s="1413"/>
      <c r="E378" s="1913"/>
      <c r="F378" s="1914"/>
      <c r="G378" s="766"/>
      <c r="H378" s="416"/>
      <c r="I378" s="1915"/>
      <c r="J378" s="1582"/>
      <c r="K378" s="1916"/>
    </row>
    <row r="379" spans="1:11">
      <c r="A379" s="3757"/>
      <c r="B379" s="796"/>
      <c r="C379" s="786"/>
      <c r="D379" s="1415"/>
      <c r="E379" s="1535"/>
      <c r="F379" s="1606"/>
      <c r="G379" s="766"/>
      <c r="H379" s="416"/>
      <c r="I379" s="1915"/>
      <c r="J379" s="1582"/>
      <c r="K379" s="1918"/>
    </row>
    <row r="380" spans="1:11">
      <c r="A380" s="3757"/>
      <c r="B380" s="796"/>
      <c r="C380" s="786"/>
      <c r="D380" s="1415"/>
      <c r="E380" s="1535"/>
      <c r="F380" s="1606"/>
      <c r="G380" s="766"/>
      <c r="H380" s="416"/>
      <c r="I380" s="1915"/>
      <c r="J380" s="1582"/>
      <c r="K380" s="1918"/>
    </row>
    <row r="381" spans="1:11">
      <c r="A381" s="3757" t="s">
        <v>1</v>
      </c>
      <c r="B381" s="413"/>
      <c r="C381" s="791"/>
      <c r="D381" s="372"/>
      <c r="E381" s="1848"/>
      <c r="F381" s="1849"/>
      <c r="G381" s="270"/>
      <c r="H381" s="1850"/>
      <c r="I381" s="413"/>
      <c r="J381" s="1851"/>
      <c r="K381" s="1847"/>
    </row>
    <row r="382" spans="1:11">
      <c r="A382" s="3757" t="s">
        <v>1004</v>
      </c>
      <c r="B382" s="790"/>
      <c r="C382" s="1852"/>
      <c r="D382" s="785"/>
      <c r="E382" s="1848"/>
      <c r="F382" s="1849"/>
      <c r="G382" s="270"/>
      <c r="H382" s="1850"/>
      <c r="I382" s="413"/>
      <c r="J382" s="1851"/>
      <c r="K382" s="1847"/>
    </row>
    <row r="383" spans="1:11" ht="35.25" thickBot="1">
      <c r="A383" s="3757"/>
      <c r="B383" s="412"/>
      <c r="C383" s="372"/>
      <c r="D383" s="372"/>
      <c r="E383" s="1848"/>
      <c r="F383" s="1849"/>
      <c r="G383" s="270"/>
      <c r="H383" s="1850"/>
      <c r="I383" s="412"/>
      <c r="J383" s="1851"/>
      <c r="K383" s="1847"/>
    </row>
    <row r="384" spans="1:11">
      <c r="A384" s="3757"/>
      <c r="B384" s="1854" t="s">
        <v>3</v>
      </c>
      <c r="C384" s="80" t="s">
        <v>4</v>
      </c>
      <c r="D384" s="379" t="s">
        <v>5</v>
      </c>
      <c r="E384" s="1855" t="s">
        <v>6</v>
      </c>
      <c r="F384" s="1856" t="s">
        <v>6</v>
      </c>
      <c r="G384" s="201" t="s">
        <v>7</v>
      </c>
      <c r="H384" s="80" t="s">
        <v>8</v>
      </c>
      <c r="I384" s="80" t="s">
        <v>9</v>
      </c>
      <c r="J384" s="1857" t="s">
        <v>10</v>
      </c>
      <c r="K384" s="1858" t="s">
        <v>10</v>
      </c>
    </row>
    <row r="385" spans="1:11" ht="35.25" thickBot="1">
      <c r="A385" s="3757"/>
      <c r="B385" s="1860"/>
      <c r="C385" s="414"/>
      <c r="D385" s="381" t="s">
        <v>11</v>
      </c>
      <c r="E385" s="1861" t="s">
        <v>12</v>
      </c>
      <c r="F385" s="1862" t="s">
        <v>13</v>
      </c>
      <c r="G385" s="202"/>
      <c r="H385" s="414" t="s">
        <v>14</v>
      </c>
      <c r="I385" s="414"/>
      <c r="J385" s="1863" t="s">
        <v>15</v>
      </c>
      <c r="K385" s="1864" t="s">
        <v>16</v>
      </c>
    </row>
    <row r="386" spans="1:11" ht="35.25" thickBot="1">
      <c r="A386" s="2327"/>
      <c r="B386" s="1870"/>
      <c r="C386" s="1871"/>
      <c r="D386" s="1464"/>
      <c r="E386" s="1865"/>
      <c r="F386" s="1866"/>
      <c r="G386" s="765"/>
      <c r="H386" s="1345"/>
      <c r="I386" s="1867"/>
      <c r="J386" s="1868"/>
      <c r="K386" s="1869"/>
    </row>
    <row r="387" spans="1:11">
      <c r="A387" s="2327"/>
      <c r="B387" s="1870"/>
      <c r="C387" s="1871"/>
      <c r="D387" s="1464"/>
      <c r="E387" s="1865"/>
      <c r="F387" s="1866"/>
      <c r="G387" s="765"/>
      <c r="H387" s="1868"/>
      <c r="I387" s="1867"/>
      <c r="J387" s="1868"/>
      <c r="K387" s="1869"/>
    </row>
    <row r="388" spans="1:11">
      <c r="A388" s="2327"/>
      <c r="B388" s="1870"/>
      <c r="C388" s="1871"/>
      <c r="D388" s="1464"/>
      <c r="E388" s="1790"/>
      <c r="F388" s="1872"/>
      <c r="G388" s="765"/>
      <c r="H388" s="1345"/>
      <c r="I388" s="1115"/>
      <c r="J388" s="1868"/>
      <c r="K388" s="1468"/>
    </row>
    <row r="389" spans="1:11">
      <c r="A389" s="2327"/>
      <c r="B389" s="1870"/>
      <c r="C389" s="1871"/>
      <c r="D389" s="1464"/>
      <c r="E389" s="1790"/>
      <c r="F389" s="1872"/>
      <c r="G389" s="765"/>
      <c r="H389" s="1345"/>
      <c r="I389" s="1115"/>
      <c r="J389" s="1868"/>
      <c r="K389" s="1468"/>
    </row>
    <row r="390" spans="1:11">
      <c r="A390" s="2327"/>
      <c r="B390" s="1870"/>
      <c r="C390" s="1871"/>
      <c r="D390" s="1056"/>
      <c r="E390" s="1790"/>
      <c r="F390" s="1477"/>
      <c r="G390" s="765"/>
      <c r="H390" s="1345"/>
      <c r="I390" s="1115"/>
      <c r="J390" s="1868"/>
      <c r="K390" s="1468"/>
    </row>
    <row r="391" spans="1:11">
      <c r="A391" s="2327"/>
      <c r="B391" s="1870"/>
      <c r="C391" s="1871"/>
      <c r="D391" s="1056"/>
      <c r="E391" s="1790"/>
      <c r="F391" s="1872"/>
      <c r="G391" s="765"/>
      <c r="H391" s="1345"/>
      <c r="I391" s="1115"/>
      <c r="J391" s="1868"/>
      <c r="K391" s="1468"/>
    </row>
    <row r="392" spans="1:11">
      <c r="A392" s="2327"/>
      <c r="B392" s="1870"/>
      <c r="C392" s="1871"/>
      <c r="D392" s="1464"/>
      <c r="E392" s="1790"/>
      <c r="F392" s="1872"/>
      <c r="G392" s="765"/>
      <c r="H392" s="1345"/>
      <c r="I392" s="1115"/>
      <c r="J392" s="1868"/>
      <c r="K392" s="1468"/>
    </row>
    <row r="393" spans="1:11">
      <c r="A393" s="2327"/>
      <c r="B393" s="1870"/>
      <c r="C393" s="1871"/>
      <c r="D393" s="1056"/>
      <c r="E393" s="1790"/>
      <c r="F393" s="1872"/>
      <c r="G393" s="765"/>
      <c r="H393" s="1345"/>
      <c r="I393" s="1115"/>
      <c r="J393" s="1868"/>
      <c r="K393" s="1468"/>
    </row>
    <row r="394" spans="1:11">
      <c r="A394" s="2327"/>
      <c r="B394" s="1870"/>
      <c r="C394" s="1871"/>
      <c r="D394" s="1056"/>
      <c r="E394" s="1790"/>
      <c r="F394" s="1872"/>
      <c r="G394" s="765"/>
      <c r="H394" s="1345"/>
      <c r="I394" s="1115"/>
      <c r="J394" s="1868"/>
      <c r="K394" s="1468"/>
    </row>
    <row r="395" spans="1:11">
      <c r="A395" s="2327"/>
      <c r="B395" s="1870"/>
      <c r="C395" s="1871"/>
      <c r="D395" s="1464"/>
      <c r="E395" s="1790"/>
      <c r="F395" s="1872"/>
      <c r="G395" s="765"/>
      <c r="H395" s="1345"/>
      <c r="I395" s="1115"/>
      <c r="J395" s="1868"/>
      <c r="K395" s="1468"/>
    </row>
    <row r="396" spans="1:11">
      <c r="A396" s="2327"/>
      <c r="B396" s="1870"/>
      <c r="C396" s="1871"/>
      <c r="D396" s="1464"/>
      <c r="E396" s="1790"/>
      <c r="F396" s="1872"/>
      <c r="G396" s="765"/>
      <c r="H396" s="1345"/>
      <c r="I396" s="1115"/>
      <c r="J396" s="1868"/>
      <c r="K396" s="1468"/>
    </row>
    <row r="397" spans="1:11">
      <c r="A397" s="2327"/>
      <c r="B397" s="1870"/>
      <c r="C397" s="1871"/>
      <c r="D397" s="1464"/>
      <c r="E397" s="1790"/>
      <c r="F397" s="1872"/>
      <c r="G397" s="765"/>
      <c r="H397" s="1345"/>
      <c r="I397" s="1115"/>
      <c r="J397" s="1868"/>
      <c r="K397" s="1468"/>
    </row>
    <row r="398" spans="1:11">
      <c r="A398" s="2327"/>
      <c r="B398" s="2170"/>
      <c r="C398" s="1871"/>
      <c r="D398" s="1464"/>
      <c r="E398" s="1790"/>
      <c r="F398" s="1872"/>
      <c r="G398" s="765"/>
      <c r="H398" s="1345"/>
      <c r="I398" s="1115"/>
      <c r="J398" s="1868"/>
      <c r="K398" s="1468"/>
    </row>
    <row r="399" spans="1:11" ht="35.25" thickBot="1">
      <c r="A399" s="2327"/>
      <c r="B399" s="1870"/>
      <c r="C399" s="1905"/>
      <c r="D399" s="2163"/>
      <c r="E399" s="1827"/>
      <c r="F399" s="1907"/>
      <c r="G399" s="2164"/>
      <c r="H399" s="1685"/>
      <c r="I399" s="1909"/>
      <c r="J399" s="1910"/>
      <c r="K399" s="2165"/>
    </row>
    <row r="400" spans="1:11">
      <c r="A400" s="2327"/>
      <c r="B400" s="1880"/>
      <c r="C400" s="1881"/>
      <c r="D400" s="1488"/>
      <c r="E400" s="1865"/>
      <c r="F400" s="1866"/>
      <c r="G400" s="1882"/>
      <c r="H400" s="1883"/>
      <c r="I400" s="1884"/>
      <c r="J400" s="1885"/>
      <c r="K400" s="1886"/>
    </row>
    <row r="401" spans="1:11">
      <c r="A401" s="2327"/>
      <c r="B401" s="2170"/>
      <c r="C401" s="1871"/>
      <c r="D401" s="1056"/>
      <c r="E401" s="1790"/>
      <c r="F401" s="1872"/>
      <c r="G401" s="765"/>
      <c r="H401" s="1345"/>
      <c r="I401" s="1115"/>
      <c r="J401" s="1868"/>
      <c r="K401" s="1887"/>
    </row>
    <row r="402" spans="1:11">
      <c r="A402" s="2327"/>
      <c r="B402" s="2170"/>
      <c r="C402" s="1871"/>
      <c r="D402" s="1056"/>
      <c r="E402" s="1790"/>
      <c r="F402" s="1872"/>
      <c r="G402" s="765"/>
      <c r="H402" s="1345"/>
      <c r="I402" s="1115"/>
      <c r="J402" s="1868"/>
      <c r="K402" s="1887"/>
    </row>
    <row r="403" spans="1:11" ht="35.25" thickBot="1">
      <c r="A403" s="2327"/>
      <c r="B403" s="1888"/>
      <c r="C403" s="1874"/>
      <c r="D403" s="1889"/>
      <c r="E403" s="1890"/>
      <c r="F403" s="1891"/>
      <c r="G403" s="1877"/>
      <c r="H403" s="1690"/>
      <c r="I403" s="1878"/>
      <c r="J403" s="1879"/>
      <c r="K403" s="1892"/>
    </row>
    <row r="404" spans="1:11" ht="35.25" thickBot="1">
      <c r="A404" s="2327"/>
      <c r="B404" s="1893"/>
      <c r="C404" s="1881"/>
      <c r="D404" s="1967"/>
      <c r="E404" s="1894"/>
      <c r="F404" s="1895"/>
      <c r="G404" s="1896"/>
      <c r="H404" s="1883"/>
      <c r="I404" s="1884"/>
      <c r="J404" s="1885"/>
      <c r="K404" s="1886"/>
    </row>
    <row r="405" spans="1:11">
      <c r="A405" s="3757"/>
      <c r="B405" s="1893"/>
      <c r="C405" s="1881"/>
      <c r="D405" s="1922"/>
      <c r="E405" s="1894"/>
      <c r="F405" s="1895"/>
      <c r="G405" s="1896"/>
      <c r="H405" s="1883"/>
      <c r="I405" s="1884"/>
      <c r="J405" s="1885"/>
      <c r="K405" s="1886"/>
    </row>
    <row r="406" spans="1:11" ht="35.25" thickBot="1">
      <c r="A406" s="2327"/>
      <c r="B406" s="805"/>
      <c r="C406" s="1055"/>
      <c r="D406" s="1901"/>
      <c r="E406" s="1790"/>
      <c r="F406" s="1872"/>
      <c r="G406" s="766"/>
      <c r="H406" s="416"/>
      <c r="I406" s="1115"/>
      <c r="J406" s="1897"/>
      <c r="K406" s="1898"/>
    </row>
    <row r="407" spans="1:11" ht="35.25" thickBot="1">
      <c r="A407" s="2327"/>
      <c r="B407" s="805"/>
      <c r="C407" s="1055"/>
      <c r="D407" s="1901"/>
      <c r="E407" s="1790"/>
      <c r="F407" s="1872"/>
      <c r="G407" s="766"/>
      <c r="H407" s="1345"/>
      <c r="I407" s="1115"/>
      <c r="J407" s="1345"/>
      <c r="K407" s="1887"/>
    </row>
    <row r="408" spans="1:11">
      <c r="A408" s="2327"/>
      <c r="B408" s="805"/>
      <c r="C408" s="1055"/>
      <c r="D408" s="375"/>
      <c r="E408" s="1790"/>
      <c r="F408" s="1872"/>
      <c r="G408" s="766"/>
      <c r="H408" s="1345"/>
      <c r="I408" s="1115"/>
      <c r="J408" s="1345"/>
      <c r="K408" s="1887"/>
    </row>
    <row r="409" spans="1:11" ht="35.25" thickBot="1">
      <c r="A409" s="2327"/>
      <c r="B409" s="2001"/>
      <c r="C409" s="2002"/>
      <c r="D409" s="2003"/>
      <c r="E409" s="2004"/>
      <c r="F409" s="2005"/>
      <c r="G409" s="2006"/>
      <c r="H409" s="2007"/>
      <c r="I409" s="2008"/>
      <c r="J409" s="2009"/>
      <c r="K409" s="2010"/>
    </row>
    <row r="410" spans="1:11" ht="35.25" thickTop="1">
      <c r="A410" s="2327"/>
      <c r="B410" s="69"/>
      <c r="C410" s="82"/>
      <c r="D410" s="322"/>
      <c r="E410" s="1478"/>
      <c r="F410" s="1479"/>
      <c r="G410" s="2090"/>
      <c r="H410" s="84"/>
      <c r="I410" s="132"/>
      <c r="J410" s="2093"/>
      <c r="K410" s="2145"/>
    </row>
    <row r="411" spans="1:11">
      <c r="A411" s="2327"/>
      <c r="B411" s="69"/>
      <c r="C411" s="82"/>
      <c r="D411" s="322"/>
      <c r="E411" s="1783"/>
      <c r="F411" s="1784"/>
      <c r="G411" s="2090"/>
      <c r="H411" s="42"/>
      <c r="I411" s="132"/>
      <c r="J411" s="2093"/>
      <c r="K411" s="1999"/>
    </row>
    <row r="412" spans="1:11">
      <c r="A412" s="2327"/>
      <c r="B412" s="69"/>
      <c r="C412" s="82"/>
      <c r="D412" s="322"/>
      <c r="E412" s="1478"/>
      <c r="F412" s="1479"/>
      <c r="G412" s="2090"/>
      <c r="H412" s="84"/>
      <c r="I412" s="132"/>
      <c r="J412" s="2093"/>
      <c r="K412" s="1777"/>
    </row>
    <row r="413" spans="1:11">
      <c r="A413" s="2327"/>
      <c r="B413" s="69"/>
      <c r="C413" s="82"/>
      <c r="D413" s="218"/>
      <c r="E413" s="1783"/>
      <c r="F413" s="1784"/>
      <c r="G413" s="1601"/>
      <c r="H413" s="1345"/>
      <c r="I413" s="455"/>
      <c r="J413" s="3803"/>
      <c r="K413" s="1998"/>
    </row>
    <row r="414" spans="1:11">
      <c r="A414" s="2327"/>
      <c r="B414" s="69"/>
      <c r="C414" s="82"/>
      <c r="D414" s="322"/>
      <c r="E414" s="1478"/>
      <c r="F414" s="1479"/>
      <c r="G414" s="1116"/>
      <c r="H414" s="1345"/>
      <c r="I414" s="455"/>
      <c r="J414" s="1345"/>
      <c r="K414" s="1997"/>
    </row>
    <row r="415" spans="1:11">
      <c r="A415" s="2327"/>
      <c r="B415" s="69"/>
      <c r="C415" s="82"/>
      <c r="D415" s="322"/>
      <c r="E415" s="1783"/>
      <c r="F415" s="1477"/>
      <c r="G415" s="1116"/>
      <c r="H415" s="1345"/>
      <c r="I415" s="455"/>
      <c r="J415" s="1345"/>
      <c r="K415" s="1997"/>
    </row>
    <row r="416" spans="1:11">
      <c r="A416" s="2327"/>
      <c r="B416" s="69"/>
      <c r="C416" s="82"/>
      <c r="D416" s="322"/>
      <c r="E416" s="1783"/>
      <c r="F416" s="1477"/>
      <c r="G416" s="1116"/>
      <c r="H416" s="1345"/>
      <c r="I416" s="455"/>
      <c r="J416" s="1345"/>
      <c r="K416" s="1997"/>
    </row>
    <row r="417" spans="1:11">
      <c r="A417" s="2327"/>
      <c r="B417" s="69"/>
      <c r="C417" s="82"/>
      <c r="D417" s="322"/>
      <c r="E417" s="33"/>
      <c r="F417" s="34"/>
      <c r="G417" s="276"/>
      <c r="H417" s="1345"/>
      <c r="I417" s="455"/>
      <c r="J417" s="203"/>
      <c r="K417" s="1777"/>
    </row>
    <row r="418" spans="1:11">
      <c r="A418" s="2327"/>
      <c r="B418" s="69"/>
      <c r="C418" s="82"/>
      <c r="D418" s="218"/>
      <c r="E418" s="1783"/>
      <c r="F418" s="1784"/>
      <c r="G418" s="1601"/>
      <c r="H418" s="1345"/>
      <c r="I418" s="132"/>
      <c r="J418" s="3803"/>
      <c r="K418" s="1998"/>
    </row>
    <row r="419" spans="1:11">
      <c r="A419" s="3757" t="s">
        <v>1</v>
      </c>
      <c r="B419" s="413"/>
      <c r="C419" s="791"/>
      <c r="D419" s="372"/>
      <c r="E419" s="1848"/>
      <c r="F419" s="1849"/>
      <c r="G419" s="270"/>
      <c r="H419" s="1850"/>
      <c r="I419" s="413"/>
      <c r="J419" s="1851"/>
      <c r="K419" s="1847"/>
    </row>
    <row r="420" spans="1:11">
      <c r="A420" s="3757" t="s">
        <v>1004</v>
      </c>
      <c r="B420" s="790"/>
      <c r="C420" s="1852"/>
      <c r="D420" s="785"/>
      <c r="E420" s="1848"/>
      <c r="F420" s="1849"/>
      <c r="G420" s="270"/>
      <c r="H420" s="1850"/>
      <c r="I420" s="413"/>
      <c r="J420" s="1851"/>
      <c r="K420" s="1847"/>
    </row>
    <row r="421" spans="1:11" ht="35.25" thickBot="1">
      <c r="A421" s="3757"/>
      <c r="B421" s="412"/>
      <c r="C421" s="372"/>
      <c r="D421" s="372"/>
      <c r="E421" s="1848"/>
      <c r="F421" s="1849"/>
      <c r="G421" s="270"/>
      <c r="H421" s="1850"/>
      <c r="I421" s="412"/>
      <c r="J421" s="1851"/>
      <c r="K421" s="1847"/>
    </row>
    <row r="422" spans="1:11">
      <c r="A422" s="3757"/>
      <c r="B422" s="1854" t="s">
        <v>3</v>
      </c>
      <c r="C422" s="80" t="s">
        <v>4</v>
      </c>
      <c r="D422" s="379" t="s">
        <v>5</v>
      </c>
      <c r="E422" s="1855" t="s">
        <v>6</v>
      </c>
      <c r="F422" s="1856" t="s">
        <v>6</v>
      </c>
      <c r="G422" s="201" t="s">
        <v>7</v>
      </c>
      <c r="H422" s="80" t="s">
        <v>8</v>
      </c>
      <c r="I422" s="80" t="s">
        <v>9</v>
      </c>
      <c r="J422" s="1857" t="s">
        <v>10</v>
      </c>
      <c r="K422" s="1858" t="s">
        <v>10</v>
      </c>
    </row>
    <row r="423" spans="1:11" ht="35.25" thickBot="1">
      <c r="A423" s="3757"/>
      <c r="B423" s="1860"/>
      <c r="C423" s="414"/>
      <c r="D423" s="381" t="s">
        <v>11</v>
      </c>
      <c r="E423" s="1861" t="s">
        <v>12</v>
      </c>
      <c r="F423" s="1862" t="s">
        <v>13</v>
      </c>
      <c r="G423" s="202"/>
      <c r="H423" s="414" t="s">
        <v>14</v>
      </c>
      <c r="I423" s="414"/>
      <c r="J423" s="1863" t="s">
        <v>15</v>
      </c>
      <c r="K423" s="1864" t="s">
        <v>16</v>
      </c>
    </row>
    <row r="424" spans="1:11" ht="35.25" thickBot="1">
      <c r="A424" s="2327"/>
      <c r="B424" s="2236" t="s">
        <v>6289</v>
      </c>
      <c r="C424" s="1871"/>
      <c r="D424" s="1464"/>
      <c r="E424" s="1865"/>
      <c r="F424" s="1866"/>
      <c r="G424" s="765"/>
      <c r="H424" s="1345"/>
      <c r="I424" s="1867"/>
      <c r="J424" s="1868"/>
      <c r="K424" s="1869"/>
    </row>
    <row r="425" spans="1:11" ht="35.25" thickBot="1">
      <c r="A425" s="2327"/>
      <c r="B425" s="1870" t="s">
        <v>6290</v>
      </c>
      <c r="C425" s="2237"/>
      <c r="D425" s="1464" t="s">
        <v>6291</v>
      </c>
      <c r="E425" s="1865">
        <v>35</v>
      </c>
      <c r="F425" s="1866" t="s">
        <v>264</v>
      </c>
      <c r="G425" s="765" t="s">
        <v>2053</v>
      </c>
      <c r="H425" s="1345">
        <v>420</v>
      </c>
      <c r="I425" s="1867" t="s">
        <v>6292</v>
      </c>
      <c r="J425" s="2238" t="s">
        <v>6293</v>
      </c>
      <c r="K425" s="1869">
        <v>23.83</v>
      </c>
    </row>
    <row r="426" spans="1:11">
      <c r="A426" s="2327"/>
      <c r="B426" s="1870" t="s">
        <v>6294</v>
      </c>
      <c r="C426" s="2237" t="s">
        <v>6295</v>
      </c>
      <c r="D426" s="1464" t="s">
        <v>6296</v>
      </c>
      <c r="E426" s="1865">
        <v>30</v>
      </c>
      <c r="F426" s="1866" t="s">
        <v>1527</v>
      </c>
      <c r="G426" s="765" t="s">
        <v>2053</v>
      </c>
      <c r="H426" s="1345">
        <v>1440</v>
      </c>
      <c r="I426" s="1867" t="s">
        <v>6297</v>
      </c>
      <c r="J426" s="2238">
        <v>1565.8</v>
      </c>
      <c r="K426" s="1869">
        <v>26.1</v>
      </c>
    </row>
    <row r="427" spans="1:11">
      <c r="A427" s="2327"/>
      <c r="B427" s="1870" t="s">
        <v>6298</v>
      </c>
      <c r="C427" s="1871"/>
      <c r="D427" s="1464" t="s">
        <v>6291</v>
      </c>
      <c r="E427" s="1790">
        <v>25</v>
      </c>
      <c r="F427" s="1872" t="s">
        <v>2283</v>
      </c>
      <c r="G427" s="765" t="s">
        <v>2053</v>
      </c>
      <c r="H427" s="1345">
        <v>330</v>
      </c>
      <c r="I427" s="1115" t="s">
        <v>6299</v>
      </c>
      <c r="J427" s="1868">
        <v>378.1</v>
      </c>
      <c r="K427" s="1468">
        <v>18.91</v>
      </c>
    </row>
    <row r="428" spans="1:11">
      <c r="A428" s="2327"/>
      <c r="B428" s="1870" t="s">
        <v>6300</v>
      </c>
      <c r="C428" s="1871"/>
      <c r="D428" s="1464" t="s">
        <v>6291</v>
      </c>
      <c r="E428" s="1790">
        <v>25</v>
      </c>
      <c r="F428" s="1872" t="s">
        <v>2283</v>
      </c>
      <c r="G428" s="765" t="s">
        <v>2053</v>
      </c>
      <c r="H428" s="1345">
        <v>350</v>
      </c>
      <c r="I428" s="1115" t="s">
        <v>6301</v>
      </c>
      <c r="J428" s="1868">
        <v>399.5</v>
      </c>
      <c r="K428" s="1468">
        <v>19.98</v>
      </c>
    </row>
    <row r="429" spans="1:11">
      <c r="A429" s="2327"/>
      <c r="B429" s="1870" t="s">
        <v>6302</v>
      </c>
      <c r="C429" s="1871"/>
      <c r="D429" s="1464" t="s">
        <v>6291</v>
      </c>
      <c r="E429" s="1790">
        <v>65</v>
      </c>
      <c r="F429" s="1477" t="s">
        <v>3386</v>
      </c>
      <c r="G429" s="765" t="s">
        <v>6303</v>
      </c>
      <c r="H429" s="1345">
        <v>1050</v>
      </c>
      <c r="I429" s="1115" t="s">
        <v>6304</v>
      </c>
      <c r="J429" s="1868" t="s">
        <v>6305</v>
      </c>
      <c r="K429" s="1468">
        <v>57.43</v>
      </c>
    </row>
    <row r="430" spans="1:11">
      <c r="A430" s="2327"/>
      <c r="B430" s="1870" t="s">
        <v>6306</v>
      </c>
      <c r="C430" s="1871"/>
      <c r="D430" s="1464" t="s">
        <v>6291</v>
      </c>
      <c r="E430" s="1790">
        <v>25</v>
      </c>
      <c r="F430" s="1872" t="s">
        <v>6307</v>
      </c>
      <c r="G430" s="765" t="s">
        <v>6303</v>
      </c>
      <c r="H430" s="1345"/>
      <c r="I430" s="1115" t="s">
        <v>6308</v>
      </c>
      <c r="J430" s="1868" t="s">
        <v>6309</v>
      </c>
      <c r="K430" s="1468">
        <v>21.14</v>
      </c>
    </row>
    <row r="431" spans="1:11">
      <c r="A431" s="2327"/>
      <c r="B431" s="1870" t="s">
        <v>6310</v>
      </c>
      <c r="C431" s="1871"/>
      <c r="D431" s="1464" t="s">
        <v>6291</v>
      </c>
      <c r="E431" s="1790">
        <v>30</v>
      </c>
      <c r="F431" s="1872" t="s">
        <v>264</v>
      </c>
      <c r="G431" s="765" t="s">
        <v>6303</v>
      </c>
      <c r="H431" s="1345"/>
      <c r="I431" s="1115" t="s">
        <v>6311</v>
      </c>
      <c r="J431" s="1868" t="s">
        <v>6293</v>
      </c>
      <c r="K431" s="1468">
        <v>23.82</v>
      </c>
    </row>
    <row r="432" spans="1:11">
      <c r="A432" s="2327"/>
      <c r="B432" s="1870" t="s">
        <v>6312</v>
      </c>
      <c r="C432" s="1871"/>
      <c r="D432" s="1464" t="s">
        <v>6291</v>
      </c>
      <c r="E432" s="1790">
        <v>70</v>
      </c>
      <c r="F432" s="2252">
        <v>43544</v>
      </c>
      <c r="G432" s="765" t="s">
        <v>6303</v>
      </c>
      <c r="H432" s="1345"/>
      <c r="I432" s="1115" t="s">
        <v>6313</v>
      </c>
      <c r="J432" s="1868" t="s">
        <v>6314</v>
      </c>
      <c r="K432" s="1468">
        <v>61.46</v>
      </c>
    </row>
    <row r="433" spans="1:11">
      <c r="A433" s="2327"/>
      <c r="B433" s="1870" t="s">
        <v>6315</v>
      </c>
      <c r="C433" s="1871"/>
      <c r="D433" s="1598" t="s">
        <v>6291</v>
      </c>
      <c r="E433" s="1790">
        <v>28</v>
      </c>
      <c r="F433" s="1872" t="s">
        <v>1863</v>
      </c>
      <c r="G433" s="765" t="s">
        <v>6303</v>
      </c>
      <c r="H433" s="1345"/>
      <c r="I433" s="1115" t="s">
        <v>6316</v>
      </c>
      <c r="J433" s="1868" t="s">
        <v>6317</v>
      </c>
      <c r="K433" s="1468">
        <v>22.75</v>
      </c>
    </row>
    <row r="434" spans="1:11">
      <c r="A434" s="2327"/>
      <c r="B434" s="1870" t="s">
        <v>6318</v>
      </c>
      <c r="C434" s="1871"/>
      <c r="D434" s="1464" t="s">
        <v>6291</v>
      </c>
      <c r="E434" s="1790">
        <v>30</v>
      </c>
      <c r="F434" s="1872" t="s">
        <v>190</v>
      </c>
      <c r="G434" s="765" t="s">
        <v>6303</v>
      </c>
      <c r="H434" s="1345"/>
      <c r="I434" s="1115" t="s">
        <v>6319</v>
      </c>
      <c r="J434" s="1868" t="s">
        <v>6320</v>
      </c>
      <c r="K434" s="1468">
        <v>27.59</v>
      </c>
    </row>
    <row r="435" spans="1:11">
      <c r="A435" s="2327"/>
      <c r="B435" s="1870" t="s">
        <v>6315</v>
      </c>
      <c r="C435" s="1871"/>
      <c r="D435" s="1464" t="s">
        <v>6291</v>
      </c>
      <c r="E435" s="1790"/>
      <c r="F435" s="1872"/>
      <c r="G435" s="765" t="s">
        <v>2053</v>
      </c>
      <c r="H435" s="1345">
        <v>400</v>
      </c>
      <c r="I435" s="1115" t="s">
        <v>6321</v>
      </c>
      <c r="J435" s="1868" t="s">
        <v>6322</v>
      </c>
      <c r="K435" s="1468">
        <v>22.65</v>
      </c>
    </row>
    <row r="436" spans="1:11" ht="35.25" thickBot="1">
      <c r="A436" s="2327"/>
      <c r="B436" s="1870" t="s">
        <v>6318</v>
      </c>
      <c r="C436" s="1871"/>
      <c r="D436" s="1464" t="s">
        <v>6291</v>
      </c>
      <c r="E436" s="1827"/>
      <c r="F436" s="1907"/>
      <c r="G436" s="765" t="s">
        <v>2053</v>
      </c>
      <c r="H436" s="1345">
        <v>490</v>
      </c>
      <c r="I436" s="1115" t="s">
        <v>6323</v>
      </c>
      <c r="J436" s="1868" t="s">
        <v>6324</v>
      </c>
      <c r="K436" s="1468">
        <v>24.46</v>
      </c>
    </row>
    <row r="437" spans="1:11">
      <c r="A437" s="2327"/>
      <c r="B437" s="2170"/>
      <c r="C437" s="1881"/>
      <c r="D437" s="1464"/>
      <c r="E437" s="1865"/>
      <c r="F437" s="1866"/>
      <c r="G437" s="1882"/>
      <c r="H437" s="1883"/>
      <c r="I437" s="1884"/>
      <c r="J437" s="1885"/>
      <c r="K437" s="1886"/>
    </row>
    <row r="438" spans="1:11">
      <c r="A438" s="2327"/>
      <c r="B438" s="685" t="s">
        <v>5297</v>
      </c>
      <c r="C438" s="3756"/>
      <c r="D438" s="3758"/>
      <c r="E438" s="252"/>
      <c r="F438" s="241"/>
      <c r="G438" s="276"/>
      <c r="H438" s="29"/>
      <c r="I438" s="416"/>
      <c r="J438" s="203"/>
      <c r="K438" s="311"/>
    </row>
    <row r="439" spans="1:11">
      <c r="A439" s="2327"/>
      <c r="B439" s="852" t="s">
        <v>5006</v>
      </c>
      <c r="C439" s="753" t="s">
        <v>2233</v>
      </c>
      <c r="D439" s="634" t="s">
        <v>5007</v>
      </c>
      <c r="E439" s="1478" t="s">
        <v>5008</v>
      </c>
      <c r="F439" s="1479" t="s">
        <v>2977</v>
      </c>
      <c r="G439" s="1116"/>
      <c r="H439" s="1345"/>
      <c r="I439" s="1349"/>
      <c r="J439" s="2102" t="s">
        <v>5009</v>
      </c>
      <c r="K439" s="2102" t="s">
        <v>1181</v>
      </c>
    </row>
    <row r="440" spans="1:11">
      <c r="A440" s="2327"/>
      <c r="B440" s="852" t="s">
        <v>5006</v>
      </c>
      <c r="C440" s="218" t="s">
        <v>5010</v>
      </c>
      <c r="D440" s="634" t="s">
        <v>5007</v>
      </c>
      <c r="E440" s="1478" t="s">
        <v>5008</v>
      </c>
      <c r="F440" s="1479" t="s">
        <v>1223</v>
      </c>
      <c r="G440" s="1713"/>
      <c r="H440" s="69"/>
      <c r="I440" s="69"/>
      <c r="J440" s="908" t="s">
        <v>627</v>
      </c>
      <c r="K440" s="2129" t="s">
        <v>1182</v>
      </c>
    </row>
    <row r="441" spans="1:11">
      <c r="A441" s="2327"/>
      <c r="B441" s="852" t="s">
        <v>5006</v>
      </c>
      <c r="C441" s="634" t="s">
        <v>5011</v>
      </c>
      <c r="D441" s="634" t="s">
        <v>5007</v>
      </c>
      <c r="E441" s="1478" t="s">
        <v>5012</v>
      </c>
      <c r="F441" s="1479" t="s">
        <v>5013</v>
      </c>
      <c r="G441" s="1713"/>
      <c r="H441" s="69"/>
      <c r="I441" s="69"/>
      <c r="J441" s="908" t="s">
        <v>5014</v>
      </c>
      <c r="K441" s="2129" t="s">
        <v>1183</v>
      </c>
    </row>
    <row r="442" spans="1:11">
      <c r="A442" s="2327"/>
      <c r="B442" s="852"/>
      <c r="C442" s="634"/>
      <c r="D442" s="634"/>
      <c r="E442" s="1478"/>
      <c r="F442" s="1479"/>
      <c r="G442" s="1713"/>
      <c r="H442" s="69"/>
      <c r="I442" s="69"/>
      <c r="J442" s="908"/>
      <c r="K442" s="2129"/>
    </row>
    <row r="443" spans="1:11">
      <c r="A443" s="3757"/>
      <c r="B443" s="69"/>
      <c r="C443" s="82"/>
      <c r="D443" s="605"/>
      <c r="E443" s="33"/>
      <c r="F443" s="34"/>
      <c r="G443" s="276"/>
      <c r="H443" s="1345"/>
      <c r="I443" s="455"/>
      <c r="J443" s="959"/>
      <c r="K443" s="1777"/>
    </row>
    <row r="444" spans="1:11">
      <c r="A444" s="2327"/>
      <c r="B444" s="387"/>
      <c r="C444" s="3766"/>
      <c r="D444" s="3767"/>
      <c r="E444" s="252"/>
      <c r="F444" s="241"/>
      <c r="G444" s="276"/>
      <c r="H444" s="29"/>
      <c r="I444" s="416"/>
      <c r="J444" s="203"/>
      <c r="K444" s="311"/>
    </row>
    <row r="445" spans="1:11">
      <c r="A445" s="2327"/>
      <c r="B445" s="1597"/>
      <c r="C445" s="362"/>
      <c r="D445" s="1540"/>
      <c r="E445" s="1476"/>
      <c r="F445" s="1477"/>
      <c r="G445" s="1601"/>
      <c r="H445" s="20"/>
      <c r="I445" s="404"/>
      <c r="J445" s="405"/>
      <c r="K445" s="478"/>
    </row>
    <row r="446" spans="1:11" ht="38.25">
      <c r="A446" s="2327"/>
      <c r="B446" s="1597"/>
      <c r="C446" s="362"/>
      <c r="D446" s="1598"/>
      <c r="E446" s="1476"/>
      <c r="F446" s="1477"/>
      <c r="G446" s="1601"/>
      <c r="H446" s="29"/>
      <c r="I446" s="132"/>
      <c r="J446" s="741"/>
      <c r="K446" s="692"/>
    </row>
    <row r="447" spans="1:11">
      <c r="A447" s="2327"/>
      <c r="B447" s="1597"/>
      <c r="C447" s="362"/>
      <c r="D447" s="1598"/>
      <c r="E447" s="1476"/>
      <c r="F447" s="1477"/>
      <c r="G447" s="1601"/>
      <c r="H447" s="29"/>
      <c r="I447" s="132"/>
      <c r="J447" s="360"/>
      <c r="K447" s="311"/>
    </row>
    <row r="448" spans="1:11" ht="35.25" thickBot="1">
      <c r="A448" s="2327"/>
      <c r="B448" s="1163"/>
      <c r="C448" s="362"/>
      <c r="D448" s="358"/>
      <c r="E448" s="1476"/>
      <c r="F448" s="1477"/>
      <c r="G448" s="1539"/>
      <c r="H448" s="69"/>
      <c r="I448" s="486"/>
      <c r="J448" s="363"/>
      <c r="K448" s="364"/>
    </row>
    <row r="449" spans="1:11">
      <c r="A449" s="2327"/>
      <c r="B449" s="1597"/>
      <c r="C449" s="362"/>
      <c r="D449" s="1540"/>
      <c r="E449" s="1474"/>
      <c r="F449" s="1600"/>
      <c r="G449" s="1601"/>
      <c r="H449" s="1599"/>
      <c r="I449" s="484"/>
      <c r="J449" s="485"/>
      <c r="K449" s="577"/>
    </row>
    <row r="450" spans="1:11">
      <c r="A450" s="2327"/>
      <c r="B450" s="797"/>
      <c r="C450" s="786"/>
      <c r="D450" s="605"/>
      <c r="E450" s="182"/>
      <c r="F450" s="1606"/>
      <c r="G450" s="766"/>
      <c r="H450" s="162"/>
      <c r="I450" s="455"/>
      <c r="J450" s="2253"/>
      <c r="K450" s="1918"/>
    </row>
    <row r="451" spans="1:11">
      <c r="A451" s="2327"/>
      <c r="B451" s="69"/>
      <c r="C451" s="82"/>
      <c r="D451" s="322"/>
      <c r="E451" s="1478"/>
      <c r="F451" s="1479"/>
      <c r="G451" s="1116"/>
      <c r="H451" s="1345"/>
      <c r="I451" s="455"/>
      <c r="J451" s="1345"/>
      <c r="K451" s="1997"/>
    </row>
    <row r="452" spans="1:11">
      <c r="A452" s="2327"/>
      <c r="B452" s="685"/>
      <c r="C452" s="3766"/>
      <c r="D452" s="3767"/>
      <c r="E452" s="252"/>
      <c r="F452" s="241"/>
      <c r="G452" s="276"/>
      <c r="H452" s="29"/>
      <c r="I452" s="416"/>
      <c r="J452" s="203"/>
      <c r="K452" s="311"/>
    </row>
    <row r="453" spans="1:11" ht="35.25" thickBot="1">
      <c r="A453" s="2327"/>
      <c r="B453" s="645"/>
      <c r="C453" s="82"/>
      <c r="D453" s="605"/>
      <c r="E453" s="252"/>
      <c r="F453" s="241"/>
      <c r="G453" s="276"/>
      <c r="H453" s="29"/>
      <c r="I453" s="1804"/>
      <c r="J453" s="203"/>
      <c r="K453" s="3154"/>
    </row>
    <row r="454" spans="1:11" ht="35.25" thickBot="1">
      <c r="A454" s="2327"/>
      <c r="B454" s="608"/>
      <c r="C454" s="786"/>
      <c r="D454" s="1413"/>
      <c r="E454" s="1913"/>
      <c r="F454" s="1914"/>
      <c r="G454" s="766"/>
      <c r="H454" s="162"/>
      <c r="I454" s="455"/>
      <c r="J454" s="2253"/>
      <c r="K454" s="2254"/>
    </row>
    <row r="455" spans="1:11">
      <c r="A455" s="2327"/>
      <c r="B455" s="387"/>
      <c r="C455" s="2255"/>
      <c r="D455" s="2019"/>
      <c r="E455" s="137"/>
      <c r="F455" s="241"/>
      <c r="G455" s="276"/>
      <c r="H455" s="29"/>
      <c r="I455" s="455"/>
      <c r="J455" s="2253"/>
      <c r="K455" s="2254"/>
    </row>
    <row r="456" spans="1:11">
      <c r="A456" s="2327"/>
      <c r="B456" s="645"/>
      <c r="C456" s="82"/>
      <c r="D456" s="605"/>
      <c r="E456" s="137"/>
      <c r="F456" s="241"/>
      <c r="G456" s="276"/>
      <c r="H456" s="29"/>
      <c r="I456" s="455"/>
      <c r="J456" s="2253"/>
      <c r="K456" s="3154"/>
    </row>
    <row r="457" spans="1:11">
      <c r="A457" s="3757" t="s">
        <v>1</v>
      </c>
      <c r="B457" s="413"/>
      <c r="C457" s="791"/>
      <c r="D457" s="372"/>
      <c r="E457" s="1848"/>
      <c r="F457" s="1849"/>
      <c r="G457" s="270"/>
      <c r="H457" s="1850"/>
      <c r="I457" s="413"/>
      <c r="J457" s="1851"/>
      <c r="K457" s="1847"/>
    </row>
    <row r="458" spans="1:11">
      <c r="A458" s="3757" t="s">
        <v>1004</v>
      </c>
      <c r="B458" s="790"/>
      <c r="C458" s="1852"/>
      <c r="D458" s="785"/>
      <c r="E458" s="1848"/>
      <c r="F458" s="1849"/>
      <c r="G458" s="270"/>
      <c r="H458" s="1850"/>
      <c r="I458" s="413"/>
      <c r="J458" s="1851"/>
      <c r="K458" s="1847"/>
    </row>
    <row r="459" spans="1:11" ht="35.25" thickBot="1">
      <c r="A459" s="3757"/>
      <c r="B459" s="412"/>
      <c r="C459" s="372"/>
      <c r="D459" s="372"/>
      <c r="E459" s="1848"/>
      <c r="F459" s="1849"/>
      <c r="G459" s="270"/>
      <c r="H459" s="1850"/>
      <c r="I459" s="412"/>
      <c r="J459" s="1851"/>
      <c r="K459" s="1847"/>
    </row>
    <row r="460" spans="1:11">
      <c r="A460" s="3757"/>
      <c r="B460" s="1854" t="s">
        <v>3</v>
      </c>
      <c r="C460" s="80" t="s">
        <v>4</v>
      </c>
      <c r="D460" s="379" t="s">
        <v>5</v>
      </c>
      <c r="E460" s="2778" t="s">
        <v>6</v>
      </c>
      <c r="F460" s="2779" t="s">
        <v>6</v>
      </c>
      <c r="G460" s="201" t="s">
        <v>7</v>
      </c>
      <c r="H460" s="80" t="s">
        <v>8</v>
      </c>
      <c r="I460" s="80" t="s">
        <v>9</v>
      </c>
      <c r="J460" s="1857" t="s">
        <v>10</v>
      </c>
      <c r="K460" s="1858" t="s">
        <v>10</v>
      </c>
    </row>
    <row r="461" spans="1:11" ht="35.25" thickBot="1">
      <c r="A461" s="3757"/>
      <c r="B461" s="1860"/>
      <c r="C461" s="414"/>
      <c r="D461" s="381" t="s">
        <v>11</v>
      </c>
      <c r="E461" s="2780" t="s">
        <v>12</v>
      </c>
      <c r="F461" s="2781" t="s">
        <v>13</v>
      </c>
      <c r="G461" s="202"/>
      <c r="H461" s="414" t="s">
        <v>14</v>
      </c>
      <c r="I461" s="414"/>
      <c r="J461" s="1863" t="s">
        <v>15</v>
      </c>
      <c r="K461" s="1864" t="s">
        <v>16</v>
      </c>
    </row>
    <row r="462" spans="1:11">
      <c r="A462" s="2327"/>
      <c r="B462" s="685"/>
      <c r="C462" s="3766"/>
      <c r="D462" s="3767"/>
      <c r="E462" s="252"/>
      <c r="F462" s="241"/>
      <c r="G462" s="276"/>
      <c r="H462" s="29"/>
      <c r="I462" s="416"/>
      <c r="J462" s="203"/>
      <c r="K462" s="311"/>
    </row>
    <row r="463" spans="1:11">
      <c r="A463" s="2327"/>
      <c r="B463" s="608"/>
      <c r="C463" s="82"/>
      <c r="D463" s="82"/>
      <c r="E463" s="33"/>
      <c r="F463" s="34"/>
      <c r="G463" s="276"/>
      <c r="H463" s="29"/>
      <c r="I463" s="455"/>
      <c r="J463" s="203"/>
      <c r="K463" s="3154"/>
    </row>
    <row r="464" spans="1:11" ht="35.25" thickBot="1">
      <c r="A464" s="2327"/>
      <c r="B464" s="645"/>
      <c r="C464" s="82"/>
      <c r="D464" s="605"/>
      <c r="E464" s="33"/>
      <c r="F464" s="34"/>
      <c r="G464" s="276"/>
      <c r="H464" s="29"/>
      <c r="I464" s="1804"/>
      <c r="J464" s="203"/>
      <c r="K464" s="3154"/>
    </row>
    <row r="465" spans="1:11" ht="35.25" thickBot="1">
      <c r="A465" s="2327"/>
      <c r="B465" s="608"/>
      <c r="C465" s="786"/>
      <c r="D465" s="1413"/>
      <c r="E465" s="2782"/>
      <c r="F465" s="2783"/>
      <c r="G465" s="766"/>
      <c r="H465" s="162"/>
      <c r="I465" s="455"/>
      <c r="J465" s="2253"/>
      <c r="K465" s="2254"/>
    </row>
    <row r="466" spans="1:11" ht="35.25" thickBot="1">
      <c r="A466" s="2327"/>
      <c r="B466" s="387"/>
      <c r="C466" s="2255"/>
      <c r="D466" s="2019"/>
      <c r="E466" s="33"/>
      <c r="F466" s="2784"/>
      <c r="G466" s="276"/>
      <c r="H466" s="29"/>
      <c r="I466" s="455"/>
      <c r="J466" s="2253"/>
      <c r="K466" s="2254"/>
    </row>
    <row r="467" spans="1:11">
      <c r="A467" s="2327"/>
      <c r="B467" s="387"/>
      <c r="C467" s="2255"/>
      <c r="D467" s="2019"/>
      <c r="E467" s="33"/>
      <c r="F467" s="34"/>
      <c r="G467" s="276"/>
      <c r="H467" s="29"/>
      <c r="I467" s="455"/>
      <c r="J467" s="2253"/>
      <c r="K467" s="2254"/>
    </row>
    <row r="468" spans="1:11">
      <c r="A468" s="2327"/>
      <c r="B468" s="645"/>
      <c r="C468" s="82"/>
      <c r="D468" s="605"/>
      <c r="E468" s="33"/>
      <c r="F468" s="2784"/>
      <c r="G468" s="276"/>
      <c r="H468" s="29"/>
      <c r="I468" s="455"/>
      <c r="J468" s="2253"/>
      <c r="K468" s="3154"/>
    </row>
    <row r="469" spans="1:11">
      <c r="A469" s="2327"/>
      <c r="B469" s="796"/>
      <c r="C469" s="786"/>
      <c r="D469" s="605"/>
      <c r="E469" s="922"/>
      <c r="F469" s="2785"/>
      <c r="G469" s="766"/>
      <c r="H469" s="162"/>
      <c r="I469" s="455"/>
      <c r="J469" s="2253"/>
      <c r="K469" s="1918"/>
    </row>
    <row r="470" spans="1:11">
      <c r="A470" s="2327"/>
      <c r="B470" s="190"/>
      <c r="C470" s="82"/>
      <c r="D470" s="322"/>
      <c r="E470" s="1783"/>
      <c r="F470" s="1477"/>
      <c r="G470" s="1116"/>
      <c r="H470" s="1345"/>
      <c r="I470" s="455"/>
      <c r="J470" s="1345"/>
      <c r="K470" s="1997"/>
    </row>
    <row r="471" spans="1:11">
      <c r="A471" s="2327"/>
      <c r="B471" s="69"/>
      <c r="C471" s="82"/>
      <c r="D471" s="605"/>
      <c r="E471" s="1783"/>
      <c r="F471" s="1477"/>
      <c r="G471" s="1116"/>
      <c r="H471" s="1345"/>
      <c r="I471" s="455"/>
      <c r="J471" s="1345"/>
      <c r="K471" s="1997"/>
    </row>
    <row r="472" spans="1:11">
      <c r="A472" s="2327"/>
      <c r="B472" s="645"/>
      <c r="C472" s="82"/>
      <c r="D472" s="605"/>
      <c r="E472" s="252"/>
      <c r="F472" s="241"/>
      <c r="G472" s="276"/>
      <c r="H472" s="29"/>
      <c r="I472" s="1804"/>
      <c r="J472" s="203"/>
      <c r="K472" s="3154"/>
    </row>
    <row r="473" spans="1:11">
      <c r="A473" s="2327"/>
      <c r="B473" s="1597"/>
      <c r="C473" s="443"/>
      <c r="D473" s="1469"/>
      <c r="E473" s="1734"/>
      <c r="F473" s="1735"/>
      <c r="G473" s="276"/>
      <c r="H473" s="29"/>
      <c r="I473" s="416"/>
      <c r="J473" s="203"/>
      <c r="K473" s="2096"/>
    </row>
    <row r="474" spans="1:11">
      <c r="A474" s="2327"/>
      <c r="B474" s="1257"/>
      <c r="C474" s="218"/>
      <c r="D474" s="218"/>
      <c r="E474" s="1478"/>
      <c r="F474" s="1479"/>
      <c r="G474" s="1713"/>
      <c r="H474" s="69"/>
      <c r="I474" s="69"/>
      <c r="J474" s="908"/>
      <c r="K474" s="1490"/>
    </row>
    <row r="475" spans="1:11">
      <c r="A475" s="2327"/>
      <c r="B475" s="1597"/>
      <c r="C475" s="443"/>
      <c r="D475" s="1469"/>
      <c r="E475" s="1783"/>
      <c r="F475" s="1477"/>
      <c r="G475" s="1116"/>
      <c r="H475" s="1345"/>
      <c r="I475" s="455"/>
      <c r="J475" s="1345"/>
      <c r="K475" s="1997"/>
    </row>
    <row r="476" spans="1:11">
      <c r="A476" s="2327"/>
      <c r="B476" s="1597"/>
      <c r="C476" s="443"/>
      <c r="D476" s="1469"/>
      <c r="E476" s="1734"/>
      <c r="F476" s="1735"/>
      <c r="G476" s="276"/>
      <c r="H476" s="29"/>
      <c r="I476" s="416"/>
      <c r="J476" s="203"/>
      <c r="K476" s="2096"/>
    </row>
    <row r="477" spans="1:11">
      <c r="A477" s="2327"/>
      <c r="B477" s="69"/>
      <c r="C477" s="82"/>
      <c r="D477" s="605"/>
      <c r="E477" s="33"/>
      <c r="F477" s="34"/>
      <c r="G477" s="276"/>
      <c r="H477" s="1345"/>
      <c r="I477" s="132"/>
      <c r="J477" s="203"/>
      <c r="K477" s="1777"/>
    </row>
    <row r="478" spans="1:11">
      <c r="A478" s="2327"/>
      <c r="B478" s="69"/>
      <c r="C478" s="82"/>
      <c r="D478" s="322"/>
      <c r="E478" s="33"/>
      <c r="F478" s="34"/>
      <c r="G478" s="1541"/>
      <c r="H478" s="69"/>
      <c r="I478" s="486"/>
      <c r="J478" s="2146"/>
      <c r="K478" s="2099"/>
    </row>
    <row r="479" spans="1:11">
      <c r="A479" s="2327"/>
      <c r="C479" s="1871"/>
      <c r="D479" s="1056"/>
      <c r="E479" s="1790"/>
      <c r="F479" s="1872"/>
      <c r="G479" s="765"/>
      <c r="H479" s="1345"/>
      <c r="I479" s="1115"/>
      <c r="J479" s="1868"/>
      <c r="K479" s="1887"/>
    </row>
    <row r="480" spans="1:11" ht="35.25" thickBot="1">
      <c r="A480" s="2327"/>
      <c r="B480" s="685"/>
      <c r="C480" s="1871"/>
      <c r="D480" s="1056"/>
      <c r="E480" s="1790"/>
      <c r="F480" s="1872"/>
      <c r="G480" s="765"/>
      <c r="H480" s="1345"/>
      <c r="I480" s="1115"/>
      <c r="J480" s="1868"/>
      <c r="K480" s="1887"/>
    </row>
    <row r="481" spans="1:11" ht="38.25" thickBot="1">
      <c r="A481" s="3757"/>
      <c r="B481" s="1008"/>
      <c r="C481" s="1881"/>
      <c r="D481" s="1493"/>
      <c r="E481" s="1535"/>
      <c r="F481" s="1606"/>
      <c r="G481" s="766"/>
      <c r="H481" s="416"/>
      <c r="I481" s="455"/>
      <c r="J481" s="2244"/>
      <c r="K481" s="1918"/>
    </row>
    <row r="482" spans="1:11" ht="38.25" thickBot="1">
      <c r="A482" s="2327"/>
      <c r="B482" s="1008"/>
      <c r="C482" s="1881"/>
      <c r="D482" s="1493"/>
      <c r="E482" s="1535"/>
      <c r="F482" s="1606"/>
      <c r="G482" s="766"/>
      <c r="H482" s="416"/>
      <c r="I482" s="455"/>
      <c r="J482" s="2244"/>
      <c r="K482" s="1918"/>
    </row>
    <row r="483" spans="1:11" ht="37.5">
      <c r="A483" s="2327"/>
      <c r="B483" s="1008"/>
      <c r="C483" s="1881"/>
      <c r="D483" s="1493"/>
      <c r="E483" s="1783"/>
      <c r="F483" s="1477"/>
      <c r="G483" s="1116"/>
      <c r="H483" s="416"/>
      <c r="I483" s="455"/>
      <c r="J483" s="2244"/>
      <c r="K483" s="1918"/>
    </row>
    <row r="484" spans="1:11">
      <c r="A484" s="2327"/>
      <c r="B484" s="69"/>
      <c r="C484" s="82"/>
      <c r="D484" s="605"/>
      <c r="E484" s="33"/>
      <c r="F484" s="34"/>
      <c r="G484" s="276"/>
      <c r="H484" s="1345"/>
      <c r="I484" s="455"/>
      <c r="J484" s="959"/>
      <c r="K484" s="1777"/>
    </row>
    <row r="485" spans="1:11">
      <c r="A485" s="2327"/>
      <c r="B485" s="387"/>
      <c r="C485" s="3756"/>
      <c r="D485" s="3758"/>
      <c r="E485" s="252"/>
      <c r="F485" s="241"/>
      <c r="G485" s="276"/>
      <c r="H485" s="29"/>
      <c r="I485" s="416"/>
      <c r="J485" s="203"/>
      <c r="K485" s="311"/>
    </row>
    <row r="486" spans="1:11">
      <c r="A486" s="2327"/>
      <c r="B486" s="685"/>
      <c r="C486" s="3756"/>
      <c r="D486" s="3758"/>
      <c r="E486" s="252"/>
      <c r="F486" s="241"/>
      <c r="G486" s="276"/>
      <c r="H486" s="29"/>
      <c r="I486" s="416"/>
      <c r="J486" s="203"/>
      <c r="K486" s="311"/>
    </row>
    <row r="487" spans="1:11">
      <c r="A487" s="2327"/>
      <c r="B487" s="852"/>
      <c r="C487" s="753"/>
      <c r="D487" s="634"/>
      <c r="E487" s="1478"/>
      <c r="F487" s="1479"/>
      <c r="G487" s="1116"/>
      <c r="H487" s="1345"/>
      <c r="I487" s="1349"/>
      <c r="J487" s="2102"/>
      <c r="K487" s="2102"/>
    </row>
    <row r="488" spans="1:11">
      <c r="A488" s="2327"/>
      <c r="B488" s="852"/>
      <c r="C488" s="218"/>
      <c r="D488" s="634"/>
      <c r="E488" s="1478"/>
      <c r="F488" s="1479"/>
      <c r="G488" s="1713"/>
      <c r="H488" s="69"/>
      <c r="I488" s="69"/>
      <c r="J488" s="908"/>
      <c r="K488" s="2129"/>
    </row>
    <row r="489" spans="1:11">
      <c r="A489" s="2327"/>
      <c r="B489" s="852"/>
      <c r="C489" s="634"/>
      <c r="D489" s="634"/>
      <c r="E489" s="1478"/>
      <c r="F489" s="1479"/>
      <c r="G489" s="1713"/>
      <c r="H489" s="69"/>
      <c r="I489" s="69"/>
      <c r="J489" s="908"/>
      <c r="K489" s="2129"/>
    </row>
    <row r="490" spans="1:11">
      <c r="A490" s="2327"/>
      <c r="B490" s="190"/>
      <c r="C490" s="82"/>
      <c r="D490" s="322"/>
      <c r="E490" s="1783"/>
      <c r="F490" s="1477"/>
      <c r="G490" s="1116"/>
      <c r="H490" s="1345"/>
      <c r="I490" s="455"/>
      <c r="J490" s="1345"/>
      <c r="K490" s="1997"/>
    </row>
    <row r="491" spans="1:11">
      <c r="A491" s="2327"/>
      <c r="B491" s="1257"/>
      <c r="C491" s="82"/>
      <c r="D491" s="605"/>
      <c r="E491" s="1783"/>
      <c r="F491" s="1477"/>
      <c r="G491" s="1116"/>
      <c r="H491" s="1345"/>
      <c r="I491" s="455"/>
      <c r="J491" s="1345"/>
      <c r="K491" s="1997"/>
    </row>
    <row r="492" spans="1:11">
      <c r="A492" s="2327"/>
      <c r="B492" s="190"/>
      <c r="C492" s="218"/>
      <c r="D492" s="218"/>
      <c r="E492" s="1478"/>
      <c r="F492" s="1479"/>
      <c r="G492" s="1713"/>
      <c r="H492" s="69"/>
      <c r="I492" s="455"/>
      <c r="J492" s="908"/>
      <c r="K492" s="1490"/>
    </row>
    <row r="493" spans="1:11">
      <c r="A493" s="2327"/>
      <c r="B493" s="190"/>
      <c r="C493" s="218"/>
      <c r="D493" s="1469"/>
      <c r="E493" s="1783"/>
      <c r="F493" s="1477"/>
      <c r="G493" s="1713"/>
      <c r="H493" s="69"/>
      <c r="I493" s="455"/>
      <c r="J493" s="908"/>
      <c r="K493" s="1490"/>
    </row>
    <row r="494" spans="1:11">
      <c r="A494" s="2327"/>
      <c r="B494" s="190"/>
      <c r="C494" s="218"/>
      <c r="D494" s="1469"/>
      <c r="E494" s="1734"/>
      <c r="F494" s="1735"/>
      <c r="G494" s="276"/>
      <c r="H494" s="29"/>
      <c r="I494" s="455"/>
      <c r="J494" s="203"/>
      <c r="K494" s="2096"/>
    </row>
    <row r="495" spans="1:11">
      <c r="A495" s="3757" t="s">
        <v>1</v>
      </c>
      <c r="B495" s="413"/>
      <c r="C495" s="791"/>
      <c r="D495" s="372"/>
      <c r="E495" s="1848"/>
      <c r="F495" s="1849"/>
      <c r="G495" s="270"/>
      <c r="H495" s="1850"/>
      <c r="I495" s="413"/>
      <c r="J495" s="1851"/>
      <c r="K495" s="1847"/>
    </row>
    <row r="496" spans="1:11">
      <c r="A496" s="3757" t="s">
        <v>1004</v>
      </c>
      <c r="B496" s="790"/>
      <c r="C496" s="1852"/>
      <c r="D496" s="785"/>
      <c r="E496" s="1848"/>
      <c r="F496" s="1849"/>
      <c r="G496" s="270"/>
      <c r="H496" s="1850"/>
      <c r="I496" s="413"/>
      <c r="J496" s="1851"/>
      <c r="K496" s="1847"/>
    </row>
    <row r="497" spans="1:11" ht="35.25" thickBot="1">
      <c r="A497" s="3757"/>
      <c r="B497" s="412"/>
      <c r="C497" s="372"/>
      <c r="D497" s="372"/>
      <c r="E497" s="1848"/>
      <c r="F497" s="1849"/>
      <c r="G497" s="270"/>
      <c r="H497" s="1850"/>
      <c r="I497" s="412"/>
      <c r="J497" s="1851"/>
      <c r="K497" s="1847"/>
    </row>
    <row r="498" spans="1:11">
      <c r="A498" s="3757"/>
      <c r="B498" s="1854" t="s">
        <v>3</v>
      </c>
      <c r="C498" s="80" t="s">
        <v>4</v>
      </c>
      <c r="D498" s="379" t="s">
        <v>5</v>
      </c>
      <c r="E498" s="1855" t="s">
        <v>6</v>
      </c>
      <c r="F498" s="1856" t="s">
        <v>6</v>
      </c>
      <c r="G498" s="201" t="s">
        <v>7</v>
      </c>
      <c r="H498" s="80" t="s">
        <v>8</v>
      </c>
      <c r="I498" s="80" t="s">
        <v>9</v>
      </c>
      <c r="J498" s="1857" t="s">
        <v>10</v>
      </c>
      <c r="K498" s="1858" t="s">
        <v>10</v>
      </c>
    </row>
    <row r="499" spans="1:11" ht="35.25" thickBot="1">
      <c r="A499" s="3757"/>
      <c r="B499" s="1860"/>
      <c r="C499" s="414"/>
      <c r="D499" s="381" t="s">
        <v>11</v>
      </c>
      <c r="E499" s="1861" t="s">
        <v>12</v>
      </c>
      <c r="F499" s="1862" t="s">
        <v>13</v>
      </c>
      <c r="G499" s="202"/>
      <c r="H499" s="414" t="s">
        <v>14</v>
      </c>
      <c r="I499" s="414"/>
      <c r="J499" s="1863" t="s">
        <v>15</v>
      </c>
      <c r="K499" s="1864" t="s">
        <v>16</v>
      </c>
    </row>
    <row r="500" spans="1:11" ht="35.25" thickBot="1">
      <c r="A500" s="2327"/>
      <c r="B500" s="2014"/>
      <c r="C500" s="2015"/>
      <c r="D500" s="375"/>
      <c r="E500" s="1865"/>
      <c r="F500" s="1866"/>
      <c r="G500" s="765"/>
      <c r="H500" s="1345"/>
      <c r="I500" s="1867"/>
      <c r="J500" s="1868"/>
      <c r="K500" s="1869"/>
    </row>
    <row r="501" spans="1:11">
      <c r="A501" s="2327"/>
      <c r="B501" s="1870"/>
      <c r="C501" s="1871"/>
      <c r="D501" s="1464"/>
      <c r="E501" s="1865"/>
      <c r="F501" s="1866"/>
      <c r="G501" s="765"/>
      <c r="H501" s="1345"/>
      <c r="I501" s="1867"/>
      <c r="J501" s="1868"/>
      <c r="K501" s="1869"/>
    </row>
    <row r="502" spans="1:11">
      <c r="A502" s="2327"/>
      <c r="B502" s="1870"/>
      <c r="C502" s="1871"/>
      <c r="D502" s="1464"/>
      <c r="E502" s="1790"/>
      <c r="F502" s="1872"/>
      <c r="G502" s="765"/>
      <c r="H502" s="1345"/>
      <c r="I502" s="1115"/>
      <c r="J502" s="1868"/>
      <c r="K502" s="1468"/>
    </row>
    <row r="503" spans="1:11">
      <c r="A503" s="2327"/>
      <c r="B503" s="1870"/>
      <c r="C503" s="1871"/>
      <c r="D503" s="1464"/>
      <c r="E503" s="1790"/>
      <c r="F503" s="1872"/>
      <c r="G503" s="765"/>
      <c r="H503" s="1345"/>
      <c r="I503" s="1115"/>
      <c r="J503" s="1868"/>
      <c r="K503" s="1468"/>
    </row>
    <row r="504" spans="1:11">
      <c r="A504" s="2327"/>
      <c r="B504" s="1870"/>
      <c r="C504" s="1871"/>
      <c r="D504" s="1056"/>
      <c r="E504" s="1790"/>
      <c r="F504" s="1872"/>
      <c r="G504" s="765"/>
      <c r="H504" s="1345"/>
      <c r="I504" s="1115"/>
      <c r="J504" s="1868"/>
      <c r="K504" s="1468"/>
    </row>
    <row r="505" spans="1:11">
      <c r="A505" s="2327"/>
      <c r="B505" s="1870"/>
      <c r="C505" s="1871"/>
      <c r="D505" s="1056"/>
      <c r="E505" s="1790"/>
      <c r="F505" s="1872"/>
      <c r="G505" s="765"/>
      <c r="H505" s="1345"/>
      <c r="I505" s="1115"/>
      <c r="J505" s="1868"/>
      <c r="K505" s="1468"/>
    </row>
    <row r="506" spans="1:11">
      <c r="A506" s="2327"/>
      <c r="B506" s="1870"/>
      <c r="C506" s="1871"/>
      <c r="D506" s="1464"/>
      <c r="E506" s="1790"/>
      <c r="F506" s="1872"/>
      <c r="G506" s="765"/>
      <c r="H506" s="1345"/>
      <c r="I506" s="1115"/>
      <c r="J506" s="1868"/>
      <c r="K506" s="1468"/>
    </row>
    <row r="507" spans="1:11">
      <c r="A507" s="2327"/>
      <c r="B507" s="1870"/>
      <c r="C507" s="1871"/>
      <c r="D507" s="1056"/>
      <c r="E507" s="1790"/>
      <c r="F507" s="1872"/>
      <c r="G507" s="765"/>
      <c r="H507" s="1345"/>
      <c r="I507" s="1115"/>
      <c r="J507" s="1868"/>
      <c r="K507" s="1468"/>
    </row>
    <row r="508" spans="1:11">
      <c r="A508" s="2327"/>
      <c r="B508" s="1870"/>
      <c r="C508" s="1871"/>
      <c r="D508" s="1056"/>
      <c r="E508" s="1790"/>
      <c r="F508" s="1872"/>
      <c r="G508" s="765"/>
      <c r="H508" s="1345"/>
      <c r="I508" s="1115"/>
      <c r="J508" s="1868"/>
      <c r="K508" s="1468"/>
    </row>
    <row r="509" spans="1:11">
      <c r="A509" s="2327"/>
      <c r="B509" s="1870"/>
      <c r="C509" s="1871"/>
      <c r="D509" s="1464"/>
      <c r="E509" s="1790"/>
      <c r="F509" s="1872"/>
      <c r="G509" s="765"/>
      <c r="H509" s="1345"/>
      <c r="I509" s="1115"/>
      <c r="J509" s="1868"/>
      <c r="K509" s="1468"/>
    </row>
    <row r="510" spans="1:11" ht="35.25" thickBot="1">
      <c r="A510" s="2327"/>
      <c r="B510" s="1873"/>
      <c r="C510" s="1874"/>
      <c r="D510" s="1485"/>
      <c r="E510" s="1875"/>
      <c r="F510" s="1876"/>
      <c r="G510" s="1877"/>
      <c r="H510" s="1690"/>
      <c r="I510" s="1878"/>
      <c r="J510" s="1879"/>
      <c r="K510" s="1487"/>
    </row>
    <row r="511" spans="1:11">
      <c r="A511" s="2327"/>
      <c r="B511" s="1880"/>
      <c r="C511" s="1881"/>
      <c r="D511" s="1488"/>
      <c r="E511" s="1865"/>
      <c r="F511" s="1866"/>
      <c r="G511" s="1882"/>
      <c r="H511" s="1883"/>
      <c r="I511" s="1884"/>
      <c r="J511" s="1885"/>
      <c r="K511" s="1886"/>
    </row>
    <row r="512" spans="1:11">
      <c r="A512" s="2327"/>
      <c r="B512" s="2170"/>
      <c r="C512" s="1871"/>
      <c r="D512" s="1056"/>
      <c r="E512" s="1790"/>
      <c r="F512" s="1872"/>
      <c r="G512" s="765"/>
      <c r="H512" s="1345"/>
      <c r="I512" s="1115"/>
      <c r="J512" s="1868"/>
      <c r="K512" s="1887"/>
    </row>
    <row r="513" spans="1:11">
      <c r="A513" s="2327"/>
      <c r="B513" s="2170"/>
      <c r="C513" s="1871"/>
      <c r="D513" s="1056"/>
      <c r="E513" s="1790"/>
      <c r="F513" s="1872"/>
      <c r="G513" s="765"/>
      <c r="H513" s="1345"/>
      <c r="I513" s="1115"/>
      <c r="J513" s="1868"/>
      <c r="K513" s="1887"/>
    </row>
    <row r="514" spans="1:11" ht="35.25" thickBot="1">
      <c r="A514" s="2327"/>
      <c r="B514" s="1888"/>
      <c r="C514" s="1874"/>
      <c r="D514" s="1889"/>
      <c r="E514" s="1890"/>
      <c r="F514" s="1891"/>
      <c r="G514" s="1877"/>
      <c r="H514" s="1690"/>
      <c r="I514" s="1878"/>
      <c r="J514" s="1879"/>
      <c r="K514" s="1892"/>
    </row>
    <row r="515" spans="1:11">
      <c r="A515" s="2327"/>
      <c r="B515" s="1893"/>
      <c r="C515" s="1881"/>
      <c r="D515" s="1493"/>
      <c r="E515" s="1894"/>
      <c r="F515" s="1895"/>
      <c r="G515" s="1896"/>
      <c r="H515" s="1883"/>
      <c r="I515" s="1884"/>
      <c r="J515" s="1885"/>
      <c r="K515" s="1886"/>
    </row>
    <row r="516" spans="1:11">
      <c r="A516" s="2327"/>
      <c r="B516" s="805"/>
      <c r="C516" s="1055"/>
      <c r="D516" s="1413"/>
      <c r="E516" s="1790"/>
      <c r="F516" s="1872"/>
      <c r="G516" s="766"/>
      <c r="H516" s="416"/>
      <c r="I516" s="1115"/>
      <c r="J516" s="1897"/>
      <c r="K516" s="1898"/>
    </row>
    <row r="517" spans="1:11">
      <c r="A517" s="2327"/>
      <c r="B517" s="805"/>
      <c r="C517" s="1055"/>
      <c r="D517" s="375"/>
      <c r="E517" s="1790"/>
      <c r="F517" s="1872"/>
      <c r="G517" s="766"/>
      <c r="H517" s="1345"/>
      <c r="I517" s="1115"/>
      <c r="J517" s="1868"/>
      <c r="K517" s="1887"/>
    </row>
    <row r="518" spans="1:11" ht="35.25" thickBot="1">
      <c r="A518" s="2327"/>
      <c r="B518" s="1899"/>
      <c r="C518" s="1900"/>
      <c r="D518" s="1901"/>
      <c r="E518" s="1875"/>
      <c r="F518" s="1876"/>
      <c r="G518" s="1902"/>
      <c r="H518" s="1690"/>
      <c r="I518" s="1878"/>
      <c r="J518" s="1879"/>
      <c r="K518" s="1892"/>
    </row>
    <row r="519" spans="1:11">
      <c r="A519" s="3757"/>
      <c r="B519" s="69"/>
      <c r="C519" s="82"/>
      <c r="D519" s="605"/>
      <c r="E519" s="33"/>
      <c r="F519" s="34"/>
      <c r="G519" s="276"/>
      <c r="H519" s="1345"/>
      <c r="I519" s="455"/>
      <c r="J519" s="959"/>
      <c r="K519" s="1777"/>
    </row>
    <row r="520" spans="1:11">
      <c r="A520" s="2327"/>
      <c r="B520" s="387"/>
      <c r="C520" s="3766"/>
      <c r="D520" s="3767"/>
      <c r="E520" s="252"/>
      <c r="F520" s="241"/>
      <c r="G520" s="276"/>
      <c r="H520" s="29"/>
      <c r="I520" s="416"/>
      <c r="J520" s="203"/>
      <c r="K520" s="311"/>
    </row>
    <row r="521" spans="1:11">
      <c r="A521" s="2327"/>
      <c r="B521" s="1597"/>
      <c r="C521" s="362"/>
      <c r="D521" s="1540"/>
      <c r="E521" s="1790"/>
      <c r="F521" s="1477"/>
      <c r="G521" s="1601"/>
      <c r="H521" s="20"/>
      <c r="I521" s="404"/>
      <c r="J521" s="405"/>
      <c r="K521" s="478"/>
    </row>
    <row r="522" spans="1:11" ht="38.25">
      <c r="A522" s="2327"/>
      <c r="B522" s="1597"/>
      <c r="C522" s="362"/>
      <c r="D522" s="1598"/>
      <c r="E522" s="1790"/>
      <c r="F522" s="1872"/>
      <c r="G522" s="1601"/>
      <c r="H522" s="29"/>
      <c r="I522" s="132"/>
      <c r="J522" s="741"/>
      <c r="K522" s="692"/>
    </row>
    <row r="523" spans="1:11">
      <c r="A523" s="2327"/>
      <c r="B523" s="1597"/>
      <c r="C523" s="362"/>
      <c r="D523" s="1598"/>
      <c r="E523" s="1790"/>
      <c r="F523" s="1872"/>
      <c r="G523" s="1601"/>
      <c r="H523" s="29"/>
      <c r="I523" s="132"/>
      <c r="J523" s="360"/>
      <c r="K523" s="311"/>
    </row>
    <row r="524" spans="1:11" ht="35.25" thickBot="1">
      <c r="A524" s="2327"/>
      <c r="B524" s="1163"/>
      <c r="C524" s="362"/>
      <c r="D524" s="358"/>
      <c r="E524" s="1790"/>
      <c r="F524" s="2252"/>
      <c r="G524" s="1539"/>
      <c r="H524" s="69"/>
      <c r="I524" s="486"/>
      <c r="J524" s="363"/>
      <c r="K524" s="364"/>
    </row>
    <row r="525" spans="1:11">
      <c r="A525" s="2327"/>
      <c r="B525" s="1597"/>
      <c r="C525" s="362"/>
      <c r="D525" s="1540"/>
      <c r="E525" s="1790"/>
      <c r="F525" s="1872"/>
      <c r="G525" s="1601"/>
      <c r="H525" s="1599"/>
      <c r="I525" s="484"/>
      <c r="J525" s="485"/>
      <c r="K525" s="577"/>
    </row>
    <row r="526" spans="1:11">
      <c r="A526" s="2327"/>
      <c r="B526" s="797"/>
      <c r="C526" s="786"/>
      <c r="D526" s="605"/>
      <c r="E526" s="1790"/>
      <c r="F526" s="1872"/>
      <c r="G526" s="766"/>
      <c r="H526" s="162"/>
      <c r="I526" s="455"/>
      <c r="J526" s="2253"/>
      <c r="K526" s="1918"/>
    </row>
    <row r="527" spans="1:11">
      <c r="A527" s="2327"/>
      <c r="B527" s="69"/>
      <c r="C527" s="82"/>
      <c r="D527" s="322"/>
      <c r="E527" s="1790"/>
      <c r="F527" s="2252"/>
      <c r="G527" s="1116"/>
      <c r="H527" s="1345"/>
      <c r="I527" s="455"/>
      <c r="J527" s="1345"/>
      <c r="K527" s="1997"/>
    </row>
    <row r="528" spans="1:11">
      <c r="A528" s="2327"/>
      <c r="B528" s="685"/>
      <c r="C528" s="3766"/>
      <c r="D528" s="3767"/>
      <c r="E528" s="137"/>
      <c r="F528" s="241"/>
      <c r="G528" s="276"/>
      <c r="H528" s="29"/>
      <c r="I528" s="416"/>
      <c r="J528" s="203"/>
      <c r="K528" s="311"/>
    </row>
    <row r="529" spans="1:11" ht="35.25" thickBot="1">
      <c r="A529" s="2327"/>
      <c r="B529" s="645"/>
      <c r="C529" s="82"/>
      <c r="D529" s="605"/>
      <c r="E529" s="137"/>
      <c r="F529" s="241"/>
      <c r="G529" s="276"/>
      <c r="H529" s="29"/>
      <c r="I529" s="1804"/>
      <c r="J529" s="203"/>
      <c r="K529" s="3154"/>
    </row>
    <row r="530" spans="1:11" ht="35.25" thickBot="1">
      <c r="A530" s="2327"/>
      <c r="B530" s="608"/>
      <c r="C530" s="786"/>
      <c r="D530" s="1413"/>
      <c r="E530" s="182"/>
      <c r="F530" s="1606"/>
      <c r="G530" s="766"/>
      <c r="H530" s="162"/>
      <c r="I530" s="455"/>
      <c r="J530" s="2253"/>
      <c r="K530" s="2254"/>
    </row>
    <row r="531" spans="1:11">
      <c r="A531" s="2327"/>
      <c r="B531" s="387"/>
      <c r="C531" s="2255"/>
      <c r="D531" s="2019"/>
      <c r="E531" s="33"/>
      <c r="F531" s="34"/>
      <c r="G531" s="276"/>
      <c r="H531" s="29"/>
      <c r="I531" s="455"/>
      <c r="J531" s="2253"/>
      <c r="K531" s="2254"/>
    </row>
    <row r="532" spans="1:11">
      <c r="A532" s="2327"/>
      <c r="B532" s="645"/>
      <c r="C532" s="82"/>
      <c r="D532" s="605"/>
      <c r="E532" s="137"/>
      <c r="F532" s="241"/>
      <c r="G532" s="276"/>
      <c r="H532" s="29"/>
      <c r="I532" s="455"/>
      <c r="J532" s="2253"/>
      <c r="K532" s="3154"/>
    </row>
    <row r="533" spans="1:11">
      <c r="A533" s="3757"/>
      <c r="B533" s="796"/>
      <c r="C533" s="786"/>
      <c r="D533" s="605"/>
      <c r="E533" s="182"/>
      <c r="F533" s="1606"/>
      <c r="G533" s="766"/>
      <c r="H533" s="162"/>
      <c r="I533" s="455"/>
      <c r="J533" s="2253"/>
      <c r="K533" s="1918"/>
    </row>
    <row r="534" spans="1:11">
      <c r="A534" s="2327"/>
      <c r="B534" s="69"/>
      <c r="C534" s="82"/>
      <c r="D534" s="322"/>
      <c r="E534" s="33"/>
      <c r="F534" s="34"/>
      <c r="G534" s="1541"/>
      <c r="H534" s="69"/>
      <c r="I534" s="486"/>
      <c r="J534" s="2146"/>
      <c r="K534" s="2099"/>
    </row>
    <row r="535" spans="1:11">
      <c r="A535" s="3757"/>
      <c r="B535" s="374"/>
      <c r="C535" s="785"/>
      <c r="D535" s="785"/>
      <c r="E535" s="785"/>
      <c r="F535" s="785"/>
      <c r="G535" s="785"/>
      <c r="H535" s="785"/>
      <c r="I535" s="1845"/>
      <c r="J535" s="1846"/>
      <c r="K535" s="1847"/>
    </row>
  </sheetData>
  <mergeCells count="6">
    <mergeCell ref="C528:D528"/>
    <mergeCell ref="A3:C3"/>
    <mergeCell ref="C444:D444"/>
    <mergeCell ref="C452:D452"/>
    <mergeCell ref="C462:D462"/>
    <mergeCell ref="C520:D520"/>
  </mergeCells>
  <phoneticPr fontId="88" type="noConversion"/>
  <pageMargins left="0.7" right="0.7" top="0.75" bottom="0.75" header="0.3" footer="0.3"/>
  <pageSetup scale="53" orientation="portrait" horizontalDpi="360" verticalDpi="360" r:id="rId1"/>
  <rowBreaks count="1" manualBreakCount="1">
    <brk id="74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47D6-E243-4F4C-AEB7-6FB283C1F479}">
  <sheetPr>
    <tabColor theme="6" tint="-0.249977111117893"/>
  </sheetPr>
  <dimension ref="A1:O535"/>
  <sheetViews>
    <sheetView view="pageBreakPreview" topLeftCell="A55" zoomScale="60" zoomScaleNormal="100" workbookViewId="0">
      <selection activeCell="F60" sqref="F60"/>
    </sheetView>
  </sheetViews>
  <sheetFormatPr defaultColWidth="12.140625" defaultRowHeight="34.5"/>
  <cols>
    <col min="1" max="1" width="4.42578125" style="98" customWidth="1"/>
    <col min="2" max="2" width="32.28515625" style="77" customWidth="1"/>
    <col min="3" max="3" width="10.5703125" style="98" customWidth="1"/>
    <col min="4" max="4" width="10.42578125" style="1" customWidth="1"/>
    <col min="5" max="5" width="11.28515625" style="178" customWidth="1"/>
    <col min="6" max="6" width="11.28515625" style="100" customWidth="1"/>
    <col min="7" max="7" width="10.85546875" style="98" customWidth="1"/>
    <col min="8" max="8" width="11.5703125" style="100" customWidth="1"/>
    <col min="9" max="9" width="17.28515625" style="101" customWidth="1"/>
    <col min="10" max="10" width="13.42578125" style="295" customWidth="1"/>
    <col min="11" max="11" width="16.28515625" style="333" customWidth="1"/>
    <col min="12" max="12" width="13.85546875" style="104" customWidth="1"/>
    <col min="13" max="13" width="8.85546875" style="105" customWidth="1"/>
    <col min="14" max="14" width="18.140625" style="101" customWidth="1"/>
    <col min="15" max="16384" width="12.140625" style="3"/>
  </cols>
  <sheetData>
    <row r="1" spans="1:14" ht="35.25" customHeight="1">
      <c r="A1" s="4"/>
      <c r="B1" s="106"/>
      <c r="C1" s="77"/>
      <c r="D1" s="98"/>
      <c r="E1" s="1"/>
      <c r="F1" s="71"/>
      <c r="G1" s="354"/>
      <c r="H1" s="3"/>
      <c r="I1" s="100"/>
      <c r="J1" s="301"/>
      <c r="L1" s="3"/>
      <c r="M1" s="3"/>
      <c r="N1" s="3"/>
    </row>
    <row r="2" spans="1:14" s="1" customFormat="1" ht="37.5">
      <c r="A2" s="2" t="s">
        <v>1</v>
      </c>
      <c r="B2" s="3753"/>
      <c r="C2" s="354"/>
      <c r="D2" s="98"/>
      <c r="E2" s="1178"/>
      <c r="F2" s="355"/>
      <c r="G2" s="71"/>
      <c r="H2" s="100"/>
      <c r="I2" s="3"/>
      <c r="J2" s="356"/>
      <c r="K2" s="309"/>
    </row>
    <row r="3" spans="1:14" s="1" customFormat="1">
      <c r="A3" s="3761"/>
      <c r="B3" s="3761"/>
      <c r="C3" s="3761"/>
      <c r="D3" s="4"/>
      <c r="E3" s="91"/>
      <c r="F3" s="293"/>
      <c r="G3" s="71"/>
      <c r="H3" s="100"/>
      <c r="I3" s="3"/>
      <c r="J3" s="356"/>
      <c r="K3" s="309"/>
    </row>
    <row r="4" spans="1:14" ht="35.25" customHeight="1" thickBot="1">
      <c r="A4" s="4"/>
      <c r="B4" s="3753"/>
      <c r="C4" s="354"/>
      <c r="D4" s="77"/>
      <c r="E4" s="98"/>
      <c r="F4" s="355"/>
      <c r="G4" s="71"/>
      <c r="I4" s="3"/>
      <c r="J4" s="356"/>
      <c r="K4" s="309"/>
      <c r="L4" s="3"/>
      <c r="M4" s="3"/>
      <c r="N4" s="3"/>
    </row>
    <row r="5" spans="1:14" s="10" customFormat="1">
      <c r="A5" s="1853"/>
      <c r="B5" s="1854" t="s">
        <v>3</v>
      </c>
      <c r="C5" s="80" t="s">
        <v>4</v>
      </c>
      <c r="D5" s="379" t="s">
        <v>5</v>
      </c>
      <c r="E5" s="3757" t="s">
        <v>6</v>
      </c>
      <c r="F5" s="3757" t="s">
        <v>6</v>
      </c>
      <c r="G5" s="201" t="s">
        <v>7</v>
      </c>
      <c r="H5" s="80" t="s">
        <v>8</v>
      </c>
      <c r="I5" s="80" t="s">
        <v>9</v>
      </c>
      <c r="J5" s="3647" t="s">
        <v>10</v>
      </c>
      <c r="K5" s="3665" t="s">
        <v>10</v>
      </c>
    </row>
    <row r="6" spans="1:14" s="10" customFormat="1" ht="35.25" thickBot="1">
      <c r="A6" s="1859"/>
      <c r="B6" s="1860"/>
      <c r="C6" s="414"/>
      <c r="D6" s="381" t="s">
        <v>11</v>
      </c>
      <c r="E6" s="3757" t="s">
        <v>12</v>
      </c>
      <c r="F6" s="3757" t="s">
        <v>13</v>
      </c>
      <c r="G6" s="202"/>
      <c r="H6" s="414" t="s">
        <v>14</v>
      </c>
      <c r="I6" s="414"/>
      <c r="J6" s="3649" t="s">
        <v>15</v>
      </c>
      <c r="K6" s="3666" t="s">
        <v>16</v>
      </c>
    </row>
    <row r="7" spans="1:14">
      <c r="A7" s="3373"/>
      <c r="B7" s="3757" t="s">
        <v>6325</v>
      </c>
      <c r="C7" s="3757"/>
      <c r="D7" s="3757"/>
      <c r="E7" s="3757"/>
      <c r="F7" s="3757"/>
      <c r="G7" s="1648"/>
      <c r="H7" s="3373"/>
      <c r="I7" s="3373"/>
      <c r="J7" s="3373"/>
      <c r="K7" s="3373"/>
      <c r="L7" s="3"/>
      <c r="M7" s="3"/>
      <c r="N7" s="3"/>
    </row>
    <row r="8" spans="1:14">
      <c r="A8" s="3757" t="s">
        <v>3068</v>
      </c>
      <c r="B8" s="2026" t="s">
        <v>6326</v>
      </c>
      <c r="C8" s="2026" t="s">
        <v>4265</v>
      </c>
      <c r="D8" s="2028" t="s">
        <v>3216</v>
      </c>
      <c r="E8" s="3757">
        <v>65</v>
      </c>
      <c r="F8" s="3757" t="s">
        <v>3975</v>
      </c>
      <c r="G8" s="2037">
        <v>25169</v>
      </c>
      <c r="H8" s="3363">
        <v>1130</v>
      </c>
      <c r="I8" s="2026" t="s">
        <v>2440</v>
      </c>
      <c r="J8" s="2026" t="s">
        <v>2994</v>
      </c>
      <c r="K8" s="3363" t="s">
        <v>6327</v>
      </c>
      <c r="L8" s="3"/>
      <c r="M8" s="3"/>
      <c r="N8" s="3"/>
    </row>
    <row r="9" spans="1:14">
      <c r="A9" s="3757" t="s">
        <v>3068</v>
      </c>
      <c r="B9" s="2026" t="s">
        <v>6328</v>
      </c>
      <c r="C9" s="2026" t="s">
        <v>4265</v>
      </c>
      <c r="D9" s="2028" t="s">
        <v>3216</v>
      </c>
      <c r="E9" s="3757">
        <v>70</v>
      </c>
      <c r="F9" s="3757" t="s">
        <v>1808</v>
      </c>
      <c r="G9" s="2037" t="s">
        <v>4340</v>
      </c>
      <c r="H9" s="3363">
        <v>1250</v>
      </c>
      <c r="I9" s="2026" t="s">
        <v>2440</v>
      </c>
      <c r="J9" s="2026" t="s">
        <v>544</v>
      </c>
      <c r="K9" s="3363" t="s">
        <v>6329</v>
      </c>
      <c r="L9" s="3"/>
      <c r="M9" s="3"/>
      <c r="N9" s="3"/>
    </row>
    <row r="10" spans="1:14">
      <c r="A10" s="3757" t="s">
        <v>3068</v>
      </c>
      <c r="B10" s="3757" t="s">
        <v>6330</v>
      </c>
      <c r="C10" s="3757" t="s">
        <v>4265</v>
      </c>
      <c r="D10" s="3757" t="s">
        <v>3216</v>
      </c>
      <c r="E10" s="3757">
        <v>75</v>
      </c>
      <c r="F10" s="3757" t="s">
        <v>3949</v>
      </c>
      <c r="G10" s="3757">
        <v>25301</v>
      </c>
      <c r="H10" s="3757">
        <v>1240</v>
      </c>
      <c r="I10" s="3757" t="s">
        <v>2440</v>
      </c>
      <c r="J10" s="3757" t="s">
        <v>347</v>
      </c>
      <c r="K10" s="3757" t="s">
        <v>6331</v>
      </c>
      <c r="L10" s="3"/>
      <c r="M10" s="3"/>
      <c r="N10" s="3"/>
    </row>
    <row r="11" spans="1:14">
      <c r="A11" s="487" t="s">
        <v>3068</v>
      </c>
      <c r="B11" s="487" t="s">
        <v>6332</v>
      </c>
      <c r="C11" s="487" t="s">
        <v>4265</v>
      </c>
      <c r="D11" s="487" t="s">
        <v>3216</v>
      </c>
      <c r="E11" s="3757">
        <v>80</v>
      </c>
      <c r="F11" s="3757" t="s">
        <v>2186</v>
      </c>
      <c r="G11" s="487">
        <v>25301</v>
      </c>
      <c r="H11" s="2026">
        <v>1370</v>
      </c>
      <c r="I11" s="2026" t="s">
        <v>2440</v>
      </c>
      <c r="J11" s="2026" t="s">
        <v>542</v>
      </c>
      <c r="K11" s="3363" t="s">
        <v>6333</v>
      </c>
      <c r="L11" s="3"/>
      <c r="M11" s="3"/>
      <c r="N11" s="3"/>
    </row>
    <row r="12" spans="1:14">
      <c r="A12" s="3757" t="s">
        <v>6334</v>
      </c>
      <c r="B12" s="3757" t="s">
        <v>6335</v>
      </c>
      <c r="C12" s="3757" t="s">
        <v>4265</v>
      </c>
      <c r="D12" s="3757" t="s">
        <v>555</v>
      </c>
      <c r="E12" s="3757">
        <v>60</v>
      </c>
      <c r="F12" s="3757" t="s">
        <v>6336</v>
      </c>
      <c r="G12" s="3757"/>
      <c r="H12" s="3757">
        <v>535</v>
      </c>
      <c r="I12" s="3757" t="s">
        <v>6337</v>
      </c>
      <c r="J12" s="3757" t="s">
        <v>6338</v>
      </c>
      <c r="K12" s="3757">
        <v>51.25</v>
      </c>
      <c r="L12" s="3"/>
      <c r="M12" s="3"/>
      <c r="N12" s="3"/>
    </row>
    <row r="13" spans="1:14">
      <c r="A13" s="3757" t="s">
        <v>6334</v>
      </c>
      <c r="B13" s="3757" t="s">
        <v>6339</v>
      </c>
      <c r="C13" s="3757" t="s">
        <v>4265</v>
      </c>
      <c r="D13" s="3757" t="s">
        <v>555</v>
      </c>
      <c r="E13" s="3757">
        <v>62</v>
      </c>
      <c r="F13" s="3757" t="s">
        <v>5916</v>
      </c>
      <c r="G13" s="3757"/>
      <c r="H13" s="3757">
        <v>585</v>
      </c>
      <c r="I13" s="3757" t="s">
        <v>6337</v>
      </c>
      <c r="J13" s="3757" t="s">
        <v>6340</v>
      </c>
      <c r="K13" s="3757">
        <v>55.42</v>
      </c>
      <c r="L13" s="3"/>
      <c r="M13" s="3"/>
      <c r="N13" s="3"/>
    </row>
    <row r="14" spans="1:14">
      <c r="A14" s="3757" t="s">
        <v>6334</v>
      </c>
      <c r="B14" s="3757" t="s">
        <v>6341</v>
      </c>
      <c r="C14" s="3757" t="s">
        <v>4265</v>
      </c>
      <c r="D14" s="3757" t="s">
        <v>555</v>
      </c>
      <c r="E14" s="3757">
        <v>65</v>
      </c>
      <c r="F14" s="3757" t="s">
        <v>6342</v>
      </c>
      <c r="G14" s="3757"/>
      <c r="H14" s="3757">
        <v>625</v>
      </c>
      <c r="I14" s="3757" t="s">
        <v>6337</v>
      </c>
      <c r="J14" s="3757" t="s">
        <v>5970</v>
      </c>
      <c r="K14" s="3757">
        <v>58.75</v>
      </c>
      <c r="L14" s="3"/>
      <c r="M14" s="3"/>
      <c r="N14" s="3"/>
    </row>
    <row r="15" spans="1:14">
      <c r="A15" s="487" t="s">
        <v>86</v>
      </c>
      <c r="B15" s="2026" t="s">
        <v>6343</v>
      </c>
      <c r="C15" s="2026" t="s">
        <v>4265</v>
      </c>
      <c r="D15" s="2028" t="s">
        <v>3216</v>
      </c>
      <c r="E15" s="3757">
        <v>60</v>
      </c>
      <c r="F15" s="3757" t="s">
        <v>1884</v>
      </c>
      <c r="G15" s="2037" t="s">
        <v>6344</v>
      </c>
      <c r="H15" s="2026" t="s">
        <v>1218</v>
      </c>
      <c r="I15" s="2026" t="s">
        <v>6345</v>
      </c>
      <c r="J15" s="2026" t="s">
        <v>6346</v>
      </c>
      <c r="K15" s="2026" t="s">
        <v>6347</v>
      </c>
      <c r="L15" s="3"/>
      <c r="M15" s="3"/>
      <c r="N15" s="3"/>
    </row>
    <row r="16" spans="1:14">
      <c r="A16" s="487" t="s">
        <v>86</v>
      </c>
      <c r="B16" s="3364" t="s">
        <v>6348</v>
      </c>
      <c r="C16" s="2026" t="s">
        <v>4265</v>
      </c>
      <c r="D16" s="2028" t="s">
        <v>3216</v>
      </c>
      <c r="E16" s="3757">
        <v>80</v>
      </c>
      <c r="F16" s="3757" t="s">
        <v>2182</v>
      </c>
      <c r="G16" s="2037" t="s">
        <v>242</v>
      </c>
      <c r="H16" s="2026" t="s">
        <v>184</v>
      </c>
      <c r="I16" s="2026" t="s">
        <v>293</v>
      </c>
      <c r="J16" s="2026" t="s">
        <v>6349</v>
      </c>
      <c r="K16" s="2026" t="s">
        <v>6350</v>
      </c>
      <c r="L16" s="3"/>
      <c r="M16" s="3"/>
      <c r="N16" s="3"/>
    </row>
    <row r="17" spans="1:15">
      <c r="A17" s="487" t="s">
        <v>2980</v>
      </c>
      <c r="B17" s="3364" t="s">
        <v>6351</v>
      </c>
      <c r="C17" s="2026" t="s">
        <v>4265</v>
      </c>
      <c r="D17" s="2028" t="s">
        <v>3506</v>
      </c>
      <c r="E17" s="3757">
        <v>70</v>
      </c>
      <c r="F17" s="3757" t="s">
        <v>4402</v>
      </c>
      <c r="G17" s="2037" t="s">
        <v>6352</v>
      </c>
      <c r="H17" s="2026" t="s">
        <v>1734</v>
      </c>
      <c r="I17" s="2026" t="s">
        <v>350</v>
      </c>
      <c r="J17" s="2026" t="s">
        <v>1041</v>
      </c>
      <c r="K17" s="2026">
        <v>62.33</v>
      </c>
      <c r="L17" s="3"/>
      <c r="M17" s="3"/>
      <c r="N17" s="3"/>
    </row>
    <row r="18" spans="1:15">
      <c r="A18" s="487" t="s">
        <v>2980</v>
      </c>
      <c r="B18" s="3364" t="s">
        <v>6353</v>
      </c>
      <c r="C18" s="2026" t="s">
        <v>4265</v>
      </c>
      <c r="D18" s="2028" t="s">
        <v>3506</v>
      </c>
      <c r="E18" s="3757">
        <v>75</v>
      </c>
      <c r="F18" s="3757" t="s">
        <v>3987</v>
      </c>
      <c r="G18" s="2037" t="s">
        <v>6352</v>
      </c>
      <c r="H18" s="2026" t="s">
        <v>1049</v>
      </c>
      <c r="I18" s="2026" t="s">
        <v>350</v>
      </c>
      <c r="J18" s="2026" t="s">
        <v>5212</v>
      </c>
      <c r="K18" s="2026">
        <v>64.3</v>
      </c>
      <c r="L18" s="3"/>
      <c r="M18" s="3"/>
      <c r="N18" s="3"/>
    </row>
    <row r="19" spans="1:15">
      <c r="A19" s="487" t="s">
        <v>2980</v>
      </c>
      <c r="B19" s="3364" t="s">
        <v>6354</v>
      </c>
      <c r="C19" s="2026" t="s">
        <v>4265</v>
      </c>
      <c r="D19" s="2028" t="s">
        <v>3506</v>
      </c>
      <c r="E19" s="3757">
        <v>70</v>
      </c>
      <c r="F19" s="3757" t="s">
        <v>1041</v>
      </c>
      <c r="G19" s="2037" t="s">
        <v>6355</v>
      </c>
      <c r="H19" s="2026">
        <v>1750</v>
      </c>
      <c r="I19" s="2026" t="s">
        <v>903</v>
      </c>
      <c r="J19" s="2026" t="s">
        <v>4815</v>
      </c>
      <c r="K19" s="2026" t="s">
        <v>6356</v>
      </c>
      <c r="L19" s="3"/>
      <c r="M19" s="3"/>
      <c r="N19" s="3"/>
    </row>
    <row r="20" spans="1:15">
      <c r="A20" s="487" t="s">
        <v>2980</v>
      </c>
      <c r="B20" s="3364" t="s">
        <v>6357</v>
      </c>
      <c r="C20" s="2026" t="s">
        <v>4265</v>
      </c>
      <c r="D20" s="2028" t="s">
        <v>3506</v>
      </c>
      <c r="E20" s="3757">
        <v>75</v>
      </c>
      <c r="F20" s="3757" t="s">
        <v>6358</v>
      </c>
      <c r="G20" s="2037" t="s">
        <v>6355</v>
      </c>
      <c r="H20" s="2026">
        <v>1850</v>
      </c>
      <c r="I20" s="2026" t="s">
        <v>903</v>
      </c>
      <c r="J20" s="2026" t="s">
        <v>1926</v>
      </c>
      <c r="K20" s="2026" t="s">
        <v>6359</v>
      </c>
      <c r="L20" s="3"/>
      <c r="M20" s="3"/>
      <c r="N20" s="3"/>
    </row>
    <row r="21" spans="1:15">
      <c r="A21" s="3757" t="s">
        <v>3068</v>
      </c>
      <c r="B21" s="487" t="s">
        <v>6360</v>
      </c>
      <c r="C21" s="2026" t="s">
        <v>4265</v>
      </c>
      <c r="D21" s="2028" t="s">
        <v>6361</v>
      </c>
      <c r="E21" s="3757">
        <v>55</v>
      </c>
      <c r="F21" s="3757" t="s">
        <v>5580</v>
      </c>
      <c r="G21" s="2037" t="s">
        <v>6362</v>
      </c>
      <c r="H21" s="2026">
        <v>910</v>
      </c>
      <c r="I21" s="2026" t="s">
        <v>6363</v>
      </c>
      <c r="J21" s="2026" t="s">
        <v>6364</v>
      </c>
      <c r="K21" s="2026" t="s">
        <v>6365</v>
      </c>
      <c r="L21" s="3"/>
      <c r="M21" s="3"/>
      <c r="N21" s="3"/>
    </row>
    <row r="22" spans="1:15">
      <c r="A22" s="3757" t="s">
        <v>3068</v>
      </c>
      <c r="B22" s="487" t="s">
        <v>6366</v>
      </c>
      <c r="C22" s="2026" t="s">
        <v>4265</v>
      </c>
      <c r="D22" s="2028" t="s">
        <v>6361</v>
      </c>
      <c r="E22" s="3757">
        <v>60</v>
      </c>
      <c r="F22" s="3757" t="s">
        <v>5525</v>
      </c>
      <c r="G22" s="2037" t="s">
        <v>6362</v>
      </c>
      <c r="H22" s="2026">
        <v>940</v>
      </c>
      <c r="I22" s="2026" t="s">
        <v>4055</v>
      </c>
      <c r="J22" s="2026" t="s">
        <v>6367</v>
      </c>
      <c r="K22" s="2026" t="s">
        <v>6368</v>
      </c>
      <c r="L22" s="3"/>
      <c r="M22" s="3"/>
      <c r="N22" s="3"/>
    </row>
    <row r="23" spans="1:15">
      <c r="A23" s="3757" t="s">
        <v>3068</v>
      </c>
      <c r="B23" s="487" t="s">
        <v>6369</v>
      </c>
      <c r="C23" s="2026" t="s">
        <v>4265</v>
      </c>
      <c r="D23" s="2028" t="s">
        <v>6361</v>
      </c>
      <c r="E23" s="3757">
        <v>70</v>
      </c>
      <c r="F23" s="3757" t="s">
        <v>4610</v>
      </c>
      <c r="G23" s="2037">
        <v>25071</v>
      </c>
      <c r="H23" s="2026" t="s">
        <v>6370</v>
      </c>
      <c r="I23" s="2026" t="s">
        <v>4055</v>
      </c>
      <c r="J23" s="2026" t="s">
        <v>6371</v>
      </c>
      <c r="K23" s="2026" t="s">
        <v>6372</v>
      </c>
      <c r="M23" s="104"/>
      <c r="N23" s="105"/>
      <c r="O23" s="101"/>
    </row>
    <row r="24" spans="1:15">
      <c r="A24" s="3757" t="s">
        <v>3068</v>
      </c>
      <c r="B24" s="3757" t="s">
        <v>6373</v>
      </c>
      <c r="C24" s="3757" t="s">
        <v>4265</v>
      </c>
      <c r="D24" s="3757" t="s">
        <v>6361</v>
      </c>
      <c r="E24" s="3757">
        <v>80</v>
      </c>
      <c r="F24" s="3757" t="s">
        <v>758</v>
      </c>
      <c r="G24" s="3757">
        <v>25028</v>
      </c>
      <c r="H24" s="3757" t="s">
        <v>6374</v>
      </c>
      <c r="I24" s="3757" t="s">
        <v>4055</v>
      </c>
      <c r="J24" s="3757" t="s">
        <v>6375</v>
      </c>
      <c r="K24" s="3757" t="s">
        <v>6376</v>
      </c>
      <c r="L24" s="3"/>
      <c r="M24" s="3"/>
      <c r="N24" s="3"/>
    </row>
    <row r="25" spans="1:15">
      <c r="A25" s="3757" t="s">
        <v>6334</v>
      </c>
      <c r="B25" s="3757" t="s">
        <v>6377</v>
      </c>
      <c r="C25" s="3757" t="s">
        <v>4265</v>
      </c>
      <c r="D25" s="3757" t="s">
        <v>6361</v>
      </c>
      <c r="E25" s="3757">
        <v>40</v>
      </c>
      <c r="F25" s="3757" t="s">
        <v>624</v>
      </c>
      <c r="G25" s="3757"/>
      <c r="H25" s="3757" t="s">
        <v>1692</v>
      </c>
      <c r="I25" s="3757" t="s">
        <v>6378</v>
      </c>
      <c r="J25" s="3757" t="s">
        <v>6379</v>
      </c>
      <c r="K25" s="3757" t="s">
        <v>6380</v>
      </c>
      <c r="L25" s="3"/>
      <c r="M25" s="3"/>
      <c r="N25" s="3"/>
    </row>
    <row r="26" spans="1:15">
      <c r="A26" s="3757" t="s">
        <v>6334</v>
      </c>
      <c r="B26" s="3757" t="s">
        <v>6381</v>
      </c>
      <c r="C26" s="3757" t="s">
        <v>4265</v>
      </c>
      <c r="D26" s="3757" t="s">
        <v>6382</v>
      </c>
      <c r="E26" s="3757">
        <v>60</v>
      </c>
      <c r="F26" s="3757" t="s">
        <v>4582</v>
      </c>
      <c r="G26" s="3757"/>
      <c r="H26" s="3757" t="s">
        <v>5901</v>
      </c>
      <c r="I26" s="3757" t="s">
        <v>6378</v>
      </c>
      <c r="J26" s="3757" t="s">
        <v>2468</v>
      </c>
      <c r="K26" s="3757" t="s">
        <v>6383</v>
      </c>
      <c r="L26" s="3"/>
      <c r="M26" s="3"/>
      <c r="N26" s="3"/>
    </row>
    <row r="27" spans="1:15">
      <c r="A27" s="3757" t="s">
        <v>6334</v>
      </c>
      <c r="B27" s="3757" t="s">
        <v>6384</v>
      </c>
      <c r="C27" s="3757" t="s">
        <v>4265</v>
      </c>
      <c r="D27" s="3757" t="s">
        <v>6382</v>
      </c>
      <c r="E27" s="3757">
        <v>65</v>
      </c>
      <c r="F27" s="3757" t="s">
        <v>1159</v>
      </c>
      <c r="G27" s="3757"/>
      <c r="H27" s="3757" t="s">
        <v>6340</v>
      </c>
      <c r="I27" s="3757" t="s">
        <v>6378</v>
      </c>
      <c r="J27" s="3757" t="s">
        <v>5970</v>
      </c>
      <c r="K27" s="3757" t="s">
        <v>6385</v>
      </c>
      <c r="L27" s="3"/>
      <c r="M27" s="3"/>
      <c r="N27" s="3"/>
    </row>
    <row r="28" spans="1:15">
      <c r="A28" s="3757" t="s">
        <v>6334</v>
      </c>
      <c r="B28" s="3757" t="s">
        <v>6386</v>
      </c>
      <c r="C28" s="3757" t="s">
        <v>4265</v>
      </c>
      <c r="D28" s="3757" t="s">
        <v>6382</v>
      </c>
      <c r="E28" s="3757">
        <v>70</v>
      </c>
      <c r="F28" s="3757" t="s">
        <v>2363</v>
      </c>
      <c r="G28" s="3757"/>
      <c r="H28" s="3757" t="s">
        <v>1070</v>
      </c>
      <c r="I28" s="3757" t="s">
        <v>6378</v>
      </c>
      <c r="J28" s="3757" t="s">
        <v>624</v>
      </c>
      <c r="K28" s="3757" t="s">
        <v>6387</v>
      </c>
      <c r="L28" s="3"/>
      <c r="M28" s="3"/>
      <c r="N28" s="3"/>
    </row>
    <row r="29" spans="1:15">
      <c r="A29" s="1346" t="s">
        <v>6388</v>
      </c>
      <c r="B29" s="3363" t="s">
        <v>4937</v>
      </c>
      <c r="C29" s="3359" t="s">
        <v>4938</v>
      </c>
      <c r="D29" s="3562" t="s">
        <v>4939</v>
      </c>
      <c r="E29" s="3757">
        <v>140</v>
      </c>
      <c r="F29" s="3757" t="s">
        <v>4940</v>
      </c>
      <c r="G29" s="3565" t="s">
        <v>4941</v>
      </c>
      <c r="H29" s="3363" t="s">
        <v>4942</v>
      </c>
      <c r="I29" s="3363" t="s">
        <v>4067</v>
      </c>
      <c r="J29" s="3363" t="s">
        <v>4943</v>
      </c>
      <c r="K29" s="3363" t="s">
        <v>4944</v>
      </c>
      <c r="L29" s="3"/>
      <c r="M29" s="3"/>
      <c r="N29" s="3"/>
    </row>
    <row r="30" spans="1:15">
      <c r="A30" s="1346" t="s">
        <v>6388</v>
      </c>
      <c r="B30" s="3432" t="s">
        <v>6389</v>
      </c>
      <c r="C30" s="3757" t="s">
        <v>6390</v>
      </c>
      <c r="D30" s="2134" t="s">
        <v>6391</v>
      </c>
      <c r="E30" s="3701">
        <v>80</v>
      </c>
      <c r="F30" s="3701" t="s">
        <v>3919</v>
      </c>
      <c r="G30" s="3432" t="s">
        <v>6392</v>
      </c>
      <c r="H30" s="3432">
        <v>1270</v>
      </c>
      <c r="I30" s="3432" t="s">
        <v>4040</v>
      </c>
      <c r="J30" s="3432" t="s">
        <v>758</v>
      </c>
      <c r="K30" s="3432">
        <v>75</v>
      </c>
      <c r="L30" s="3"/>
      <c r="M30" s="3"/>
      <c r="N30" s="3"/>
    </row>
    <row r="31" spans="1:15">
      <c r="A31" s="1346" t="s">
        <v>6388</v>
      </c>
      <c r="B31" s="3432" t="s">
        <v>6393</v>
      </c>
      <c r="C31" s="3561" t="s">
        <v>6394</v>
      </c>
      <c r="D31" s="2134" t="s">
        <v>6391</v>
      </c>
      <c r="E31" s="3701">
        <v>75</v>
      </c>
      <c r="F31" s="3701"/>
      <c r="G31" s="3432" t="s">
        <v>6395</v>
      </c>
      <c r="H31" s="3432">
        <v>1250</v>
      </c>
      <c r="I31" s="3432" t="s">
        <v>701</v>
      </c>
      <c r="J31" s="3432" t="s">
        <v>4625</v>
      </c>
      <c r="K31" s="3432">
        <v>64</v>
      </c>
      <c r="L31" s="3"/>
      <c r="M31" s="3"/>
      <c r="N31" s="3"/>
    </row>
    <row r="32" spans="1:15">
      <c r="A32" s="1346"/>
      <c r="B32" s="487"/>
      <c r="C32" s="2548"/>
      <c r="D32" s="490"/>
      <c r="E32" s="3693"/>
      <c r="F32" s="3693"/>
      <c r="G32" s="487"/>
      <c r="H32" s="487"/>
      <c r="I32" s="487"/>
      <c r="J32" s="487"/>
      <c r="K32" s="487"/>
      <c r="L32" s="3"/>
      <c r="M32" s="3"/>
      <c r="N32" s="3"/>
    </row>
    <row r="33" spans="1:14" ht="35.25" thickBot="1">
      <c r="A33" s="3544"/>
      <c r="B33" s="3544"/>
      <c r="C33" s="3544"/>
      <c r="D33" s="3707"/>
      <c r="E33" s="3757"/>
      <c r="F33" s="3757"/>
      <c r="G33" s="3544"/>
      <c r="H33" s="3544"/>
      <c r="I33" s="3544"/>
      <c r="J33" s="3544"/>
      <c r="K33" s="3544"/>
      <c r="L33" s="3"/>
      <c r="M33" s="3"/>
      <c r="N33" s="3"/>
    </row>
    <row r="34" spans="1:14" ht="35.25" thickTop="1">
      <c r="A34" s="3373" t="s">
        <v>5546</v>
      </c>
      <c r="B34" s="2030" t="s">
        <v>6396</v>
      </c>
      <c r="C34" s="2030" t="s">
        <v>4265</v>
      </c>
      <c r="D34" s="2030" t="s">
        <v>3216</v>
      </c>
      <c r="E34" s="3757" t="s">
        <v>4179</v>
      </c>
      <c r="F34" s="3757" t="s">
        <v>6397</v>
      </c>
      <c r="G34" s="3373">
        <v>25274</v>
      </c>
      <c r="H34" s="3560" t="s">
        <v>6398</v>
      </c>
      <c r="I34" s="3560" t="s">
        <v>6399</v>
      </c>
      <c r="J34" s="3560" t="s">
        <v>6400</v>
      </c>
      <c r="K34" s="3560" t="s">
        <v>6401</v>
      </c>
      <c r="L34" s="3"/>
      <c r="M34" s="3"/>
      <c r="N34" s="3"/>
    </row>
    <row r="35" spans="1:14">
      <c r="A35" s="487" t="s">
        <v>5546</v>
      </c>
      <c r="B35" s="2026" t="s">
        <v>6402</v>
      </c>
      <c r="C35" s="2026" t="s">
        <v>4265</v>
      </c>
      <c r="D35" s="2026" t="s">
        <v>3216</v>
      </c>
      <c r="E35" s="3708" t="s">
        <v>4179</v>
      </c>
      <c r="F35" s="3708" t="s">
        <v>6397</v>
      </c>
      <c r="G35" s="487">
        <v>25274</v>
      </c>
      <c r="H35" s="3359" t="s">
        <v>6398</v>
      </c>
      <c r="I35" s="3359" t="s">
        <v>6399</v>
      </c>
      <c r="J35" s="3359" t="s">
        <v>6400</v>
      </c>
      <c r="K35" s="3359" t="s">
        <v>6401</v>
      </c>
      <c r="L35" s="3"/>
      <c r="M35" s="3"/>
      <c r="N35" s="3"/>
    </row>
    <row r="36" spans="1:14">
      <c r="A36" s="487" t="s">
        <v>5546</v>
      </c>
      <c r="B36" s="2026" t="s">
        <v>6403</v>
      </c>
      <c r="C36" s="2026" t="s">
        <v>4265</v>
      </c>
      <c r="D36" s="2026" t="s">
        <v>3216</v>
      </c>
      <c r="E36" s="3708">
        <v>50</v>
      </c>
      <c r="F36" s="3708" t="s">
        <v>1068</v>
      </c>
      <c r="G36" s="3757">
        <v>25342</v>
      </c>
      <c r="H36" s="3359" t="s">
        <v>6404</v>
      </c>
      <c r="I36" s="3359" t="s">
        <v>6399</v>
      </c>
      <c r="J36" s="3359" t="s">
        <v>6405</v>
      </c>
      <c r="K36" s="3359" t="s">
        <v>6406</v>
      </c>
      <c r="L36" s="4"/>
    </row>
    <row r="37" spans="1:14" ht="35.25" customHeight="1">
      <c r="A37" s="487" t="s">
        <v>5546</v>
      </c>
      <c r="B37" s="2026" t="s">
        <v>6407</v>
      </c>
      <c r="C37" s="2026" t="s">
        <v>4265</v>
      </c>
      <c r="D37" s="2026" t="s">
        <v>3216</v>
      </c>
      <c r="E37" s="3708">
        <v>55</v>
      </c>
      <c r="F37" s="3708" t="s">
        <v>5580</v>
      </c>
      <c r="G37" s="487">
        <v>24930</v>
      </c>
      <c r="H37" s="3359" t="s">
        <v>6408</v>
      </c>
      <c r="I37" s="3359" t="s">
        <v>6399</v>
      </c>
      <c r="J37" s="3359" t="s">
        <v>6409</v>
      </c>
      <c r="K37" s="3359" t="s">
        <v>6410</v>
      </c>
    </row>
    <row r="38" spans="1:14" ht="35.25" customHeight="1" thickBot="1">
      <c r="A38" s="487" t="s">
        <v>5546</v>
      </c>
      <c r="B38" s="2026" t="s">
        <v>6411</v>
      </c>
      <c r="C38" s="2026" t="s">
        <v>4265</v>
      </c>
      <c r="D38" s="2026" t="s">
        <v>3216</v>
      </c>
      <c r="E38" s="3708">
        <v>65</v>
      </c>
      <c r="F38" s="3708" t="s">
        <v>2994</v>
      </c>
      <c r="G38" s="3757">
        <v>25342</v>
      </c>
      <c r="H38" s="3359" t="s">
        <v>6412</v>
      </c>
      <c r="I38" s="3359" t="s">
        <v>6399</v>
      </c>
      <c r="J38" s="3359" t="s">
        <v>6413</v>
      </c>
      <c r="K38" s="3376" t="s">
        <v>6414</v>
      </c>
    </row>
    <row r="39" spans="1:14">
      <c r="A39" s="413" t="s">
        <v>1</v>
      </c>
      <c r="B39" s="413"/>
      <c r="C39" s="791"/>
      <c r="D39" s="372"/>
      <c r="E39" s="3757"/>
      <c r="F39" s="3757"/>
      <c r="G39" s="270"/>
      <c r="H39" s="1850"/>
      <c r="I39" s="413"/>
      <c r="J39" s="1851"/>
      <c r="K39" s="1847"/>
    </row>
    <row r="40" spans="1:14">
      <c r="A40" s="790" t="s">
        <v>1004</v>
      </c>
      <c r="B40" s="790"/>
      <c r="C40" s="1852"/>
      <c r="D40" s="785"/>
      <c r="E40" s="3757"/>
      <c r="F40" s="3757"/>
      <c r="G40" s="270"/>
      <c r="H40" s="1850"/>
      <c r="I40" s="413"/>
      <c r="J40" s="1851"/>
      <c r="K40" s="1847"/>
    </row>
    <row r="41" spans="1:14">
      <c r="A41" s="374"/>
      <c r="B41" s="2391"/>
      <c r="C41" s="1451"/>
      <c r="D41" s="2392"/>
      <c r="E41" s="3757"/>
      <c r="F41" s="3757"/>
      <c r="G41" s="1453"/>
      <c r="H41" s="1455"/>
      <c r="I41" s="2333"/>
      <c r="J41" s="1455"/>
      <c r="K41" s="3789"/>
    </row>
    <row r="42" spans="1:14" ht="35.25" thickBot="1">
      <c r="A42" s="2395"/>
      <c r="B42" s="2396" t="s">
        <v>3</v>
      </c>
      <c r="C42" s="2397" t="s">
        <v>4</v>
      </c>
      <c r="D42" s="2398" t="s">
        <v>5</v>
      </c>
      <c r="E42" s="2399" t="s">
        <v>6</v>
      </c>
      <c r="F42" s="2400" t="s">
        <v>6</v>
      </c>
      <c r="G42" s="2401" t="s">
        <v>7</v>
      </c>
      <c r="H42" s="2397" t="s">
        <v>8</v>
      </c>
      <c r="I42" s="2397" t="s">
        <v>9</v>
      </c>
      <c r="J42" s="2402" t="s">
        <v>10</v>
      </c>
      <c r="K42" s="2403" t="s">
        <v>10</v>
      </c>
      <c r="L42" s="574"/>
    </row>
    <row r="43" spans="1:14">
      <c r="A43" s="3757"/>
      <c r="B43" s="3757" t="s">
        <v>3068</v>
      </c>
      <c r="C43" s="2898"/>
      <c r="D43" s="1967"/>
      <c r="E43" s="2825"/>
      <c r="F43" s="2785"/>
      <c r="G43" s="765"/>
      <c r="H43" s="162"/>
      <c r="I43" s="455"/>
      <c r="J43" s="2253"/>
      <c r="K43" s="1253"/>
      <c r="L43" s="2091"/>
    </row>
    <row r="44" spans="1:14" ht="37.5">
      <c r="A44" s="1782"/>
      <c r="B44" s="1782" t="s">
        <v>6415</v>
      </c>
      <c r="C44" s="82" t="s">
        <v>6416</v>
      </c>
      <c r="D44" s="3757" t="s">
        <v>6417</v>
      </c>
      <c r="E44" s="1783" t="s">
        <v>6418</v>
      </c>
      <c r="F44" s="1784" t="s">
        <v>6419</v>
      </c>
      <c r="G44" s="1541"/>
      <c r="H44" s="69">
        <v>1480</v>
      </c>
      <c r="I44" s="455" t="s">
        <v>293</v>
      </c>
      <c r="J44" s="2120" t="s">
        <v>6420</v>
      </c>
      <c r="K44" s="2131" t="s">
        <v>6421</v>
      </c>
      <c r="L44" s="2105"/>
    </row>
    <row r="45" spans="1:14" ht="37.5">
      <c r="A45" s="1782"/>
      <c r="B45" s="1782" t="s">
        <v>6422</v>
      </c>
      <c r="C45" s="82" t="s">
        <v>6423</v>
      </c>
      <c r="D45" s="3757" t="s">
        <v>6424</v>
      </c>
      <c r="E45" s="1783" t="s">
        <v>6425</v>
      </c>
      <c r="F45" s="1784" t="s">
        <v>4940</v>
      </c>
      <c r="G45" s="3257" t="s">
        <v>6426</v>
      </c>
      <c r="H45" s="852">
        <v>990</v>
      </c>
      <c r="I45" s="493" t="s">
        <v>6427</v>
      </c>
      <c r="J45" s="2132" t="s">
        <v>6428</v>
      </c>
      <c r="K45" s="2132" t="s">
        <v>6429</v>
      </c>
      <c r="L45" s="2105"/>
    </row>
    <row r="46" spans="1:14">
      <c r="A46" s="1782"/>
      <c r="B46" s="1782" t="s">
        <v>6430</v>
      </c>
      <c r="C46" s="82" t="s">
        <v>6431</v>
      </c>
      <c r="D46" s="3757" t="s">
        <v>6417</v>
      </c>
      <c r="E46" s="1783" t="s">
        <v>6432</v>
      </c>
      <c r="F46" s="1784" t="s">
        <v>758</v>
      </c>
      <c r="G46" s="3059" t="s">
        <v>6433</v>
      </c>
      <c r="H46" s="852">
        <v>1360</v>
      </c>
      <c r="I46" s="455" t="s">
        <v>293</v>
      </c>
      <c r="J46" s="2132" t="s">
        <v>6434</v>
      </c>
      <c r="K46" s="2132" t="s">
        <v>6435</v>
      </c>
      <c r="L46" s="2132"/>
    </row>
    <row r="47" spans="1:14">
      <c r="A47" s="1782"/>
      <c r="B47" s="1782" t="s">
        <v>6436</v>
      </c>
      <c r="C47" s="82" t="s">
        <v>6431</v>
      </c>
      <c r="D47" s="3757" t="s">
        <v>6417</v>
      </c>
      <c r="E47" s="1783" t="s">
        <v>6437</v>
      </c>
      <c r="F47" s="1784" t="s">
        <v>758</v>
      </c>
      <c r="G47" s="2209"/>
      <c r="H47" s="852">
        <v>1480</v>
      </c>
      <c r="I47" s="455" t="s">
        <v>293</v>
      </c>
      <c r="J47" s="2132" t="s">
        <v>1795</v>
      </c>
      <c r="K47" s="2132" t="s">
        <v>6438</v>
      </c>
      <c r="L47" s="2132"/>
    </row>
    <row r="48" spans="1:14" ht="37.5">
      <c r="A48" s="1782"/>
      <c r="B48" s="1782" t="s">
        <v>6430</v>
      </c>
      <c r="C48" s="82" t="s">
        <v>642</v>
      </c>
      <c r="D48" s="3757" t="s">
        <v>6417</v>
      </c>
      <c r="E48" s="1783"/>
      <c r="F48" s="1784"/>
      <c r="G48" s="1541"/>
      <c r="H48" s="69"/>
      <c r="I48" s="455"/>
      <c r="J48" s="2120"/>
      <c r="K48" s="2131"/>
      <c r="L48" s="2132"/>
    </row>
    <row r="49" spans="1:12" ht="37.5">
      <c r="A49" s="1782"/>
      <c r="B49" s="1782" t="s">
        <v>6430</v>
      </c>
      <c r="C49" s="82" t="s">
        <v>6439</v>
      </c>
      <c r="D49" s="3757" t="s">
        <v>6417</v>
      </c>
      <c r="E49" s="1783"/>
      <c r="F49" s="1784"/>
      <c r="G49" s="1541"/>
      <c r="H49" s="69"/>
      <c r="I49" s="455"/>
      <c r="J49" s="2120"/>
      <c r="K49" s="2131"/>
      <c r="L49" s="2132"/>
    </row>
    <row r="50" spans="1:12" ht="37.5">
      <c r="A50" s="1782"/>
      <c r="B50" s="1782" t="s">
        <v>6440</v>
      </c>
      <c r="C50" s="82" t="s">
        <v>6441</v>
      </c>
      <c r="D50" s="324" t="s">
        <v>4323</v>
      </c>
      <c r="E50" s="1783" t="s">
        <v>5862</v>
      </c>
      <c r="F50" s="1784" t="s">
        <v>915</v>
      </c>
      <c r="G50" s="1541"/>
      <c r="H50" s="69">
        <v>760</v>
      </c>
      <c r="I50" s="455" t="s">
        <v>293</v>
      </c>
      <c r="J50" s="2120" t="s">
        <v>6442</v>
      </c>
      <c r="K50" s="2131" t="s">
        <v>6443</v>
      </c>
      <c r="L50" s="2132"/>
    </row>
    <row r="51" spans="1:12" ht="37.5">
      <c r="A51" s="1782"/>
      <c r="B51" s="1782" t="s">
        <v>6440</v>
      </c>
      <c r="C51" s="82" t="s">
        <v>6444</v>
      </c>
      <c r="D51" s="324" t="s">
        <v>4323</v>
      </c>
      <c r="E51" s="1783" t="s">
        <v>5862</v>
      </c>
      <c r="F51" s="1784" t="s">
        <v>915</v>
      </c>
      <c r="G51" s="1541"/>
      <c r="H51" s="69">
        <v>760</v>
      </c>
      <c r="I51" s="455" t="s">
        <v>293</v>
      </c>
      <c r="J51" s="2120" t="s">
        <v>6442</v>
      </c>
      <c r="K51" s="2131" t="s">
        <v>6443</v>
      </c>
      <c r="L51" s="2132"/>
    </row>
    <row r="52" spans="1:12" ht="37.5">
      <c r="A52" s="69"/>
      <c r="B52" s="69"/>
      <c r="C52" s="3793"/>
      <c r="D52" s="3353"/>
      <c r="E52" s="1836"/>
      <c r="F52" s="1990"/>
      <c r="G52" s="2209"/>
      <c r="H52" s="69"/>
      <c r="I52" s="455"/>
      <c r="J52" s="2132"/>
      <c r="K52" s="2132"/>
      <c r="L52" s="2131"/>
    </row>
    <row r="53" spans="1:12">
      <c r="A53" s="416"/>
      <c r="B53" s="3757" t="s">
        <v>2890</v>
      </c>
      <c r="C53" s="93"/>
      <c r="D53" s="53"/>
      <c r="E53" s="3757"/>
      <c r="F53" s="1481"/>
      <c r="G53" s="1539"/>
      <c r="H53" s="69"/>
      <c r="I53" s="2827"/>
      <c r="J53" s="2146"/>
      <c r="K53" s="3264"/>
      <c r="L53" s="1253"/>
    </row>
    <row r="54" spans="1:12" ht="37.5">
      <c r="A54" s="29"/>
      <c r="B54" s="3363" t="s">
        <v>6445</v>
      </c>
      <c r="C54" s="1189" t="s">
        <v>6416</v>
      </c>
      <c r="D54" s="3366" t="s">
        <v>6446</v>
      </c>
      <c r="E54" s="33">
        <v>85</v>
      </c>
      <c r="F54" s="34" t="s">
        <v>2468</v>
      </c>
      <c r="G54" s="644" t="s">
        <v>6447</v>
      </c>
      <c r="H54" s="29" t="s">
        <v>190</v>
      </c>
      <c r="I54" s="29" t="s">
        <v>285</v>
      </c>
      <c r="J54" s="203" t="s">
        <v>6338</v>
      </c>
      <c r="K54" s="1777" t="s">
        <v>6448</v>
      </c>
      <c r="L54" s="2131"/>
    </row>
    <row r="55" spans="1:12">
      <c r="A55" s="416"/>
      <c r="B55" s="3363" t="s">
        <v>6449</v>
      </c>
      <c r="C55" s="1189" t="s">
        <v>6450</v>
      </c>
      <c r="D55" s="3366" t="s">
        <v>6446</v>
      </c>
      <c r="E55" s="33">
        <v>90</v>
      </c>
      <c r="F55" s="34" t="s">
        <v>6451</v>
      </c>
      <c r="G55" s="644" t="s">
        <v>6447</v>
      </c>
      <c r="H55" s="29" t="s">
        <v>1695</v>
      </c>
      <c r="I55" s="29" t="s">
        <v>285</v>
      </c>
      <c r="J55" s="203" t="s">
        <v>6452</v>
      </c>
      <c r="K55" s="1777" t="s">
        <v>6453</v>
      </c>
      <c r="L55" s="1253"/>
    </row>
    <row r="56" spans="1:12" ht="37.5">
      <c r="A56" s="416"/>
      <c r="B56" s="2026" t="s">
        <v>6454</v>
      </c>
      <c r="C56" s="1189" t="s">
        <v>6455</v>
      </c>
      <c r="D56" s="3366" t="s">
        <v>6446</v>
      </c>
      <c r="E56" s="822">
        <v>100</v>
      </c>
      <c r="F56" s="34" t="s">
        <v>5510</v>
      </c>
      <c r="G56" s="649"/>
      <c r="H56" s="29" t="s">
        <v>1070</v>
      </c>
      <c r="I56" s="29" t="s">
        <v>285</v>
      </c>
      <c r="J56" s="203" t="s">
        <v>5951</v>
      </c>
      <c r="K56" s="1777" t="s">
        <v>6456</v>
      </c>
      <c r="L56" s="2131"/>
    </row>
    <row r="57" spans="1:12">
      <c r="A57" s="416"/>
      <c r="B57" s="2026" t="s">
        <v>6457</v>
      </c>
      <c r="C57" s="1189" t="s">
        <v>6458</v>
      </c>
      <c r="D57" s="3366" t="s">
        <v>6446</v>
      </c>
      <c r="E57" s="822">
        <v>120</v>
      </c>
      <c r="F57" s="241"/>
      <c r="G57" s="649"/>
      <c r="H57" s="29" t="s">
        <v>1265</v>
      </c>
      <c r="I57" s="29" t="s">
        <v>285</v>
      </c>
      <c r="J57" s="203" t="s">
        <v>1647</v>
      </c>
      <c r="K57" s="1777" t="s">
        <v>6459</v>
      </c>
      <c r="L57" s="2132"/>
    </row>
    <row r="58" spans="1:12">
      <c r="A58" s="416"/>
      <c r="B58" s="3757" t="s">
        <v>86</v>
      </c>
      <c r="C58" s="93"/>
      <c r="D58" s="53"/>
      <c r="E58" s="3757"/>
      <c r="F58" s="1481"/>
      <c r="G58" s="1539"/>
      <c r="H58" s="69"/>
      <c r="I58" s="2827"/>
      <c r="J58" s="2146"/>
      <c r="K58" s="3264"/>
      <c r="L58" s="2132"/>
    </row>
    <row r="59" spans="1:12">
      <c r="A59" s="29"/>
      <c r="B59" s="2073" t="s">
        <v>6460</v>
      </c>
      <c r="C59" s="1189" t="s">
        <v>2230</v>
      </c>
      <c r="D59" s="3550" t="s">
        <v>6461</v>
      </c>
      <c r="E59" s="33" t="s">
        <v>6462</v>
      </c>
      <c r="F59" s="45" t="s">
        <v>1527</v>
      </c>
      <c r="G59" s="3757" t="s">
        <v>1542</v>
      </c>
      <c r="H59" s="29">
        <v>1560</v>
      </c>
      <c r="I59" s="29" t="s">
        <v>285</v>
      </c>
      <c r="J59" s="203" t="s">
        <v>6463</v>
      </c>
      <c r="K59" s="1777" t="s">
        <v>6464</v>
      </c>
      <c r="L59" s="2132"/>
    </row>
    <row r="60" spans="1:12" ht="37.5">
      <c r="A60" s="416"/>
      <c r="B60" s="2073" t="s">
        <v>6465</v>
      </c>
      <c r="C60" s="1189" t="s">
        <v>2230</v>
      </c>
      <c r="D60" s="3550" t="s">
        <v>6461</v>
      </c>
      <c r="E60" s="33" t="s">
        <v>6462</v>
      </c>
      <c r="F60" s="45" t="s">
        <v>1527</v>
      </c>
      <c r="G60" s="3757" t="s">
        <v>1542</v>
      </c>
      <c r="H60" s="29">
        <v>1560</v>
      </c>
      <c r="I60" s="29" t="s">
        <v>285</v>
      </c>
      <c r="J60" s="203" t="s">
        <v>6463</v>
      </c>
      <c r="K60" s="1777" t="s">
        <v>6464</v>
      </c>
      <c r="L60" s="2131"/>
    </row>
    <row r="61" spans="1:12" ht="37.5">
      <c r="A61" s="416"/>
      <c r="B61" s="1782" t="s">
        <v>6466</v>
      </c>
      <c r="C61" s="82" t="s">
        <v>6416</v>
      </c>
      <c r="D61" s="3550" t="s">
        <v>6417</v>
      </c>
      <c r="E61" s="822" t="s">
        <v>6467</v>
      </c>
      <c r="F61" s="45" t="s">
        <v>200</v>
      </c>
      <c r="G61" s="649" t="s">
        <v>1424</v>
      </c>
      <c r="H61" s="29" t="s">
        <v>5474</v>
      </c>
      <c r="I61" s="29" t="s">
        <v>6468</v>
      </c>
      <c r="J61" s="203" t="s">
        <v>2186</v>
      </c>
      <c r="K61" s="1777" t="s">
        <v>6469</v>
      </c>
      <c r="L61" s="2131"/>
    </row>
    <row r="62" spans="1:12" ht="37.5">
      <c r="A62" s="416"/>
      <c r="B62" s="1782" t="s">
        <v>6466</v>
      </c>
      <c r="C62" s="82" t="s">
        <v>6470</v>
      </c>
      <c r="D62" s="3550" t="s">
        <v>6417</v>
      </c>
      <c r="E62" s="822" t="s">
        <v>6471</v>
      </c>
      <c r="F62" s="45" t="s">
        <v>6472</v>
      </c>
      <c r="G62" s="649" t="s">
        <v>1424</v>
      </c>
      <c r="H62" s="29" t="s">
        <v>6473</v>
      </c>
      <c r="I62" s="29" t="s">
        <v>6468</v>
      </c>
      <c r="J62" s="203" t="s">
        <v>5043</v>
      </c>
      <c r="K62" s="1777" t="s">
        <v>6474</v>
      </c>
      <c r="L62" s="2131"/>
    </row>
    <row r="63" spans="1:12" ht="37.5">
      <c r="A63" s="1804"/>
      <c r="B63" s="1580"/>
      <c r="C63" s="82"/>
      <c r="D63" s="487"/>
      <c r="E63" s="3757"/>
      <c r="F63" s="3757"/>
      <c r="G63" s="3757"/>
      <c r="H63" s="852"/>
      <c r="I63" s="455"/>
      <c r="J63" s="2132"/>
      <c r="K63" s="2132"/>
      <c r="L63" s="2131"/>
    </row>
    <row r="64" spans="1:12" ht="34.5" customHeight="1">
      <c r="A64" s="29"/>
      <c r="B64" s="3757" t="s">
        <v>6475</v>
      </c>
      <c r="C64" s="3757" t="s">
        <v>6476</v>
      </c>
      <c r="D64" s="3757"/>
      <c r="E64" s="252"/>
      <c r="F64" s="241" t="s">
        <v>3366</v>
      </c>
      <c r="G64" s="276"/>
      <c r="H64" s="29"/>
      <c r="I64" s="416"/>
      <c r="J64" s="203"/>
      <c r="K64" s="311"/>
      <c r="L64" s="2132"/>
    </row>
    <row r="65" spans="1:12" ht="35.25" customHeight="1">
      <c r="A65" s="416" t="s">
        <v>3369</v>
      </c>
      <c r="B65" s="454" t="s">
        <v>3370</v>
      </c>
      <c r="C65" s="82" t="s">
        <v>3371</v>
      </c>
      <c r="D65" s="487" t="s">
        <v>3372</v>
      </c>
      <c r="E65" s="33">
        <v>85</v>
      </c>
      <c r="F65" s="34" t="s">
        <v>3386</v>
      </c>
      <c r="G65" s="276" t="s">
        <v>3379</v>
      </c>
      <c r="H65" s="29">
        <v>1200</v>
      </c>
      <c r="I65" s="1804" t="s">
        <v>6477</v>
      </c>
      <c r="J65" s="203" t="s">
        <v>6478</v>
      </c>
      <c r="K65" s="311">
        <v>69.34</v>
      </c>
      <c r="L65" s="2131"/>
    </row>
    <row r="66" spans="1:12">
      <c r="A66" s="416" t="s">
        <v>3377</v>
      </c>
      <c r="B66" s="454" t="s">
        <v>3370</v>
      </c>
      <c r="C66" s="82" t="s">
        <v>3378</v>
      </c>
      <c r="D66" s="487" t="s">
        <v>3372</v>
      </c>
      <c r="E66" s="33">
        <v>95</v>
      </c>
      <c r="F66" s="34" t="s">
        <v>3949</v>
      </c>
      <c r="G66" s="276" t="s">
        <v>3379</v>
      </c>
      <c r="H66" s="29">
        <v>1360</v>
      </c>
      <c r="I66" s="1804" t="s">
        <v>6479</v>
      </c>
      <c r="J66" s="203" t="s">
        <v>6480</v>
      </c>
      <c r="K66" s="311">
        <v>78.38</v>
      </c>
      <c r="L66" s="574"/>
    </row>
    <row r="67" spans="1:12" ht="35.25" customHeight="1">
      <c r="A67" s="416" t="s">
        <v>3383</v>
      </c>
      <c r="B67" s="454" t="s">
        <v>3370</v>
      </c>
      <c r="C67" s="459" t="s">
        <v>3384</v>
      </c>
      <c r="D67" s="487" t="s">
        <v>3385</v>
      </c>
      <c r="E67" s="33">
        <v>220</v>
      </c>
      <c r="F67" s="34" t="s">
        <v>3386</v>
      </c>
      <c r="G67" s="276" t="s">
        <v>3379</v>
      </c>
      <c r="H67" s="29">
        <v>1200</v>
      </c>
      <c r="I67" s="1804" t="s">
        <v>6477</v>
      </c>
      <c r="J67" s="203" t="s">
        <v>6478</v>
      </c>
      <c r="K67" s="311">
        <v>185</v>
      </c>
      <c r="L67" s="574"/>
    </row>
    <row r="68" spans="1:12" ht="39.75">
      <c r="A68" s="416"/>
      <c r="B68" s="53"/>
      <c r="C68" s="957"/>
      <c r="D68" s="93"/>
      <c r="E68" s="142"/>
      <c r="F68" s="665"/>
      <c r="G68" s="3757"/>
      <c r="H68" s="203"/>
      <c r="I68" s="1772"/>
      <c r="J68" s="1963"/>
      <c r="K68" s="2295"/>
      <c r="L68" s="574"/>
    </row>
    <row r="69" spans="1:12" ht="40.5" thickBot="1">
      <c r="A69" s="3757"/>
      <c r="B69" s="259"/>
      <c r="C69" s="957"/>
      <c r="D69" s="935"/>
      <c r="E69" s="1563"/>
      <c r="F69" s="2805"/>
      <c r="G69" s="3757"/>
      <c r="H69" s="203"/>
      <c r="I69" s="1772"/>
      <c r="J69" s="1963"/>
      <c r="K69" s="2295"/>
      <c r="L69" s="574"/>
    </row>
    <row r="70" spans="1:12">
      <c r="A70" s="2382"/>
      <c r="B70" s="1782"/>
      <c r="C70" s="443"/>
      <c r="D70" s="1469"/>
      <c r="E70" s="2419"/>
      <c r="F70" s="3757"/>
      <c r="G70" s="3757"/>
      <c r="H70" s="1995"/>
      <c r="I70" s="482"/>
      <c r="J70" s="1995"/>
      <c r="K70" s="2431"/>
      <c r="L70" s="574"/>
    </row>
    <row r="71" spans="1:12">
      <c r="A71" s="2382"/>
      <c r="B71" s="1782"/>
      <c r="C71" s="362"/>
      <c r="D71" s="1056"/>
      <c r="E71" s="1783"/>
      <c r="F71" s="1784"/>
      <c r="G71" s="3757"/>
      <c r="H71" s="29"/>
      <c r="I71" s="455"/>
      <c r="J71" s="1778"/>
      <c r="K71" s="1777"/>
      <c r="L71" s="574"/>
    </row>
    <row r="72" spans="1:12">
      <c r="A72" s="2382"/>
      <c r="B72" s="1782"/>
      <c r="C72" s="362"/>
      <c r="D72" s="1056"/>
      <c r="E72" s="1783"/>
      <c r="F72" s="1784"/>
      <c r="G72" s="3757"/>
      <c r="H72" s="20"/>
      <c r="I72" s="455"/>
      <c r="J72" s="2245"/>
      <c r="K72" s="2263"/>
      <c r="L72" s="574"/>
    </row>
    <row r="73" spans="1:12">
      <c r="A73" s="2382"/>
      <c r="B73" s="1782"/>
      <c r="C73" s="362"/>
      <c r="D73" s="1466"/>
      <c r="E73" s="1783"/>
      <c r="F73" s="1784"/>
      <c r="G73" s="3757"/>
      <c r="H73" s="29"/>
      <c r="I73" s="455"/>
      <c r="J73" s="2245"/>
      <c r="K73" s="2263"/>
      <c r="L73" s="574"/>
    </row>
    <row r="74" spans="1:12" ht="39.75">
      <c r="A74" s="1817"/>
      <c r="B74" s="259"/>
      <c r="C74" s="699"/>
      <c r="D74" s="376"/>
      <c r="E74" s="95"/>
      <c r="F74" s="361"/>
      <c r="G74" s="1194"/>
      <c r="H74" s="69"/>
      <c r="I74" s="1772"/>
      <c r="J74" s="908"/>
      <c r="K74" s="2285"/>
      <c r="L74" s="574"/>
    </row>
    <row r="75" spans="1:12" ht="39.75">
      <c r="A75" s="1817"/>
      <c r="B75" s="259"/>
      <c r="C75" s="699"/>
      <c r="D75" s="376"/>
      <c r="E75" s="2296"/>
      <c r="F75" s="361"/>
      <c r="G75" s="1194"/>
      <c r="H75" s="69"/>
      <c r="I75" s="1772"/>
      <c r="J75" s="908"/>
      <c r="K75" s="2285"/>
      <c r="L75" s="574"/>
    </row>
    <row r="76" spans="1:12" ht="40.5" thickBot="1">
      <c r="A76" s="1817"/>
      <c r="B76" s="259"/>
      <c r="C76" s="957"/>
      <c r="D76" s="935"/>
      <c r="E76" s="3757"/>
      <c r="F76" s="3757"/>
      <c r="G76" s="649"/>
      <c r="H76" s="203"/>
      <c r="I76" s="1772"/>
      <c r="J76" s="1963"/>
      <c r="K76" s="2295"/>
      <c r="L76" s="574"/>
    </row>
    <row r="77" spans="1:12">
      <c r="A77" s="413" t="s">
        <v>1</v>
      </c>
      <c r="B77" s="413"/>
      <c r="C77" s="791"/>
      <c r="D77" s="372"/>
      <c r="E77" s="1848"/>
      <c r="F77" s="1849"/>
      <c r="G77" s="270"/>
      <c r="H77" s="1850"/>
      <c r="I77" s="413"/>
      <c r="J77" s="1851"/>
      <c r="K77" s="1847"/>
      <c r="L77" s="574"/>
    </row>
    <row r="78" spans="1:12">
      <c r="A78" s="790" t="s">
        <v>1004</v>
      </c>
      <c r="B78" s="790"/>
      <c r="C78" s="1852"/>
      <c r="D78" s="785"/>
      <c r="E78" s="1848"/>
      <c r="F78" s="1849"/>
      <c r="G78" s="270"/>
      <c r="H78" s="1850"/>
      <c r="I78" s="413"/>
      <c r="J78" s="1851"/>
      <c r="K78" s="1847"/>
      <c r="L78" s="574"/>
    </row>
    <row r="79" spans="1:12" ht="35.25" thickBot="1">
      <c r="A79" s="374"/>
      <c r="B79" s="412"/>
      <c r="C79" s="372"/>
      <c r="D79" s="372"/>
      <c r="E79" s="1848"/>
      <c r="F79" s="1849"/>
      <c r="G79" s="270"/>
      <c r="H79" s="1850"/>
      <c r="I79" s="412"/>
      <c r="J79" s="1851"/>
      <c r="K79" s="1847"/>
      <c r="L79" s="574"/>
    </row>
    <row r="80" spans="1:12">
      <c r="A80" s="1853"/>
      <c r="B80" s="1854" t="s">
        <v>3</v>
      </c>
      <c r="C80" s="80" t="s">
        <v>4</v>
      </c>
      <c r="D80" s="379" t="s">
        <v>5</v>
      </c>
      <c r="E80" s="1855" t="s">
        <v>6</v>
      </c>
      <c r="F80" s="1856" t="s">
        <v>6</v>
      </c>
      <c r="G80" s="201" t="s">
        <v>7</v>
      </c>
      <c r="H80" s="80" t="s">
        <v>8</v>
      </c>
      <c r="I80" s="80" t="s">
        <v>9</v>
      </c>
      <c r="J80" s="1857" t="s">
        <v>10</v>
      </c>
      <c r="K80" s="1858" t="s">
        <v>10</v>
      </c>
      <c r="L80" s="574"/>
    </row>
    <row r="81" spans="1:12" ht="35.25" thickBot="1">
      <c r="A81" s="1859"/>
      <c r="B81" s="1860"/>
      <c r="C81" s="414"/>
      <c r="D81" s="381" t="s">
        <v>11</v>
      </c>
      <c r="E81" s="1861" t="s">
        <v>12</v>
      </c>
      <c r="F81" s="1862" t="s">
        <v>13</v>
      </c>
      <c r="G81" s="202"/>
      <c r="H81" s="414" t="s">
        <v>14</v>
      </c>
      <c r="I81" s="414"/>
      <c r="J81" s="1863" t="s">
        <v>15</v>
      </c>
      <c r="K81" s="1864" t="s">
        <v>16</v>
      </c>
      <c r="L81" s="574"/>
    </row>
    <row r="82" spans="1:12">
      <c r="A82" s="1806"/>
      <c r="B82" s="539" t="s">
        <v>6481</v>
      </c>
      <c r="C82" s="82"/>
      <c r="D82" s="322"/>
      <c r="E82" s="3166"/>
      <c r="F82" s="2805"/>
      <c r="G82" s="276"/>
      <c r="H82" s="29"/>
      <c r="I82" s="455"/>
      <c r="J82" s="29"/>
      <c r="K82" s="3154"/>
      <c r="L82" s="574"/>
    </row>
    <row r="83" spans="1:12">
      <c r="A83" s="3180" t="s">
        <v>2330</v>
      </c>
      <c r="B83" s="1782" t="s">
        <v>6482</v>
      </c>
      <c r="C83" s="82" t="s">
        <v>4563</v>
      </c>
      <c r="D83" s="1936" t="s">
        <v>6483</v>
      </c>
      <c r="E83" s="1783">
        <v>25</v>
      </c>
      <c r="F83" s="1784" t="s">
        <v>6484</v>
      </c>
      <c r="G83" s="3058" t="s">
        <v>6485</v>
      </c>
      <c r="H83" s="852">
        <v>750</v>
      </c>
      <c r="I83" s="455" t="s">
        <v>3934</v>
      </c>
      <c r="J83" s="2132">
        <v>785</v>
      </c>
      <c r="K83" s="2132">
        <v>19.63</v>
      </c>
      <c r="L83" s="574"/>
    </row>
    <row r="84" spans="1:12">
      <c r="A84" s="3180" t="s">
        <v>3068</v>
      </c>
      <c r="B84" s="1782" t="s">
        <v>6486</v>
      </c>
      <c r="C84" s="82" t="s">
        <v>4563</v>
      </c>
      <c r="D84" s="1936" t="s">
        <v>6483</v>
      </c>
      <c r="E84" s="1783">
        <v>25</v>
      </c>
      <c r="F84" s="1784" t="s">
        <v>6484</v>
      </c>
      <c r="G84" s="3058" t="s">
        <v>6487</v>
      </c>
      <c r="H84" s="852">
        <v>770</v>
      </c>
      <c r="I84" s="455" t="s">
        <v>3934</v>
      </c>
      <c r="J84" s="2132">
        <v>805</v>
      </c>
      <c r="K84" s="2132">
        <v>20.13</v>
      </c>
      <c r="L84" s="574"/>
    </row>
    <row r="85" spans="1:12">
      <c r="A85" s="3180" t="s">
        <v>3068</v>
      </c>
      <c r="B85" s="1782" t="s">
        <v>6488</v>
      </c>
      <c r="C85" s="82" t="s">
        <v>4563</v>
      </c>
      <c r="D85" s="1936" t="s">
        <v>6483</v>
      </c>
      <c r="E85" s="1783">
        <v>25</v>
      </c>
      <c r="F85" s="1784" t="s">
        <v>6484</v>
      </c>
      <c r="G85" s="3058" t="s">
        <v>6487</v>
      </c>
      <c r="H85" s="852">
        <v>770</v>
      </c>
      <c r="I85" s="455" t="s">
        <v>3934</v>
      </c>
      <c r="J85" s="2132">
        <v>805</v>
      </c>
      <c r="K85" s="2132">
        <v>20.13</v>
      </c>
      <c r="L85" s="574"/>
    </row>
    <row r="86" spans="1:12">
      <c r="A86" s="1806" t="s">
        <v>2980</v>
      </c>
      <c r="B86" s="1782" t="s">
        <v>5752</v>
      </c>
      <c r="C86" s="82" t="s">
        <v>4563</v>
      </c>
      <c r="D86" s="1936" t="s">
        <v>6483</v>
      </c>
      <c r="E86" s="1783">
        <v>25</v>
      </c>
      <c r="F86" s="1784" t="s">
        <v>6484</v>
      </c>
      <c r="G86" s="3058" t="s">
        <v>5429</v>
      </c>
      <c r="H86" s="852">
        <v>760</v>
      </c>
      <c r="I86" s="455" t="s">
        <v>3934</v>
      </c>
      <c r="J86" s="2132">
        <v>795</v>
      </c>
      <c r="K86" s="2132">
        <v>19.87</v>
      </c>
      <c r="L86" s="576"/>
    </row>
    <row r="87" spans="1:12">
      <c r="A87" s="1806" t="s">
        <v>2980</v>
      </c>
      <c r="B87" s="1782" t="s">
        <v>6489</v>
      </c>
      <c r="C87" s="82" t="s">
        <v>4563</v>
      </c>
      <c r="D87" s="1936" t="s">
        <v>6483</v>
      </c>
      <c r="E87" s="1783">
        <v>25</v>
      </c>
      <c r="F87" s="1784" t="s">
        <v>6484</v>
      </c>
      <c r="G87" s="3058" t="s">
        <v>6490</v>
      </c>
      <c r="H87" s="852">
        <v>760</v>
      </c>
      <c r="I87" s="455" t="s">
        <v>3934</v>
      </c>
      <c r="J87" s="2132">
        <v>795</v>
      </c>
      <c r="K87" s="2132">
        <v>19.87</v>
      </c>
      <c r="L87" s="576"/>
    </row>
    <row r="88" spans="1:12">
      <c r="A88" s="1806" t="s">
        <v>2980</v>
      </c>
      <c r="B88" s="1782" t="s">
        <v>6491</v>
      </c>
      <c r="C88" s="82" t="s">
        <v>4563</v>
      </c>
      <c r="D88" s="1936" t="s">
        <v>6483</v>
      </c>
      <c r="E88" s="1783">
        <v>30</v>
      </c>
      <c r="F88" s="1784" t="s">
        <v>6492</v>
      </c>
      <c r="G88" s="3058" t="s">
        <v>6490</v>
      </c>
      <c r="H88" s="852">
        <v>890</v>
      </c>
      <c r="I88" s="455" t="s">
        <v>903</v>
      </c>
      <c r="J88" s="2132">
        <v>920</v>
      </c>
      <c r="K88" s="2132">
        <v>23</v>
      </c>
      <c r="L88" s="574"/>
    </row>
    <row r="89" spans="1:12" ht="37.5">
      <c r="A89" s="1806" t="s">
        <v>2980</v>
      </c>
      <c r="B89" s="1782" t="s">
        <v>6493</v>
      </c>
      <c r="C89" s="82" t="s">
        <v>4563</v>
      </c>
      <c r="D89" s="1936" t="s">
        <v>6483</v>
      </c>
      <c r="E89" s="1783">
        <v>30</v>
      </c>
      <c r="F89" s="1784" t="s">
        <v>1606</v>
      </c>
      <c r="G89" s="3075" t="s">
        <v>5558</v>
      </c>
      <c r="H89" s="69">
        <v>900</v>
      </c>
      <c r="I89" s="455" t="s">
        <v>3934</v>
      </c>
      <c r="J89" s="2120">
        <v>935</v>
      </c>
      <c r="K89" s="2131">
        <v>23.37</v>
      </c>
      <c r="L89" s="574"/>
    </row>
    <row r="90" spans="1:12" ht="37.5">
      <c r="A90" s="1806" t="s">
        <v>2980</v>
      </c>
      <c r="B90" s="1782" t="s">
        <v>5779</v>
      </c>
      <c r="C90" s="82" t="s">
        <v>4563</v>
      </c>
      <c r="D90" s="1936" t="s">
        <v>6483</v>
      </c>
      <c r="E90" s="1783">
        <v>35</v>
      </c>
      <c r="F90" s="1784" t="s">
        <v>5525</v>
      </c>
      <c r="G90" s="3075" t="s">
        <v>5558</v>
      </c>
      <c r="H90" s="69">
        <v>980</v>
      </c>
      <c r="I90" s="455" t="s">
        <v>3934</v>
      </c>
      <c r="J90" s="2120" t="s">
        <v>6494</v>
      </c>
      <c r="K90" s="2131">
        <v>25.38</v>
      </c>
      <c r="L90" s="574"/>
    </row>
    <row r="91" spans="1:12" ht="37.5">
      <c r="A91" s="1806" t="s">
        <v>2980</v>
      </c>
      <c r="B91" s="1782" t="s">
        <v>5781</v>
      </c>
      <c r="C91" s="82" t="s">
        <v>4563</v>
      </c>
      <c r="D91" s="1936" t="s">
        <v>6483</v>
      </c>
      <c r="E91" s="1783">
        <v>35</v>
      </c>
      <c r="F91" s="1784" t="s">
        <v>1218</v>
      </c>
      <c r="G91" s="3075" t="s">
        <v>5558</v>
      </c>
      <c r="H91" s="69">
        <v>1050</v>
      </c>
      <c r="I91" s="455" t="s">
        <v>3934</v>
      </c>
      <c r="J91" s="2120" t="s">
        <v>6495</v>
      </c>
      <c r="K91" s="2131">
        <v>27.13</v>
      </c>
      <c r="L91" s="574"/>
    </row>
    <row r="92" spans="1:12" ht="37.5">
      <c r="A92" s="1806" t="s">
        <v>2980</v>
      </c>
      <c r="B92" s="1782" t="s">
        <v>5783</v>
      </c>
      <c r="C92" s="82" t="s">
        <v>4563</v>
      </c>
      <c r="D92" s="1936" t="s">
        <v>6483</v>
      </c>
      <c r="E92" s="1783">
        <v>40</v>
      </c>
      <c r="F92" s="1784" t="s">
        <v>184</v>
      </c>
      <c r="G92" s="3075" t="s">
        <v>5558</v>
      </c>
      <c r="H92" s="69">
        <v>1250</v>
      </c>
      <c r="I92" s="455" t="s">
        <v>3934</v>
      </c>
      <c r="J92" s="2120" t="s">
        <v>6496</v>
      </c>
      <c r="K92" s="2131">
        <v>32.130000000000003</v>
      </c>
      <c r="L92" s="2132"/>
    </row>
    <row r="93" spans="1:12" ht="39.75">
      <c r="A93" s="1806" t="s">
        <v>2980</v>
      </c>
      <c r="B93" s="69" t="s">
        <v>6497</v>
      </c>
      <c r="C93" s="82" t="s">
        <v>6498</v>
      </c>
      <c r="D93" s="605" t="s">
        <v>6499</v>
      </c>
      <c r="E93" s="3166">
        <v>20</v>
      </c>
      <c r="F93" s="2805" t="s">
        <v>4560</v>
      </c>
      <c r="G93" s="2987" t="s">
        <v>5558</v>
      </c>
      <c r="H93" s="29">
        <v>480</v>
      </c>
      <c r="I93" s="1772" t="s">
        <v>903</v>
      </c>
      <c r="J93" s="29">
        <v>510</v>
      </c>
      <c r="K93" s="3154">
        <v>12.75</v>
      </c>
      <c r="L93" s="2132"/>
    </row>
    <row r="94" spans="1:12" ht="39.75">
      <c r="A94" s="1806"/>
      <c r="B94" s="69" t="s">
        <v>6500</v>
      </c>
      <c r="C94" s="82" t="s">
        <v>6501</v>
      </c>
      <c r="D94" s="605" t="s">
        <v>6499</v>
      </c>
      <c r="E94" s="3232">
        <v>20</v>
      </c>
      <c r="F94" s="2805" t="s">
        <v>5510</v>
      </c>
      <c r="G94" s="276" t="s">
        <v>3580</v>
      </c>
      <c r="H94" s="29">
        <v>700</v>
      </c>
      <c r="I94" s="1772" t="s">
        <v>903</v>
      </c>
      <c r="J94" s="29">
        <v>730</v>
      </c>
      <c r="K94" s="3154">
        <v>18.25</v>
      </c>
      <c r="L94" s="2132"/>
    </row>
    <row r="95" spans="1:12" ht="39.75">
      <c r="A95" s="416" t="s">
        <v>2980</v>
      </c>
      <c r="B95" s="53" t="s">
        <v>6502</v>
      </c>
      <c r="C95" s="699" t="s">
        <v>6503</v>
      </c>
      <c r="D95" s="417" t="s">
        <v>6504</v>
      </c>
      <c r="E95" s="44">
        <v>50</v>
      </c>
      <c r="F95" s="361"/>
      <c r="G95" s="1194" t="s">
        <v>6280</v>
      </c>
      <c r="H95" s="69">
        <v>820</v>
      </c>
      <c r="I95" s="1772" t="s">
        <v>903</v>
      </c>
      <c r="J95" s="908">
        <v>850</v>
      </c>
      <c r="K95" s="2285">
        <v>42.5</v>
      </c>
      <c r="L95" s="2131"/>
    </row>
    <row r="96" spans="1:12" ht="39.75">
      <c r="A96" s="416" t="s">
        <v>2980</v>
      </c>
      <c r="B96" s="53" t="s">
        <v>6502</v>
      </c>
      <c r="C96" s="699" t="s">
        <v>6505</v>
      </c>
      <c r="D96" s="417" t="s">
        <v>6506</v>
      </c>
      <c r="E96" s="3757">
        <v>40</v>
      </c>
      <c r="F96" s="361"/>
      <c r="G96" s="1194" t="s">
        <v>6280</v>
      </c>
      <c r="H96" s="69">
        <v>1230</v>
      </c>
      <c r="I96" s="1772" t="s">
        <v>903</v>
      </c>
      <c r="J96" s="908">
        <v>1260</v>
      </c>
      <c r="K96" s="2285">
        <v>31.5</v>
      </c>
      <c r="L96" s="2131"/>
    </row>
    <row r="97" spans="1:12" ht="34.5" customHeight="1">
      <c r="A97" s="416" t="s">
        <v>2980</v>
      </c>
      <c r="B97" s="53" t="s">
        <v>6502</v>
      </c>
      <c r="C97" s="957">
        <v>52</v>
      </c>
      <c r="D97" s="93" t="s">
        <v>6507</v>
      </c>
      <c r="E97" s="142">
        <v>65</v>
      </c>
      <c r="F97" s="665" t="s">
        <v>347</v>
      </c>
      <c r="G97" s="3092" t="s">
        <v>6508</v>
      </c>
      <c r="H97" s="203">
        <v>1200</v>
      </c>
      <c r="I97" s="1772" t="s">
        <v>3934</v>
      </c>
      <c r="J97" s="1963">
        <v>1235</v>
      </c>
      <c r="K97" s="2295">
        <v>51.46</v>
      </c>
      <c r="L97" s="2131"/>
    </row>
    <row r="98" spans="1:12" ht="39.75">
      <c r="A98" s="416" t="s">
        <v>2980</v>
      </c>
      <c r="B98" s="53" t="s">
        <v>6502</v>
      </c>
      <c r="C98" s="957">
        <v>45</v>
      </c>
      <c r="D98" s="93" t="s">
        <v>6509</v>
      </c>
      <c r="E98" s="142">
        <v>70</v>
      </c>
      <c r="F98" s="665"/>
      <c r="G98" s="649" t="s">
        <v>6280</v>
      </c>
      <c r="H98" s="203">
        <v>1000</v>
      </c>
      <c r="I98" s="1772" t="s">
        <v>903</v>
      </c>
      <c r="J98" s="1963">
        <v>1030</v>
      </c>
      <c r="K98" s="2295">
        <v>57.22</v>
      </c>
      <c r="L98" s="2131"/>
    </row>
    <row r="99" spans="1:12" ht="32.25" customHeight="1">
      <c r="A99" s="416" t="s">
        <v>2980</v>
      </c>
      <c r="B99" s="53" t="s">
        <v>6510</v>
      </c>
      <c r="C99" s="957">
        <v>45</v>
      </c>
      <c r="D99" s="93" t="s">
        <v>6509</v>
      </c>
      <c r="E99" s="142"/>
      <c r="F99" s="665"/>
      <c r="G99" s="3092"/>
      <c r="H99" s="203"/>
      <c r="I99" s="1772"/>
      <c r="J99" s="1963"/>
      <c r="K99" s="2295"/>
      <c r="L99" s="2132"/>
    </row>
    <row r="100" spans="1:12" ht="40.5" thickBot="1">
      <c r="A100" s="3757" t="s">
        <v>86</v>
      </c>
      <c r="B100" s="259" t="s">
        <v>6511</v>
      </c>
      <c r="C100" s="957">
        <v>45</v>
      </c>
      <c r="D100" s="935" t="s">
        <v>6509</v>
      </c>
      <c r="E100" s="1563">
        <v>70</v>
      </c>
      <c r="F100" s="2805" t="s">
        <v>1301</v>
      </c>
      <c r="G100" s="3757" t="s">
        <v>491</v>
      </c>
      <c r="H100" s="203">
        <v>1100</v>
      </c>
      <c r="I100" s="1772" t="s">
        <v>285</v>
      </c>
      <c r="J100" s="1963" t="s">
        <v>5545</v>
      </c>
      <c r="K100" s="2295" t="s">
        <v>5577</v>
      </c>
      <c r="L100" s="2131"/>
    </row>
    <row r="101" spans="1:12">
      <c r="A101" s="2382" t="s">
        <v>6512</v>
      </c>
      <c r="B101" s="1782" t="s">
        <v>6513</v>
      </c>
      <c r="C101" s="443" t="s">
        <v>2388</v>
      </c>
      <c r="D101" s="1469" t="s">
        <v>3216</v>
      </c>
      <c r="E101" s="2419">
        <v>45</v>
      </c>
      <c r="F101" s="3757" t="s">
        <v>1619</v>
      </c>
      <c r="G101" s="3757" t="s">
        <v>6514</v>
      </c>
      <c r="H101" s="1995">
        <v>730</v>
      </c>
      <c r="I101" s="482" t="s">
        <v>350</v>
      </c>
      <c r="J101" s="1995" t="s">
        <v>1779</v>
      </c>
      <c r="K101" s="2431">
        <v>38</v>
      </c>
      <c r="L101" s="574"/>
    </row>
    <row r="102" spans="1:12">
      <c r="A102" s="2382" t="s">
        <v>6512</v>
      </c>
      <c r="B102" s="1782" t="s">
        <v>6515</v>
      </c>
      <c r="C102" s="362" t="s">
        <v>291</v>
      </c>
      <c r="D102" s="1056" t="s">
        <v>3304</v>
      </c>
      <c r="E102" s="1783">
        <v>40</v>
      </c>
      <c r="F102" s="1784" t="s">
        <v>4610</v>
      </c>
      <c r="G102" s="3757" t="s">
        <v>6516</v>
      </c>
      <c r="H102" s="29">
        <v>1120</v>
      </c>
      <c r="I102" s="455" t="s">
        <v>931</v>
      </c>
      <c r="J102" s="1778" t="s">
        <v>6517</v>
      </c>
      <c r="K102" s="1777">
        <v>30.58</v>
      </c>
      <c r="L102" s="574"/>
    </row>
    <row r="103" spans="1:12">
      <c r="A103" s="2382" t="s">
        <v>6512</v>
      </c>
      <c r="B103" s="1782" t="s">
        <v>6518</v>
      </c>
      <c r="C103" s="362" t="s">
        <v>291</v>
      </c>
      <c r="D103" s="1056" t="s">
        <v>3132</v>
      </c>
      <c r="E103" s="1783">
        <v>65</v>
      </c>
      <c r="F103" s="1784" t="s">
        <v>2226</v>
      </c>
      <c r="G103" s="3757" t="s">
        <v>6519</v>
      </c>
      <c r="H103" s="20">
        <v>1030</v>
      </c>
      <c r="I103" s="455" t="s">
        <v>350</v>
      </c>
      <c r="J103" s="2245" t="s">
        <v>2204</v>
      </c>
      <c r="K103" s="2263">
        <v>58.88</v>
      </c>
      <c r="L103" s="574"/>
    </row>
    <row r="104" spans="1:12">
      <c r="A104" s="2382" t="s">
        <v>6512</v>
      </c>
      <c r="B104" s="1782" t="s">
        <v>6520</v>
      </c>
      <c r="C104" s="362" t="s">
        <v>291</v>
      </c>
      <c r="D104" s="1466" t="s">
        <v>3132</v>
      </c>
      <c r="E104" s="1783">
        <v>65</v>
      </c>
      <c r="F104" s="1784" t="s">
        <v>2226</v>
      </c>
      <c r="G104" s="3757" t="s">
        <v>3119</v>
      </c>
      <c r="H104" s="29">
        <v>1000</v>
      </c>
      <c r="I104" s="455" t="s">
        <v>350</v>
      </c>
      <c r="J104" s="2245" t="s">
        <v>1852</v>
      </c>
      <c r="K104" s="2263">
        <v>57.22</v>
      </c>
      <c r="L104" s="574"/>
    </row>
    <row r="105" spans="1:12" ht="35.25" thickBot="1">
      <c r="A105" s="3030"/>
      <c r="B105" s="69"/>
      <c r="C105" s="218"/>
      <c r="D105" s="218"/>
      <c r="E105" s="1783"/>
      <c r="F105" s="1784"/>
      <c r="G105" s="3013"/>
      <c r="H105" s="69"/>
      <c r="I105" s="69"/>
      <c r="J105" s="908"/>
      <c r="K105" s="1999"/>
      <c r="L105" s="574"/>
    </row>
    <row r="106" spans="1:12">
      <c r="A106" s="1806"/>
      <c r="B106" s="1340"/>
      <c r="C106" s="753"/>
      <c r="D106" s="771"/>
      <c r="E106" s="3039"/>
      <c r="F106" s="1526"/>
      <c r="G106" s="3040"/>
      <c r="H106" s="218"/>
      <c r="I106" s="753"/>
      <c r="J106" s="1528"/>
      <c r="K106" s="1490"/>
      <c r="L106" s="574"/>
    </row>
    <row r="107" spans="1:12">
      <c r="A107" s="1806"/>
      <c r="B107" s="852"/>
      <c r="C107" s="753"/>
      <c r="D107" s="3353"/>
      <c r="E107" s="1478"/>
      <c r="F107" s="1479"/>
      <c r="G107" s="2435"/>
      <c r="H107" s="1718"/>
      <c r="I107" s="3791"/>
      <c r="J107" s="2132"/>
      <c r="K107" s="1997"/>
      <c r="L107" s="574"/>
    </row>
    <row r="108" spans="1:12">
      <c r="A108" s="1806"/>
      <c r="B108" s="852"/>
      <c r="C108" s="753"/>
      <c r="D108" s="3353"/>
      <c r="E108" s="1478"/>
      <c r="F108" s="1479"/>
      <c r="G108" s="2435"/>
      <c r="H108" s="1718"/>
      <c r="I108" s="3791"/>
      <c r="J108" s="2132"/>
      <c r="K108" s="1997"/>
      <c r="L108" s="574"/>
    </row>
    <row r="109" spans="1:12">
      <c r="A109" s="1806"/>
      <c r="B109" s="69"/>
      <c r="C109" s="82"/>
      <c r="D109" s="1936"/>
      <c r="E109" s="3232"/>
      <c r="F109" s="2805"/>
      <c r="G109" s="2987"/>
      <c r="H109" s="29"/>
      <c r="I109" s="455"/>
      <c r="J109" s="908"/>
      <c r="K109" s="1997"/>
      <c r="L109" s="574"/>
    </row>
    <row r="110" spans="1:12">
      <c r="A110" s="1806"/>
      <c r="B110" s="69"/>
      <c r="C110" s="82"/>
      <c r="D110" s="322"/>
      <c r="E110" s="3166"/>
      <c r="F110" s="2805"/>
      <c r="G110" s="276"/>
      <c r="H110" s="29"/>
      <c r="I110" s="455"/>
      <c r="J110" s="203"/>
      <c r="K110" s="1997"/>
      <c r="L110" s="574"/>
    </row>
    <row r="111" spans="1:12" ht="37.5">
      <c r="A111" s="1817" t="s">
        <v>2980</v>
      </c>
      <c r="B111" s="69" t="s">
        <v>6521</v>
      </c>
      <c r="C111" s="82" t="s">
        <v>3450</v>
      </c>
      <c r="D111" s="322" t="s">
        <v>3216</v>
      </c>
      <c r="E111" s="2415">
        <v>70</v>
      </c>
      <c r="F111" s="1975" t="s">
        <v>6522</v>
      </c>
      <c r="G111" s="1194" t="s">
        <v>5489</v>
      </c>
      <c r="H111" s="69">
        <v>1250</v>
      </c>
      <c r="I111" s="695" t="s">
        <v>903</v>
      </c>
      <c r="J111" s="908" t="s">
        <v>4625</v>
      </c>
      <c r="K111" s="2804" t="s">
        <v>6523</v>
      </c>
      <c r="L111" s="574"/>
    </row>
    <row r="112" spans="1:12" ht="37.5">
      <c r="A112" s="1817" t="s">
        <v>2980</v>
      </c>
      <c r="B112" s="69" t="s">
        <v>5789</v>
      </c>
      <c r="C112" s="82" t="s">
        <v>3450</v>
      </c>
      <c r="D112" s="322" t="s">
        <v>3216</v>
      </c>
      <c r="E112" s="1563">
        <v>75</v>
      </c>
      <c r="F112" s="2805" t="s">
        <v>542</v>
      </c>
      <c r="G112" s="649" t="s">
        <v>5489</v>
      </c>
      <c r="H112" s="203">
        <v>1300</v>
      </c>
      <c r="I112" s="695" t="s">
        <v>903</v>
      </c>
      <c r="J112" s="1963" t="s">
        <v>5328</v>
      </c>
      <c r="K112" s="1775" t="s">
        <v>6524</v>
      </c>
      <c r="L112" s="574"/>
    </row>
    <row r="113" spans="1:12" ht="39.75">
      <c r="A113" s="1817"/>
      <c r="B113" s="69" t="s">
        <v>6525</v>
      </c>
      <c r="C113" s="82" t="s">
        <v>6526</v>
      </c>
      <c r="D113" s="322" t="s">
        <v>5673</v>
      </c>
      <c r="E113" s="33">
        <v>35</v>
      </c>
      <c r="F113" s="34"/>
      <c r="G113" s="276" t="s">
        <v>6527</v>
      </c>
      <c r="H113" s="1345" t="s">
        <v>426</v>
      </c>
      <c r="I113" s="1772"/>
      <c r="J113" s="908"/>
      <c r="K113" s="2285"/>
      <c r="L113" s="574"/>
    </row>
    <row r="114" spans="1:12" ht="39.75">
      <c r="A114" s="1817"/>
      <c r="B114" s="69" t="s">
        <v>6528</v>
      </c>
      <c r="C114" s="82"/>
      <c r="D114" s="322"/>
      <c r="E114" s="33"/>
      <c r="F114" s="34"/>
      <c r="G114" s="276"/>
      <c r="H114" s="1345"/>
      <c r="I114" s="1772"/>
      <c r="J114" s="908"/>
      <c r="K114" s="2285"/>
      <c r="L114" s="574"/>
    </row>
    <row r="115" spans="1:12">
      <c r="A115" s="413" t="s">
        <v>1</v>
      </c>
      <c r="B115" s="413"/>
      <c r="C115" s="791"/>
      <c r="D115" s="372"/>
      <c r="E115" s="1848"/>
      <c r="F115" s="1849"/>
      <c r="G115" s="270"/>
      <c r="H115" s="1850"/>
      <c r="I115" s="413"/>
      <c r="J115" s="1851"/>
      <c r="K115" s="1847"/>
      <c r="L115" s="574"/>
    </row>
    <row r="116" spans="1:12">
      <c r="A116" s="790" t="s">
        <v>1004</v>
      </c>
      <c r="B116" s="790"/>
      <c r="C116" s="1852"/>
      <c r="D116" s="785"/>
      <c r="E116" s="1848"/>
      <c r="F116" s="1849"/>
      <c r="G116" s="270"/>
      <c r="H116" s="1850"/>
      <c r="I116" s="413"/>
      <c r="J116" s="1851"/>
      <c r="K116" s="1847"/>
      <c r="L116" s="574"/>
    </row>
    <row r="117" spans="1:12" ht="35.25" thickBot="1">
      <c r="A117" s="374"/>
      <c r="B117" s="412"/>
      <c r="C117" s="372"/>
      <c r="D117" s="372"/>
      <c r="E117" s="1848"/>
      <c r="F117" s="1849"/>
      <c r="G117" s="270"/>
      <c r="H117" s="1850"/>
      <c r="I117" s="412"/>
      <c r="J117" s="1851"/>
      <c r="K117" s="1847"/>
      <c r="L117" s="574"/>
    </row>
    <row r="118" spans="1:12">
      <c r="A118" s="1853"/>
      <c r="B118" s="1854" t="s">
        <v>3</v>
      </c>
      <c r="C118" s="80" t="s">
        <v>4</v>
      </c>
      <c r="D118" s="379" t="s">
        <v>5</v>
      </c>
      <c r="E118" s="1855" t="s">
        <v>6</v>
      </c>
      <c r="F118" s="1856" t="s">
        <v>6</v>
      </c>
      <c r="G118" s="201" t="s">
        <v>7</v>
      </c>
      <c r="H118" s="80" t="s">
        <v>8</v>
      </c>
      <c r="I118" s="80" t="s">
        <v>9</v>
      </c>
      <c r="J118" s="1857" t="s">
        <v>10</v>
      </c>
      <c r="K118" s="1858" t="s">
        <v>10</v>
      </c>
      <c r="L118" s="574"/>
    </row>
    <row r="119" spans="1:12" ht="35.25" thickBot="1">
      <c r="A119" s="1859"/>
      <c r="B119" s="1860"/>
      <c r="C119" s="414"/>
      <c r="D119" s="381" t="s">
        <v>11</v>
      </c>
      <c r="E119" s="1861" t="s">
        <v>12</v>
      </c>
      <c r="F119" s="1862" t="s">
        <v>13</v>
      </c>
      <c r="G119" s="202"/>
      <c r="H119" s="414" t="s">
        <v>14</v>
      </c>
      <c r="I119" s="414"/>
      <c r="J119" s="1863" t="s">
        <v>15</v>
      </c>
      <c r="K119" s="1864" t="s">
        <v>16</v>
      </c>
      <c r="L119" s="574"/>
    </row>
    <row r="120" spans="1:12" ht="39" thickBot="1">
      <c r="A120" s="1806"/>
      <c r="B120" s="2124" t="s">
        <v>6529</v>
      </c>
      <c r="C120" s="443"/>
      <c r="D120" s="1467"/>
      <c r="E120" s="1489"/>
      <c r="F120" s="1621"/>
      <c r="G120" s="1798"/>
      <c r="H120" s="1995"/>
      <c r="I120" s="482"/>
      <c r="J120" s="1995"/>
      <c r="K120" s="2091"/>
      <c r="L120" s="574"/>
    </row>
    <row r="121" spans="1:12" ht="35.25" thickBot="1">
      <c r="A121" s="3030" t="s">
        <v>6388</v>
      </c>
      <c r="B121" s="393" t="s">
        <v>6530</v>
      </c>
      <c r="C121" s="2255" t="s">
        <v>6531</v>
      </c>
      <c r="D121" s="2896" t="s">
        <v>6532</v>
      </c>
      <c r="E121" s="33">
        <v>115</v>
      </c>
      <c r="F121" s="2784"/>
      <c r="G121" s="276" t="s">
        <v>6395</v>
      </c>
      <c r="H121" s="29">
        <v>1250</v>
      </c>
      <c r="I121" s="455" t="s">
        <v>701</v>
      </c>
      <c r="J121" s="2253" t="s">
        <v>4625</v>
      </c>
      <c r="K121" s="2254">
        <v>106.66</v>
      </c>
      <c r="L121" s="574"/>
    </row>
    <row r="122" spans="1:12">
      <c r="A122" s="3030" t="s">
        <v>6388</v>
      </c>
      <c r="B122" s="393" t="s">
        <v>6533</v>
      </c>
      <c r="C122" s="2897" t="s">
        <v>6534</v>
      </c>
      <c r="D122" s="2896" t="s">
        <v>6535</v>
      </c>
      <c r="E122" s="33">
        <v>95</v>
      </c>
      <c r="F122" s="34" t="s">
        <v>6536</v>
      </c>
      <c r="G122" s="276" t="s">
        <v>6537</v>
      </c>
      <c r="H122" s="29">
        <v>1280</v>
      </c>
      <c r="I122" s="455" t="s">
        <v>701</v>
      </c>
      <c r="J122" s="2253" t="s">
        <v>1066</v>
      </c>
      <c r="K122" s="2254">
        <v>81.88</v>
      </c>
      <c r="L122" s="574"/>
    </row>
    <row r="123" spans="1:12">
      <c r="A123" s="3030" t="s">
        <v>6388</v>
      </c>
      <c r="B123" s="645" t="s">
        <v>6538</v>
      </c>
      <c r="C123" s="82" t="s">
        <v>6539</v>
      </c>
      <c r="D123" s="605" t="s">
        <v>6540</v>
      </c>
      <c r="E123" s="33">
        <v>95</v>
      </c>
      <c r="F123" s="2784"/>
      <c r="G123" s="276" t="s">
        <v>6395</v>
      </c>
      <c r="H123" s="29">
        <v>1650</v>
      </c>
      <c r="I123" s="455" t="s">
        <v>701</v>
      </c>
      <c r="J123" s="2253" t="s">
        <v>3019</v>
      </c>
      <c r="K123" s="3154">
        <v>82.5</v>
      </c>
      <c r="L123" s="574"/>
    </row>
    <row r="124" spans="1:12">
      <c r="A124" s="3030" t="s">
        <v>6388</v>
      </c>
      <c r="B124" s="796" t="s">
        <v>6541</v>
      </c>
      <c r="C124" s="93" t="s">
        <v>6542</v>
      </c>
      <c r="D124" s="605" t="s">
        <v>6540</v>
      </c>
      <c r="E124" s="922">
        <v>90</v>
      </c>
      <c r="F124" s="2785"/>
      <c r="G124" s="766" t="s">
        <v>6395</v>
      </c>
      <c r="H124" s="162">
        <v>1565</v>
      </c>
      <c r="I124" s="455" t="s">
        <v>701</v>
      </c>
      <c r="J124" s="2253" t="s">
        <v>5018</v>
      </c>
      <c r="K124" s="1918">
        <v>79.75</v>
      </c>
      <c r="L124" s="574"/>
    </row>
    <row r="125" spans="1:12">
      <c r="A125" s="3030" t="s">
        <v>6388</v>
      </c>
      <c r="B125" s="69" t="s">
        <v>6543</v>
      </c>
      <c r="C125" s="82" t="s">
        <v>6544</v>
      </c>
      <c r="D125" s="605" t="s">
        <v>6545</v>
      </c>
      <c r="E125" s="1783"/>
      <c r="F125" s="1477"/>
      <c r="G125" s="1116" t="s">
        <v>6537</v>
      </c>
      <c r="H125" s="1345">
        <v>970</v>
      </c>
      <c r="I125" s="455" t="s">
        <v>701</v>
      </c>
      <c r="J125" s="1345" t="s">
        <v>778</v>
      </c>
      <c r="K125" s="1997">
        <v>100</v>
      </c>
      <c r="L125" s="574"/>
    </row>
    <row r="126" spans="1:12">
      <c r="A126" s="1806" t="s">
        <v>4617</v>
      </c>
      <c r="B126" s="3042" t="s">
        <v>4937</v>
      </c>
      <c r="C126" s="786" t="s">
        <v>4938</v>
      </c>
      <c r="D126" s="370" t="s">
        <v>4939</v>
      </c>
      <c r="E126" s="922">
        <v>125</v>
      </c>
      <c r="F126" s="923" t="s">
        <v>4595</v>
      </c>
      <c r="G126" s="3043" t="s">
        <v>4819</v>
      </c>
      <c r="H126" s="162">
        <v>852</v>
      </c>
      <c r="I126" s="493" t="s">
        <v>3934</v>
      </c>
      <c r="J126" s="3241" t="s">
        <v>6546</v>
      </c>
      <c r="K126" s="1253" t="s">
        <v>6547</v>
      </c>
      <c r="L126" s="576"/>
    </row>
    <row r="127" spans="1:12">
      <c r="A127" s="1806"/>
      <c r="B127" s="3042"/>
      <c r="C127" s="786"/>
      <c r="D127" s="370"/>
      <c r="E127" s="922"/>
      <c r="F127" s="923"/>
      <c r="G127" s="3043"/>
      <c r="H127" s="162"/>
      <c r="I127" s="493"/>
      <c r="J127" s="3241"/>
      <c r="K127" s="1253"/>
      <c r="L127" s="574"/>
    </row>
    <row r="128" spans="1:12" ht="35.25" thickBot="1">
      <c r="A128" s="3030"/>
      <c r="B128" s="387"/>
      <c r="C128" s="1871"/>
      <c r="D128" s="1056"/>
      <c r="E128" s="1790"/>
      <c r="F128" s="1872"/>
      <c r="G128" s="765"/>
      <c r="H128" s="1345"/>
      <c r="I128" s="1115"/>
      <c r="J128" s="1868"/>
      <c r="K128" s="1887"/>
      <c r="L128" s="574"/>
    </row>
    <row r="129" spans="1:12" ht="37.5">
      <c r="A129" s="3030"/>
      <c r="B129" s="1008"/>
      <c r="C129" s="1881"/>
      <c r="D129" s="1493"/>
      <c r="E129" s="1535"/>
      <c r="F129" s="1606"/>
      <c r="G129" s="766"/>
      <c r="H129" s="416"/>
      <c r="I129" s="455"/>
      <c r="J129" s="2244"/>
      <c r="K129" s="1918"/>
      <c r="L129" s="574"/>
    </row>
    <row r="130" spans="1:12">
      <c r="A130" s="127"/>
      <c r="B130" s="1257"/>
      <c r="C130" s="3766"/>
      <c r="D130" s="3767"/>
      <c r="E130" s="252"/>
      <c r="F130" s="241"/>
      <c r="G130" s="276"/>
      <c r="H130" s="29"/>
      <c r="I130" s="416"/>
      <c r="J130" s="203"/>
      <c r="K130" s="311"/>
      <c r="L130" s="574"/>
    </row>
    <row r="131" spans="1:12">
      <c r="A131" s="1806"/>
      <c r="B131" s="645"/>
      <c r="C131" s="82"/>
      <c r="D131" s="2283"/>
      <c r="E131" s="252"/>
      <c r="F131" s="241"/>
      <c r="G131" s="276"/>
      <c r="H131" s="29"/>
      <c r="I131" s="1804"/>
      <c r="J131" s="203"/>
      <c r="K131" s="311"/>
      <c r="L131" s="574"/>
    </row>
    <row r="132" spans="1:12">
      <c r="A132" s="1806"/>
      <c r="B132" s="645"/>
      <c r="C132" s="82"/>
      <c r="D132" s="2283"/>
      <c r="E132" s="252"/>
      <c r="F132" s="241"/>
      <c r="G132" s="276"/>
      <c r="H132" s="29"/>
      <c r="I132" s="1804"/>
      <c r="J132" s="203"/>
      <c r="K132" s="311"/>
      <c r="L132" s="574"/>
    </row>
    <row r="133" spans="1:12">
      <c r="A133" s="1806"/>
      <c r="B133" s="645"/>
      <c r="C133" s="459"/>
      <c r="D133" s="2283"/>
      <c r="E133" s="252"/>
      <c r="F133" s="241"/>
      <c r="G133" s="276"/>
      <c r="H133" s="29"/>
      <c r="I133" s="1804"/>
      <c r="J133" s="203"/>
      <c r="K133" s="311"/>
      <c r="L133" s="574"/>
    </row>
    <row r="134" spans="1:12">
      <c r="A134" s="1806"/>
      <c r="B134" s="645"/>
      <c r="C134" s="82"/>
      <c r="D134" s="2283"/>
      <c r="E134" s="252"/>
      <c r="F134" s="241"/>
      <c r="G134" s="276"/>
      <c r="H134" s="29"/>
      <c r="I134" s="1804"/>
      <c r="J134" s="203"/>
      <c r="K134" s="311"/>
      <c r="L134" s="574"/>
    </row>
    <row r="135" spans="1:12">
      <c r="A135" s="1806"/>
      <c r="B135" s="645"/>
      <c r="C135" s="82"/>
      <c r="D135" s="2283"/>
      <c r="E135" s="252"/>
      <c r="F135" s="241"/>
      <c r="G135" s="276"/>
      <c r="H135" s="29"/>
      <c r="I135" s="1804"/>
      <c r="J135" s="203"/>
      <c r="K135" s="311"/>
      <c r="L135" s="574"/>
    </row>
    <row r="136" spans="1:12">
      <c r="A136" s="127"/>
      <c r="B136" s="1257" t="s">
        <v>6475</v>
      </c>
      <c r="C136" s="3766" t="s">
        <v>6476</v>
      </c>
      <c r="D136" s="3767"/>
      <c r="E136" s="252"/>
      <c r="F136" s="241" t="s">
        <v>3366</v>
      </c>
      <c r="G136" s="276"/>
      <c r="H136" s="29"/>
      <c r="I136" s="416"/>
      <c r="J136" s="203"/>
      <c r="K136" s="311"/>
      <c r="L136" s="574"/>
    </row>
    <row r="137" spans="1:12">
      <c r="A137" s="1806" t="s">
        <v>3369</v>
      </c>
      <c r="B137" s="645" t="s">
        <v>3370</v>
      </c>
      <c r="C137" s="82" t="s">
        <v>3371</v>
      </c>
      <c r="D137" s="2283" t="s">
        <v>3372</v>
      </c>
      <c r="E137" s="252">
        <v>85</v>
      </c>
      <c r="F137" s="241" t="s">
        <v>3386</v>
      </c>
      <c r="G137" s="276" t="s">
        <v>3379</v>
      </c>
      <c r="H137" s="29">
        <v>1200</v>
      </c>
      <c r="I137" s="1804" t="s">
        <v>6477</v>
      </c>
      <c r="J137" s="203" t="s">
        <v>6478</v>
      </c>
      <c r="K137" s="311">
        <v>69.34</v>
      </c>
      <c r="L137" s="574"/>
    </row>
    <row r="138" spans="1:12">
      <c r="A138" s="1806" t="s">
        <v>3377</v>
      </c>
      <c r="B138" s="645" t="s">
        <v>3370</v>
      </c>
      <c r="C138" s="82" t="s">
        <v>3378</v>
      </c>
      <c r="D138" s="2283" t="s">
        <v>3372</v>
      </c>
      <c r="E138" s="252">
        <v>95</v>
      </c>
      <c r="F138" s="241" t="s">
        <v>3949</v>
      </c>
      <c r="G138" s="276" t="s">
        <v>3379</v>
      </c>
      <c r="H138" s="29">
        <v>1360</v>
      </c>
      <c r="I138" s="1804" t="s">
        <v>6479</v>
      </c>
      <c r="J138" s="203" t="s">
        <v>6480</v>
      </c>
      <c r="K138" s="311">
        <v>78.38</v>
      </c>
      <c r="L138" s="574"/>
    </row>
    <row r="139" spans="1:12">
      <c r="A139" s="1806" t="s">
        <v>3383</v>
      </c>
      <c r="B139" s="645" t="s">
        <v>3370</v>
      </c>
      <c r="C139" s="459" t="s">
        <v>3384</v>
      </c>
      <c r="D139" s="2283" t="s">
        <v>3385</v>
      </c>
      <c r="E139" s="252">
        <v>220</v>
      </c>
      <c r="F139" s="241" t="s">
        <v>3386</v>
      </c>
      <c r="G139" s="276" t="s">
        <v>3379</v>
      </c>
      <c r="H139" s="29">
        <v>1200</v>
      </c>
      <c r="I139" s="1804" t="s">
        <v>6477</v>
      </c>
      <c r="J139" s="203" t="s">
        <v>6478</v>
      </c>
      <c r="K139" s="311">
        <v>185</v>
      </c>
      <c r="L139" s="574"/>
    </row>
    <row r="140" spans="1:12">
      <c r="A140" s="3030"/>
      <c r="B140" s="69"/>
      <c r="C140" s="82"/>
      <c r="D140" s="605"/>
      <c r="E140" s="1783"/>
      <c r="F140" s="1477"/>
      <c r="G140" s="1116"/>
      <c r="H140" s="1345"/>
      <c r="I140" s="455"/>
      <c r="J140" s="1345"/>
      <c r="K140" s="1997"/>
      <c r="L140" s="574"/>
    </row>
    <row r="141" spans="1:12">
      <c r="A141" s="1806"/>
      <c r="B141" s="3042"/>
      <c r="C141" s="786"/>
      <c r="D141" s="370"/>
      <c r="E141" s="922"/>
      <c r="F141" s="923"/>
      <c r="G141" s="3043"/>
      <c r="H141" s="162"/>
      <c r="I141" s="493"/>
      <c r="J141" s="3241"/>
      <c r="K141" s="1253"/>
      <c r="L141" s="574"/>
    </row>
    <row r="142" spans="1:12">
      <c r="A142" s="1806"/>
      <c r="B142" s="3042"/>
      <c r="C142" s="786"/>
      <c r="D142" s="370"/>
      <c r="E142" s="922"/>
      <c r="F142" s="923"/>
      <c r="G142" s="3043"/>
      <c r="H142" s="162"/>
      <c r="I142" s="493"/>
      <c r="J142" s="3241"/>
      <c r="K142" s="1253"/>
      <c r="L142" s="574"/>
    </row>
    <row r="143" spans="1:12" ht="35.25" thickBot="1">
      <c r="A143" s="3030"/>
      <c r="B143" s="685" t="s">
        <v>6548</v>
      </c>
      <c r="C143" s="1871"/>
      <c r="D143" s="1056"/>
      <c r="E143" s="1790"/>
      <c r="F143" s="1872"/>
      <c r="G143" s="765"/>
      <c r="H143" s="1345"/>
      <c r="I143" s="1115"/>
      <c r="J143" s="1868"/>
      <c r="K143" s="1887"/>
      <c r="L143" s="574"/>
    </row>
    <row r="144" spans="1:12" ht="38.25" thickBot="1">
      <c r="A144" s="3030"/>
      <c r="B144" s="1008" t="s">
        <v>6549</v>
      </c>
      <c r="C144" s="1881" t="s">
        <v>4079</v>
      </c>
      <c r="D144" s="1493" t="s">
        <v>6550</v>
      </c>
      <c r="E144" s="1535"/>
      <c r="F144" s="1606"/>
      <c r="G144" s="766" t="s">
        <v>6551</v>
      </c>
      <c r="H144" s="416" t="s">
        <v>3115</v>
      </c>
      <c r="I144" s="455" t="s">
        <v>701</v>
      </c>
      <c r="J144" s="2244" t="s">
        <v>1787</v>
      </c>
      <c r="K144" s="1918" t="s">
        <v>6552</v>
      </c>
      <c r="L144" s="574"/>
    </row>
    <row r="145" spans="1:12" ht="38.25" thickBot="1">
      <c r="A145" s="1806"/>
      <c r="B145" s="1008" t="s">
        <v>6553</v>
      </c>
      <c r="C145" s="1881" t="s">
        <v>4079</v>
      </c>
      <c r="D145" s="1493" t="s">
        <v>6554</v>
      </c>
      <c r="E145" s="1535"/>
      <c r="F145" s="1606"/>
      <c r="G145" s="766" t="s">
        <v>6551</v>
      </c>
      <c r="H145" s="416" t="s">
        <v>6555</v>
      </c>
      <c r="I145" s="455" t="s">
        <v>701</v>
      </c>
      <c r="J145" s="2244" t="s">
        <v>1750</v>
      </c>
      <c r="K145" s="1918" t="s">
        <v>6556</v>
      </c>
      <c r="L145" s="574"/>
    </row>
    <row r="146" spans="1:12" ht="37.5">
      <c r="A146" s="1806"/>
      <c r="B146" s="1008" t="s">
        <v>6557</v>
      </c>
      <c r="C146" s="1881" t="s">
        <v>4079</v>
      </c>
      <c r="D146" s="1493" t="s">
        <v>6558</v>
      </c>
      <c r="E146" s="1783"/>
      <c r="F146" s="1477"/>
      <c r="G146" s="1116" t="s">
        <v>6551</v>
      </c>
      <c r="H146" s="416" t="s">
        <v>5233</v>
      </c>
      <c r="I146" s="455" t="s">
        <v>701</v>
      </c>
      <c r="J146" s="2244" t="s">
        <v>338</v>
      </c>
      <c r="K146" s="1918" t="s">
        <v>6559</v>
      </c>
      <c r="L146" s="574"/>
    </row>
    <row r="147" spans="1:12">
      <c r="A147" s="1806"/>
      <c r="B147" s="69" t="s">
        <v>4343</v>
      </c>
      <c r="C147" s="82" t="s">
        <v>3866</v>
      </c>
      <c r="D147" s="605" t="s">
        <v>533</v>
      </c>
      <c r="E147" s="33">
        <v>18</v>
      </c>
      <c r="F147" s="34" t="s">
        <v>264</v>
      </c>
      <c r="G147" s="276" t="s">
        <v>6560</v>
      </c>
      <c r="H147" s="1345" t="s">
        <v>4345</v>
      </c>
      <c r="I147" s="455" t="s">
        <v>701</v>
      </c>
      <c r="J147" s="959" t="s">
        <v>4346</v>
      </c>
      <c r="K147" s="1777" t="s">
        <v>4347</v>
      </c>
      <c r="L147" s="574"/>
    </row>
    <row r="148" spans="1:12" ht="35.25" thickBot="1">
      <c r="A148" s="1806"/>
      <c r="B148" s="190"/>
      <c r="C148" s="218"/>
      <c r="D148" s="1469"/>
      <c r="E148" s="1734"/>
      <c r="F148" s="1735"/>
      <c r="G148" s="276"/>
      <c r="H148" s="29"/>
      <c r="I148" s="455"/>
      <c r="J148" s="203"/>
      <c r="K148" s="2096"/>
      <c r="L148" s="574"/>
    </row>
    <row r="149" spans="1:12">
      <c r="A149" s="3030" t="s">
        <v>6388</v>
      </c>
      <c r="B149" s="393" t="s">
        <v>6533</v>
      </c>
      <c r="C149" s="2897" t="s">
        <v>6534</v>
      </c>
      <c r="D149" s="2896" t="s">
        <v>6535</v>
      </c>
      <c r="E149" s="33">
        <v>95</v>
      </c>
      <c r="F149" s="34" t="s">
        <v>6536</v>
      </c>
      <c r="G149" s="276" t="s">
        <v>6537</v>
      </c>
      <c r="H149" s="29">
        <v>1280</v>
      </c>
      <c r="I149" s="455" t="s">
        <v>701</v>
      </c>
      <c r="J149" s="2253" t="s">
        <v>1066</v>
      </c>
      <c r="K149" s="2254">
        <v>81.88</v>
      </c>
      <c r="L149" s="2254"/>
    </row>
    <row r="150" spans="1:12">
      <c r="A150" s="3030" t="s">
        <v>6388</v>
      </c>
      <c r="B150" s="645" t="s">
        <v>6538</v>
      </c>
      <c r="C150" s="82" t="s">
        <v>6539</v>
      </c>
      <c r="D150" s="605" t="s">
        <v>6540</v>
      </c>
      <c r="E150" s="33">
        <v>95</v>
      </c>
      <c r="F150" s="2784"/>
      <c r="G150" s="276" t="s">
        <v>6395</v>
      </c>
      <c r="H150" s="29">
        <v>1650</v>
      </c>
      <c r="I150" s="455" t="s">
        <v>701</v>
      </c>
      <c r="J150" s="2253" t="s">
        <v>3019</v>
      </c>
      <c r="K150" s="3154">
        <v>82.5</v>
      </c>
      <c r="L150" s="3154"/>
    </row>
    <row r="151" spans="1:12">
      <c r="A151" s="3030" t="s">
        <v>6388</v>
      </c>
      <c r="B151" s="796" t="s">
        <v>6541</v>
      </c>
      <c r="C151" s="93" t="s">
        <v>6542</v>
      </c>
      <c r="D151" s="605" t="s">
        <v>6540</v>
      </c>
      <c r="E151" s="922">
        <v>90</v>
      </c>
      <c r="F151" s="2785"/>
      <c r="G151" s="766" t="s">
        <v>6395</v>
      </c>
      <c r="H151" s="162">
        <v>1565</v>
      </c>
      <c r="I151" s="455" t="s">
        <v>701</v>
      </c>
      <c r="J151" s="2253" t="s">
        <v>5018</v>
      </c>
      <c r="K151" s="1918">
        <v>79.75</v>
      </c>
      <c r="L151" s="1918"/>
    </row>
    <row r="152" spans="1:12">
      <c r="A152" s="3030" t="s">
        <v>6388</v>
      </c>
      <c r="B152" s="69" t="s">
        <v>6543</v>
      </c>
      <c r="C152" s="82" t="s">
        <v>6544</v>
      </c>
      <c r="D152" s="605" t="s">
        <v>6545</v>
      </c>
      <c r="E152" s="1783"/>
      <c r="F152" s="1477"/>
      <c r="G152" s="1116" t="s">
        <v>6537</v>
      </c>
      <c r="H152" s="1345">
        <v>970</v>
      </c>
      <c r="I152" s="455" t="s">
        <v>701</v>
      </c>
      <c r="J152" s="1345" t="s">
        <v>778</v>
      </c>
      <c r="K152" s="1997">
        <v>100</v>
      </c>
      <c r="L152" s="1997"/>
    </row>
    <row r="153" spans="1:12">
      <c r="A153" s="1806" t="s">
        <v>4617</v>
      </c>
      <c r="B153" s="3042" t="s">
        <v>4937</v>
      </c>
      <c r="C153" s="786" t="s">
        <v>4938</v>
      </c>
      <c r="D153" s="370" t="s">
        <v>4939</v>
      </c>
      <c r="E153" s="922">
        <v>125</v>
      </c>
      <c r="F153" s="923" t="s">
        <v>4595</v>
      </c>
      <c r="G153" s="3043" t="s">
        <v>4819</v>
      </c>
      <c r="H153" s="162">
        <v>852</v>
      </c>
      <c r="I153" s="493" t="s">
        <v>3934</v>
      </c>
      <c r="J153" s="3241" t="s">
        <v>6546</v>
      </c>
      <c r="K153" s="1253" t="s">
        <v>6547</v>
      </c>
      <c r="L153" s="1253"/>
    </row>
    <row r="154" spans="1:12">
      <c r="A154" s="790" t="s">
        <v>1004</v>
      </c>
      <c r="B154" s="790"/>
      <c r="C154" s="1852"/>
      <c r="D154" s="785"/>
      <c r="E154" s="1848"/>
      <c r="F154" s="1849"/>
      <c r="G154" s="270"/>
      <c r="H154" s="1850"/>
      <c r="I154" s="413"/>
      <c r="J154" s="1851"/>
      <c r="K154" s="1847"/>
      <c r="L154" s="574"/>
    </row>
    <row r="155" spans="1:12" ht="35.25" thickBot="1">
      <c r="A155" s="374"/>
      <c r="B155" s="412"/>
      <c r="C155" s="372"/>
      <c r="D155" s="372"/>
      <c r="E155" s="1848"/>
      <c r="F155" s="1849"/>
      <c r="G155" s="270"/>
      <c r="H155" s="1850"/>
      <c r="I155" s="412"/>
      <c r="J155" s="1851"/>
      <c r="K155" s="1847"/>
      <c r="L155" s="574"/>
    </row>
    <row r="156" spans="1:12">
      <c r="A156" s="1853"/>
      <c r="B156" s="1854" t="s">
        <v>3</v>
      </c>
      <c r="C156" s="80" t="s">
        <v>4</v>
      </c>
      <c r="D156" s="379" t="s">
        <v>5</v>
      </c>
      <c r="E156" s="1855" t="s">
        <v>6</v>
      </c>
      <c r="F156" s="1856" t="s">
        <v>6</v>
      </c>
      <c r="G156" s="201" t="s">
        <v>7</v>
      </c>
      <c r="H156" s="80" t="s">
        <v>8</v>
      </c>
      <c r="I156" s="80" t="s">
        <v>9</v>
      </c>
      <c r="J156" s="1857" t="s">
        <v>10</v>
      </c>
      <c r="K156" s="1858" t="s">
        <v>10</v>
      </c>
      <c r="L156" s="574"/>
    </row>
    <row r="157" spans="1:12" ht="35.25" thickBot="1">
      <c r="A157" s="1859"/>
      <c r="B157" s="1860"/>
      <c r="C157" s="414"/>
      <c r="D157" s="381" t="s">
        <v>11</v>
      </c>
      <c r="E157" s="1861" t="s">
        <v>12</v>
      </c>
      <c r="F157" s="1862" t="s">
        <v>13</v>
      </c>
      <c r="G157" s="202"/>
      <c r="H157" s="414" t="s">
        <v>14</v>
      </c>
      <c r="I157" s="414"/>
      <c r="J157" s="1863" t="s">
        <v>15</v>
      </c>
      <c r="K157" s="1864" t="s">
        <v>16</v>
      </c>
      <c r="L157" s="574"/>
    </row>
    <row r="158" spans="1:12">
      <c r="A158" s="1571"/>
      <c r="B158" s="1570" t="s">
        <v>3337</v>
      </c>
      <c r="C158" s="3777" t="s">
        <v>3338</v>
      </c>
      <c r="D158" s="3777"/>
      <c r="E158" s="238"/>
      <c r="F158" s="239"/>
      <c r="G158" s="296" t="s">
        <v>3339</v>
      </c>
      <c r="H158" s="220"/>
      <c r="I158" s="419"/>
      <c r="J158" s="300"/>
      <c r="K158" s="315"/>
      <c r="L158" s="574"/>
    </row>
    <row r="159" spans="1:12">
      <c r="A159" s="222"/>
      <c r="B159" s="578" t="s">
        <v>3340</v>
      </c>
      <c r="C159" s="85" t="s">
        <v>3341</v>
      </c>
      <c r="D159" s="584" t="s">
        <v>3216</v>
      </c>
      <c r="E159" s="250">
        <v>155</v>
      </c>
      <c r="F159" s="251"/>
      <c r="G159" s="276" t="s">
        <v>89</v>
      </c>
      <c r="H159" s="203">
        <v>2803.74</v>
      </c>
      <c r="I159" s="416" t="s">
        <v>3342</v>
      </c>
      <c r="J159" s="203">
        <v>2550</v>
      </c>
      <c r="K159" s="311">
        <v>127.5</v>
      </c>
      <c r="L159" s="574"/>
    </row>
    <row r="160" spans="1:12">
      <c r="A160" s="127"/>
      <c r="B160" s="560" t="s">
        <v>3340</v>
      </c>
      <c r="C160" s="85" t="s">
        <v>3343</v>
      </c>
      <c r="D160" s="584" t="s">
        <v>3216</v>
      </c>
      <c r="E160" s="250">
        <v>115</v>
      </c>
      <c r="F160" s="251"/>
      <c r="G160" s="276" t="s">
        <v>3344</v>
      </c>
      <c r="H160" s="203">
        <v>2102.8000000000002</v>
      </c>
      <c r="I160" s="416" t="s">
        <v>3342</v>
      </c>
      <c r="J160" s="203">
        <v>1912.5</v>
      </c>
      <c r="K160" s="311">
        <v>95.63</v>
      </c>
      <c r="L160" s="574"/>
    </row>
    <row r="161" spans="1:12">
      <c r="A161" s="127"/>
      <c r="B161" s="560" t="s">
        <v>3345</v>
      </c>
      <c r="C161" s="85" t="s">
        <v>3346</v>
      </c>
      <c r="D161" s="580" t="s">
        <v>3216</v>
      </c>
      <c r="E161" s="250">
        <v>105</v>
      </c>
      <c r="F161" s="251"/>
      <c r="G161" s="275" t="s">
        <v>3347</v>
      </c>
      <c r="H161" s="204">
        <v>1869.16</v>
      </c>
      <c r="I161" s="415" t="s">
        <v>3342</v>
      </c>
      <c r="J161" s="204">
        <v>1700.01</v>
      </c>
      <c r="K161" s="310">
        <v>85</v>
      </c>
      <c r="L161" s="574"/>
    </row>
    <row r="162" spans="1:12">
      <c r="A162" s="127"/>
      <c r="B162" s="560" t="s">
        <v>3348</v>
      </c>
      <c r="C162" s="85" t="s">
        <v>3349</v>
      </c>
      <c r="D162" s="584" t="s">
        <v>3216</v>
      </c>
      <c r="E162" s="252">
        <v>75</v>
      </c>
      <c r="F162" s="241"/>
      <c r="G162" s="276" t="s">
        <v>3347</v>
      </c>
      <c r="H162" s="203">
        <v>1401.87</v>
      </c>
      <c r="I162" s="416" t="s">
        <v>3342</v>
      </c>
      <c r="J162" s="203">
        <v>1275.01</v>
      </c>
      <c r="K162" s="311">
        <v>63.75</v>
      </c>
      <c r="L162" s="574"/>
    </row>
    <row r="163" spans="1:12">
      <c r="A163" s="127"/>
      <c r="B163" s="560" t="s">
        <v>3350</v>
      </c>
      <c r="C163" s="85" t="s">
        <v>3351</v>
      </c>
      <c r="D163" s="584" t="s">
        <v>3216</v>
      </c>
      <c r="E163" s="252">
        <v>75</v>
      </c>
      <c r="F163" s="241"/>
      <c r="G163" s="276" t="s">
        <v>3352</v>
      </c>
      <c r="H163" s="29">
        <v>1305.4000000000001</v>
      </c>
      <c r="I163" s="416" t="s">
        <v>3342</v>
      </c>
      <c r="J163" s="203">
        <v>1189.99</v>
      </c>
      <c r="K163" s="311">
        <v>59.51</v>
      </c>
      <c r="L163" s="574"/>
    </row>
    <row r="164" spans="1:12">
      <c r="A164" s="127"/>
      <c r="B164" s="560" t="s">
        <v>3353</v>
      </c>
      <c r="C164" s="85" t="s">
        <v>3354</v>
      </c>
      <c r="D164" s="584" t="s">
        <v>3216</v>
      </c>
      <c r="E164" s="252">
        <v>100</v>
      </c>
      <c r="F164" s="241"/>
      <c r="G164" s="276" t="s">
        <v>3347</v>
      </c>
      <c r="H164" s="29">
        <v>1775.7</v>
      </c>
      <c r="I164" s="416" t="s">
        <v>3342</v>
      </c>
      <c r="J164" s="203">
        <v>1615</v>
      </c>
      <c r="K164" s="311">
        <v>80.75</v>
      </c>
      <c r="L164" s="574"/>
    </row>
    <row r="165" spans="1:12">
      <c r="A165" s="127"/>
      <c r="B165" s="560" t="s">
        <v>3355</v>
      </c>
      <c r="C165" s="85" t="s">
        <v>3356</v>
      </c>
      <c r="D165" s="584" t="s">
        <v>3216</v>
      </c>
      <c r="E165" s="252">
        <v>100</v>
      </c>
      <c r="F165" s="241"/>
      <c r="G165" s="276" t="s">
        <v>3347</v>
      </c>
      <c r="H165" s="29">
        <v>1775.7</v>
      </c>
      <c r="I165" s="416" t="s">
        <v>3342</v>
      </c>
      <c r="J165" s="203">
        <v>1615</v>
      </c>
      <c r="K165" s="311">
        <v>80.75</v>
      </c>
      <c r="L165" s="574"/>
    </row>
    <row r="166" spans="1:12">
      <c r="A166" s="127"/>
      <c r="B166" s="560" t="s">
        <v>3357</v>
      </c>
      <c r="C166" s="82"/>
      <c r="D166" s="322"/>
      <c r="E166" s="252">
        <v>85</v>
      </c>
      <c r="F166" s="241"/>
      <c r="G166" s="276" t="s">
        <v>3352</v>
      </c>
      <c r="H166" s="29"/>
      <c r="I166" s="416"/>
      <c r="J166" s="203"/>
      <c r="K166" s="311">
        <v>75</v>
      </c>
      <c r="L166" s="574"/>
    </row>
    <row r="167" spans="1:12">
      <c r="A167" s="127"/>
      <c r="B167" s="560" t="s">
        <v>3358</v>
      </c>
      <c r="C167" s="82" t="s">
        <v>3359</v>
      </c>
      <c r="D167" s="324"/>
      <c r="E167" s="256">
        <v>75</v>
      </c>
      <c r="F167" s="241"/>
      <c r="G167" s="277" t="s">
        <v>3352</v>
      </c>
      <c r="H167" s="29"/>
      <c r="I167" s="416"/>
      <c r="J167" s="203"/>
      <c r="K167" s="311">
        <v>65</v>
      </c>
      <c r="L167" s="574"/>
    </row>
    <row r="168" spans="1:12">
      <c r="A168" s="127"/>
      <c r="B168" s="32"/>
      <c r="C168" s="82"/>
      <c r="D168" s="324"/>
      <c r="E168" s="256"/>
      <c r="F168" s="241"/>
      <c r="G168" s="277"/>
      <c r="H168" s="29"/>
      <c r="I168" s="416"/>
      <c r="J168" s="203"/>
      <c r="K168" s="311"/>
      <c r="L168" s="576"/>
    </row>
    <row r="169" spans="1:12">
      <c r="A169" s="127"/>
      <c r="B169" s="1631" t="s">
        <v>3360</v>
      </c>
      <c r="C169" s="82"/>
      <c r="D169" s="324"/>
      <c r="E169" s="256"/>
      <c r="F169" s="241"/>
      <c r="G169" s="277"/>
      <c r="H169" s="29"/>
      <c r="I169" s="416"/>
      <c r="J169" s="203"/>
      <c r="K169" s="311"/>
      <c r="L169" s="576"/>
    </row>
    <row r="170" spans="1:12">
      <c r="A170" s="222"/>
      <c r="B170" s="560" t="s">
        <v>3345</v>
      </c>
      <c r="C170" s="85" t="s">
        <v>3346</v>
      </c>
      <c r="D170" s="580" t="s">
        <v>3216</v>
      </c>
      <c r="E170" s="250">
        <v>105</v>
      </c>
      <c r="F170" s="251"/>
      <c r="G170" s="275" t="s">
        <v>3361</v>
      </c>
      <c r="H170" s="204">
        <v>1740</v>
      </c>
      <c r="I170" s="415" t="s">
        <v>3362</v>
      </c>
      <c r="J170" s="204">
        <v>1600</v>
      </c>
      <c r="K170" s="310">
        <v>80</v>
      </c>
      <c r="L170" s="574"/>
    </row>
    <row r="171" spans="1:12">
      <c r="A171" s="127"/>
      <c r="B171" s="560" t="s">
        <v>3348</v>
      </c>
      <c r="C171" s="85" t="s">
        <v>3349</v>
      </c>
      <c r="D171" s="584" t="s">
        <v>3216</v>
      </c>
      <c r="E171" s="252">
        <v>75</v>
      </c>
      <c r="F171" s="241"/>
      <c r="G171" s="275" t="s">
        <v>3361</v>
      </c>
      <c r="H171" s="203">
        <v>1480</v>
      </c>
      <c r="I171" s="416"/>
      <c r="J171" s="203">
        <v>1410</v>
      </c>
      <c r="K171" s="311">
        <v>70.5</v>
      </c>
      <c r="L171" s="574"/>
    </row>
    <row r="172" spans="1:12">
      <c r="A172" s="127"/>
      <c r="B172" s="560" t="s">
        <v>3353</v>
      </c>
      <c r="C172" s="85" t="s">
        <v>3354</v>
      </c>
      <c r="D172" s="584" t="s">
        <v>3216</v>
      </c>
      <c r="E172" s="252">
        <v>100</v>
      </c>
      <c r="F172" s="241"/>
      <c r="G172" s="275" t="s">
        <v>3361</v>
      </c>
      <c r="H172" s="29">
        <v>1650</v>
      </c>
      <c r="I172" s="416"/>
      <c r="J172" s="203">
        <v>1570</v>
      </c>
      <c r="K172" s="311">
        <v>78</v>
      </c>
      <c r="L172" s="574"/>
    </row>
    <row r="173" spans="1:12">
      <c r="A173" s="127"/>
      <c r="B173" s="560" t="s">
        <v>3355</v>
      </c>
      <c r="C173" s="85" t="s">
        <v>3356</v>
      </c>
      <c r="D173" s="584" t="s">
        <v>3216</v>
      </c>
      <c r="E173" s="252">
        <v>100</v>
      </c>
      <c r="F173" s="241"/>
      <c r="G173" s="275" t="s">
        <v>3361</v>
      </c>
      <c r="H173" s="29">
        <v>1740</v>
      </c>
      <c r="I173" s="416"/>
      <c r="J173" s="203">
        <v>1600</v>
      </c>
      <c r="K173" s="311">
        <v>80</v>
      </c>
      <c r="L173" s="574"/>
    </row>
    <row r="174" spans="1:12">
      <c r="A174" s="127"/>
      <c r="B174" s="560" t="s">
        <v>3357</v>
      </c>
      <c r="C174" s="82" t="s">
        <v>3363</v>
      </c>
      <c r="D174" s="584" t="s">
        <v>3216</v>
      </c>
      <c r="E174" s="252">
        <v>85</v>
      </c>
      <c r="F174" s="241"/>
      <c r="G174" s="275" t="s">
        <v>3361</v>
      </c>
      <c r="H174" s="29">
        <v>1520</v>
      </c>
      <c r="I174" s="416"/>
      <c r="J174" s="203">
        <v>1400</v>
      </c>
      <c r="K174" s="311">
        <v>70</v>
      </c>
      <c r="L174" s="574"/>
    </row>
    <row r="175" spans="1:12">
      <c r="A175" s="127"/>
      <c r="B175" s="225"/>
      <c r="C175" s="82"/>
      <c r="D175" s="322"/>
      <c r="E175" s="252"/>
      <c r="F175" s="241"/>
      <c r="G175" s="276"/>
      <c r="H175" s="29"/>
      <c r="I175" s="416"/>
      <c r="J175" s="203"/>
      <c r="K175" s="311"/>
      <c r="L175" s="574"/>
    </row>
    <row r="176" spans="1:12">
      <c r="A176" s="127"/>
      <c r="B176" s="1803"/>
      <c r="C176" s="3766"/>
      <c r="D176" s="3767"/>
      <c r="E176" s="252"/>
      <c r="F176" s="241"/>
      <c r="G176" s="276"/>
      <c r="H176" s="29"/>
      <c r="I176" s="416"/>
      <c r="J176" s="203"/>
      <c r="K176" s="311"/>
      <c r="L176" s="574"/>
    </row>
    <row r="177" spans="1:12">
      <c r="A177" s="1806"/>
      <c r="B177" s="645"/>
      <c r="C177" s="82"/>
      <c r="D177" s="2283"/>
      <c r="E177" s="252"/>
      <c r="F177" s="241"/>
      <c r="G177" s="276"/>
      <c r="H177" s="29"/>
      <c r="I177" s="1804"/>
      <c r="J177" s="203"/>
      <c r="K177" s="311"/>
      <c r="L177" s="574"/>
    </row>
    <row r="178" spans="1:12">
      <c r="A178" s="1806"/>
      <c r="B178" s="645"/>
      <c r="C178" s="82"/>
      <c r="D178" s="2283"/>
      <c r="E178" s="252"/>
      <c r="F178" s="241"/>
      <c r="G178" s="276"/>
      <c r="H178" s="29"/>
      <c r="I178" s="1804"/>
      <c r="J178" s="203"/>
      <c r="K178" s="311"/>
      <c r="L178" s="574"/>
    </row>
    <row r="179" spans="1:12">
      <c r="A179" s="1806"/>
      <c r="B179" s="645"/>
      <c r="C179" s="459"/>
      <c r="D179" s="2283"/>
      <c r="E179" s="252"/>
      <c r="F179" s="241"/>
      <c r="G179" s="276"/>
      <c r="H179" s="29"/>
      <c r="I179" s="1804"/>
      <c r="J179" s="203"/>
      <c r="K179" s="311"/>
      <c r="L179" s="574"/>
    </row>
    <row r="180" spans="1:12">
      <c r="A180" s="1806"/>
      <c r="B180" s="128"/>
      <c r="C180" s="357"/>
      <c r="D180" s="358"/>
      <c r="E180" s="1476"/>
      <c r="F180" s="1477"/>
      <c r="G180" s="1539"/>
      <c r="H180" s="69"/>
      <c r="I180" s="486"/>
      <c r="J180" s="2146"/>
      <c r="K180" s="2099"/>
      <c r="L180" s="574"/>
    </row>
    <row r="181" spans="1:12">
      <c r="A181" s="2350"/>
      <c r="B181" s="2351"/>
      <c r="C181" s="2352"/>
      <c r="D181" s="2353"/>
      <c r="E181" s="2354"/>
      <c r="F181" s="2355"/>
      <c r="G181" s="2356"/>
      <c r="H181" s="947"/>
      <c r="I181" s="2357"/>
      <c r="J181" s="2358"/>
      <c r="K181" s="2359"/>
      <c r="L181" s="574"/>
    </row>
    <row r="182" spans="1:12">
      <c r="A182" s="1806"/>
      <c r="B182" s="128"/>
      <c r="C182" s="362"/>
      <c r="D182" s="358"/>
      <c r="E182" s="1476"/>
      <c r="F182" s="1477"/>
      <c r="G182" s="1539"/>
      <c r="H182" s="69"/>
      <c r="I182" s="486"/>
      <c r="J182" s="2146"/>
      <c r="K182" s="364"/>
      <c r="L182" s="574"/>
    </row>
    <row r="183" spans="1:12">
      <c r="A183" s="1817"/>
      <c r="B183" s="69"/>
      <c r="C183" s="82"/>
      <c r="D183" s="322"/>
      <c r="E183" s="3166"/>
      <c r="F183" s="2805"/>
      <c r="G183" s="276"/>
      <c r="H183" s="29"/>
      <c r="I183" s="455"/>
      <c r="J183" s="29"/>
      <c r="K183" s="3154"/>
      <c r="L183" s="574"/>
    </row>
    <row r="184" spans="1:12" ht="37.5">
      <c r="A184" s="1903"/>
      <c r="B184" s="661"/>
      <c r="C184" s="1871"/>
      <c r="D184" s="417"/>
      <c r="E184" s="2345"/>
      <c r="F184" s="2346"/>
      <c r="G184" s="493"/>
      <c r="H184" s="1345"/>
      <c r="I184" s="455"/>
      <c r="J184" s="2347"/>
      <c r="K184" s="2348"/>
      <c r="L184" s="574"/>
    </row>
    <row r="185" spans="1:12" ht="37.5">
      <c r="A185" s="1903"/>
      <c r="B185" s="698"/>
      <c r="C185" s="1905"/>
      <c r="D185" s="1906"/>
      <c r="E185" s="2341"/>
      <c r="F185" s="2342"/>
      <c r="G185" s="1908"/>
      <c r="H185" s="415"/>
      <c r="I185" s="2143"/>
      <c r="J185" s="2343"/>
      <c r="K185" s="2344"/>
      <c r="L185" s="574"/>
    </row>
    <row r="186" spans="1:12">
      <c r="A186" s="1806"/>
      <c r="B186" s="852"/>
      <c r="C186" s="753"/>
      <c r="D186" s="634"/>
      <c r="E186" s="1836"/>
      <c r="F186" s="1990"/>
      <c r="G186" s="1713"/>
      <c r="H186" s="69"/>
      <c r="I186" s="455"/>
      <c r="J186" s="2130"/>
      <c r="K186" s="2132"/>
      <c r="L186" s="574"/>
    </row>
    <row r="187" spans="1:12" ht="37.5">
      <c r="A187" s="2350"/>
      <c r="B187" s="2360"/>
      <c r="C187" s="2361"/>
      <c r="D187" s="942"/>
      <c r="E187" s="2362"/>
      <c r="F187" s="2363"/>
      <c r="G187" s="2364"/>
      <c r="H187" s="947"/>
      <c r="I187" s="2357"/>
      <c r="J187" s="2365"/>
      <c r="K187" s="2366"/>
      <c r="L187" s="574"/>
    </row>
    <row r="188" spans="1:12" ht="37.5">
      <c r="A188" s="1806"/>
      <c r="B188" s="128"/>
      <c r="C188" s="957"/>
      <c r="D188" s="1174"/>
      <c r="E188" s="1476"/>
      <c r="F188" s="1477"/>
      <c r="G188" s="689"/>
      <c r="H188" s="694"/>
      <c r="I188" s="695"/>
      <c r="J188" s="2120"/>
      <c r="K188" s="2105"/>
      <c r="L188" s="574"/>
    </row>
    <row r="189" spans="1:12" ht="37.5">
      <c r="A189" s="1806"/>
      <c r="B189" s="128"/>
      <c r="C189" s="957"/>
      <c r="D189" s="1174"/>
      <c r="E189" s="1476"/>
      <c r="F189" s="1477"/>
      <c r="G189" s="689"/>
      <c r="H189" s="694"/>
      <c r="I189" s="695"/>
      <c r="J189" s="2120"/>
      <c r="K189" s="2105"/>
      <c r="L189" s="574"/>
    </row>
    <row r="190" spans="1:12" ht="37.5">
      <c r="A190" s="1806"/>
      <c r="B190" s="128"/>
      <c r="C190" s="957"/>
      <c r="D190" s="1174"/>
      <c r="E190" s="1482"/>
      <c r="F190" s="1477"/>
      <c r="G190" s="689"/>
      <c r="H190" s="1996"/>
      <c r="I190" s="690"/>
      <c r="J190" s="1996"/>
      <c r="K190" s="2379"/>
      <c r="L190" s="574"/>
    </row>
    <row r="191" spans="1:12">
      <c r="A191" s="790" t="s">
        <v>1004</v>
      </c>
      <c r="B191" s="790"/>
      <c r="C191" s="1852"/>
      <c r="D191" s="785"/>
      <c r="E191" s="1848"/>
      <c r="F191" s="1849"/>
      <c r="G191" s="270"/>
      <c r="H191" s="1850"/>
      <c r="I191" s="413"/>
      <c r="J191" s="1851"/>
      <c r="K191" s="1847"/>
      <c r="L191" s="574"/>
    </row>
    <row r="192" spans="1:12" ht="35.25" thickBot="1">
      <c r="A192" s="374"/>
      <c r="B192" s="412"/>
      <c r="C192" s="372"/>
      <c r="D192" s="372"/>
      <c r="E192" s="1848"/>
      <c r="F192" s="1849"/>
      <c r="G192" s="270"/>
      <c r="H192" s="1850"/>
      <c r="I192" s="412"/>
      <c r="J192" s="1851"/>
      <c r="K192" s="1847"/>
      <c r="L192" s="574"/>
    </row>
    <row r="193" spans="1:12">
      <c r="A193" s="1853"/>
      <c r="B193" s="1854" t="s">
        <v>3</v>
      </c>
      <c r="C193" s="80" t="s">
        <v>4</v>
      </c>
      <c r="D193" s="379" t="s">
        <v>5</v>
      </c>
      <c r="E193" s="1855" t="s">
        <v>6</v>
      </c>
      <c r="F193" s="1856" t="s">
        <v>6</v>
      </c>
      <c r="G193" s="201" t="s">
        <v>7</v>
      </c>
      <c r="H193" s="80" t="s">
        <v>8</v>
      </c>
      <c r="I193" s="80" t="s">
        <v>9</v>
      </c>
      <c r="J193" s="1857" t="s">
        <v>10</v>
      </c>
      <c r="K193" s="1858" t="s">
        <v>10</v>
      </c>
      <c r="L193" s="574"/>
    </row>
    <row r="194" spans="1:12" ht="35.25" thickBot="1">
      <c r="A194" s="1859"/>
      <c r="B194" s="1860"/>
      <c r="C194" s="414"/>
      <c r="D194" s="381" t="s">
        <v>11</v>
      </c>
      <c r="E194" s="1861" t="s">
        <v>12</v>
      </c>
      <c r="F194" s="1862" t="s">
        <v>13</v>
      </c>
      <c r="G194" s="202"/>
      <c r="H194" s="414" t="s">
        <v>14</v>
      </c>
      <c r="I194" s="414"/>
      <c r="J194" s="1863" t="s">
        <v>15</v>
      </c>
      <c r="K194" s="1864" t="s">
        <v>16</v>
      </c>
      <c r="L194" s="574"/>
    </row>
    <row r="195" spans="1:12">
      <c r="A195" s="3030" t="s">
        <v>6388</v>
      </c>
      <c r="B195" s="560" t="s">
        <v>6561</v>
      </c>
      <c r="C195" s="598" t="s">
        <v>6562</v>
      </c>
      <c r="D195" s="580" t="s">
        <v>6563</v>
      </c>
      <c r="E195" s="252"/>
      <c r="F195" s="241"/>
      <c r="G195" s="275" t="s">
        <v>6564</v>
      </c>
      <c r="H195" s="203"/>
      <c r="I195" s="416"/>
      <c r="J195" s="203" t="s">
        <v>3106</v>
      </c>
      <c r="K195" s="311"/>
      <c r="L195" s="574"/>
    </row>
    <row r="196" spans="1:12" ht="38.25" thickBot="1">
      <c r="A196" s="3030" t="s">
        <v>6388</v>
      </c>
      <c r="B196" s="654"/>
      <c r="C196" s="598" t="s">
        <v>6565</v>
      </c>
      <c r="D196" s="580" t="s">
        <v>6566</v>
      </c>
      <c r="E196" s="31"/>
      <c r="F196" s="241"/>
      <c r="G196" s="275" t="s">
        <v>6564</v>
      </c>
      <c r="H196" s="29"/>
      <c r="I196" s="416"/>
      <c r="J196" s="29" t="s">
        <v>3988</v>
      </c>
      <c r="K196" s="3154"/>
      <c r="L196" s="574"/>
    </row>
    <row r="197" spans="1:12" ht="35.25" thickBot="1">
      <c r="A197" s="3030" t="s">
        <v>6388</v>
      </c>
      <c r="B197" s="26"/>
      <c r="C197" s="579" t="s">
        <v>6455</v>
      </c>
      <c r="D197" s="580" t="s">
        <v>6567</v>
      </c>
      <c r="E197" s="256"/>
      <c r="F197" s="241"/>
      <c r="G197" s="275" t="s">
        <v>6564</v>
      </c>
      <c r="H197" s="20"/>
      <c r="I197" s="415"/>
      <c r="J197" s="204" t="s">
        <v>6568</v>
      </c>
      <c r="K197" s="2254"/>
      <c r="L197" s="574"/>
    </row>
    <row r="198" spans="1:12" ht="35.25" thickBot="1">
      <c r="A198" s="3030" t="s">
        <v>6388</v>
      </c>
      <c r="B198" s="616" t="s">
        <v>6569</v>
      </c>
      <c r="C198" s="82" t="s">
        <v>3474</v>
      </c>
      <c r="D198" s="322" t="s">
        <v>6570</v>
      </c>
      <c r="E198" s="252"/>
      <c r="F198" s="241"/>
      <c r="G198" s="275" t="s">
        <v>6564</v>
      </c>
      <c r="H198" s="29"/>
      <c r="I198" s="416"/>
      <c r="J198" s="203" t="s">
        <v>6571</v>
      </c>
      <c r="K198" s="2254"/>
      <c r="L198" s="574"/>
    </row>
    <row r="199" spans="1:12" ht="35.25" thickBot="1">
      <c r="A199" s="3030" t="s">
        <v>6388</v>
      </c>
      <c r="B199" s="225"/>
      <c r="C199" s="82" t="s">
        <v>5556</v>
      </c>
      <c r="D199" s="322" t="s">
        <v>6563</v>
      </c>
      <c r="E199" s="252"/>
      <c r="F199" s="241"/>
      <c r="G199" s="276" t="s">
        <v>6564</v>
      </c>
      <c r="H199" s="29"/>
      <c r="I199" s="416"/>
      <c r="J199" s="203" t="s">
        <v>2994</v>
      </c>
      <c r="K199" s="2254"/>
      <c r="L199" s="574"/>
    </row>
    <row r="200" spans="1:12" ht="35.25" thickBot="1">
      <c r="A200" s="3030" t="s">
        <v>6388</v>
      </c>
      <c r="B200" s="393"/>
      <c r="C200" s="82" t="s">
        <v>5562</v>
      </c>
      <c r="D200" s="2019" t="s">
        <v>6563</v>
      </c>
      <c r="E200" s="252"/>
      <c r="F200" s="241"/>
      <c r="G200" s="276" t="s">
        <v>6564</v>
      </c>
      <c r="H200" s="29"/>
      <c r="I200" s="416"/>
      <c r="J200" s="203" t="s">
        <v>5043</v>
      </c>
      <c r="K200" s="2254"/>
      <c r="L200" s="574"/>
    </row>
    <row r="201" spans="1:12">
      <c r="A201" s="3030" t="s">
        <v>6388</v>
      </c>
      <c r="B201" s="645" t="s">
        <v>6572</v>
      </c>
      <c r="C201" s="82" t="s">
        <v>6573</v>
      </c>
      <c r="D201" s="322" t="s">
        <v>6563</v>
      </c>
      <c r="E201" s="252"/>
      <c r="F201" s="241"/>
      <c r="G201" s="276" t="s">
        <v>6564</v>
      </c>
      <c r="H201" s="29"/>
      <c r="I201" s="1804"/>
      <c r="J201" s="203" t="s">
        <v>2994</v>
      </c>
      <c r="K201" s="2254"/>
      <c r="L201" s="574"/>
    </row>
    <row r="202" spans="1:12">
      <c r="A202" s="3030" t="s">
        <v>6388</v>
      </c>
      <c r="B202" s="32"/>
      <c r="C202" s="82" t="s">
        <v>6416</v>
      </c>
      <c r="D202" s="322" t="s">
        <v>6563</v>
      </c>
      <c r="E202" s="252"/>
      <c r="F202" s="241"/>
      <c r="G202" s="276" t="s">
        <v>6564</v>
      </c>
      <c r="H202" s="29"/>
      <c r="I202" s="416"/>
      <c r="J202" s="203" t="s">
        <v>6574</v>
      </c>
      <c r="K202" s="3154"/>
      <c r="L202" s="574"/>
    </row>
    <row r="203" spans="1:12" ht="35.25" thickBot="1">
      <c r="A203" s="3030" t="s">
        <v>6388</v>
      </c>
      <c r="B203" s="2020"/>
      <c r="C203" s="1662" t="s">
        <v>6575</v>
      </c>
      <c r="D203" s="2021" t="s">
        <v>6563</v>
      </c>
      <c r="E203" s="2022"/>
      <c r="F203" s="1724"/>
      <c r="G203" s="2023" t="s">
        <v>6564</v>
      </c>
      <c r="H203" s="1660"/>
      <c r="I203" s="1701"/>
      <c r="J203" s="2024" t="s">
        <v>1709</v>
      </c>
      <c r="K203" s="1918"/>
      <c r="L203" s="574"/>
    </row>
    <row r="204" spans="1:12" ht="35.25" thickTop="1">
      <c r="A204" s="3030" t="s">
        <v>6388</v>
      </c>
      <c r="B204" s="560" t="s">
        <v>6576</v>
      </c>
      <c r="C204" s="598" t="s">
        <v>6562</v>
      </c>
      <c r="D204" s="580" t="s">
        <v>6563</v>
      </c>
      <c r="E204" s="250"/>
      <c r="F204" s="251"/>
      <c r="G204" s="275" t="s">
        <v>6564</v>
      </c>
      <c r="H204" s="204"/>
      <c r="I204" s="415"/>
      <c r="J204" s="204"/>
      <c r="K204" s="1997"/>
      <c r="L204" s="574"/>
    </row>
    <row r="205" spans="1:12" ht="37.5">
      <c r="A205" s="3030" t="s">
        <v>6388</v>
      </c>
      <c r="B205" s="654"/>
      <c r="C205" s="598" t="s">
        <v>6565</v>
      </c>
      <c r="D205" s="580" t="s">
        <v>6566</v>
      </c>
      <c r="E205" s="31"/>
      <c r="F205" s="241"/>
      <c r="G205" s="275" t="s">
        <v>6564</v>
      </c>
      <c r="H205" s="29"/>
      <c r="I205" s="416"/>
      <c r="J205" s="29" t="s">
        <v>3046</v>
      </c>
      <c r="K205" s="3154"/>
      <c r="L205" s="576"/>
    </row>
    <row r="206" spans="1:12">
      <c r="A206" s="3030" t="s">
        <v>6388</v>
      </c>
      <c r="B206" s="26"/>
      <c r="C206" s="579" t="s">
        <v>6455</v>
      </c>
      <c r="D206" s="580" t="s">
        <v>6567</v>
      </c>
      <c r="E206" s="256"/>
      <c r="F206" s="241"/>
      <c r="G206" s="275" t="s">
        <v>6564</v>
      </c>
      <c r="H206" s="20"/>
      <c r="I206" s="415"/>
      <c r="J206" s="204" t="s">
        <v>6577</v>
      </c>
      <c r="K206" s="2096"/>
      <c r="L206" s="576"/>
    </row>
    <row r="207" spans="1:12">
      <c r="A207" s="3030" t="s">
        <v>6388</v>
      </c>
      <c r="B207" s="616" t="s">
        <v>6578</v>
      </c>
      <c r="C207" s="82" t="s">
        <v>3474</v>
      </c>
      <c r="D207" s="322" t="s">
        <v>6570</v>
      </c>
      <c r="E207" s="252"/>
      <c r="F207" s="241"/>
      <c r="G207" s="275" t="s">
        <v>6564</v>
      </c>
      <c r="H207" s="29"/>
      <c r="I207" s="416"/>
      <c r="J207" s="203"/>
      <c r="K207" s="1999"/>
      <c r="L207" s="574"/>
    </row>
    <row r="208" spans="1:12">
      <c r="A208" s="3030" t="s">
        <v>6388</v>
      </c>
      <c r="B208" s="225"/>
      <c r="C208" s="82" t="s">
        <v>5556</v>
      </c>
      <c r="D208" s="322" t="s">
        <v>6563</v>
      </c>
      <c r="E208" s="252"/>
      <c r="F208" s="241"/>
      <c r="G208" s="276" t="s">
        <v>6564</v>
      </c>
      <c r="H208" s="29"/>
      <c r="I208" s="416"/>
      <c r="J208" s="203" t="s">
        <v>1808</v>
      </c>
      <c r="K208" s="3154"/>
      <c r="L208" s="574"/>
    </row>
    <row r="209" spans="1:12">
      <c r="A209" s="3030" t="s">
        <v>6388</v>
      </c>
      <c r="B209" s="393"/>
      <c r="C209" s="82" t="s">
        <v>5562</v>
      </c>
      <c r="D209" s="2019" t="s">
        <v>6563</v>
      </c>
      <c r="E209" s="252"/>
      <c r="F209" s="241"/>
      <c r="G209" s="276" t="s">
        <v>6564</v>
      </c>
      <c r="H209" s="29"/>
      <c r="I209" s="416"/>
      <c r="J209" s="203" t="s">
        <v>3988</v>
      </c>
      <c r="K209" s="1777"/>
      <c r="L209" s="574"/>
    </row>
    <row r="210" spans="1:12">
      <c r="A210" s="3030" t="s">
        <v>6388</v>
      </c>
      <c r="B210" s="645" t="s">
        <v>6579</v>
      </c>
      <c r="C210" s="82" t="s">
        <v>6573</v>
      </c>
      <c r="D210" s="322" t="s">
        <v>6563</v>
      </c>
      <c r="E210" s="252"/>
      <c r="F210" s="241"/>
      <c r="G210" s="276" t="s">
        <v>6564</v>
      </c>
      <c r="H210" s="29"/>
      <c r="I210" s="1804"/>
      <c r="J210" s="203" t="s">
        <v>1975</v>
      </c>
      <c r="K210" s="1777"/>
      <c r="L210" s="574"/>
    </row>
    <row r="211" spans="1:12">
      <c r="A211" s="3030" t="s">
        <v>6388</v>
      </c>
      <c r="B211" s="32"/>
      <c r="C211" s="82" t="s">
        <v>6416</v>
      </c>
      <c r="D211" s="322" t="s">
        <v>6563</v>
      </c>
      <c r="E211" s="252"/>
      <c r="F211" s="241"/>
      <c r="G211" s="276" t="s">
        <v>6564</v>
      </c>
      <c r="H211" s="29"/>
      <c r="I211" s="416"/>
      <c r="J211" s="203" t="s">
        <v>2167</v>
      </c>
      <c r="K211" s="2239"/>
      <c r="L211" s="574"/>
    </row>
    <row r="212" spans="1:12">
      <c r="A212" s="3030" t="s">
        <v>6388</v>
      </c>
      <c r="B212" s="32"/>
      <c r="C212" s="82" t="s">
        <v>6575</v>
      </c>
      <c r="D212" s="2019" t="s">
        <v>6563</v>
      </c>
      <c r="E212" s="252"/>
      <c r="F212" s="241"/>
      <c r="G212" s="276" t="s">
        <v>6564</v>
      </c>
      <c r="H212" s="29"/>
      <c r="I212" s="416"/>
      <c r="J212" s="203" t="s">
        <v>5207</v>
      </c>
      <c r="K212" s="1887"/>
      <c r="L212" s="574"/>
    </row>
    <row r="213" spans="1:12" ht="35.25" thickBot="1">
      <c r="A213" s="1903"/>
      <c r="B213" s="645"/>
      <c r="C213" s="82"/>
      <c r="D213" s="1936"/>
      <c r="E213" s="33"/>
      <c r="F213" s="34"/>
      <c r="G213" s="276"/>
      <c r="H213" s="29"/>
      <c r="I213" s="1804"/>
      <c r="J213" s="203"/>
      <c r="K213" s="1999"/>
      <c r="L213" s="574"/>
    </row>
    <row r="214" spans="1:12" ht="35.25" thickBot="1">
      <c r="A214" s="1817"/>
      <c r="B214" s="1484" t="s">
        <v>5507</v>
      </c>
      <c r="C214" s="357"/>
      <c r="D214" s="358"/>
      <c r="E214" s="1474"/>
      <c r="F214" s="1475"/>
      <c r="G214" s="1541"/>
      <c r="H214" s="69"/>
      <c r="I214" s="144"/>
      <c r="J214" s="145"/>
      <c r="K214" s="1918"/>
      <c r="L214" s="574"/>
    </row>
    <row r="215" spans="1:12">
      <c r="A215" s="1806"/>
      <c r="B215" s="284" t="s">
        <v>4983</v>
      </c>
      <c r="C215" s="362"/>
      <c r="D215" s="1540"/>
      <c r="E215" s="1474"/>
      <c r="F215" s="1475"/>
      <c r="G215" s="1632" t="s">
        <v>4984</v>
      </c>
      <c r="H215" s="1543"/>
      <c r="I215" s="484"/>
      <c r="J215" s="485"/>
      <c r="K215" s="1918"/>
      <c r="L215" s="574"/>
    </row>
    <row r="216" spans="1:12" ht="37.5">
      <c r="A216" s="1806"/>
      <c r="B216" s="284" t="s">
        <v>4985</v>
      </c>
      <c r="C216" s="362" t="s">
        <v>4986</v>
      </c>
      <c r="D216" s="1056" t="s">
        <v>4987</v>
      </c>
      <c r="E216" s="1836">
        <v>70</v>
      </c>
      <c r="F216" s="1477"/>
      <c r="G216" s="1544" t="s">
        <v>4988</v>
      </c>
      <c r="H216" s="20">
        <v>1728</v>
      </c>
      <c r="I216" s="132" t="s">
        <v>701</v>
      </c>
      <c r="J216" s="2123" t="s">
        <v>4989</v>
      </c>
      <c r="K216" s="1918"/>
      <c r="L216" s="574"/>
    </row>
    <row r="217" spans="1:12" ht="37.5">
      <c r="A217" s="1806"/>
      <c r="B217" s="284" t="s">
        <v>4990</v>
      </c>
      <c r="C217" s="362" t="s">
        <v>4986</v>
      </c>
      <c r="D217" s="1056" t="s">
        <v>4987</v>
      </c>
      <c r="E217" s="1836">
        <v>80</v>
      </c>
      <c r="F217" s="1477"/>
      <c r="G217" s="1539" t="s">
        <v>4988</v>
      </c>
      <c r="H217" s="29">
        <v>1984</v>
      </c>
      <c r="I217" s="132" t="s">
        <v>701</v>
      </c>
      <c r="J217" s="741" t="s">
        <v>5508</v>
      </c>
      <c r="K217" s="1777"/>
      <c r="L217" s="574"/>
    </row>
    <row r="218" spans="1:12">
      <c r="A218" s="1817"/>
      <c r="B218" s="284" t="s">
        <v>4994</v>
      </c>
      <c r="C218" s="362" t="s">
        <v>4986</v>
      </c>
      <c r="D218" s="1056" t="s">
        <v>4987</v>
      </c>
      <c r="E218" s="1836"/>
      <c r="F218" s="1477"/>
      <c r="G218" s="1539"/>
      <c r="H218" s="29"/>
      <c r="I218" s="132" t="s">
        <v>701</v>
      </c>
      <c r="J218" s="360"/>
      <c r="K218" s="311"/>
      <c r="L218" s="574"/>
    </row>
    <row r="219" spans="1:12">
      <c r="A219" s="1806"/>
      <c r="B219" s="387"/>
      <c r="C219" s="3756"/>
      <c r="D219" s="3758"/>
      <c r="E219" s="252"/>
      <c r="F219" s="241"/>
      <c r="G219" s="276"/>
      <c r="H219" s="29"/>
      <c r="I219" s="416"/>
      <c r="J219" s="203"/>
      <c r="K219" s="311"/>
      <c r="L219" s="574"/>
    </row>
    <row r="220" spans="1:12">
      <c r="A220" s="1806"/>
      <c r="B220" s="852"/>
      <c r="C220" s="753"/>
      <c r="D220" s="634"/>
      <c r="E220" s="1478"/>
      <c r="F220" s="1479"/>
      <c r="G220" s="1116"/>
      <c r="H220" s="1345"/>
      <c r="I220" s="1349"/>
      <c r="J220" s="2102"/>
      <c r="K220" s="2102"/>
      <c r="L220" s="574"/>
    </row>
    <row r="221" spans="1:12">
      <c r="A221" s="1806"/>
      <c r="B221" s="852"/>
      <c r="C221" s="218"/>
      <c r="D221" s="634"/>
      <c r="E221" s="1478"/>
      <c r="F221" s="1479"/>
      <c r="G221" s="1713"/>
      <c r="H221" s="69"/>
      <c r="I221" s="69"/>
      <c r="J221" s="908"/>
      <c r="K221" s="2129"/>
      <c r="L221" s="574"/>
    </row>
    <row r="222" spans="1:12">
      <c r="A222" s="1806"/>
      <c r="B222" s="190"/>
      <c r="C222" s="82"/>
      <c r="D222" s="322"/>
      <c r="E222" s="1783"/>
      <c r="F222" s="1477"/>
      <c r="G222" s="1116"/>
      <c r="H222" s="1345"/>
      <c r="I222" s="455"/>
      <c r="J222" s="1345"/>
      <c r="K222" s="1997"/>
      <c r="L222" s="574"/>
    </row>
    <row r="223" spans="1:12">
      <c r="A223" s="1903"/>
      <c r="B223" s="1257"/>
      <c r="C223" s="82"/>
      <c r="D223" s="605"/>
      <c r="E223" s="1783"/>
      <c r="F223" s="1477"/>
      <c r="G223" s="1116"/>
      <c r="H223" s="1345"/>
      <c r="I223" s="455"/>
      <c r="J223" s="1345"/>
      <c r="K223" s="1997"/>
      <c r="L223" s="574"/>
    </row>
    <row r="224" spans="1:12">
      <c r="A224" s="1806"/>
      <c r="B224" s="190"/>
      <c r="C224" s="218"/>
      <c r="D224" s="218"/>
      <c r="E224" s="1478"/>
      <c r="F224" s="1479"/>
      <c r="G224" s="1713"/>
      <c r="H224" s="69"/>
      <c r="I224" s="455"/>
      <c r="J224" s="908"/>
      <c r="K224" s="1490"/>
      <c r="L224" s="574"/>
    </row>
    <row r="225" spans="1:12">
      <c r="A225" s="1806"/>
      <c r="B225" s="190"/>
      <c r="C225" s="218"/>
      <c r="D225" s="1469"/>
      <c r="E225" s="1783"/>
      <c r="F225" s="1477"/>
      <c r="G225" s="1713"/>
      <c r="H225" s="69"/>
      <c r="I225" s="455"/>
      <c r="J225" s="908"/>
      <c r="K225" s="1490"/>
      <c r="L225" s="574"/>
    </row>
    <row r="226" spans="1:12">
      <c r="A226" s="1806"/>
      <c r="B226" s="190"/>
      <c r="C226" s="218"/>
      <c r="D226" s="1469"/>
      <c r="E226" s="1734"/>
      <c r="F226" s="1735"/>
      <c r="G226" s="276"/>
      <c r="H226" s="29"/>
      <c r="I226" s="455"/>
      <c r="J226" s="203"/>
      <c r="K226" s="2096"/>
      <c r="L226" s="574"/>
    </row>
    <row r="227" spans="1:12">
      <c r="A227" s="1903"/>
      <c r="B227" s="190"/>
      <c r="C227" s="218"/>
      <c r="D227" s="1469"/>
      <c r="E227" s="1734"/>
      <c r="F227" s="1735"/>
      <c r="G227" s="276"/>
      <c r="H227" s="29"/>
      <c r="I227" s="455"/>
      <c r="J227" s="203"/>
      <c r="K227" s="2096"/>
      <c r="L227" s="574"/>
    </row>
    <row r="228" spans="1:12">
      <c r="A228" s="1806"/>
      <c r="B228" s="190"/>
      <c r="C228" s="218"/>
      <c r="D228" s="605"/>
      <c r="E228" s="33"/>
      <c r="F228" s="34"/>
      <c r="G228" s="276"/>
      <c r="H228" s="1345"/>
      <c r="I228" s="455"/>
      <c r="J228" s="203"/>
      <c r="K228" s="1777"/>
      <c r="L228" s="574"/>
    </row>
    <row r="229" spans="1:12">
      <c r="A229" s="413" t="s">
        <v>1</v>
      </c>
      <c r="B229" s="413"/>
      <c r="C229" s="791"/>
      <c r="D229" s="372"/>
      <c r="E229" s="1848"/>
      <c r="F229" s="1849"/>
      <c r="G229" s="270"/>
      <c r="H229" s="1850"/>
      <c r="I229" s="413"/>
      <c r="J229" s="1851"/>
      <c r="K229" s="1847"/>
      <c r="L229" s="574"/>
    </row>
    <row r="230" spans="1:12">
      <c r="A230" s="790" t="s">
        <v>1004</v>
      </c>
      <c r="B230" s="790"/>
      <c r="C230" s="1852"/>
      <c r="D230" s="785"/>
      <c r="E230" s="1848"/>
      <c r="F230" s="1849"/>
      <c r="G230" s="270"/>
      <c r="H230" s="1850"/>
      <c r="I230" s="413"/>
      <c r="J230" s="1851"/>
      <c r="K230" s="1847"/>
      <c r="L230" s="574"/>
    </row>
    <row r="231" spans="1:12" ht="35.25" thickBot="1">
      <c r="A231" s="374"/>
      <c r="B231" s="412"/>
      <c r="C231" s="372"/>
      <c r="D231" s="372"/>
      <c r="E231" s="1848"/>
      <c r="F231" s="1849"/>
      <c r="G231" s="270"/>
      <c r="H231" s="1850"/>
      <c r="I231" s="412"/>
      <c r="J231" s="1851"/>
      <c r="K231" s="1847"/>
      <c r="L231" s="574"/>
    </row>
    <row r="232" spans="1:12">
      <c r="A232" s="1853"/>
      <c r="B232" s="1854" t="s">
        <v>3</v>
      </c>
      <c r="C232" s="80" t="s">
        <v>4</v>
      </c>
      <c r="D232" s="379" t="s">
        <v>5</v>
      </c>
      <c r="E232" s="1855" t="s">
        <v>6</v>
      </c>
      <c r="F232" s="1856" t="s">
        <v>6</v>
      </c>
      <c r="G232" s="201" t="s">
        <v>7</v>
      </c>
      <c r="H232" s="80" t="s">
        <v>8</v>
      </c>
      <c r="I232" s="80" t="s">
        <v>9</v>
      </c>
      <c r="J232" s="1857" t="s">
        <v>10</v>
      </c>
      <c r="K232" s="1858" t="s">
        <v>10</v>
      </c>
      <c r="L232" s="574"/>
    </row>
    <row r="233" spans="1:12" ht="35.25" thickBot="1">
      <c r="A233" s="1859"/>
      <c r="B233" s="1860"/>
      <c r="C233" s="414"/>
      <c r="D233" s="381" t="s">
        <v>11</v>
      </c>
      <c r="E233" s="1861" t="s">
        <v>12</v>
      </c>
      <c r="F233" s="1862" t="s">
        <v>13</v>
      </c>
      <c r="G233" s="202"/>
      <c r="H233" s="414" t="s">
        <v>14</v>
      </c>
      <c r="I233" s="414"/>
      <c r="J233" s="1863" t="s">
        <v>15</v>
      </c>
      <c r="K233" s="1864" t="s">
        <v>16</v>
      </c>
      <c r="L233" s="574"/>
    </row>
    <row r="234" spans="1:12">
      <c r="A234" s="1806"/>
      <c r="B234" s="190" t="s">
        <v>5762</v>
      </c>
      <c r="C234" s="82"/>
      <c r="D234" s="605"/>
      <c r="E234" s="1783"/>
      <c r="F234" s="1477"/>
      <c r="G234" s="1116"/>
      <c r="H234" s="1345"/>
      <c r="I234" s="455"/>
      <c r="J234" s="1345"/>
      <c r="K234" s="1997"/>
      <c r="L234" s="574"/>
    </row>
    <row r="235" spans="1:12">
      <c r="A235" s="1806"/>
      <c r="B235" s="69" t="s">
        <v>5549</v>
      </c>
      <c r="C235" s="82" t="s">
        <v>3474</v>
      </c>
      <c r="D235" s="322" t="s">
        <v>5550</v>
      </c>
      <c r="E235" s="3166"/>
      <c r="F235" s="2805"/>
      <c r="G235" s="276"/>
      <c r="H235" s="29" t="s">
        <v>152</v>
      </c>
      <c r="I235" s="455"/>
      <c r="J235" s="29"/>
      <c r="K235" s="3154"/>
      <c r="L235" s="574"/>
    </row>
    <row r="236" spans="1:12">
      <c r="A236" s="1806"/>
      <c r="B236" s="69" t="s">
        <v>5549</v>
      </c>
      <c r="C236" s="82" t="s">
        <v>5556</v>
      </c>
      <c r="D236" s="322" t="s">
        <v>5550</v>
      </c>
      <c r="E236" s="3232"/>
      <c r="F236" s="2805"/>
      <c r="G236" s="276"/>
      <c r="H236" s="29" t="s">
        <v>6580</v>
      </c>
      <c r="I236" s="455"/>
      <c r="J236" s="29"/>
      <c r="K236" s="3154"/>
      <c r="L236" s="574"/>
    </row>
    <row r="237" spans="1:12">
      <c r="A237" s="1806"/>
      <c r="B237" s="69" t="s">
        <v>5549</v>
      </c>
      <c r="C237" s="82" t="s">
        <v>5562</v>
      </c>
      <c r="D237" s="322" t="s">
        <v>5550</v>
      </c>
      <c r="E237" s="3166"/>
      <c r="F237" s="2805"/>
      <c r="G237" s="276"/>
      <c r="H237" s="29" t="s">
        <v>426</v>
      </c>
      <c r="I237" s="455"/>
      <c r="J237" s="29"/>
      <c r="K237" s="3154"/>
      <c r="L237" s="574"/>
    </row>
    <row r="238" spans="1:12">
      <c r="A238" s="1806"/>
      <c r="B238" s="796" t="s">
        <v>6581</v>
      </c>
      <c r="C238" s="786" t="s">
        <v>6582</v>
      </c>
      <c r="D238" s="1415" t="s">
        <v>3216</v>
      </c>
      <c r="E238" s="1535" t="s">
        <v>6583</v>
      </c>
      <c r="F238" s="1606" t="s">
        <v>3489</v>
      </c>
      <c r="G238" s="766" t="s">
        <v>6584</v>
      </c>
      <c r="H238" s="416"/>
      <c r="I238" s="1915" t="s">
        <v>1588</v>
      </c>
      <c r="J238" s="1582" t="s">
        <v>6585</v>
      </c>
      <c r="K238" s="1918" t="s">
        <v>6586</v>
      </c>
      <c r="L238" s="574"/>
    </row>
    <row r="239" spans="1:12">
      <c r="A239" s="1806" t="s">
        <v>6587</v>
      </c>
      <c r="B239" s="796" t="s">
        <v>6588</v>
      </c>
      <c r="C239" s="789" t="s">
        <v>6589</v>
      </c>
      <c r="D239" s="197" t="s">
        <v>6590</v>
      </c>
      <c r="E239" s="1535" t="s">
        <v>6591</v>
      </c>
      <c r="F239" s="1606" t="s">
        <v>6592</v>
      </c>
      <c r="G239" s="765" t="s">
        <v>6593</v>
      </c>
      <c r="H239" s="1345"/>
      <c r="I239" s="1919" t="s">
        <v>4737</v>
      </c>
      <c r="J239" s="1534" t="s">
        <v>6594</v>
      </c>
      <c r="K239" s="1920" t="s">
        <v>6595</v>
      </c>
      <c r="L239" s="574"/>
    </row>
    <row r="240" spans="1:12">
      <c r="A240" s="1903" t="s">
        <v>6587</v>
      </c>
      <c r="B240" s="796" t="s">
        <v>6596</v>
      </c>
      <c r="C240" s="786" t="s">
        <v>6589</v>
      </c>
      <c r="D240" s="1415" t="s">
        <v>6590</v>
      </c>
      <c r="E240" s="1535" t="s">
        <v>6597</v>
      </c>
      <c r="F240" s="1606"/>
      <c r="G240" s="766" t="s">
        <v>6598</v>
      </c>
      <c r="H240" s="416"/>
      <c r="I240" s="1915" t="s">
        <v>6599</v>
      </c>
      <c r="J240" s="1582" t="s">
        <v>6600</v>
      </c>
      <c r="K240" s="1918" t="s">
        <v>6601</v>
      </c>
      <c r="L240" s="574"/>
    </row>
    <row r="241" spans="1:12">
      <c r="A241" s="1806" t="s">
        <v>2980</v>
      </c>
      <c r="B241" s="69" t="s">
        <v>4343</v>
      </c>
      <c r="C241" s="82" t="s">
        <v>3866</v>
      </c>
      <c r="D241" s="605" t="s">
        <v>533</v>
      </c>
      <c r="E241" s="33">
        <v>18</v>
      </c>
      <c r="F241" s="34" t="s">
        <v>264</v>
      </c>
      <c r="G241" s="276" t="s">
        <v>6602</v>
      </c>
      <c r="H241" s="1345" t="s">
        <v>4345</v>
      </c>
      <c r="I241" s="455" t="s">
        <v>701</v>
      </c>
      <c r="J241" s="959" t="s">
        <v>4346</v>
      </c>
      <c r="K241" s="1777" t="s">
        <v>4347</v>
      </c>
      <c r="L241" s="574"/>
    </row>
    <row r="242" spans="1:12">
      <c r="A242" s="1806"/>
      <c r="B242" s="796" t="s">
        <v>6581</v>
      </c>
      <c r="C242" s="786" t="s">
        <v>6582</v>
      </c>
      <c r="D242" s="1415" t="s">
        <v>3216</v>
      </c>
      <c r="E242" s="1535" t="s">
        <v>6583</v>
      </c>
      <c r="F242" s="1606" t="s">
        <v>3489</v>
      </c>
      <c r="G242" s="766" t="s">
        <v>6584</v>
      </c>
      <c r="H242" s="416"/>
      <c r="I242" s="1915" t="s">
        <v>1588</v>
      </c>
      <c r="J242" s="1582" t="s">
        <v>6585</v>
      </c>
      <c r="K242" s="1918" t="s">
        <v>6586</v>
      </c>
      <c r="L242" s="574"/>
    </row>
    <row r="243" spans="1:12">
      <c r="A243" s="1806" t="s">
        <v>6587</v>
      </c>
      <c r="B243" s="796" t="s">
        <v>6588</v>
      </c>
      <c r="C243" s="789" t="s">
        <v>6589</v>
      </c>
      <c r="D243" s="197" t="s">
        <v>6590</v>
      </c>
      <c r="E243" s="1535" t="s">
        <v>6591</v>
      </c>
      <c r="F243" s="1606" t="s">
        <v>6592</v>
      </c>
      <c r="G243" s="765" t="s">
        <v>6593</v>
      </c>
      <c r="H243" s="1345"/>
      <c r="I243" s="1919" t="s">
        <v>4737</v>
      </c>
      <c r="J243" s="1534" t="s">
        <v>6594</v>
      </c>
      <c r="K243" s="1920" t="s">
        <v>6595</v>
      </c>
      <c r="L243" s="574"/>
    </row>
    <row r="244" spans="1:12">
      <c r="A244" s="1903" t="s">
        <v>6587</v>
      </c>
      <c r="B244" s="796" t="s">
        <v>6596</v>
      </c>
      <c r="C244" s="786" t="s">
        <v>6589</v>
      </c>
      <c r="D244" s="1415" t="s">
        <v>6590</v>
      </c>
      <c r="E244" s="1535" t="s">
        <v>6597</v>
      </c>
      <c r="F244" s="1606"/>
      <c r="G244" s="766" t="s">
        <v>6598</v>
      </c>
      <c r="H244" s="416"/>
      <c r="I244" s="1915" t="s">
        <v>6599</v>
      </c>
      <c r="J244" s="1582" t="s">
        <v>6600</v>
      </c>
      <c r="K244" s="1918" t="s">
        <v>6601</v>
      </c>
      <c r="L244" s="574"/>
    </row>
    <row r="245" spans="1:12">
      <c r="A245" s="1806" t="s">
        <v>2980</v>
      </c>
      <c r="B245" s="69" t="s">
        <v>4343</v>
      </c>
      <c r="C245" s="82" t="s">
        <v>3866</v>
      </c>
      <c r="D245" s="605" t="s">
        <v>533</v>
      </c>
      <c r="E245" s="33">
        <v>18</v>
      </c>
      <c r="F245" s="34" t="s">
        <v>264</v>
      </c>
      <c r="G245" s="276" t="s">
        <v>6602</v>
      </c>
      <c r="H245" s="1345" t="s">
        <v>4345</v>
      </c>
      <c r="I245" s="455" t="s">
        <v>701</v>
      </c>
      <c r="J245" s="959" t="s">
        <v>4346</v>
      </c>
      <c r="K245" s="1777" t="s">
        <v>4347</v>
      </c>
      <c r="L245" s="574"/>
    </row>
    <row r="246" spans="1:12" ht="37.5">
      <c r="A246" s="1806"/>
      <c r="B246" s="2432" t="s">
        <v>6603</v>
      </c>
      <c r="C246" s="82" t="s">
        <v>4924</v>
      </c>
      <c r="D246" s="322" t="s">
        <v>4947</v>
      </c>
      <c r="E246" s="1783">
        <v>40</v>
      </c>
      <c r="F246" s="1784" t="s">
        <v>55</v>
      </c>
      <c r="G246" s="2812" t="s">
        <v>6604</v>
      </c>
      <c r="H246" s="69">
        <v>775</v>
      </c>
      <c r="I246" s="455" t="s">
        <v>701</v>
      </c>
      <c r="J246" s="2120" t="s">
        <v>6555</v>
      </c>
      <c r="K246" s="2131" t="s">
        <v>6605</v>
      </c>
      <c r="L246" s="576"/>
    </row>
    <row r="247" spans="1:12" ht="37.5">
      <c r="A247" s="1806"/>
      <c r="B247" s="2432" t="s">
        <v>6606</v>
      </c>
      <c r="C247" s="82" t="s">
        <v>4924</v>
      </c>
      <c r="D247" s="322" t="s">
        <v>4947</v>
      </c>
      <c r="E247" s="1783">
        <v>40</v>
      </c>
      <c r="F247" s="1784" t="s">
        <v>55</v>
      </c>
      <c r="G247" s="2812" t="s">
        <v>6604</v>
      </c>
      <c r="H247" s="69">
        <v>775</v>
      </c>
      <c r="I247" s="455" t="s">
        <v>701</v>
      </c>
      <c r="J247" s="2120" t="s">
        <v>6555</v>
      </c>
      <c r="K247" s="2131" t="s">
        <v>6605</v>
      </c>
      <c r="L247" s="576"/>
    </row>
    <row r="248" spans="1:12" ht="37.5">
      <c r="A248" s="1806"/>
      <c r="B248" s="2432" t="s">
        <v>6603</v>
      </c>
      <c r="C248" s="3793"/>
      <c r="D248" s="3353"/>
      <c r="E248" s="1783"/>
      <c r="F248" s="1784"/>
      <c r="G248" s="2813"/>
      <c r="H248" s="852"/>
      <c r="I248" s="455"/>
      <c r="J248" s="2120"/>
      <c r="K248" s="2131"/>
      <c r="L248" s="574"/>
    </row>
    <row r="249" spans="1:12">
      <c r="A249" s="1806" t="s">
        <v>2980</v>
      </c>
      <c r="B249" s="852" t="s">
        <v>5540</v>
      </c>
      <c r="C249" s="82"/>
      <c r="D249" s="605" t="s">
        <v>5673</v>
      </c>
      <c r="E249" s="33">
        <v>65</v>
      </c>
      <c r="F249" s="34"/>
      <c r="G249" s="276"/>
      <c r="H249" s="1345" t="s">
        <v>627</v>
      </c>
      <c r="I249" s="132"/>
      <c r="J249" s="203"/>
      <c r="K249" s="1777" t="s">
        <v>6607</v>
      </c>
      <c r="L249" s="574"/>
    </row>
    <row r="250" spans="1:12">
      <c r="A250" s="1806" t="s">
        <v>2980</v>
      </c>
      <c r="B250" s="852" t="s">
        <v>6608</v>
      </c>
      <c r="C250" s="82"/>
      <c r="D250" s="605" t="s">
        <v>5673</v>
      </c>
      <c r="E250" s="33">
        <v>65</v>
      </c>
      <c r="F250" s="34"/>
      <c r="G250" s="276"/>
      <c r="H250" s="1345"/>
      <c r="I250" s="132"/>
      <c r="J250" s="203"/>
      <c r="K250" s="1777"/>
      <c r="L250" s="574"/>
    </row>
    <row r="251" spans="1:12" ht="38.25" thickBot="1">
      <c r="A251" s="1806"/>
      <c r="B251" s="69" t="s">
        <v>6609</v>
      </c>
      <c r="C251" s="82" t="s">
        <v>3450</v>
      </c>
      <c r="D251" s="605" t="s">
        <v>5673</v>
      </c>
      <c r="E251" s="1836" t="s">
        <v>6610</v>
      </c>
      <c r="F251" s="1990" t="s">
        <v>5428</v>
      </c>
      <c r="G251" s="2811" t="s">
        <v>4370</v>
      </c>
      <c r="H251" s="69" t="s">
        <v>5233</v>
      </c>
      <c r="I251" s="455" t="s">
        <v>6611</v>
      </c>
      <c r="J251" s="2120" t="s">
        <v>542</v>
      </c>
      <c r="K251" s="2132" t="s">
        <v>6612</v>
      </c>
      <c r="L251" s="574"/>
    </row>
    <row r="252" spans="1:12" ht="38.25">
      <c r="A252" s="1817"/>
      <c r="B252" s="2124" t="s">
        <v>5015</v>
      </c>
      <c r="C252" s="3093"/>
      <c r="D252" s="3094"/>
      <c r="E252" s="3095"/>
      <c r="F252" s="3096"/>
      <c r="G252" s="1798"/>
      <c r="H252" s="1995"/>
      <c r="I252" s="482"/>
      <c r="J252" s="1995"/>
      <c r="K252" s="2091"/>
      <c r="L252" s="2091"/>
    </row>
    <row r="253" spans="1:12" ht="37.5">
      <c r="A253" s="3029" t="s">
        <v>6512</v>
      </c>
      <c r="B253" s="1782" t="s">
        <v>6613</v>
      </c>
      <c r="C253" s="362" t="s">
        <v>4265</v>
      </c>
      <c r="D253" s="1056" t="s">
        <v>3216</v>
      </c>
      <c r="E253" s="1783">
        <v>80</v>
      </c>
      <c r="F253" s="1784" t="s">
        <v>2186</v>
      </c>
      <c r="G253" s="2424" t="s">
        <v>6614</v>
      </c>
      <c r="H253" s="2104">
        <v>1420</v>
      </c>
      <c r="I253" s="455" t="s">
        <v>350</v>
      </c>
      <c r="J253" s="1778" t="s">
        <v>542</v>
      </c>
      <c r="K253" s="2105">
        <v>72.25</v>
      </c>
      <c r="L253" s="2105">
        <v>72.25</v>
      </c>
    </row>
    <row r="254" spans="1:12" ht="37.5">
      <c r="A254" s="3029" t="s">
        <v>6512</v>
      </c>
      <c r="B254" s="1782" t="s">
        <v>6615</v>
      </c>
      <c r="C254" s="362" t="s">
        <v>4265</v>
      </c>
      <c r="D254" s="1056" t="s">
        <v>3216</v>
      </c>
      <c r="E254" s="1783">
        <v>85</v>
      </c>
      <c r="F254" s="1784" t="s">
        <v>2186</v>
      </c>
      <c r="G254" s="2424" t="s">
        <v>6616</v>
      </c>
      <c r="H254" s="2104">
        <v>1420</v>
      </c>
      <c r="I254" s="455" t="s">
        <v>931</v>
      </c>
      <c r="J254" s="1778" t="s">
        <v>6574</v>
      </c>
      <c r="K254" s="2105">
        <v>72.25</v>
      </c>
      <c r="L254" s="2105">
        <v>72.25</v>
      </c>
    </row>
    <row r="255" spans="1:12">
      <c r="A255" s="3029" t="s">
        <v>6512</v>
      </c>
      <c r="B255" s="1782" t="s">
        <v>6617</v>
      </c>
      <c r="C255" s="362" t="s">
        <v>4265</v>
      </c>
      <c r="D255" s="1056" t="s">
        <v>3506</v>
      </c>
      <c r="E255" s="1836">
        <v>75</v>
      </c>
      <c r="F255" s="1990" t="s">
        <v>1533</v>
      </c>
      <c r="G255" s="2429" t="s">
        <v>6616</v>
      </c>
      <c r="H255" s="69">
        <v>1850</v>
      </c>
      <c r="I255" s="455" t="s">
        <v>931</v>
      </c>
      <c r="J255" s="1778" t="s">
        <v>6618</v>
      </c>
      <c r="K255" s="2132">
        <v>62.5</v>
      </c>
      <c r="L255" s="2132">
        <v>62.5</v>
      </c>
    </row>
    <row r="256" spans="1:12">
      <c r="A256" s="3029" t="s">
        <v>6512</v>
      </c>
      <c r="B256" s="69" t="s">
        <v>6619</v>
      </c>
      <c r="C256" s="362" t="s">
        <v>4265</v>
      </c>
      <c r="D256" s="1056" t="s">
        <v>3506</v>
      </c>
      <c r="E256" s="1836">
        <v>70</v>
      </c>
      <c r="F256" s="1477"/>
      <c r="G256" s="2429" t="s">
        <v>6355</v>
      </c>
      <c r="H256" s="69">
        <v>1750</v>
      </c>
      <c r="I256" s="455" t="s">
        <v>903</v>
      </c>
      <c r="J256" s="2132" t="s">
        <v>4815</v>
      </c>
      <c r="K256" s="2132" t="s">
        <v>6356</v>
      </c>
      <c r="L256" s="2132" t="s">
        <v>6356</v>
      </c>
    </row>
    <row r="257" spans="1:12">
      <c r="A257" s="3029" t="s">
        <v>6512</v>
      </c>
      <c r="B257" s="69" t="s">
        <v>6620</v>
      </c>
      <c r="C257" s="362" t="s">
        <v>4265</v>
      </c>
      <c r="D257" s="1056" t="s">
        <v>3506</v>
      </c>
      <c r="E257" s="1836">
        <v>75</v>
      </c>
      <c r="F257" s="1990" t="s">
        <v>6621</v>
      </c>
      <c r="G257" s="2429" t="s">
        <v>6355</v>
      </c>
      <c r="H257" s="69">
        <v>1850</v>
      </c>
      <c r="I257" s="455" t="s">
        <v>903</v>
      </c>
      <c r="J257" s="2132" t="s">
        <v>1926</v>
      </c>
      <c r="K257" s="2132" t="s">
        <v>6359</v>
      </c>
      <c r="L257" s="2132" t="s">
        <v>6359</v>
      </c>
    </row>
    <row r="258" spans="1:12">
      <c r="A258" s="3029" t="s">
        <v>6512</v>
      </c>
      <c r="B258" s="1782" t="s">
        <v>6622</v>
      </c>
      <c r="C258" s="82" t="s">
        <v>4265</v>
      </c>
      <c r="D258" s="322" t="s">
        <v>3216</v>
      </c>
      <c r="E258" s="1783"/>
      <c r="F258" s="1784"/>
      <c r="G258" s="2433"/>
      <c r="H258" s="852"/>
      <c r="I258" s="455"/>
      <c r="J258" s="2132"/>
      <c r="K258" s="2132"/>
      <c r="L258" s="2132"/>
    </row>
    <row r="259" spans="1:12">
      <c r="A259" s="3029" t="s">
        <v>6512</v>
      </c>
      <c r="B259" s="1782" t="s">
        <v>6623</v>
      </c>
      <c r="C259" s="82" t="s">
        <v>4265</v>
      </c>
      <c r="D259" s="322" t="s">
        <v>3118</v>
      </c>
      <c r="E259" s="1783">
        <v>55</v>
      </c>
      <c r="F259" s="1784" t="s">
        <v>3386</v>
      </c>
      <c r="G259" s="2433" t="s">
        <v>6624</v>
      </c>
      <c r="H259" s="852">
        <v>1120</v>
      </c>
      <c r="I259" s="455" t="s">
        <v>293</v>
      </c>
      <c r="J259" s="2132" t="s">
        <v>5799</v>
      </c>
      <c r="K259" s="2132" t="s">
        <v>6625</v>
      </c>
      <c r="L259" s="2132" t="s">
        <v>6625</v>
      </c>
    </row>
    <row r="260" spans="1:12">
      <c r="A260" s="3029" t="s">
        <v>6512</v>
      </c>
      <c r="B260" s="1782" t="s">
        <v>6626</v>
      </c>
      <c r="C260" s="82" t="s">
        <v>4265</v>
      </c>
      <c r="D260" s="322" t="s">
        <v>3216</v>
      </c>
      <c r="E260" s="1783">
        <v>75</v>
      </c>
      <c r="F260" s="1784" t="s">
        <v>3949</v>
      </c>
      <c r="G260" s="3075" t="s">
        <v>6627</v>
      </c>
      <c r="H260" s="852">
        <v>1160</v>
      </c>
      <c r="I260" s="455" t="s">
        <v>293</v>
      </c>
      <c r="J260" s="2132" t="s">
        <v>6628</v>
      </c>
      <c r="K260" s="2132" t="s">
        <v>3199</v>
      </c>
      <c r="L260" s="2132" t="s">
        <v>3199</v>
      </c>
    </row>
    <row r="261" spans="1:12" ht="37.5">
      <c r="A261" s="3029" t="s">
        <v>6512</v>
      </c>
      <c r="B261" s="1782" t="s">
        <v>6629</v>
      </c>
      <c r="C261" s="82"/>
      <c r="D261" s="322"/>
      <c r="E261" s="1783"/>
      <c r="F261" s="1784"/>
      <c r="G261" s="2433"/>
      <c r="H261" s="69"/>
      <c r="I261" s="455"/>
      <c r="J261" s="2120"/>
      <c r="K261" s="2131"/>
      <c r="L261" s="2131"/>
    </row>
    <row r="262" spans="1:12" ht="37.5">
      <c r="A262" s="3030"/>
      <c r="B262" s="3112" t="s">
        <v>86</v>
      </c>
      <c r="C262" s="82"/>
      <c r="D262" s="1936"/>
      <c r="E262" s="33"/>
      <c r="F262" s="34"/>
      <c r="G262" s="276"/>
      <c r="H262" s="29"/>
      <c r="I262" s="1804"/>
      <c r="J262" s="203"/>
      <c r="K262" s="3154"/>
      <c r="L262" s="2131"/>
    </row>
    <row r="263" spans="1:12">
      <c r="A263" s="1806"/>
      <c r="B263" s="1782" t="s">
        <v>6630</v>
      </c>
      <c r="C263" s="82"/>
      <c r="D263" s="322"/>
      <c r="E263" s="1783"/>
      <c r="F263" s="1784"/>
      <c r="G263" s="1713"/>
      <c r="H263" s="852"/>
      <c r="I263" s="455"/>
      <c r="J263" s="2132"/>
      <c r="K263" s="2132"/>
      <c r="L263" s="574"/>
    </row>
    <row r="264" spans="1:12">
      <c r="A264" s="3030"/>
      <c r="B264" s="1782" t="s">
        <v>6631</v>
      </c>
      <c r="C264" s="82"/>
      <c r="D264" s="1936"/>
      <c r="E264" s="33"/>
      <c r="F264" s="34"/>
      <c r="G264" s="276"/>
      <c r="H264" s="29"/>
      <c r="I264" s="1804"/>
      <c r="J264" s="203"/>
      <c r="K264" s="3154"/>
      <c r="L264" s="574"/>
    </row>
    <row r="265" spans="1:12">
      <c r="A265" s="3030" t="s">
        <v>86</v>
      </c>
      <c r="B265" s="1782" t="s">
        <v>6632</v>
      </c>
      <c r="C265" s="362" t="s">
        <v>4265</v>
      </c>
      <c r="D265" s="1056" t="s">
        <v>3216</v>
      </c>
      <c r="E265" s="1783">
        <v>85</v>
      </c>
      <c r="F265" s="1784" t="s">
        <v>2182</v>
      </c>
      <c r="G265" s="2987" t="s">
        <v>6344</v>
      </c>
      <c r="H265" s="29" t="s">
        <v>1218</v>
      </c>
      <c r="I265" s="2257" t="s">
        <v>6345</v>
      </c>
      <c r="J265" s="203" t="s">
        <v>6346</v>
      </c>
      <c r="K265" s="3154" t="s">
        <v>6347</v>
      </c>
      <c r="L265" s="574"/>
    </row>
    <row r="266" spans="1:12">
      <c r="A266" s="3030" t="s">
        <v>86</v>
      </c>
      <c r="B266" s="1782" t="s">
        <v>6633</v>
      </c>
      <c r="C266" s="362" t="s">
        <v>4265</v>
      </c>
      <c r="D266" s="1056" t="s">
        <v>3216</v>
      </c>
      <c r="E266" s="33">
        <v>90</v>
      </c>
      <c r="F266" s="34" t="s">
        <v>758</v>
      </c>
      <c r="G266" s="2987" t="s">
        <v>242</v>
      </c>
      <c r="H266" s="29" t="s">
        <v>184</v>
      </c>
      <c r="I266" s="561" t="s">
        <v>293</v>
      </c>
      <c r="J266" s="203" t="s">
        <v>6349</v>
      </c>
      <c r="K266" s="3154" t="s">
        <v>6350</v>
      </c>
      <c r="L266" s="574"/>
    </row>
    <row r="267" spans="1:12">
      <c r="A267" s="413" t="s">
        <v>1</v>
      </c>
      <c r="B267" s="413"/>
      <c r="C267" s="791"/>
      <c r="D267" s="372"/>
      <c r="E267" s="1848"/>
      <c r="F267" s="1849"/>
      <c r="G267" s="270"/>
      <c r="H267" s="1850"/>
      <c r="I267" s="413"/>
      <c r="J267" s="1851"/>
      <c r="K267" s="1847"/>
      <c r="L267" s="574"/>
    </row>
    <row r="268" spans="1:12">
      <c r="A268" s="790" t="s">
        <v>1004</v>
      </c>
      <c r="B268" s="790"/>
      <c r="C268" s="1852"/>
      <c r="D268" s="785"/>
      <c r="E268" s="1848"/>
      <c r="F268" s="1849"/>
      <c r="G268" s="270"/>
      <c r="H268" s="1850"/>
      <c r="I268" s="413"/>
      <c r="J268" s="1851"/>
      <c r="K268" s="1847"/>
      <c r="L268" s="574"/>
    </row>
    <row r="269" spans="1:12" ht="35.25" thickBot="1">
      <c r="A269" s="374"/>
      <c r="B269" s="412"/>
      <c r="C269" s="372"/>
      <c r="D269" s="372"/>
      <c r="E269" s="1848"/>
      <c r="F269" s="1849"/>
      <c r="G269" s="270"/>
      <c r="H269" s="1850"/>
      <c r="I269" s="412"/>
      <c r="J269" s="1851"/>
      <c r="K269" s="1847"/>
      <c r="L269" s="574"/>
    </row>
    <row r="270" spans="1:12">
      <c r="A270" s="1853"/>
      <c r="B270" s="1854" t="s">
        <v>3</v>
      </c>
      <c r="C270" s="80" t="s">
        <v>4</v>
      </c>
      <c r="D270" s="379" t="s">
        <v>5</v>
      </c>
      <c r="E270" s="1855" t="s">
        <v>6</v>
      </c>
      <c r="F270" s="1856" t="s">
        <v>6</v>
      </c>
      <c r="G270" s="201" t="s">
        <v>7</v>
      </c>
      <c r="H270" s="80" t="s">
        <v>8</v>
      </c>
      <c r="I270" s="80" t="s">
        <v>9</v>
      </c>
      <c r="J270" s="1857" t="s">
        <v>10</v>
      </c>
      <c r="K270" s="1858" t="s">
        <v>10</v>
      </c>
      <c r="L270" s="574"/>
    </row>
    <row r="271" spans="1:12" ht="35.25" thickBot="1">
      <c r="A271" s="1859"/>
      <c r="B271" s="1860"/>
      <c r="C271" s="414"/>
      <c r="D271" s="381" t="s">
        <v>11</v>
      </c>
      <c r="E271" s="1861" t="s">
        <v>12</v>
      </c>
      <c r="F271" s="1862" t="s">
        <v>13</v>
      </c>
      <c r="G271" s="202"/>
      <c r="H271" s="414" t="s">
        <v>14</v>
      </c>
      <c r="I271" s="414"/>
      <c r="J271" s="1863" t="s">
        <v>15</v>
      </c>
      <c r="K271" s="1864" t="s">
        <v>16</v>
      </c>
      <c r="L271" s="574"/>
    </row>
    <row r="272" spans="1:12" ht="37.5">
      <c r="A272" s="539" t="s">
        <v>6634</v>
      </c>
      <c r="B272" s="776"/>
      <c r="C272" s="605"/>
      <c r="D272" s="33"/>
      <c r="E272" s="34"/>
      <c r="F272" s="1539" t="s">
        <v>6635</v>
      </c>
      <c r="G272" s="69"/>
      <c r="H272" s="455"/>
      <c r="I272" s="2120"/>
      <c r="J272" s="2118"/>
      <c r="K272" s="1775"/>
      <c r="L272" s="574"/>
    </row>
    <row r="273" spans="1:12">
      <c r="A273" s="1066"/>
      <c r="B273" s="1066" t="s">
        <v>6636</v>
      </c>
      <c r="C273" s="93" t="s">
        <v>555</v>
      </c>
      <c r="D273" s="3167">
        <v>70</v>
      </c>
      <c r="E273" s="2805"/>
      <c r="F273" s="1116" t="s">
        <v>6637</v>
      </c>
      <c r="G273" s="1345" t="s">
        <v>59</v>
      </c>
      <c r="H273" s="2827" t="s">
        <v>6638</v>
      </c>
      <c r="I273" s="2130" t="s">
        <v>5565</v>
      </c>
      <c r="J273" s="2132" t="s">
        <v>6639</v>
      </c>
      <c r="K273" s="1777"/>
      <c r="L273" s="574"/>
    </row>
    <row r="274" spans="1:12">
      <c r="A274" s="69"/>
      <c r="B274" s="69" t="s">
        <v>6640</v>
      </c>
      <c r="C274" s="93" t="s">
        <v>555</v>
      </c>
      <c r="D274" s="3166">
        <v>75</v>
      </c>
      <c r="E274" s="2805"/>
      <c r="F274" s="1539" t="s">
        <v>6637</v>
      </c>
      <c r="G274" s="69" t="s">
        <v>6158</v>
      </c>
      <c r="H274" s="2827" t="s">
        <v>6638</v>
      </c>
      <c r="I274" s="2146" t="s">
        <v>1356</v>
      </c>
      <c r="J274" s="2239" t="s">
        <v>6641</v>
      </c>
      <c r="K274" s="1777"/>
      <c r="L274" s="574"/>
    </row>
    <row r="275" spans="1:12">
      <c r="A275" s="69"/>
      <c r="B275" s="69" t="s">
        <v>6642</v>
      </c>
      <c r="C275" s="93" t="s">
        <v>555</v>
      </c>
      <c r="D275" s="3037">
        <v>80</v>
      </c>
      <c r="E275" s="1481"/>
      <c r="F275" s="1539" t="s">
        <v>6643</v>
      </c>
      <c r="G275" s="69" t="s">
        <v>4514</v>
      </c>
      <c r="H275" s="2827" t="s">
        <v>6638</v>
      </c>
      <c r="I275" s="2146" t="s">
        <v>4582</v>
      </c>
      <c r="J275" s="3264" t="s">
        <v>6644</v>
      </c>
      <c r="K275" s="2018"/>
      <c r="L275" s="574"/>
    </row>
    <row r="276" spans="1:12">
      <c r="A276" s="1806"/>
      <c r="B276" s="616"/>
      <c r="C276" s="82"/>
      <c r="D276" s="322"/>
      <c r="E276" s="252"/>
      <c r="F276" s="241"/>
      <c r="G276" s="275"/>
      <c r="H276" s="29"/>
      <c r="I276" s="416"/>
      <c r="J276" s="203"/>
      <c r="K276" s="1777"/>
      <c r="L276" s="574"/>
    </row>
    <row r="277" spans="1:12">
      <c r="A277" s="1806"/>
      <c r="B277" s="225"/>
      <c r="C277" s="82"/>
      <c r="D277" s="322"/>
      <c r="E277" s="252"/>
      <c r="F277" s="241"/>
      <c r="G277" s="276"/>
      <c r="H277" s="29"/>
      <c r="I277" s="416"/>
      <c r="J277" s="203"/>
      <c r="K277" s="1777"/>
      <c r="L277" s="574"/>
    </row>
    <row r="278" spans="1:12">
      <c r="A278" s="1806"/>
      <c r="B278" s="393"/>
      <c r="C278" s="82"/>
      <c r="D278" s="2019"/>
      <c r="E278" s="252"/>
      <c r="F278" s="241"/>
      <c r="G278" s="276"/>
      <c r="H278" s="29"/>
      <c r="I278" s="416"/>
      <c r="J278" s="203"/>
      <c r="K278" s="1777"/>
      <c r="L278" s="574"/>
    </row>
    <row r="279" spans="1:12">
      <c r="A279" s="1806"/>
      <c r="B279" s="645"/>
      <c r="C279" s="82"/>
      <c r="D279" s="322"/>
      <c r="E279" s="252"/>
      <c r="F279" s="241"/>
      <c r="G279" s="276"/>
      <c r="H279" s="29"/>
      <c r="I279" s="1804"/>
      <c r="J279" s="203"/>
      <c r="K279" s="3154"/>
      <c r="L279" s="574"/>
    </row>
    <row r="280" spans="1:12">
      <c r="A280" s="1806"/>
      <c r="B280" s="32"/>
      <c r="C280" s="82"/>
      <c r="D280" s="322"/>
      <c r="E280" s="252"/>
      <c r="F280" s="241"/>
      <c r="G280" s="276"/>
      <c r="H280" s="29"/>
      <c r="I280" s="416"/>
      <c r="J280" s="203"/>
      <c r="K280" s="1777"/>
      <c r="L280" s="574"/>
    </row>
    <row r="281" spans="1:12" ht="35.25" thickBot="1">
      <c r="A281" s="1806"/>
      <c r="B281" s="2020"/>
      <c r="C281" s="1662"/>
      <c r="D281" s="2021"/>
      <c r="E281" s="2022"/>
      <c r="F281" s="1724"/>
      <c r="G281" s="2023"/>
      <c r="H281" s="1660"/>
      <c r="I281" s="1701"/>
      <c r="J281" s="2024"/>
      <c r="K281" s="2025"/>
      <c r="L281" s="574"/>
    </row>
    <row r="282" spans="1:12" ht="35.25" thickTop="1">
      <c r="A282" s="1806"/>
      <c r="B282" s="560"/>
      <c r="C282" s="598"/>
      <c r="D282" s="580"/>
      <c r="E282" s="250"/>
      <c r="F282" s="251"/>
      <c r="G282" s="275"/>
      <c r="H282" s="204"/>
      <c r="I282" s="415"/>
      <c r="J282" s="204"/>
      <c r="K282" s="1775"/>
    </row>
    <row r="283" spans="1:12" ht="37.5">
      <c r="A283" s="1806"/>
      <c r="B283" s="654"/>
      <c r="C283" s="598"/>
      <c r="D283" s="580"/>
      <c r="E283" s="31"/>
      <c r="F283" s="241"/>
      <c r="G283" s="275"/>
      <c r="H283" s="29"/>
      <c r="I283" s="416"/>
      <c r="J283" s="29"/>
      <c r="K283" s="1777"/>
    </row>
    <row r="284" spans="1:12">
      <c r="A284" s="1806"/>
      <c r="B284" s="26"/>
      <c r="C284" s="579"/>
      <c r="D284" s="580"/>
      <c r="E284" s="256"/>
      <c r="F284" s="241"/>
      <c r="G284" s="275"/>
      <c r="H284" s="20"/>
      <c r="I284" s="415"/>
      <c r="J284" s="204"/>
      <c r="K284" s="2018"/>
    </row>
    <row r="285" spans="1:12">
      <c r="A285" s="1806"/>
      <c r="B285" s="616"/>
      <c r="C285" s="82"/>
      <c r="D285" s="322"/>
      <c r="E285" s="252"/>
      <c r="F285" s="241"/>
      <c r="G285" s="275"/>
      <c r="H285" s="29"/>
      <c r="I285" s="416"/>
      <c r="J285" s="203"/>
      <c r="K285" s="1777"/>
    </row>
    <row r="286" spans="1:12">
      <c r="A286" s="1806"/>
      <c r="B286" s="225"/>
      <c r="C286" s="82"/>
      <c r="D286" s="322"/>
      <c r="E286" s="252"/>
      <c r="F286" s="241"/>
      <c r="G286" s="276"/>
      <c r="H286" s="29"/>
      <c r="I286" s="416"/>
      <c r="J286" s="203"/>
      <c r="K286" s="1777"/>
    </row>
    <row r="287" spans="1:12">
      <c r="A287" s="1806"/>
      <c r="B287" s="393"/>
      <c r="C287" s="82"/>
      <c r="D287" s="2019"/>
      <c r="E287" s="252"/>
      <c r="F287" s="241"/>
      <c r="G287" s="276"/>
      <c r="H287" s="29"/>
      <c r="I287" s="416"/>
      <c r="J287" s="203"/>
      <c r="K287" s="1777"/>
    </row>
    <row r="288" spans="1:12">
      <c r="A288" s="1806"/>
      <c r="B288" s="645"/>
      <c r="C288" s="82"/>
      <c r="D288" s="322"/>
      <c r="E288" s="252"/>
      <c r="F288" s="241"/>
      <c r="G288" s="276"/>
      <c r="H288" s="29"/>
      <c r="I288" s="1804"/>
      <c r="J288" s="203"/>
      <c r="K288" s="3154"/>
    </row>
    <row r="289" spans="1:11">
      <c r="A289" s="2382" t="s">
        <v>1180</v>
      </c>
      <c r="B289" s="32"/>
      <c r="C289" s="82"/>
      <c r="D289" s="322"/>
      <c r="E289" s="252"/>
      <c r="F289" s="241"/>
      <c r="G289" s="276"/>
      <c r="H289" s="29"/>
      <c r="I289" s="416"/>
      <c r="J289" s="203"/>
      <c r="K289" s="1777"/>
    </row>
    <row r="290" spans="1:11">
      <c r="A290" s="1806"/>
      <c r="B290" s="32"/>
      <c r="C290" s="82"/>
      <c r="D290" s="2019"/>
      <c r="E290" s="252"/>
      <c r="F290" s="241"/>
      <c r="G290" s="276"/>
      <c r="H290" s="29"/>
      <c r="I290" s="416"/>
      <c r="J290" s="203"/>
      <c r="K290" s="1777"/>
    </row>
    <row r="291" spans="1:11" ht="37.5">
      <c r="A291" s="1806"/>
      <c r="B291" s="1782"/>
      <c r="C291" s="362"/>
      <c r="D291" s="1056"/>
      <c r="E291" s="1783"/>
      <c r="F291" s="1784"/>
      <c r="G291" s="2437"/>
      <c r="H291" s="2347"/>
      <c r="I291" s="455"/>
      <c r="J291" s="1778"/>
      <c r="K291" s="2105"/>
    </row>
    <row r="292" spans="1:11" ht="37.5">
      <c r="A292" s="1806"/>
      <c r="B292" s="1782"/>
      <c r="C292" s="362"/>
      <c r="D292" s="1056"/>
      <c r="E292" s="1783"/>
      <c r="F292" s="1784"/>
      <c r="G292" s="2437"/>
      <c r="H292" s="2347"/>
      <c r="I292" s="455"/>
      <c r="J292" s="1778"/>
      <c r="K292" s="2105"/>
    </row>
    <row r="293" spans="1:11" ht="37.5">
      <c r="A293" s="1806"/>
      <c r="B293" s="1782"/>
      <c r="C293" s="362"/>
      <c r="D293" s="1056"/>
      <c r="E293" s="1783"/>
      <c r="F293" s="1784"/>
      <c r="G293" s="2437"/>
      <c r="H293" s="2347"/>
      <c r="I293" s="455"/>
      <c r="J293" s="1778"/>
      <c r="K293" s="2105"/>
    </row>
    <row r="294" spans="1:11">
      <c r="A294" s="1806"/>
      <c r="B294" s="1782"/>
      <c r="C294" s="362"/>
      <c r="D294" s="1056"/>
      <c r="E294" s="1836"/>
      <c r="F294" s="1990"/>
      <c r="G294" s="1713"/>
      <c r="H294" s="69"/>
      <c r="I294" s="455"/>
      <c r="J294" s="1778"/>
      <c r="K294" s="2132"/>
    </row>
    <row r="295" spans="1:11">
      <c r="A295" s="1806"/>
      <c r="B295" s="69"/>
      <c r="C295" s="362"/>
      <c r="D295" s="1056"/>
      <c r="E295" s="1836"/>
      <c r="F295" s="1477"/>
      <c r="G295" s="1713"/>
      <c r="H295" s="69"/>
      <c r="I295" s="455"/>
      <c r="J295" s="2132"/>
      <c r="K295" s="2132"/>
    </row>
    <row r="296" spans="1:11">
      <c r="A296" s="1806"/>
      <c r="B296" s="69"/>
      <c r="C296" s="362"/>
      <c r="D296" s="1056"/>
      <c r="E296" s="1836"/>
      <c r="F296" s="1477"/>
      <c r="G296" s="1713"/>
      <c r="H296" s="69"/>
      <c r="I296" s="455"/>
      <c r="J296" s="2132"/>
      <c r="K296" s="2132"/>
    </row>
    <row r="297" spans="1:11">
      <c r="A297" s="1806"/>
      <c r="B297" s="1643"/>
      <c r="C297" s="3793"/>
      <c r="D297" s="3353"/>
      <c r="E297" s="1478"/>
      <c r="F297" s="1479"/>
      <c r="G297" s="2101"/>
      <c r="H297" s="1718"/>
      <c r="I297" s="3791"/>
      <c r="J297" s="3801"/>
      <c r="K297" s="2132"/>
    </row>
    <row r="298" spans="1:11">
      <c r="A298" s="1806"/>
      <c r="B298" s="852"/>
      <c r="C298" s="753"/>
      <c r="D298" s="634"/>
      <c r="E298" s="1478"/>
      <c r="F298" s="1479"/>
      <c r="G298" s="2101"/>
      <c r="H298" s="1718"/>
      <c r="I298" s="3791"/>
      <c r="J298" s="2130"/>
      <c r="K298" s="2132"/>
    </row>
    <row r="299" spans="1:11">
      <c r="A299" s="1806"/>
      <c r="B299" s="852"/>
      <c r="C299" s="753"/>
      <c r="D299" s="3353"/>
      <c r="E299" s="1478"/>
      <c r="F299" s="1479"/>
      <c r="G299" s="2101"/>
      <c r="H299" s="1718"/>
      <c r="I299" s="3791"/>
      <c r="J299" s="2132"/>
      <c r="K299" s="1997"/>
    </row>
    <row r="300" spans="1:11">
      <c r="A300" s="1806"/>
      <c r="B300" s="852"/>
      <c r="C300" s="753"/>
      <c r="D300" s="3353"/>
      <c r="E300" s="1478"/>
      <c r="F300" s="1479"/>
      <c r="G300" s="2101"/>
      <c r="H300" s="1718"/>
      <c r="I300" s="3791"/>
      <c r="J300" s="2132"/>
      <c r="K300" s="1997"/>
    </row>
    <row r="301" spans="1:11">
      <c r="A301" s="1806"/>
      <c r="B301" s="190"/>
      <c r="C301" s="140"/>
      <c r="D301" s="140"/>
      <c r="E301" s="1476"/>
      <c r="F301" s="1477"/>
      <c r="G301" s="2122"/>
      <c r="H301" s="190"/>
      <c r="I301" s="132"/>
      <c r="J301" s="2118"/>
      <c r="K301" s="2118"/>
    </row>
    <row r="302" spans="1:11">
      <c r="A302" s="1806"/>
      <c r="B302" s="69"/>
      <c r="C302" s="218"/>
      <c r="D302" s="218"/>
      <c r="E302" s="1476"/>
      <c r="F302" s="1477"/>
      <c r="G302" s="1713"/>
      <c r="H302" s="69"/>
      <c r="I302" s="69"/>
      <c r="J302" s="2118"/>
      <c r="K302" s="2118"/>
    </row>
    <row r="303" spans="1:11">
      <c r="A303" s="1806"/>
      <c r="B303" s="69"/>
      <c r="C303" s="218"/>
      <c r="D303" s="218"/>
      <c r="E303" s="1476"/>
      <c r="F303" s="1477"/>
      <c r="G303" s="1713"/>
      <c r="H303" s="69"/>
      <c r="I303" s="69"/>
      <c r="J303" s="2118"/>
      <c r="K303" s="2118"/>
    </row>
    <row r="304" spans="1:11">
      <c r="A304" s="1806"/>
      <c r="B304" s="69"/>
      <c r="C304" s="218"/>
      <c r="D304" s="218"/>
      <c r="E304" s="1476"/>
      <c r="F304" s="1477"/>
      <c r="G304" s="1713"/>
      <c r="H304" s="69"/>
      <c r="I304" s="69"/>
      <c r="J304" s="2118"/>
      <c r="K304" s="2118"/>
    </row>
    <row r="305" spans="1:11">
      <c r="A305" s="413" t="s">
        <v>1</v>
      </c>
      <c r="B305" s="413"/>
      <c r="C305" s="791"/>
      <c r="D305" s="372"/>
      <c r="E305" s="1848"/>
      <c r="F305" s="1849"/>
      <c r="G305" s="270"/>
      <c r="H305" s="1850"/>
      <c r="I305" s="413"/>
      <c r="J305" s="1851"/>
      <c r="K305" s="1847"/>
    </row>
    <row r="306" spans="1:11">
      <c r="A306" s="790" t="s">
        <v>1004</v>
      </c>
      <c r="B306" s="790"/>
      <c r="C306" s="1852"/>
      <c r="D306" s="785"/>
      <c r="E306" s="1848"/>
      <c r="F306" s="1849"/>
      <c r="G306" s="270"/>
      <c r="H306" s="1850"/>
      <c r="I306" s="413"/>
      <c r="J306" s="1851"/>
      <c r="K306" s="1847"/>
    </row>
    <row r="307" spans="1:11" ht="35.25" thickBot="1">
      <c r="A307" s="374"/>
      <c r="B307" s="412"/>
      <c r="C307" s="372"/>
      <c r="D307" s="372"/>
      <c r="E307" s="1848"/>
      <c r="F307" s="1849"/>
      <c r="G307" s="270"/>
      <c r="H307" s="1850"/>
      <c r="I307" s="412"/>
      <c r="J307" s="1851"/>
      <c r="K307" s="1847"/>
    </row>
    <row r="308" spans="1:11">
      <c r="A308" s="1853"/>
      <c r="B308" s="1854" t="s">
        <v>3</v>
      </c>
      <c r="C308" s="80" t="s">
        <v>4</v>
      </c>
      <c r="D308" s="379" t="s">
        <v>5</v>
      </c>
      <c r="E308" s="1855" t="s">
        <v>6</v>
      </c>
      <c r="F308" s="1856" t="s">
        <v>6</v>
      </c>
      <c r="G308" s="201" t="s">
        <v>7</v>
      </c>
      <c r="H308" s="80" t="s">
        <v>8</v>
      </c>
      <c r="I308" s="80" t="s">
        <v>9</v>
      </c>
      <c r="J308" s="1857" t="s">
        <v>10</v>
      </c>
      <c r="K308" s="1858" t="s">
        <v>10</v>
      </c>
    </row>
    <row r="309" spans="1:11" ht="35.25" thickBot="1">
      <c r="A309" s="1859"/>
      <c r="B309" s="1860"/>
      <c r="C309" s="414"/>
      <c r="D309" s="381" t="s">
        <v>11</v>
      </c>
      <c r="E309" s="1861" t="s">
        <v>12</v>
      </c>
      <c r="F309" s="1862" t="s">
        <v>13</v>
      </c>
      <c r="G309" s="202"/>
      <c r="H309" s="414" t="s">
        <v>14</v>
      </c>
      <c r="I309" s="414"/>
      <c r="J309" s="1863" t="s">
        <v>15</v>
      </c>
      <c r="K309" s="1864" t="s">
        <v>16</v>
      </c>
    </row>
    <row r="310" spans="1:11" ht="35.25" thickBot="1">
      <c r="A310" s="1806"/>
      <c r="B310" s="1249" t="s">
        <v>5506</v>
      </c>
      <c r="C310" s="357"/>
      <c r="D310" s="358"/>
      <c r="E310" s="1476"/>
      <c r="F310" s="1477"/>
      <c r="G310" s="1539"/>
      <c r="H310" s="29"/>
      <c r="I310" s="467"/>
      <c r="J310" s="363"/>
      <c r="K310" s="311"/>
    </row>
    <row r="311" spans="1:11" ht="35.25" thickBot="1">
      <c r="A311" s="1806"/>
      <c r="B311" s="386"/>
      <c r="C311" s="357"/>
      <c r="D311" s="358"/>
      <c r="E311" s="1474"/>
      <c r="F311" s="1475"/>
      <c r="G311" s="1541"/>
      <c r="H311" s="69"/>
      <c r="I311" s="144"/>
      <c r="J311" s="145"/>
      <c r="K311" s="146"/>
    </row>
    <row r="312" spans="1:11">
      <c r="A312" s="1806"/>
      <c r="B312" s="284"/>
      <c r="C312" s="362"/>
      <c r="D312" s="1540"/>
      <c r="E312" s="1474"/>
      <c r="F312" s="1475"/>
      <c r="G312" s="1632"/>
      <c r="H312" s="1543"/>
      <c r="I312" s="484"/>
      <c r="J312" s="485"/>
      <c r="K312" s="315"/>
    </row>
    <row r="313" spans="1:11" ht="37.5">
      <c r="A313" s="1806"/>
      <c r="B313" s="284"/>
      <c r="C313" s="362"/>
      <c r="D313" s="1056"/>
      <c r="E313" s="1836"/>
      <c r="F313" s="1477"/>
      <c r="G313" s="1544"/>
      <c r="H313" s="20"/>
      <c r="I313" s="132"/>
      <c r="J313" s="2123"/>
      <c r="K313" s="1394">
        <v>54.94</v>
      </c>
    </row>
    <row r="314" spans="1:11" ht="37.5">
      <c r="A314" s="1806"/>
      <c r="B314" s="284"/>
      <c r="C314" s="362"/>
      <c r="D314" s="1056"/>
      <c r="E314" s="1836"/>
      <c r="F314" s="1477"/>
      <c r="G314" s="1539"/>
      <c r="H314" s="29"/>
      <c r="I314" s="132"/>
      <c r="J314" s="741"/>
      <c r="K314" s="1838">
        <v>62.94</v>
      </c>
    </row>
    <row r="315" spans="1:11">
      <c r="A315" s="1806"/>
      <c r="B315" s="284"/>
      <c r="C315" s="362"/>
      <c r="D315" s="1056"/>
      <c r="E315" s="1836"/>
      <c r="F315" s="1477"/>
      <c r="G315" s="1539"/>
      <c r="H315" s="29"/>
      <c r="I315" s="132"/>
      <c r="J315" s="360"/>
      <c r="K315" s="529"/>
    </row>
    <row r="316" spans="1:11">
      <c r="A316" s="1806"/>
      <c r="B316" s="69"/>
      <c r="C316" s="82"/>
      <c r="D316" s="322"/>
      <c r="E316" s="1783"/>
      <c r="F316" s="1477"/>
      <c r="G316" s="1116"/>
      <c r="H316" s="1345"/>
      <c r="I316" s="455"/>
      <c r="J316" s="1345"/>
      <c r="K316" s="1997"/>
    </row>
    <row r="317" spans="1:11">
      <c r="A317" s="1806"/>
      <c r="B317" s="69"/>
      <c r="C317" s="82"/>
      <c r="D317" s="322"/>
      <c r="E317" s="33"/>
      <c r="F317" s="34"/>
      <c r="G317" s="276"/>
      <c r="H317" s="1345"/>
      <c r="I317" s="132"/>
      <c r="J317" s="203"/>
      <c r="K317" s="1777"/>
    </row>
    <row r="318" spans="1:11">
      <c r="A318" s="1806"/>
      <c r="B318" s="69"/>
      <c r="C318" s="82"/>
      <c r="D318" s="218"/>
      <c r="E318" s="1783"/>
      <c r="F318" s="1784"/>
      <c r="G318" s="1601"/>
      <c r="H318" s="1345"/>
      <c r="I318" s="132"/>
      <c r="J318" s="3803"/>
      <c r="K318" s="1998"/>
    </row>
    <row r="319" spans="1:11" ht="37.5">
      <c r="A319" s="1806"/>
      <c r="B319" s="69"/>
      <c r="C319" s="82"/>
      <c r="D319" s="218"/>
      <c r="E319" s="1783"/>
      <c r="F319" s="1784"/>
      <c r="G319" s="1798"/>
      <c r="H319" s="2104"/>
      <c r="I319" s="132"/>
      <c r="J319" s="1996"/>
      <c r="K319" s="2127"/>
    </row>
    <row r="320" spans="1:11">
      <c r="A320" s="1806"/>
      <c r="B320" s="69"/>
      <c r="C320" s="82"/>
      <c r="D320" s="322"/>
      <c r="E320" s="33"/>
      <c r="F320" s="34"/>
      <c r="G320" s="1541"/>
      <c r="H320" s="69"/>
      <c r="I320" s="486"/>
      <c r="J320" s="2146"/>
      <c r="K320" s="2099"/>
    </row>
    <row r="321" spans="1:11">
      <c r="A321" s="1806"/>
      <c r="B321" s="284"/>
      <c r="C321" s="362"/>
      <c r="D321" s="1203"/>
      <c r="E321" s="1836"/>
      <c r="F321" s="1990"/>
      <c r="G321" s="1541"/>
      <c r="H321" s="69"/>
      <c r="I321" s="486"/>
      <c r="J321" s="2146"/>
      <c r="K321" s="2099"/>
    </row>
    <row r="322" spans="1:11">
      <c r="A322" s="1806"/>
      <c r="B322" s="69"/>
      <c r="C322" s="82"/>
      <c r="D322" s="459"/>
      <c r="E322" s="3456"/>
      <c r="F322" s="3456"/>
      <c r="G322" s="277"/>
      <c r="H322" s="29"/>
      <c r="I322" s="455"/>
      <c r="J322" s="29"/>
      <c r="K322" s="305"/>
    </row>
    <row r="323" spans="1:11">
      <c r="A323" s="1806"/>
      <c r="B323" s="393"/>
      <c r="C323" s="362"/>
      <c r="D323" s="1203"/>
      <c r="E323" s="1836"/>
      <c r="F323" s="1477"/>
      <c r="G323" s="1541"/>
      <c r="H323" s="69"/>
      <c r="I323" s="486"/>
      <c r="J323" s="2146"/>
      <c r="K323" s="2099"/>
    </row>
    <row r="324" spans="1:11">
      <c r="A324" s="1806"/>
      <c r="B324" s="284"/>
      <c r="C324" s="1762"/>
      <c r="D324" s="1763"/>
      <c r="E324" s="2160"/>
      <c r="F324" s="1492"/>
      <c r="G324" s="1764"/>
      <c r="H324" s="628"/>
      <c r="I324" s="1765"/>
      <c r="J324" s="2147"/>
      <c r="K324" s="2148"/>
    </row>
    <row r="325" spans="1:11">
      <c r="A325" s="1806"/>
      <c r="B325" s="69"/>
      <c r="C325" s="82"/>
      <c r="D325" s="605"/>
      <c r="E325" s="33"/>
      <c r="F325" s="34"/>
      <c r="G325" s="455"/>
      <c r="H325" s="1345"/>
      <c r="I325" s="455"/>
      <c r="J325" s="2130"/>
      <c r="K325" s="2130"/>
    </row>
    <row r="326" spans="1:11">
      <c r="A326" s="1806"/>
      <c r="B326" s="69"/>
      <c r="C326" s="82"/>
      <c r="D326" s="605"/>
      <c r="E326" s="33"/>
      <c r="F326" s="34"/>
      <c r="G326" s="276"/>
      <c r="H326" s="29"/>
      <c r="I326" s="132"/>
      <c r="J326" s="203"/>
      <c r="K326" s="1777"/>
    </row>
    <row r="327" spans="1:11">
      <c r="A327" s="1806"/>
      <c r="B327" s="69"/>
      <c r="C327" s="82"/>
      <c r="D327" s="322"/>
      <c r="E327" s="3166"/>
      <c r="F327" s="2805"/>
      <c r="G327" s="276"/>
      <c r="H327" s="29"/>
      <c r="I327" s="455"/>
      <c r="J327" s="29"/>
      <c r="K327" s="3154"/>
    </row>
    <row r="328" spans="1:11">
      <c r="A328" s="1806"/>
      <c r="B328" s="69"/>
      <c r="C328" s="82"/>
      <c r="D328" s="322"/>
      <c r="E328" s="3232"/>
      <c r="F328" s="2805"/>
      <c r="G328" s="276"/>
      <c r="H328" s="29"/>
      <c r="I328" s="455"/>
      <c r="J328" s="29"/>
      <c r="K328" s="3154"/>
    </row>
    <row r="329" spans="1:11">
      <c r="A329" s="1903"/>
      <c r="B329" s="69"/>
      <c r="C329" s="82"/>
      <c r="D329" s="322"/>
      <c r="E329" s="3166"/>
      <c r="F329" s="2805"/>
      <c r="G329" s="276"/>
      <c r="H329" s="29"/>
      <c r="I329" s="455"/>
      <c r="J329" s="29"/>
      <c r="K329" s="3154"/>
    </row>
    <row r="330" spans="1:11">
      <c r="A330" s="1806"/>
      <c r="B330" s="69"/>
      <c r="C330" s="82"/>
      <c r="D330" s="322"/>
      <c r="E330" s="3167"/>
      <c r="F330" s="2805"/>
      <c r="G330" s="276"/>
      <c r="H330" s="29"/>
      <c r="I330" s="455"/>
      <c r="J330" s="29"/>
      <c r="K330" s="3154"/>
    </row>
    <row r="331" spans="1:11">
      <c r="A331" s="1806"/>
      <c r="B331" s="69"/>
      <c r="C331" s="82"/>
      <c r="D331" s="322"/>
      <c r="E331" s="3167"/>
      <c r="F331" s="2805"/>
      <c r="G331" s="276"/>
      <c r="H331" s="29"/>
      <c r="I331" s="416"/>
      <c r="J331" s="203"/>
      <c r="K331" s="3154"/>
    </row>
    <row r="332" spans="1:11">
      <c r="A332" s="1806"/>
      <c r="B332" s="852"/>
      <c r="C332" s="753"/>
      <c r="D332" s="753"/>
      <c r="E332" s="1783"/>
      <c r="F332" s="1784"/>
      <c r="G332" s="1116"/>
      <c r="H332" s="1345"/>
      <c r="I332" s="132"/>
      <c r="J332" s="1997"/>
      <c r="K332" s="1997"/>
    </row>
    <row r="333" spans="1:11" ht="37.5">
      <c r="A333" s="1806"/>
      <c r="B333" s="698"/>
      <c r="C333" s="1905"/>
      <c r="D333" s="1906"/>
      <c r="E333" s="2141"/>
      <c r="F333" s="2142"/>
      <c r="G333" s="1908"/>
      <c r="H333" s="1685"/>
      <c r="I333" s="2143"/>
      <c r="J333" s="2144"/>
      <c r="K333" s="2145"/>
    </row>
    <row r="334" spans="1:11">
      <c r="A334" s="1806"/>
      <c r="B334" s="69"/>
      <c r="C334" s="82"/>
      <c r="D334" s="218"/>
      <c r="E334" s="1783"/>
      <c r="F334" s="1784"/>
      <c r="G334" s="1713"/>
      <c r="H334" s="1345"/>
      <c r="I334" s="132"/>
      <c r="J334" s="908"/>
      <c r="K334" s="1999"/>
    </row>
    <row r="335" spans="1:11">
      <c r="A335" s="1806"/>
      <c r="B335" s="69"/>
      <c r="C335" s="82"/>
      <c r="D335" s="322"/>
      <c r="E335" s="33"/>
      <c r="F335" s="34"/>
      <c r="G335" s="276"/>
      <c r="H335" s="1345"/>
      <c r="I335" s="132"/>
      <c r="J335" s="203"/>
      <c r="K335" s="1777"/>
    </row>
    <row r="336" spans="1:11" ht="35.25" thickBot="1">
      <c r="A336" s="1806"/>
      <c r="B336" s="1249"/>
      <c r="C336" s="357"/>
      <c r="D336" s="358"/>
      <c r="E336" s="1476"/>
      <c r="F336" s="1477"/>
      <c r="G336" s="1539"/>
      <c r="H336" s="29"/>
      <c r="I336" s="467"/>
      <c r="J336" s="363"/>
      <c r="K336" s="311"/>
    </row>
    <row r="337" spans="1:11" ht="35.25" thickBot="1">
      <c r="A337" s="1806"/>
      <c r="B337" s="1484"/>
      <c r="C337" s="357"/>
      <c r="D337" s="358"/>
      <c r="E337" s="1474"/>
      <c r="F337" s="1475"/>
      <c r="G337" s="1541"/>
      <c r="H337" s="69"/>
      <c r="I337" s="144"/>
      <c r="J337" s="145"/>
      <c r="K337" s="146"/>
    </row>
    <row r="338" spans="1:11">
      <c r="A338" s="1806"/>
      <c r="B338" s="284"/>
      <c r="C338" s="362"/>
      <c r="D338" s="1540"/>
      <c r="E338" s="1474"/>
      <c r="F338" s="1475"/>
      <c r="G338" s="1632"/>
      <c r="H338" s="1543"/>
      <c r="I338" s="484"/>
      <c r="J338" s="485"/>
      <c r="K338" s="315"/>
    </row>
    <row r="339" spans="1:11" ht="37.5">
      <c r="A339" s="1806"/>
      <c r="B339" s="284"/>
      <c r="C339" s="362"/>
      <c r="D339" s="1056"/>
      <c r="E339" s="1836"/>
      <c r="F339" s="1477"/>
      <c r="G339" s="1544"/>
      <c r="H339" s="20"/>
      <c r="I339" s="132"/>
      <c r="J339" s="2123"/>
      <c r="K339" s="1394"/>
    </row>
    <row r="340" spans="1:11" ht="37.5">
      <c r="A340" s="1806"/>
      <c r="B340" s="284"/>
      <c r="C340" s="362"/>
      <c r="D340" s="1056"/>
      <c r="E340" s="1836"/>
      <c r="F340" s="1477"/>
      <c r="G340" s="1539"/>
      <c r="H340" s="29"/>
      <c r="I340" s="132"/>
      <c r="J340" s="741"/>
      <c r="K340" s="1838"/>
    </row>
    <row r="341" spans="1:11">
      <c r="A341" s="1806"/>
      <c r="B341" s="284"/>
      <c r="C341" s="362"/>
      <c r="D341" s="1056"/>
      <c r="E341" s="1836"/>
      <c r="F341" s="1477"/>
      <c r="G341" s="1539"/>
      <c r="H341" s="29"/>
      <c r="I341" s="132"/>
      <c r="J341" s="360"/>
      <c r="K341" s="529"/>
    </row>
    <row r="342" spans="1:11">
      <c r="A342" s="1806"/>
      <c r="B342" s="69"/>
      <c r="C342" s="82"/>
      <c r="D342" s="322"/>
      <c r="E342" s="3167"/>
      <c r="F342" s="2805"/>
      <c r="G342" s="276"/>
      <c r="H342" s="29"/>
      <c r="I342" s="416"/>
      <c r="J342" s="203"/>
      <c r="K342" s="3154"/>
    </row>
    <row r="343" spans="1:11">
      <c r="A343" s="413" t="s">
        <v>1</v>
      </c>
      <c r="B343" s="413"/>
      <c r="C343" s="791"/>
      <c r="D343" s="372"/>
      <c r="E343" s="1848"/>
      <c r="F343" s="1849"/>
      <c r="G343" s="270"/>
      <c r="H343" s="1850"/>
      <c r="I343" s="413"/>
      <c r="J343" s="1851"/>
      <c r="K343" s="1847"/>
    </row>
    <row r="344" spans="1:11">
      <c r="A344" s="790" t="s">
        <v>1004</v>
      </c>
      <c r="B344" s="790"/>
      <c r="C344" s="1852"/>
      <c r="D344" s="785"/>
      <c r="E344" s="1848"/>
      <c r="F344" s="1849"/>
      <c r="G344" s="270"/>
      <c r="H344" s="1850"/>
      <c r="I344" s="413"/>
      <c r="J344" s="1851"/>
      <c r="K344" s="1847"/>
    </row>
    <row r="345" spans="1:11" ht="35.25" thickBot="1">
      <c r="A345" s="374"/>
      <c r="B345" s="412"/>
      <c r="C345" s="372"/>
      <c r="D345" s="372"/>
      <c r="E345" s="1848"/>
      <c r="F345" s="1849"/>
      <c r="G345" s="270"/>
      <c r="H345" s="1850"/>
      <c r="I345" s="412"/>
      <c r="J345" s="1851"/>
      <c r="K345" s="1847"/>
    </row>
    <row r="346" spans="1:11" ht="39" thickBot="1">
      <c r="B346" s="2124"/>
      <c r="C346" s="443"/>
      <c r="D346" s="1467"/>
      <c r="E346" s="1489"/>
      <c r="F346" s="1621"/>
      <c r="G346" s="1798"/>
      <c r="H346" s="1995"/>
      <c r="I346" s="482"/>
      <c r="J346" s="1995"/>
      <c r="K346" s="2091"/>
    </row>
    <row r="347" spans="1:11">
      <c r="B347" s="1597"/>
      <c r="C347" s="443"/>
      <c r="D347" s="1467"/>
      <c r="E347" s="1489"/>
      <c r="F347" s="1621"/>
      <c r="G347" s="1798"/>
      <c r="H347" s="1995"/>
      <c r="I347" s="482"/>
      <c r="J347" s="1995"/>
      <c r="K347" s="2091"/>
    </row>
    <row r="348" spans="1:11">
      <c r="B348" s="1870"/>
      <c r="C348" s="2092"/>
      <c r="D348" s="1464"/>
      <c r="E348" s="1478"/>
      <c r="F348" s="1479"/>
      <c r="G348" s="2090"/>
      <c r="H348" s="42"/>
      <c r="I348" s="132"/>
      <c r="J348" s="2095"/>
      <c r="K348" s="2096"/>
    </row>
    <row r="349" spans="1:11">
      <c r="B349" s="1870"/>
      <c r="C349" s="2092"/>
      <c r="D349" s="1598"/>
      <c r="E349" s="1478"/>
      <c r="F349" s="1479"/>
      <c r="G349" s="2090"/>
      <c r="H349" s="84"/>
      <c r="I349" s="132"/>
      <c r="J349" s="2093"/>
      <c r="K349" s="2094"/>
    </row>
    <row r="350" spans="1:11">
      <c r="B350" s="1870"/>
      <c r="C350" s="2092"/>
      <c r="D350" s="1598"/>
      <c r="E350" s="1478"/>
      <c r="F350" s="1479"/>
      <c r="G350" s="2090"/>
      <c r="H350" s="42"/>
      <c r="I350" s="132"/>
      <c r="J350" s="2093"/>
      <c r="K350" s="2094"/>
    </row>
    <row r="351" spans="1:11" ht="37.5">
      <c r="B351" s="1597"/>
      <c r="C351" s="362"/>
      <c r="D351" s="1464"/>
      <c r="E351" s="1478"/>
      <c r="F351" s="1479"/>
      <c r="G351" s="1798"/>
      <c r="H351" s="2104"/>
      <c r="I351" s="132"/>
      <c r="J351" s="1996"/>
      <c r="K351" s="2105"/>
    </row>
    <row r="352" spans="1:11">
      <c r="B352" s="32"/>
      <c r="C352" s="82"/>
      <c r="D352" s="322"/>
      <c r="E352" s="831"/>
      <c r="F352" s="665"/>
      <c r="G352" s="276"/>
      <c r="H352" s="29"/>
      <c r="I352" s="416"/>
      <c r="J352" s="203"/>
      <c r="K352" s="3804"/>
    </row>
    <row r="353" spans="2:11">
      <c r="B353" s="1870"/>
      <c r="C353" s="2092"/>
      <c r="D353" s="1464"/>
      <c r="E353" s="1478"/>
      <c r="F353" s="1479"/>
      <c r="G353" s="2090"/>
      <c r="H353" s="42"/>
      <c r="I353" s="132"/>
      <c r="J353" s="2095"/>
      <c r="K353" s="2096"/>
    </row>
    <row r="354" spans="2:11">
      <c r="B354" s="1870"/>
      <c r="C354" s="2092"/>
      <c r="D354" s="1598"/>
      <c r="E354" s="1478"/>
      <c r="F354" s="1479"/>
      <c r="G354" s="2090"/>
      <c r="H354" s="42"/>
      <c r="I354" s="132"/>
      <c r="J354" s="2095"/>
      <c r="K354" s="2096"/>
    </row>
    <row r="355" spans="2:11">
      <c r="B355" s="2116"/>
      <c r="C355" s="753"/>
      <c r="D355" s="753"/>
      <c r="E355" s="1478"/>
      <c r="F355" s="1479"/>
      <c r="G355" s="1713"/>
      <c r="H355" s="1345"/>
      <c r="I355" s="1349"/>
      <c r="J355" s="2119"/>
      <c r="K355" s="2119"/>
    </row>
    <row r="356" spans="2:11" ht="38.25">
      <c r="B356" s="2117"/>
      <c r="C356" s="753"/>
      <c r="D356" s="1063"/>
      <c r="E356" s="1478"/>
      <c r="F356" s="1479"/>
      <c r="G356" s="1539"/>
      <c r="H356" s="69"/>
      <c r="I356" s="1349"/>
      <c r="J356" s="2120"/>
      <c r="K356" s="2121"/>
    </row>
    <row r="357" spans="2:11">
      <c r="B357" s="2106"/>
      <c r="C357" s="2107"/>
      <c r="D357" s="2108"/>
      <c r="E357" s="2109"/>
      <c r="F357" s="2110"/>
      <c r="G357" s="2111"/>
      <c r="H357" s="2112"/>
      <c r="I357" s="2113"/>
      <c r="J357" s="2114"/>
      <c r="K357" s="2115"/>
    </row>
    <row r="358" spans="2:11">
      <c r="B358" s="1904"/>
      <c r="C358" s="2092"/>
      <c r="D358" s="172"/>
      <c r="E358" s="1478"/>
      <c r="F358" s="1479"/>
      <c r="G358" s="2097"/>
      <c r="H358" s="42"/>
      <c r="I358" s="132"/>
      <c r="J358" s="2098"/>
      <c r="K358" s="2099"/>
    </row>
    <row r="359" spans="2:11">
      <c r="B359" s="1904"/>
      <c r="C359" s="2092"/>
      <c r="D359" s="172"/>
      <c r="E359" s="1478"/>
      <c r="F359" s="1479"/>
      <c r="G359" s="2097"/>
      <c r="H359" s="42"/>
      <c r="I359" s="132"/>
      <c r="J359" s="2098"/>
      <c r="K359" s="2099"/>
    </row>
    <row r="360" spans="2:11">
      <c r="B360" s="852"/>
      <c r="C360" s="753"/>
      <c r="D360" s="2100"/>
      <c r="E360" s="1478"/>
      <c r="F360" s="1479"/>
      <c r="G360" s="2101"/>
      <c r="H360" s="1718"/>
      <c r="I360" s="132"/>
      <c r="J360" s="2102"/>
      <c r="K360" s="2102"/>
    </row>
    <row r="361" spans="2:11">
      <c r="B361" s="852"/>
      <c r="C361" s="753"/>
      <c r="D361" s="1063"/>
      <c r="E361" s="1478"/>
      <c r="F361" s="1479"/>
      <c r="G361" s="2101"/>
      <c r="H361" s="1718"/>
      <c r="I361" s="132"/>
      <c r="J361" s="2102"/>
      <c r="K361" s="2102"/>
    </row>
    <row r="362" spans="2:11">
      <c r="B362" s="190"/>
      <c r="C362" s="140"/>
      <c r="D362" s="140"/>
      <c r="E362" s="1476"/>
      <c r="F362" s="1477"/>
      <c r="G362" s="2122"/>
      <c r="H362" s="190"/>
      <c r="I362" s="132"/>
      <c r="J362" s="2118"/>
      <c r="K362" s="2118"/>
    </row>
    <row r="363" spans="2:11">
      <c r="B363" s="190"/>
      <c r="C363" s="140"/>
      <c r="D363" s="140"/>
      <c r="E363" s="1476"/>
      <c r="F363" s="1477"/>
      <c r="G363" s="2122"/>
      <c r="H363" s="190"/>
      <c r="I363" s="132"/>
      <c r="J363" s="2118"/>
      <c r="K363" s="2118"/>
    </row>
    <row r="364" spans="2:11">
      <c r="B364" s="190"/>
      <c r="C364" s="789"/>
      <c r="D364" s="140"/>
      <c r="E364" s="1476"/>
      <c r="F364" s="1477"/>
      <c r="G364" s="2122"/>
      <c r="H364" s="190"/>
      <c r="I364" s="132"/>
      <c r="J364" s="2118"/>
      <c r="K364" s="2118"/>
    </row>
    <row r="365" spans="2:11">
      <c r="B365" s="69"/>
      <c r="C365" s="218"/>
      <c r="D365" s="218"/>
      <c r="E365" s="1476"/>
      <c r="F365" s="1477"/>
      <c r="G365" s="1713"/>
      <c r="H365" s="69"/>
      <c r="I365" s="69"/>
      <c r="J365" s="2118"/>
      <c r="K365" s="2118"/>
    </row>
    <row r="366" spans="2:11">
      <c r="B366" s="69"/>
      <c r="C366" s="218"/>
      <c r="D366" s="218"/>
      <c r="E366" s="1476"/>
      <c r="F366" s="1477"/>
      <c r="G366" s="1713"/>
      <c r="H366" s="69"/>
      <c r="I366" s="69"/>
      <c r="J366" s="2118"/>
      <c r="K366" s="2118"/>
    </row>
    <row r="367" spans="2:11">
      <c r="B367" s="69"/>
      <c r="C367" s="218"/>
      <c r="D367" s="218"/>
      <c r="E367" s="1476"/>
      <c r="F367" s="1477"/>
      <c r="G367" s="1713"/>
      <c r="H367" s="69"/>
      <c r="I367" s="69"/>
      <c r="J367" s="2118"/>
      <c r="K367" s="2118"/>
    </row>
    <row r="368" spans="2:11" ht="35.25" thickBot="1">
      <c r="B368" s="69"/>
      <c r="C368" s="218"/>
      <c r="D368" s="753"/>
      <c r="E368" s="1478"/>
      <c r="F368" s="1479"/>
      <c r="G368" s="2097"/>
      <c r="H368" s="42"/>
      <c r="I368" s="132"/>
      <c r="J368" s="2098"/>
      <c r="K368" s="2099"/>
    </row>
    <row r="369" spans="1:11" ht="35.25" thickBot="1">
      <c r="B369" s="1484"/>
      <c r="C369" s="357"/>
      <c r="D369" s="358"/>
      <c r="E369" s="1474"/>
      <c r="F369" s="1475"/>
      <c r="G369" s="1541"/>
      <c r="H369" s="69"/>
      <c r="I369" s="144"/>
      <c r="J369" s="145"/>
      <c r="K369" s="146"/>
    </row>
    <row r="370" spans="1:11">
      <c r="B370" s="284"/>
      <c r="C370" s="362"/>
      <c r="D370" s="1540"/>
      <c r="E370" s="1474"/>
      <c r="F370" s="1475"/>
      <c r="G370" s="1632"/>
      <c r="H370" s="1543"/>
      <c r="I370" s="484"/>
      <c r="J370" s="485"/>
      <c r="K370" s="315"/>
    </row>
    <row r="371" spans="1:11" ht="37.5">
      <c r="B371" s="284"/>
      <c r="C371" s="362"/>
      <c r="D371" s="1056"/>
      <c r="E371" s="1836"/>
      <c r="F371" s="1477"/>
      <c r="G371" s="1544"/>
      <c r="H371" s="20"/>
      <c r="I371" s="132"/>
      <c r="J371" s="2123"/>
      <c r="K371" s="1394"/>
    </row>
    <row r="372" spans="1:11" ht="37.5">
      <c r="B372" s="284"/>
      <c r="C372" s="362"/>
      <c r="D372" s="1056"/>
      <c r="E372" s="1836"/>
      <c r="F372" s="1477"/>
      <c r="G372" s="1539"/>
      <c r="H372" s="29"/>
      <c r="I372" s="132"/>
      <c r="J372" s="741"/>
      <c r="K372" s="1838"/>
    </row>
    <row r="373" spans="1:11">
      <c r="B373" s="284"/>
      <c r="C373" s="362"/>
      <c r="D373" s="1056"/>
      <c r="E373" s="1836"/>
      <c r="F373" s="1477"/>
      <c r="G373" s="1539"/>
      <c r="H373" s="29"/>
      <c r="I373" s="132"/>
      <c r="J373" s="360"/>
      <c r="K373" s="529"/>
    </row>
    <row r="374" spans="1:11">
      <c r="B374" s="259"/>
      <c r="C374" s="357"/>
      <c r="D374" s="366"/>
      <c r="E374" s="1837"/>
      <c r="F374" s="1477"/>
      <c r="G374" s="1539"/>
      <c r="H374" s="29"/>
      <c r="I374" s="132"/>
      <c r="J374" s="360"/>
      <c r="K374" s="529"/>
    </row>
    <row r="375" spans="1:11">
      <c r="B375" s="259"/>
      <c r="C375" s="357"/>
      <c r="D375" s="366"/>
      <c r="E375" s="1837"/>
      <c r="F375" s="1477"/>
      <c r="G375" s="1539"/>
      <c r="H375" s="29"/>
      <c r="I375" s="455"/>
      <c r="J375" s="360"/>
      <c r="K375" s="529"/>
    </row>
    <row r="376" spans="1:11">
      <c r="B376" s="1904"/>
      <c r="C376" s="1905"/>
      <c r="D376" s="1906"/>
      <c r="E376" s="1827"/>
      <c r="F376" s="1907"/>
      <c r="G376" s="1908"/>
      <c r="H376" s="1685"/>
      <c r="I376" s="1909"/>
      <c r="J376" s="1910"/>
      <c r="K376" s="1911"/>
    </row>
    <row r="377" spans="1:11" ht="35.25" thickBot="1">
      <c r="B377" s="805"/>
      <c r="C377" s="1871"/>
      <c r="D377" s="375"/>
      <c r="E377" s="1790"/>
      <c r="F377" s="1872"/>
      <c r="G377" s="766"/>
      <c r="H377" s="1345"/>
      <c r="I377" s="1115"/>
      <c r="J377" s="1868"/>
      <c r="K377" s="1468"/>
    </row>
    <row r="378" spans="1:11">
      <c r="B378" s="1912"/>
      <c r="C378" s="786"/>
      <c r="D378" s="1413"/>
      <c r="E378" s="1913"/>
      <c r="F378" s="1914"/>
      <c r="G378" s="766"/>
      <c r="H378" s="416"/>
      <c r="I378" s="1915"/>
      <c r="J378" s="1582"/>
      <c r="K378" s="1916"/>
    </row>
    <row r="379" spans="1:11">
      <c r="B379" s="796"/>
      <c r="C379" s="786"/>
      <c r="D379" s="1415"/>
      <c r="E379" s="1535"/>
      <c r="F379" s="1606"/>
      <c r="G379" s="766"/>
      <c r="H379" s="416"/>
      <c r="I379" s="1915"/>
      <c r="J379" s="1582"/>
      <c r="K379" s="1918"/>
    </row>
    <row r="380" spans="1:11">
      <c r="B380" s="796"/>
      <c r="C380" s="786"/>
      <c r="D380" s="1415"/>
      <c r="E380" s="1535"/>
      <c r="F380" s="1606"/>
      <c r="G380" s="766"/>
      <c r="H380" s="416"/>
      <c r="I380" s="1915"/>
      <c r="J380" s="1582"/>
      <c r="K380" s="1918"/>
    </row>
    <row r="381" spans="1:11">
      <c r="A381" s="413" t="s">
        <v>1</v>
      </c>
      <c r="B381" s="413"/>
      <c r="C381" s="791"/>
      <c r="D381" s="372"/>
      <c r="E381" s="1848"/>
      <c r="F381" s="1849"/>
      <c r="G381" s="270"/>
      <c r="H381" s="1850"/>
      <c r="I381" s="413"/>
      <c r="J381" s="1851"/>
      <c r="K381" s="1847"/>
    </row>
    <row r="382" spans="1:11">
      <c r="A382" s="790" t="s">
        <v>1004</v>
      </c>
      <c r="B382" s="790"/>
      <c r="C382" s="1852"/>
      <c r="D382" s="785"/>
      <c r="E382" s="1848"/>
      <c r="F382" s="1849"/>
      <c r="G382" s="270"/>
      <c r="H382" s="1850"/>
      <c r="I382" s="413"/>
      <c r="J382" s="1851"/>
      <c r="K382" s="1847"/>
    </row>
    <row r="383" spans="1:11" ht="35.25" thickBot="1">
      <c r="A383" s="374"/>
      <c r="B383" s="412"/>
      <c r="C383" s="372"/>
      <c r="D383" s="372"/>
      <c r="E383" s="1848"/>
      <c r="F383" s="1849"/>
      <c r="G383" s="270"/>
      <c r="H383" s="1850"/>
      <c r="I383" s="412"/>
      <c r="J383" s="1851"/>
      <c r="K383" s="1847"/>
    </row>
    <row r="384" spans="1:11">
      <c r="A384" s="1853"/>
      <c r="B384" s="1854" t="s">
        <v>3</v>
      </c>
      <c r="C384" s="80" t="s">
        <v>4</v>
      </c>
      <c r="D384" s="379" t="s">
        <v>5</v>
      </c>
      <c r="E384" s="1855" t="s">
        <v>6</v>
      </c>
      <c r="F384" s="1856" t="s">
        <v>6</v>
      </c>
      <c r="G384" s="201" t="s">
        <v>7</v>
      </c>
      <c r="H384" s="80" t="s">
        <v>8</v>
      </c>
      <c r="I384" s="80" t="s">
        <v>9</v>
      </c>
      <c r="J384" s="1857" t="s">
        <v>10</v>
      </c>
      <c r="K384" s="1858" t="s">
        <v>10</v>
      </c>
    </row>
    <row r="385" spans="1:11" ht="35.25" thickBot="1">
      <c r="A385" s="1859"/>
      <c r="B385" s="1860"/>
      <c r="C385" s="414"/>
      <c r="D385" s="381" t="s">
        <v>11</v>
      </c>
      <c r="E385" s="1861" t="s">
        <v>12</v>
      </c>
      <c r="F385" s="1862" t="s">
        <v>13</v>
      </c>
      <c r="G385" s="202"/>
      <c r="H385" s="414" t="s">
        <v>14</v>
      </c>
      <c r="I385" s="414"/>
      <c r="J385" s="1863" t="s">
        <v>15</v>
      </c>
      <c r="K385" s="1864" t="s">
        <v>16</v>
      </c>
    </row>
    <row r="386" spans="1:11" ht="35.25" thickBot="1">
      <c r="A386" s="1806"/>
      <c r="B386" s="1870"/>
      <c r="C386" s="1871"/>
      <c r="D386" s="1464"/>
      <c r="E386" s="1865"/>
      <c r="F386" s="1866"/>
      <c r="G386" s="765"/>
      <c r="H386" s="1345"/>
      <c r="I386" s="1867"/>
      <c r="J386" s="1868"/>
      <c r="K386" s="1869"/>
    </row>
    <row r="387" spans="1:11">
      <c r="A387" s="1806"/>
      <c r="B387" s="1870"/>
      <c r="C387" s="1871"/>
      <c r="D387" s="1464"/>
      <c r="E387" s="1865"/>
      <c r="F387" s="1866"/>
      <c r="G387" s="765"/>
      <c r="H387" s="1868"/>
      <c r="I387" s="1867"/>
      <c r="J387" s="1868"/>
      <c r="K387" s="1869"/>
    </row>
    <row r="388" spans="1:11">
      <c r="A388" s="1806"/>
      <c r="B388" s="1870"/>
      <c r="C388" s="1871"/>
      <c r="D388" s="1464"/>
      <c r="E388" s="1790"/>
      <c r="F388" s="1872"/>
      <c r="G388" s="765"/>
      <c r="H388" s="1345"/>
      <c r="I388" s="1115"/>
      <c r="J388" s="1868"/>
      <c r="K388" s="1468"/>
    </row>
    <row r="389" spans="1:11">
      <c r="A389" s="1806"/>
      <c r="B389" s="1870"/>
      <c r="C389" s="1871"/>
      <c r="D389" s="1464"/>
      <c r="E389" s="1790"/>
      <c r="F389" s="1872"/>
      <c r="G389" s="765"/>
      <c r="H389" s="1345"/>
      <c r="I389" s="1115"/>
      <c r="J389" s="1868"/>
      <c r="K389" s="1468"/>
    </row>
    <row r="390" spans="1:11">
      <c r="A390" s="1806"/>
      <c r="B390" s="1870"/>
      <c r="C390" s="1871"/>
      <c r="D390" s="1056"/>
      <c r="E390" s="1790"/>
      <c r="F390" s="1477"/>
      <c r="G390" s="765"/>
      <c r="H390" s="1345"/>
      <c r="I390" s="1115"/>
      <c r="J390" s="1868"/>
      <c r="K390" s="1468"/>
    </row>
    <row r="391" spans="1:11">
      <c r="A391" s="1806"/>
      <c r="B391" s="1870"/>
      <c r="C391" s="1871"/>
      <c r="D391" s="1056"/>
      <c r="E391" s="1790"/>
      <c r="F391" s="1872"/>
      <c r="G391" s="765"/>
      <c r="H391" s="1345"/>
      <c r="I391" s="1115"/>
      <c r="J391" s="1868"/>
      <c r="K391" s="1468"/>
    </row>
    <row r="392" spans="1:11">
      <c r="A392" s="1806"/>
      <c r="B392" s="1870"/>
      <c r="C392" s="1871"/>
      <c r="D392" s="1464"/>
      <c r="E392" s="1790"/>
      <c r="F392" s="1872"/>
      <c r="G392" s="765"/>
      <c r="H392" s="1345"/>
      <c r="I392" s="1115"/>
      <c r="J392" s="1868"/>
      <c r="K392" s="1468"/>
    </row>
    <row r="393" spans="1:11">
      <c r="A393" s="1806"/>
      <c r="B393" s="1870"/>
      <c r="C393" s="1871"/>
      <c r="D393" s="1056"/>
      <c r="E393" s="1790"/>
      <c r="F393" s="1872"/>
      <c r="G393" s="765"/>
      <c r="H393" s="1345"/>
      <c r="I393" s="1115"/>
      <c r="J393" s="1868"/>
      <c r="K393" s="1468"/>
    </row>
    <row r="394" spans="1:11">
      <c r="A394" s="1806"/>
      <c r="B394" s="1870"/>
      <c r="C394" s="1871"/>
      <c r="D394" s="1056"/>
      <c r="E394" s="1790"/>
      <c r="F394" s="1872"/>
      <c r="G394" s="765"/>
      <c r="H394" s="1345"/>
      <c r="I394" s="1115"/>
      <c r="J394" s="1868"/>
      <c r="K394" s="1468"/>
    </row>
    <row r="395" spans="1:11">
      <c r="A395" s="1806"/>
      <c r="B395" s="1870"/>
      <c r="C395" s="1871"/>
      <c r="D395" s="1464"/>
      <c r="E395" s="1790"/>
      <c r="F395" s="1872"/>
      <c r="G395" s="765"/>
      <c r="H395" s="1345"/>
      <c r="I395" s="1115"/>
      <c r="J395" s="1868"/>
      <c r="K395" s="1468"/>
    </row>
    <row r="396" spans="1:11">
      <c r="A396" s="1806"/>
      <c r="B396" s="1870"/>
      <c r="C396" s="1871"/>
      <c r="D396" s="1464"/>
      <c r="E396" s="1790"/>
      <c r="F396" s="1872"/>
      <c r="G396" s="765"/>
      <c r="H396" s="1345"/>
      <c r="I396" s="1115"/>
      <c r="J396" s="1868"/>
      <c r="K396" s="1468"/>
    </row>
    <row r="397" spans="1:11">
      <c r="A397" s="1806"/>
      <c r="B397" s="1870"/>
      <c r="C397" s="1871"/>
      <c r="D397" s="1464"/>
      <c r="E397" s="1790"/>
      <c r="F397" s="1872"/>
      <c r="G397" s="765"/>
      <c r="H397" s="1345"/>
      <c r="I397" s="1115"/>
      <c r="J397" s="1868"/>
      <c r="K397" s="1468"/>
    </row>
    <row r="398" spans="1:11">
      <c r="A398" s="1806"/>
      <c r="B398" s="2170"/>
      <c r="C398" s="1871"/>
      <c r="D398" s="1464"/>
      <c r="E398" s="1790"/>
      <c r="F398" s="1872"/>
      <c r="G398" s="765"/>
      <c r="H398" s="1345"/>
      <c r="I398" s="1115"/>
      <c r="J398" s="1868"/>
      <c r="K398" s="1468"/>
    </row>
    <row r="399" spans="1:11" ht="35.25" thickBot="1">
      <c r="A399" s="1806"/>
      <c r="B399" s="1870"/>
      <c r="C399" s="1905"/>
      <c r="D399" s="2163"/>
      <c r="E399" s="1827"/>
      <c r="F399" s="1907"/>
      <c r="G399" s="2164"/>
      <c r="H399" s="1685"/>
      <c r="I399" s="1909"/>
      <c r="J399" s="1910"/>
      <c r="K399" s="2165"/>
    </row>
    <row r="400" spans="1:11">
      <c r="A400" s="1806"/>
      <c r="B400" s="1880"/>
      <c r="C400" s="1881"/>
      <c r="D400" s="1488"/>
      <c r="E400" s="1865"/>
      <c r="F400" s="1866"/>
      <c r="G400" s="1882"/>
      <c r="H400" s="1883"/>
      <c r="I400" s="1884"/>
      <c r="J400" s="1885"/>
      <c r="K400" s="1886"/>
    </row>
    <row r="401" spans="1:11">
      <c r="A401" s="1806"/>
      <c r="B401" s="2170"/>
      <c r="C401" s="1871"/>
      <c r="D401" s="1056"/>
      <c r="E401" s="1790"/>
      <c r="F401" s="1872"/>
      <c r="G401" s="765"/>
      <c r="H401" s="1345"/>
      <c r="I401" s="1115"/>
      <c r="J401" s="1868"/>
      <c r="K401" s="1887"/>
    </row>
    <row r="402" spans="1:11">
      <c r="A402" s="1806"/>
      <c r="B402" s="2170"/>
      <c r="C402" s="1871"/>
      <c r="D402" s="1056"/>
      <c r="E402" s="1790"/>
      <c r="F402" s="1872"/>
      <c r="G402" s="765"/>
      <c r="H402" s="1345"/>
      <c r="I402" s="1115"/>
      <c r="J402" s="1868"/>
      <c r="K402" s="1887"/>
    </row>
    <row r="403" spans="1:11" ht="35.25" thickBot="1">
      <c r="A403" s="1806"/>
      <c r="B403" s="1888"/>
      <c r="C403" s="1874"/>
      <c r="D403" s="1889"/>
      <c r="E403" s="1890"/>
      <c r="F403" s="1891"/>
      <c r="G403" s="1877"/>
      <c r="H403" s="1690"/>
      <c r="I403" s="1878"/>
      <c r="J403" s="1879"/>
      <c r="K403" s="1892"/>
    </row>
    <row r="404" spans="1:11" ht="35.25" thickBot="1">
      <c r="A404" s="1806"/>
      <c r="B404" s="1893"/>
      <c r="C404" s="1881"/>
      <c r="D404" s="1967"/>
      <c r="E404" s="1894"/>
      <c r="F404" s="1895"/>
      <c r="G404" s="1896"/>
      <c r="H404" s="1883"/>
      <c r="I404" s="1884"/>
      <c r="J404" s="1885"/>
      <c r="K404" s="1886"/>
    </row>
    <row r="405" spans="1:11">
      <c r="A405" s="1903"/>
      <c r="B405" s="1893"/>
      <c r="C405" s="1881"/>
      <c r="D405" s="1922"/>
      <c r="E405" s="1894"/>
      <c r="F405" s="1895"/>
      <c r="G405" s="1896"/>
      <c r="H405" s="1883"/>
      <c r="I405" s="1884"/>
      <c r="J405" s="1885"/>
      <c r="K405" s="1886"/>
    </row>
    <row r="406" spans="1:11" ht="35.25" thickBot="1">
      <c r="A406" s="1806"/>
      <c r="B406" s="805"/>
      <c r="C406" s="1055"/>
      <c r="D406" s="1901"/>
      <c r="E406" s="1790"/>
      <c r="F406" s="1872"/>
      <c r="G406" s="766"/>
      <c r="H406" s="416"/>
      <c r="I406" s="1115"/>
      <c r="J406" s="1897"/>
      <c r="K406" s="1898"/>
    </row>
    <row r="407" spans="1:11" ht="35.25" thickBot="1">
      <c r="A407" s="1806"/>
      <c r="B407" s="805"/>
      <c r="C407" s="1055"/>
      <c r="D407" s="1901"/>
      <c r="E407" s="1790"/>
      <c r="F407" s="1872"/>
      <c r="G407" s="766"/>
      <c r="H407" s="1345"/>
      <c r="I407" s="1115"/>
      <c r="J407" s="1345"/>
      <c r="K407" s="1887"/>
    </row>
    <row r="408" spans="1:11">
      <c r="A408" s="1806"/>
      <c r="B408" s="805"/>
      <c r="C408" s="1055"/>
      <c r="D408" s="375"/>
      <c r="E408" s="1790"/>
      <c r="F408" s="1872"/>
      <c r="G408" s="766"/>
      <c r="H408" s="1345"/>
      <c r="I408" s="1115"/>
      <c r="J408" s="1345"/>
      <c r="K408" s="1887"/>
    </row>
    <row r="409" spans="1:11" ht="35.25" thickBot="1">
      <c r="A409" s="1806"/>
      <c r="B409" s="2001"/>
      <c r="C409" s="2002"/>
      <c r="D409" s="2003"/>
      <c r="E409" s="2004"/>
      <c r="F409" s="2005"/>
      <c r="G409" s="2006"/>
      <c r="H409" s="2007"/>
      <c r="I409" s="2008"/>
      <c r="J409" s="2009"/>
      <c r="K409" s="2010"/>
    </row>
    <row r="410" spans="1:11" ht="35.25" thickTop="1">
      <c r="A410" s="1806"/>
      <c r="B410" s="69"/>
      <c r="C410" s="82"/>
      <c r="D410" s="322"/>
      <c r="E410" s="1478"/>
      <c r="F410" s="1479"/>
      <c r="G410" s="2090"/>
      <c r="H410" s="84"/>
      <c r="I410" s="132"/>
      <c r="J410" s="2093"/>
      <c r="K410" s="2145"/>
    </row>
    <row r="411" spans="1:11">
      <c r="A411" s="1806"/>
      <c r="B411" s="69"/>
      <c r="C411" s="82"/>
      <c r="D411" s="322"/>
      <c r="E411" s="1783"/>
      <c r="F411" s="1784"/>
      <c r="G411" s="2090"/>
      <c r="H411" s="42"/>
      <c r="I411" s="132"/>
      <c r="J411" s="2093"/>
      <c r="K411" s="1999"/>
    </row>
    <row r="412" spans="1:11">
      <c r="A412" s="1806"/>
      <c r="B412" s="69"/>
      <c r="C412" s="82"/>
      <c r="D412" s="322"/>
      <c r="E412" s="1478"/>
      <c r="F412" s="1479"/>
      <c r="G412" s="2090"/>
      <c r="H412" s="84"/>
      <c r="I412" s="132"/>
      <c r="J412" s="2093"/>
      <c r="K412" s="1777"/>
    </row>
    <row r="413" spans="1:11">
      <c r="A413" s="1806"/>
      <c r="B413" s="69"/>
      <c r="C413" s="82"/>
      <c r="D413" s="218"/>
      <c r="E413" s="1783"/>
      <c r="F413" s="1784"/>
      <c r="G413" s="1601"/>
      <c r="H413" s="1345"/>
      <c r="I413" s="455"/>
      <c r="J413" s="3803"/>
      <c r="K413" s="1998"/>
    </row>
    <row r="414" spans="1:11">
      <c r="A414" s="1806"/>
      <c r="B414" s="69"/>
      <c r="C414" s="82"/>
      <c r="D414" s="322"/>
      <c r="E414" s="1478"/>
      <c r="F414" s="1479"/>
      <c r="G414" s="1116"/>
      <c r="H414" s="1345"/>
      <c r="I414" s="455"/>
      <c r="J414" s="1345"/>
      <c r="K414" s="1997"/>
    </row>
    <row r="415" spans="1:11">
      <c r="A415" s="1806"/>
      <c r="B415" s="69"/>
      <c r="C415" s="82"/>
      <c r="D415" s="322"/>
      <c r="E415" s="1783"/>
      <c r="F415" s="1477"/>
      <c r="G415" s="1116"/>
      <c r="H415" s="1345"/>
      <c r="I415" s="455"/>
      <c r="J415" s="1345"/>
      <c r="K415" s="1997"/>
    </row>
    <row r="416" spans="1:11">
      <c r="A416" s="1806"/>
      <c r="B416" s="69"/>
      <c r="C416" s="82"/>
      <c r="D416" s="322"/>
      <c r="E416" s="1783"/>
      <c r="F416" s="1477"/>
      <c r="G416" s="1116"/>
      <c r="H416" s="1345"/>
      <c r="I416" s="455"/>
      <c r="J416" s="1345"/>
      <c r="K416" s="1997"/>
    </row>
    <row r="417" spans="1:11">
      <c r="A417" s="1806"/>
      <c r="B417" s="69"/>
      <c r="C417" s="82"/>
      <c r="D417" s="322"/>
      <c r="E417" s="33"/>
      <c r="F417" s="34"/>
      <c r="G417" s="276"/>
      <c r="H417" s="1345"/>
      <c r="I417" s="455"/>
      <c r="J417" s="203"/>
      <c r="K417" s="1777"/>
    </row>
    <row r="418" spans="1:11">
      <c r="A418" s="1806"/>
      <c r="B418" s="69"/>
      <c r="C418" s="82"/>
      <c r="D418" s="218"/>
      <c r="E418" s="1783"/>
      <c r="F418" s="1784"/>
      <c r="G418" s="1601"/>
      <c r="H418" s="1345"/>
      <c r="I418" s="132"/>
      <c r="J418" s="3803"/>
      <c r="K418" s="1998"/>
    </row>
    <row r="419" spans="1:11">
      <c r="A419" s="413" t="s">
        <v>1</v>
      </c>
      <c r="B419" s="413"/>
      <c r="C419" s="791"/>
      <c r="D419" s="372"/>
      <c r="E419" s="1848"/>
      <c r="F419" s="1849"/>
      <c r="G419" s="270"/>
      <c r="H419" s="1850"/>
      <c r="I419" s="413"/>
      <c r="J419" s="1851"/>
      <c r="K419" s="1847"/>
    </row>
    <row r="420" spans="1:11">
      <c r="A420" s="790" t="s">
        <v>1004</v>
      </c>
      <c r="B420" s="790"/>
      <c r="C420" s="1852"/>
      <c r="D420" s="785"/>
      <c r="E420" s="1848"/>
      <c r="F420" s="1849"/>
      <c r="G420" s="270"/>
      <c r="H420" s="1850"/>
      <c r="I420" s="413"/>
      <c r="J420" s="1851"/>
      <c r="K420" s="1847"/>
    </row>
    <row r="421" spans="1:11" ht="35.25" thickBot="1">
      <c r="A421" s="374"/>
      <c r="B421" s="412"/>
      <c r="C421" s="372"/>
      <c r="D421" s="372"/>
      <c r="E421" s="1848"/>
      <c r="F421" s="1849"/>
      <c r="G421" s="270"/>
      <c r="H421" s="1850"/>
      <c r="I421" s="412"/>
      <c r="J421" s="1851"/>
      <c r="K421" s="1847"/>
    </row>
    <row r="422" spans="1:11">
      <c r="A422" s="1853"/>
      <c r="B422" s="1854" t="s">
        <v>3</v>
      </c>
      <c r="C422" s="80" t="s">
        <v>4</v>
      </c>
      <c r="D422" s="379" t="s">
        <v>5</v>
      </c>
      <c r="E422" s="1855" t="s">
        <v>6</v>
      </c>
      <c r="F422" s="1856" t="s">
        <v>6</v>
      </c>
      <c r="G422" s="201" t="s">
        <v>7</v>
      </c>
      <c r="H422" s="80" t="s">
        <v>8</v>
      </c>
      <c r="I422" s="80" t="s">
        <v>9</v>
      </c>
      <c r="J422" s="1857" t="s">
        <v>10</v>
      </c>
      <c r="K422" s="1858" t="s">
        <v>10</v>
      </c>
    </row>
    <row r="423" spans="1:11" ht="35.25" thickBot="1">
      <c r="A423" s="1859"/>
      <c r="B423" s="1860"/>
      <c r="C423" s="414"/>
      <c r="D423" s="381" t="s">
        <v>11</v>
      </c>
      <c r="E423" s="1861" t="s">
        <v>12</v>
      </c>
      <c r="F423" s="1862" t="s">
        <v>13</v>
      </c>
      <c r="G423" s="202"/>
      <c r="H423" s="414" t="s">
        <v>14</v>
      </c>
      <c r="I423" s="414"/>
      <c r="J423" s="1863" t="s">
        <v>15</v>
      </c>
      <c r="K423" s="1864" t="s">
        <v>16</v>
      </c>
    </row>
    <row r="424" spans="1:11" ht="35.25" thickBot="1">
      <c r="A424" s="1806"/>
      <c r="B424" s="2236"/>
      <c r="C424" s="1871"/>
      <c r="D424" s="1464"/>
      <c r="E424" s="1865"/>
      <c r="F424" s="1866"/>
      <c r="G424" s="765"/>
      <c r="H424" s="1345"/>
      <c r="I424" s="1867"/>
      <c r="J424" s="1868"/>
      <c r="K424" s="1869"/>
    </row>
    <row r="425" spans="1:11" ht="35.25" thickBot="1">
      <c r="A425" s="1806"/>
      <c r="B425" s="1870"/>
      <c r="C425" s="2237"/>
      <c r="D425" s="1464"/>
      <c r="E425" s="1865"/>
      <c r="F425" s="1866"/>
      <c r="G425" s="765"/>
      <c r="H425" s="1345"/>
      <c r="I425" s="1867"/>
      <c r="J425" s="2238"/>
      <c r="K425" s="1869"/>
    </row>
    <row r="426" spans="1:11">
      <c r="A426" s="1806"/>
      <c r="B426" s="1870"/>
      <c r="C426" s="2237"/>
      <c r="D426" s="1464"/>
      <c r="E426" s="1865"/>
      <c r="F426" s="1866"/>
      <c r="G426" s="765"/>
      <c r="H426" s="1345"/>
      <c r="I426" s="1867"/>
      <c r="J426" s="2238"/>
      <c r="K426" s="1869"/>
    </row>
    <row r="427" spans="1:11">
      <c r="A427" s="1806"/>
      <c r="B427" s="1870"/>
      <c r="C427" s="1871"/>
      <c r="D427" s="1464"/>
      <c r="E427" s="1790"/>
      <c r="F427" s="1872"/>
      <c r="G427" s="765"/>
      <c r="H427" s="1345"/>
      <c r="I427" s="1115"/>
      <c r="J427" s="1868"/>
      <c r="K427" s="1468"/>
    </row>
    <row r="428" spans="1:11">
      <c r="A428" s="1806"/>
      <c r="B428" s="1870"/>
      <c r="C428" s="1871"/>
      <c r="D428" s="1464"/>
      <c r="E428" s="1790"/>
      <c r="F428" s="1872"/>
      <c r="G428" s="765"/>
      <c r="H428" s="1345"/>
      <c r="I428" s="1115"/>
      <c r="J428" s="1868"/>
      <c r="K428" s="1468"/>
    </row>
    <row r="429" spans="1:11">
      <c r="A429" s="1806"/>
      <c r="B429" s="1870"/>
      <c r="C429" s="1871"/>
      <c r="D429" s="1464"/>
      <c r="E429" s="1790"/>
      <c r="F429" s="1477"/>
      <c r="G429" s="765"/>
      <c r="H429" s="1345"/>
      <c r="I429" s="1115"/>
      <c r="J429" s="1868"/>
      <c r="K429" s="1468"/>
    </row>
    <row r="430" spans="1:11">
      <c r="A430" s="1806"/>
      <c r="B430" s="1870"/>
      <c r="C430" s="1871"/>
      <c r="D430" s="1464"/>
      <c r="E430" s="1790"/>
      <c r="F430" s="1872"/>
      <c r="G430" s="765"/>
      <c r="H430" s="1345"/>
      <c r="I430" s="1115"/>
      <c r="J430" s="1868"/>
      <c r="K430" s="1468"/>
    </row>
    <row r="431" spans="1:11">
      <c r="A431" s="1806"/>
      <c r="B431" s="1870"/>
      <c r="C431" s="1871"/>
      <c r="D431" s="1464"/>
      <c r="E431" s="1790"/>
      <c r="F431" s="1872"/>
      <c r="G431" s="765"/>
      <c r="H431" s="1345"/>
      <c r="I431" s="1115"/>
      <c r="J431" s="1868"/>
      <c r="K431" s="1468"/>
    </row>
    <row r="432" spans="1:11">
      <c r="A432" s="1806"/>
      <c r="B432" s="1870"/>
      <c r="C432" s="1871"/>
      <c r="D432" s="1464"/>
      <c r="E432" s="1790"/>
      <c r="F432" s="2252"/>
      <c r="G432" s="765"/>
      <c r="H432" s="1345"/>
      <c r="I432" s="1115"/>
      <c r="J432" s="1868"/>
      <c r="K432" s="1468"/>
    </row>
    <row r="433" spans="1:11">
      <c r="A433" s="1806"/>
      <c r="B433" s="1870"/>
      <c r="C433" s="1871"/>
      <c r="D433" s="1598"/>
      <c r="E433" s="1790"/>
      <c r="F433" s="1872"/>
      <c r="G433" s="765"/>
      <c r="H433" s="1345"/>
      <c r="I433" s="1115"/>
      <c r="J433" s="1868"/>
      <c r="K433" s="1468"/>
    </row>
    <row r="434" spans="1:11">
      <c r="A434" s="1806"/>
      <c r="B434" s="1870"/>
      <c r="C434" s="1871"/>
      <c r="D434" s="1464"/>
      <c r="E434" s="1790"/>
      <c r="F434" s="1872"/>
      <c r="G434" s="765"/>
      <c r="H434" s="1345"/>
      <c r="I434" s="1115"/>
      <c r="J434" s="1868"/>
      <c r="K434" s="1468"/>
    </row>
    <row r="435" spans="1:11">
      <c r="A435" s="1806"/>
      <c r="B435" s="1870"/>
      <c r="C435" s="1871"/>
      <c r="D435" s="1464"/>
      <c r="E435" s="1790"/>
      <c r="F435" s="1872"/>
      <c r="G435" s="765"/>
      <c r="H435" s="1345"/>
      <c r="I435" s="1115"/>
      <c r="J435" s="1868"/>
      <c r="K435" s="1468"/>
    </row>
    <row r="436" spans="1:11" ht="35.25" thickBot="1">
      <c r="A436" s="1806"/>
      <c r="B436" s="1870"/>
      <c r="C436" s="1871"/>
      <c r="D436" s="1464"/>
      <c r="E436" s="1827"/>
      <c r="F436" s="1907"/>
      <c r="G436" s="765"/>
      <c r="H436" s="1345"/>
      <c r="I436" s="1115"/>
      <c r="J436" s="1868"/>
      <c r="K436" s="1468"/>
    </row>
    <row r="437" spans="1:11">
      <c r="A437" s="1806"/>
      <c r="B437" s="2170"/>
      <c r="C437" s="1881"/>
      <c r="D437" s="1464"/>
      <c r="E437" s="1865"/>
      <c r="F437" s="1866"/>
      <c r="G437" s="1882"/>
      <c r="H437" s="1883"/>
      <c r="I437" s="1884"/>
      <c r="J437" s="1885"/>
      <c r="K437" s="1886"/>
    </row>
    <row r="438" spans="1:11">
      <c r="A438" s="1806"/>
      <c r="B438" s="685"/>
      <c r="C438" s="3756"/>
      <c r="D438" s="3758"/>
      <c r="E438" s="252"/>
      <c r="F438" s="241"/>
      <c r="G438" s="276"/>
      <c r="H438" s="29"/>
      <c r="I438" s="416"/>
      <c r="J438" s="203"/>
      <c r="K438" s="311"/>
    </row>
    <row r="439" spans="1:11">
      <c r="A439" s="1806"/>
      <c r="B439" s="852"/>
      <c r="C439" s="753"/>
      <c r="D439" s="634"/>
      <c r="E439" s="1478"/>
      <c r="F439" s="1479"/>
      <c r="G439" s="1116"/>
      <c r="H439" s="1345"/>
      <c r="I439" s="1349"/>
      <c r="J439" s="2102"/>
      <c r="K439" s="2102" t="s">
        <v>1181</v>
      </c>
    </row>
    <row r="440" spans="1:11">
      <c r="A440" s="1806"/>
      <c r="B440" s="852"/>
      <c r="C440" s="218"/>
      <c r="D440" s="634"/>
      <c r="E440" s="1478"/>
      <c r="F440" s="1479"/>
      <c r="G440" s="1713"/>
      <c r="H440" s="69"/>
      <c r="I440" s="69"/>
      <c r="J440" s="908"/>
      <c r="K440" s="2129" t="s">
        <v>1182</v>
      </c>
    </row>
    <row r="441" spans="1:11">
      <c r="A441" s="1806"/>
      <c r="B441" s="852"/>
      <c r="C441" s="634"/>
      <c r="D441" s="634"/>
      <c r="E441" s="1478"/>
      <c r="F441" s="1479"/>
      <c r="G441" s="1713"/>
      <c r="H441" s="69"/>
      <c r="I441" s="69"/>
      <c r="J441" s="908"/>
      <c r="K441" s="2129" t="s">
        <v>1183</v>
      </c>
    </row>
    <row r="442" spans="1:11">
      <c r="A442" s="1806"/>
      <c r="B442" s="852"/>
      <c r="C442" s="634"/>
      <c r="D442" s="634"/>
      <c r="E442" s="1478"/>
      <c r="F442" s="1479"/>
      <c r="G442" s="1713"/>
      <c r="H442" s="69"/>
      <c r="I442" s="69"/>
      <c r="J442" s="908"/>
      <c r="K442" s="2129"/>
    </row>
    <row r="443" spans="1:11">
      <c r="A443" s="1903"/>
      <c r="B443" s="69"/>
      <c r="C443" s="82"/>
      <c r="D443" s="605"/>
      <c r="E443" s="33"/>
      <c r="F443" s="34"/>
      <c r="G443" s="276"/>
      <c r="H443" s="1345"/>
      <c r="I443" s="455"/>
      <c r="J443" s="959"/>
      <c r="K443" s="1777"/>
    </row>
    <row r="444" spans="1:11">
      <c r="A444" s="1806"/>
      <c r="B444" s="387"/>
      <c r="C444" s="3766"/>
      <c r="D444" s="3767"/>
      <c r="E444" s="252"/>
      <c r="F444" s="241"/>
      <c r="G444" s="276"/>
      <c r="H444" s="29"/>
      <c r="I444" s="416"/>
      <c r="J444" s="203"/>
      <c r="K444" s="311"/>
    </row>
    <row r="445" spans="1:11">
      <c r="A445" s="1806"/>
      <c r="B445" s="1597"/>
      <c r="C445" s="362"/>
      <c r="D445" s="1540"/>
      <c r="E445" s="1476"/>
      <c r="F445" s="1477"/>
      <c r="G445" s="1601"/>
      <c r="H445" s="20"/>
      <c r="I445" s="404"/>
      <c r="J445" s="405"/>
      <c r="K445" s="478"/>
    </row>
    <row r="446" spans="1:11" ht="38.25">
      <c r="A446" s="1806"/>
      <c r="B446" s="1597"/>
      <c r="C446" s="362"/>
      <c r="D446" s="1598"/>
      <c r="E446" s="1476"/>
      <c r="F446" s="1477"/>
      <c r="G446" s="1601"/>
      <c r="H446" s="29"/>
      <c r="I446" s="132"/>
      <c r="J446" s="741"/>
      <c r="K446" s="692"/>
    </row>
    <row r="447" spans="1:11">
      <c r="A447" s="1806"/>
      <c r="B447" s="1597"/>
      <c r="C447" s="362"/>
      <c r="D447" s="1598"/>
      <c r="E447" s="1476"/>
      <c r="F447" s="1477"/>
      <c r="G447" s="1601"/>
      <c r="H447" s="29"/>
      <c r="I447" s="132"/>
      <c r="J447" s="360"/>
      <c r="K447" s="311"/>
    </row>
    <row r="448" spans="1:11" ht="35.25" thickBot="1">
      <c r="A448" s="1806"/>
      <c r="B448" s="1163"/>
      <c r="C448" s="362"/>
      <c r="D448" s="358"/>
      <c r="E448" s="1476"/>
      <c r="F448" s="1477"/>
      <c r="G448" s="1539"/>
      <c r="H448" s="69"/>
      <c r="I448" s="486"/>
      <c r="J448" s="363"/>
      <c r="K448" s="364"/>
    </row>
    <row r="449" spans="1:11">
      <c r="A449" s="1806"/>
      <c r="B449" s="1597"/>
      <c r="C449" s="362"/>
      <c r="D449" s="1540"/>
      <c r="E449" s="1474"/>
      <c r="F449" s="1600"/>
      <c r="G449" s="1601"/>
      <c r="H449" s="1599"/>
      <c r="I449" s="484"/>
      <c r="J449" s="485"/>
      <c r="K449" s="577"/>
    </row>
    <row r="450" spans="1:11">
      <c r="A450" s="1806"/>
      <c r="B450" s="797"/>
      <c r="C450" s="786"/>
      <c r="D450" s="605"/>
      <c r="E450" s="182"/>
      <c r="F450" s="1606"/>
      <c r="G450" s="766"/>
      <c r="H450" s="162"/>
      <c r="I450" s="455"/>
      <c r="J450" s="2253"/>
      <c r="K450" s="1918"/>
    </row>
    <row r="451" spans="1:11">
      <c r="A451" s="1806"/>
      <c r="B451" s="69"/>
      <c r="C451" s="82"/>
      <c r="D451" s="322"/>
      <c r="E451" s="1478"/>
      <c r="F451" s="1479"/>
      <c r="G451" s="1116"/>
      <c r="H451" s="1345"/>
      <c r="I451" s="455"/>
      <c r="J451" s="1345"/>
      <c r="K451" s="1997"/>
    </row>
    <row r="452" spans="1:11">
      <c r="A452" s="1806"/>
      <c r="B452" s="685"/>
      <c r="C452" s="3766"/>
      <c r="D452" s="3767"/>
      <c r="E452" s="252"/>
      <c r="F452" s="241"/>
      <c r="G452" s="276"/>
      <c r="H452" s="29"/>
      <c r="I452" s="416"/>
      <c r="J452" s="203"/>
      <c r="K452" s="311"/>
    </row>
    <row r="453" spans="1:11" ht="35.25" thickBot="1">
      <c r="A453" s="1806"/>
      <c r="B453" s="645"/>
      <c r="C453" s="82"/>
      <c r="D453" s="605"/>
      <c r="E453" s="252"/>
      <c r="F453" s="241"/>
      <c r="G453" s="276"/>
      <c r="H453" s="29"/>
      <c r="I453" s="1804"/>
      <c r="J453" s="203"/>
      <c r="K453" s="3154"/>
    </row>
    <row r="454" spans="1:11" ht="35.25" thickBot="1">
      <c r="A454" s="1806"/>
      <c r="B454" s="608"/>
      <c r="C454" s="786"/>
      <c r="D454" s="1413"/>
      <c r="E454" s="1913"/>
      <c r="F454" s="1914"/>
      <c r="G454" s="766"/>
      <c r="H454" s="162"/>
      <c r="I454" s="455"/>
      <c r="J454" s="2253"/>
      <c r="K454" s="2254"/>
    </row>
    <row r="455" spans="1:11">
      <c r="A455" s="1806"/>
      <c r="B455" s="387"/>
      <c r="C455" s="2255"/>
      <c r="D455" s="2019"/>
      <c r="E455" s="137"/>
      <c r="F455" s="241"/>
      <c r="G455" s="276"/>
      <c r="H455" s="29"/>
      <c r="I455" s="455"/>
      <c r="J455" s="2253"/>
      <c r="K455" s="2254"/>
    </row>
    <row r="456" spans="1:11">
      <c r="A456" s="1806"/>
      <c r="B456" s="645"/>
      <c r="C456" s="82"/>
      <c r="D456" s="605"/>
      <c r="E456" s="137"/>
      <c r="F456" s="241"/>
      <c r="G456" s="276"/>
      <c r="H456" s="29"/>
      <c r="I456" s="455"/>
      <c r="J456" s="2253"/>
      <c r="K456" s="3154"/>
    </row>
    <row r="457" spans="1:11">
      <c r="A457" s="413" t="s">
        <v>1</v>
      </c>
      <c r="B457" s="413"/>
      <c r="C457" s="791"/>
      <c r="D457" s="372"/>
      <c r="E457" s="1848"/>
      <c r="F457" s="1849"/>
      <c r="G457" s="270"/>
      <c r="H457" s="1850"/>
      <c r="I457" s="413"/>
      <c r="J457" s="1851"/>
      <c r="K457" s="1847"/>
    </row>
    <row r="458" spans="1:11">
      <c r="A458" s="790" t="s">
        <v>1004</v>
      </c>
      <c r="B458" s="790"/>
      <c r="C458" s="1852"/>
      <c r="D458" s="785"/>
      <c r="E458" s="1848"/>
      <c r="F458" s="1849"/>
      <c r="G458" s="270"/>
      <c r="H458" s="1850"/>
      <c r="I458" s="413"/>
      <c r="J458" s="1851"/>
      <c r="K458" s="1847"/>
    </row>
    <row r="459" spans="1:11" ht="35.25" thickBot="1">
      <c r="A459" s="374"/>
      <c r="B459" s="412"/>
      <c r="C459" s="372"/>
      <c r="D459" s="372"/>
      <c r="E459" s="1848"/>
      <c r="F459" s="1849"/>
      <c r="G459" s="270"/>
      <c r="H459" s="1850"/>
      <c r="I459" s="412"/>
      <c r="J459" s="1851"/>
      <c r="K459" s="1847"/>
    </row>
    <row r="460" spans="1:11">
      <c r="A460" s="1853"/>
      <c r="B460" s="1854" t="s">
        <v>3</v>
      </c>
      <c r="C460" s="80" t="s">
        <v>4</v>
      </c>
      <c r="D460" s="379" t="s">
        <v>5</v>
      </c>
      <c r="E460" s="2778" t="s">
        <v>6</v>
      </c>
      <c r="F460" s="2779" t="s">
        <v>6</v>
      </c>
      <c r="G460" s="201" t="s">
        <v>7</v>
      </c>
      <c r="H460" s="80" t="s">
        <v>8</v>
      </c>
      <c r="I460" s="80" t="s">
        <v>9</v>
      </c>
      <c r="J460" s="1857" t="s">
        <v>10</v>
      </c>
      <c r="K460" s="1858" t="s">
        <v>10</v>
      </c>
    </row>
    <row r="461" spans="1:11" ht="35.25" thickBot="1">
      <c r="A461" s="1859"/>
      <c r="B461" s="1860"/>
      <c r="C461" s="414"/>
      <c r="D461" s="381" t="s">
        <v>11</v>
      </c>
      <c r="E461" s="2780" t="s">
        <v>12</v>
      </c>
      <c r="F461" s="2781" t="s">
        <v>13</v>
      </c>
      <c r="G461" s="202"/>
      <c r="H461" s="414" t="s">
        <v>14</v>
      </c>
      <c r="I461" s="414"/>
      <c r="J461" s="1863" t="s">
        <v>15</v>
      </c>
      <c r="K461" s="1864" t="s">
        <v>16</v>
      </c>
    </row>
    <row r="462" spans="1:11">
      <c r="A462" s="1806"/>
      <c r="B462" s="685"/>
      <c r="C462" s="3766"/>
      <c r="D462" s="3767"/>
      <c r="E462" s="252"/>
      <c r="F462" s="241"/>
      <c r="G462" s="276"/>
      <c r="H462" s="29"/>
      <c r="I462" s="416"/>
      <c r="J462" s="203"/>
      <c r="K462" s="311"/>
    </row>
    <row r="463" spans="1:11">
      <c r="A463" s="1806"/>
      <c r="B463" s="608"/>
      <c r="C463" s="82"/>
      <c r="D463" s="82"/>
      <c r="E463" s="33"/>
      <c r="F463" s="34"/>
      <c r="G463" s="276"/>
      <c r="H463" s="29"/>
      <c r="I463" s="455"/>
      <c r="J463" s="203"/>
      <c r="K463" s="3154"/>
    </row>
    <row r="464" spans="1:11" ht="35.25" thickBot="1">
      <c r="A464" s="1806"/>
      <c r="B464" s="645"/>
      <c r="C464" s="82"/>
      <c r="D464" s="605"/>
      <c r="E464" s="33"/>
      <c r="F464" s="34"/>
      <c r="G464" s="276"/>
      <c r="H464" s="29"/>
      <c r="I464" s="1804"/>
      <c r="J464" s="203"/>
      <c r="K464" s="3154"/>
    </row>
    <row r="465" spans="1:11" ht="35.25" thickBot="1">
      <c r="A465" s="1806"/>
      <c r="B465" s="608"/>
      <c r="C465" s="786"/>
      <c r="D465" s="1413"/>
      <c r="E465" s="2782"/>
      <c r="F465" s="2783"/>
      <c r="G465" s="766"/>
      <c r="H465" s="162"/>
      <c r="I465" s="455"/>
      <c r="J465" s="2253"/>
      <c r="K465" s="2254"/>
    </row>
    <row r="466" spans="1:11" ht="35.25" thickBot="1">
      <c r="A466" s="1806"/>
      <c r="B466" s="387"/>
      <c r="C466" s="2255"/>
      <c r="D466" s="2019"/>
      <c r="E466" s="33"/>
      <c r="F466" s="2784"/>
      <c r="G466" s="276"/>
      <c r="H466" s="29"/>
      <c r="I466" s="455"/>
      <c r="J466" s="2253"/>
      <c r="K466" s="2254"/>
    </row>
    <row r="467" spans="1:11">
      <c r="A467" s="1806"/>
      <c r="B467" s="387"/>
      <c r="C467" s="2255"/>
      <c r="D467" s="2019"/>
      <c r="E467" s="33"/>
      <c r="F467" s="34"/>
      <c r="G467" s="276"/>
      <c r="H467" s="29"/>
      <c r="I467" s="455"/>
      <c r="J467" s="2253"/>
      <c r="K467" s="2254"/>
    </row>
    <row r="468" spans="1:11">
      <c r="A468" s="1806"/>
      <c r="B468" s="645"/>
      <c r="C468" s="82"/>
      <c r="D468" s="605"/>
      <c r="E468" s="33"/>
      <c r="F468" s="2784"/>
      <c r="G468" s="276"/>
      <c r="H468" s="29"/>
      <c r="I468" s="455"/>
      <c r="J468" s="2253"/>
      <c r="K468" s="3154"/>
    </row>
    <row r="469" spans="1:11">
      <c r="A469" s="1806"/>
      <c r="B469" s="796"/>
      <c r="C469" s="786"/>
      <c r="D469" s="605"/>
      <c r="E469" s="922"/>
      <c r="F469" s="2785"/>
      <c r="G469" s="766"/>
      <c r="H469" s="162"/>
      <c r="I469" s="455"/>
      <c r="J469" s="2253"/>
      <c r="K469" s="1918"/>
    </row>
    <row r="470" spans="1:11">
      <c r="A470" s="1806"/>
      <c r="B470" s="190"/>
      <c r="C470" s="82"/>
      <c r="D470" s="322"/>
      <c r="E470" s="1783"/>
      <c r="F470" s="1477"/>
      <c r="G470" s="1116"/>
      <c r="H470" s="1345"/>
      <c r="I470" s="455"/>
      <c r="J470" s="1345"/>
      <c r="K470" s="1997"/>
    </row>
    <row r="471" spans="1:11">
      <c r="A471" s="1806"/>
      <c r="B471" s="69"/>
      <c r="C471" s="82"/>
      <c r="D471" s="605"/>
      <c r="E471" s="1783"/>
      <c r="F471" s="1477"/>
      <c r="G471" s="1116"/>
      <c r="H471" s="1345"/>
      <c r="I471" s="455"/>
      <c r="J471" s="1345"/>
      <c r="K471" s="1997"/>
    </row>
    <row r="472" spans="1:11">
      <c r="A472" s="1806"/>
      <c r="B472" s="645"/>
      <c r="C472" s="82"/>
      <c r="D472" s="605"/>
      <c r="E472" s="252"/>
      <c r="F472" s="241"/>
      <c r="G472" s="276"/>
      <c r="H472" s="29"/>
      <c r="I472" s="1804"/>
      <c r="J472" s="203"/>
      <c r="K472" s="3154"/>
    </row>
    <row r="473" spans="1:11">
      <c r="A473" s="1806"/>
      <c r="B473" s="1597"/>
      <c r="C473" s="443"/>
      <c r="D473" s="1469"/>
      <c r="E473" s="1734"/>
      <c r="F473" s="1735"/>
      <c r="G473" s="276"/>
      <c r="H473" s="29"/>
      <c r="I473" s="416"/>
      <c r="J473" s="203"/>
      <c r="K473" s="2096"/>
    </row>
    <row r="474" spans="1:11">
      <c r="A474" s="1806"/>
      <c r="B474" s="1257"/>
      <c r="C474" s="218"/>
      <c r="D474" s="218"/>
      <c r="E474" s="1478"/>
      <c r="F474" s="1479"/>
      <c r="G474" s="1713"/>
      <c r="H474" s="69"/>
      <c r="I474" s="69"/>
      <c r="J474" s="908"/>
      <c r="K474" s="1490"/>
    </row>
    <row r="475" spans="1:11">
      <c r="A475" s="1806"/>
      <c r="B475" s="1597"/>
      <c r="C475" s="443"/>
      <c r="D475" s="1469"/>
      <c r="E475" s="1783"/>
      <c r="F475" s="1477"/>
      <c r="G475" s="1116"/>
      <c r="H475" s="1345"/>
      <c r="I475" s="455"/>
      <c r="J475" s="1345"/>
      <c r="K475" s="1997"/>
    </row>
    <row r="476" spans="1:11">
      <c r="A476" s="1806"/>
      <c r="B476" s="1597"/>
      <c r="C476" s="443"/>
      <c r="D476" s="1469"/>
      <c r="E476" s="1734"/>
      <c r="F476" s="1735"/>
      <c r="G476" s="276"/>
      <c r="H476" s="29"/>
      <c r="I476" s="416"/>
      <c r="J476" s="203"/>
      <c r="K476" s="2096"/>
    </row>
    <row r="477" spans="1:11">
      <c r="A477" s="1806"/>
      <c r="B477" s="69"/>
      <c r="C477" s="82"/>
      <c r="D477" s="605"/>
      <c r="E477" s="33"/>
      <c r="F477" s="34"/>
      <c r="G477" s="276"/>
      <c r="H477" s="1345"/>
      <c r="I477" s="132"/>
      <c r="J477" s="203"/>
      <c r="K477" s="1777"/>
    </row>
    <row r="478" spans="1:11">
      <c r="A478" s="1806"/>
      <c r="B478" s="69"/>
      <c r="C478" s="82"/>
      <c r="D478" s="322"/>
      <c r="E478" s="33"/>
      <c r="F478" s="34"/>
      <c r="G478" s="1541"/>
      <c r="H478" s="69"/>
      <c r="I478" s="486"/>
      <c r="J478" s="2146"/>
      <c r="K478" s="2099"/>
    </row>
    <row r="479" spans="1:11">
      <c r="A479" s="1806"/>
      <c r="C479" s="1871"/>
      <c r="D479" s="1056"/>
      <c r="E479" s="1790"/>
      <c r="F479" s="1872"/>
      <c r="G479" s="765"/>
      <c r="H479" s="1345"/>
      <c r="I479" s="1115"/>
      <c r="J479" s="1868"/>
      <c r="K479" s="1887"/>
    </row>
    <row r="480" spans="1:11" ht="35.25" thickBot="1">
      <c r="A480" s="1806"/>
      <c r="B480" s="685"/>
      <c r="C480" s="1871"/>
      <c r="D480" s="1056"/>
      <c r="E480" s="1790"/>
      <c r="F480" s="1872"/>
      <c r="G480" s="765"/>
      <c r="H480" s="1345"/>
      <c r="I480" s="1115"/>
      <c r="J480" s="1868"/>
      <c r="K480" s="1887"/>
    </row>
    <row r="481" spans="1:11" ht="38.25" thickBot="1">
      <c r="A481" s="1903"/>
      <c r="B481" s="1008"/>
      <c r="C481" s="1881"/>
      <c r="D481" s="1493"/>
      <c r="E481" s="1535"/>
      <c r="F481" s="1606"/>
      <c r="G481" s="766"/>
      <c r="H481" s="416"/>
      <c r="I481" s="455"/>
      <c r="J481" s="2244"/>
      <c r="K481" s="1918"/>
    </row>
    <row r="482" spans="1:11" ht="38.25" thickBot="1">
      <c r="A482" s="1806"/>
      <c r="B482" s="1008"/>
      <c r="C482" s="1881"/>
      <c r="D482" s="1493"/>
      <c r="E482" s="1535"/>
      <c r="F482" s="1606"/>
      <c r="G482" s="766"/>
      <c r="H482" s="416"/>
      <c r="I482" s="455"/>
      <c r="J482" s="2244"/>
      <c r="K482" s="1918"/>
    </row>
    <row r="483" spans="1:11" ht="37.5">
      <c r="A483" s="1806"/>
      <c r="B483" s="1008"/>
      <c r="C483" s="1881"/>
      <c r="D483" s="1493"/>
      <c r="E483" s="1783"/>
      <c r="F483" s="1477"/>
      <c r="G483" s="1116"/>
      <c r="H483" s="416"/>
      <c r="I483" s="455"/>
      <c r="J483" s="2244"/>
      <c r="K483" s="1918"/>
    </row>
    <row r="484" spans="1:11">
      <c r="A484" s="1806"/>
      <c r="B484" s="69"/>
      <c r="C484" s="82"/>
      <c r="D484" s="605"/>
      <c r="E484" s="33"/>
      <c r="F484" s="34"/>
      <c r="G484" s="276"/>
      <c r="H484" s="1345"/>
      <c r="I484" s="455"/>
      <c r="J484" s="959"/>
      <c r="K484" s="1777"/>
    </row>
    <row r="485" spans="1:11">
      <c r="A485" s="1806"/>
      <c r="B485" s="387"/>
      <c r="C485" s="3756"/>
      <c r="D485" s="3758"/>
      <c r="E485" s="252"/>
      <c r="F485" s="241"/>
      <c r="G485" s="276"/>
      <c r="H485" s="29"/>
      <c r="I485" s="416"/>
      <c r="J485" s="203"/>
      <c r="K485" s="311"/>
    </row>
    <row r="486" spans="1:11">
      <c r="A486" s="1806"/>
      <c r="B486" s="685"/>
      <c r="C486" s="3756"/>
      <c r="D486" s="3758"/>
      <c r="E486" s="252"/>
      <c r="F486" s="241"/>
      <c r="G486" s="276"/>
      <c r="H486" s="29"/>
      <c r="I486" s="416"/>
      <c r="J486" s="203"/>
      <c r="K486" s="311"/>
    </row>
    <row r="487" spans="1:11">
      <c r="A487" s="1806"/>
      <c r="B487" s="852"/>
      <c r="C487" s="753"/>
      <c r="D487" s="634"/>
      <c r="E487" s="1478"/>
      <c r="F487" s="1479"/>
      <c r="G487" s="1116"/>
      <c r="H487" s="1345"/>
      <c r="I487" s="1349"/>
      <c r="J487" s="2102"/>
      <c r="K487" s="2102"/>
    </row>
    <row r="488" spans="1:11">
      <c r="A488" s="1806"/>
      <c r="B488" s="852"/>
      <c r="C488" s="218"/>
      <c r="D488" s="634"/>
      <c r="E488" s="1478"/>
      <c r="F488" s="1479"/>
      <c r="G488" s="1713"/>
      <c r="H488" s="69"/>
      <c r="I488" s="69"/>
      <c r="J488" s="908"/>
      <c r="K488" s="2129"/>
    </row>
    <row r="489" spans="1:11">
      <c r="A489" s="1806"/>
      <c r="B489" s="852"/>
      <c r="C489" s="634"/>
      <c r="D489" s="634"/>
      <c r="E489" s="1478"/>
      <c r="F489" s="1479"/>
      <c r="G489" s="1713"/>
      <c r="H489" s="69"/>
      <c r="I489" s="69"/>
      <c r="J489" s="908"/>
      <c r="K489" s="2129"/>
    </row>
    <row r="490" spans="1:11">
      <c r="A490" s="1806"/>
      <c r="B490" s="190"/>
      <c r="C490" s="82"/>
      <c r="D490" s="322"/>
      <c r="E490" s="1783"/>
      <c r="F490" s="1477"/>
      <c r="G490" s="1116"/>
      <c r="H490" s="1345"/>
      <c r="I490" s="455"/>
      <c r="J490" s="1345"/>
      <c r="K490" s="1997"/>
    </row>
    <row r="491" spans="1:11">
      <c r="A491" s="1806"/>
      <c r="B491" s="1257"/>
      <c r="C491" s="82"/>
      <c r="D491" s="605"/>
      <c r="E491" s="1783"/>
      <c r="F491" s="1477"/>
      <c r="G491" s="1116"/>
      <c r="H491" s="1345"/>
      <c r="I491" s="455"/>
      <c r="J491" s="1345"/>
      <c r="K491" s="1997"/>
    </row>
    <row r="492" spans="1:11">
      <c r="A492" s="1806"/>
      <c r="B492" s="190"/>
      <c r="C492" s="218"/>
      <c r="D492" s="218"/>
      <c r="E492" s="1478"/>
      <c r="F492" s="1479"/>
      <c r="G492" s="1713"/>
      <c r="H492" s="69"/>
      <c r="I492" s="455"/>
      <c r="J492" s="908"/>
      <c r="K492" s="1490"/>
    </row>
    <row r="493" spans="1:11">
      <c r="A493" s="1806"/>
      <c r="B493" s="190"/>
      <c r="C493" s="218"/>
      <c r="D493" s="1469"/>
      <c r="E493" s="1783"/>
      <c r="F493" s="1477"/>
      <c r="G493" s="1713"/>
      <c r="H493" s="69"/>
      <c r="I493" s="455"/>
      <c r="J493" s="908"/>
      <c r="K493" s="1490"/>
    </row>
    <row r="494" spans="1:11">
      <c r="A494" s="1806"/>
      <c r="B494" s="190"/>
      <c r="C494" s="218"/>
      <c r="D494" s="1469"/>
      <c r="E494" s="1734"/>
      <c r="F494" s="1735"/>
      <c r="G494" s="276"/>
      <c r="H494" s="29"/>
      <c r="I494" s="455"/>
      <c r="J494" s="203"/>
      <c r="K494" s="2096"/>
    </row>
    <row r="495" spans="1:11">
      <c r="A495" s="413" t="s">
        <v>1</v>
      </c>
      <c r="B495" s="413"/>
      <c r="C495" s="791"/>
      <c r="D495" s="372"/>
      <c r="E495" s="1848"/>
      <c r="F495" s="1849"/>
      <c r="G495" s="270"/>
      <c r="H495" s="1850"/>
      <c r="I495" s="413"/>
      <c r="J495" s="1851"/>
      <c r="K495" s="1847"/>
    </row>
    <row r="496" spans="1:11">
      <c r="A496" s="790" t="s">
        <v>1004</v>
      </c>
      <c r="B496" s="790"/>
      <c r="C496" s="1852"/>
      <c r="D496" s="785"/>
      <c r="E496" s="1848"/>
      <c r="F496" s="1849"/>
      <c r="G496" s="270"/>
      <c r="H496" s="1850"/>
      <c r="I496" s="413"/>
      <c r="J496" s="1851"/>
      <c r="K496" s="1847"/>
    </row>
    <row r="497" spans="1:11" ht="35.25" thickBot="1">
      <c r="A497" s="374"/>
      <c r="B497" s="412"/>
      <c r="C497" s="372"/>
      <c r="D497" s="372"/>
      <c r="E497" s="1848"/>
      <c r="F497" s="1849"/>
      <c r="G497" s="270"/>
      <c r="H497" s="1850"/>
      <c r="I497" s="412"/>
      <c r="J497" s="1851"/>
      <c r="K497" s="1847"/>
    </row>
    <row r="498" spans="1:11">
      <c r="A498" s="1853"/>
      <c r="B498" s="1854" t="s">
        <v>3</v>
      </c>
      <c r="C498" s="80" t="s">
        <v>4</v>
      </c>
      <c r="D498" s="379" t="s">
        <v>5</v>
      </c>
      <c r="E498" s="1855" t="s">
        <v>6</v>
      </c>
      <c r="F498" s="1856" t="s">
        <v>6</v>
      </c>
      <c r="G498" s="201" t="s">
        <v>7</v>
      </c>
      <c r="H498" s="80" t="s">
        <v>8</v>
      </c>
      <c r="I498" s="80" t="s">
        <v>9</v>
      </c>
      <c r="J498" s="1857" t="s">
        <v>10</v>
      </c>
      <c r="K498" s="1858" t="s">
        <v>10</v>
      </c>
    </row>
    <row r="499" spans="1:11" ht="35.25" thickBot="1">
      <c r="A499" s="1859"/>
      <c r="B499" s="1860"/>
      <c r="C499" s="414"/>
      <c r="D499" s="381" t="s">
        <v>11</v>
      </c>
      <c r="E499" s="1861" t="s">
        <v>12</v>
      </c>
      <c r="F499" s="1862" t="s">
        <v>13</v>
      </c>
      <c r="G499" s="202"/>
      <c r="H499" s="414" t="s">
        <v>14</v>
      </c>
      <c r="I499" s="414"/>
      <c r="J499" s="1863" t="s">
        <v>15</v>
      </c>
      <c r="K499" s="1864" t="s">
        <v>16</v>
      </c>
    </row>
    <row r="500" spans="1:11" ht="35.25" thickBot="1">
      <c r="A500" s="2327"/>
      <c r="B500" s="2014"/>
      <c r="C500" s="2015"/>
      <c r="D500" s="375"/>
      <c r="E500" s="1865"/>
      <c r="F500" s="1866"/>
      <c r="G500" s="765"/>
      <c r="H500" s="1345"/>
      <c r="I500" s="1867"/>
      <c r="J500" s="1868"/>
      <c r="K500" s="1869"/>
    </row>
    <row r="501" spans="1:11">
      <c r="A501" s="1806"/>
      <c r="B501" s="1870"/>
      <c r="C501" s="1871"/>
      <c r="D501" s="1464"/>
      <c r="E501" s="1865"/>
      <c r="F501" s="1866"/>
      <c r="G501" s="765"/>
      <c r="H501" s="1345"/>
      <c r="I501" s="1867"/>
      <c r="J501" s="1868"/>
      <c r="K501" s="1869"/>
    </row>
    <row r="502" spans="1:11">
      <c r="A502" s="1806"/>
      <c r="B502" s="1870"/>
      <c r="C502" s="1871"/>
      <c r="D502" s="1464"/>
      <c r="E502" s="1790"/>
      <c r="F502" s="1872"/>
      <c r="G502" s="765"/>
      <c r="H502" s="1345"/>
      <c r="I502" s="1115"/>
      <c r="J502" s="1868"/>
      <c r="K502" s="1468"/>
    </row>
    <row r="503" spans="1:11">
      <c r="A503" s="1806"/>
      <c r="B503" s="1870"/>
      <c r="C503" s="1871"/>
      <c r="D503" s="1464"/>
      <c r="E503" s="1790"/>
      <c r="F503" s="1872"/>
      <c r="G503" s="765"/>
      <c r="H503" s="1345"/>
      <c r="I503" s="1115"/>
      <c r="J503" s="1868"/>
      <c r="K503" s="1468"/>
    </row>
    <row r="504" spans="1:11">
      <c r="A504" s="1806"/>
      <c r="B504" s="1870"/>
      <c r="C504" s="1871"/>
      <c r="D504" s="1056"/>
      <c r="E504" s="1790"/>
      <c r="F504" s="1872"/>
      <c r="G504" s="765"/>
      <c r="H504" s="1345"/>
      <c r="I504" s="1115"/>
      <c r="J504" s="1868"/>
      <c r="K504" s="1468"/>
    </row>
    <row r="505" spans="1:11">
      <c r="A505" s="1806"/>
      <c r="B505" s="1870"/>
      <c r="C505" s="1871"/>
      <c r="D505" s="1056"/>
      <c r="E505" s="1790"/>
      <c r="F505" s="1872"/>
      <c r="G505" s="765"/>
      <c r="H505" s="1345"/>
      <c r="I505" s="1115"/>
      <c r="J505" s="1868"/>
      <c r="K505" s="1468"/>
    </row>
    <row r="506" spans="1:11">
      <c r="A506" s="1806"/>
      <c r="B506" s="1870"/>
      <c r="C506" s="1871"/>
      <c r="D506" s="1464"/>
      <c r="E506" s="1790"/>
      <c r="F506" s="1872"/>
      <c r="G506" s="765"/>
      <c r="H506" s="1345"/>
      <c r="I506" s="1115"/>
      <c r="J506" s="1868"/>
      <c r="K506" s="1468"/>
    </row>
    <row r="507" spans="1:11">
      <c r="A507" s="1806"/>
      <c r="B507" s="1870"/>
      <c r="C507" s="1871"/>
      <c r="D507" s="1056"/>
      <c r="E507" s="1790"/>
      <c r="F507" s="1872"/>
      <c r="G507" s="765"/>
      <c r="H507" s="1345"/>
      <c r="I507" s="1115"/>
      <c r="J507" s="1868"/>
      <c r="K507" s="1468"/>
    </row>
    <row r="508" spans="1:11">
      <c r="A508" s="1806"/>
      <c r="B508" s="1870"/>
      <c r="C508" s="1871"/>
      <c r="D508" s="1056"/>
      <c r="E508" s="1790"/>
      <c r="F508" s="1872"/>
      <c r="G508" s="765"/>
      <c r="H508" s="1345"/>
      <c r="I508" s="1115"/>
      <c r="J508" s="1868"/>
      <c r="K508" s="1468"/>
    </row>
    <row r="509" spans="1:11">
      <c r="A509" s="1806"/>
      <c r="B509" s="1870"/>
      <c r="C509" s="1871"/>
      <c r="D509" s="1464"/>
      <c r="E509" s="1790"/>
      <c r="F509" s="1872"/>
      <c r="G509" s="765"/>
      <c r="H509" s="1345"/>
      <c r="I509" s="1115"/>
      <c r="J509" s="1868"/>
      <c r="K509" s="1468"/>
    </row>
    <row r="510" spans="1:11" ht="35.25" thickBot="1">
      <c r="A510" s="1806"/>
      <c r="B510" s="1873"/>
      <c r="C510" s="1874"/>
      <c r="D510" s="1485"/>
      <c r="E510" s="1875"/>
      <c r="F510" s="1876"/>
      <c r="G510" s="1877"/>
      <c r="H510" s="1690"/>
      <c r="I510" s="1878"/>
      <c r="J510" s="1879"/>
      <c r="K510" s="1487"/>
    </row>
    <row r="511" spans="1:11">
      <c r="A511" s="1806"/>
      <c r="B511" s="1880"/>
      <c r="C511" s="1881"/>
      <c r="D511" s="1488"/>
      <c r="E511" s="1865"/>
      <c r="F511" s="1866"/>
      <c r="G511" s="1882"/>
      <c r="H511" s="1883"/>
      <c r="I511" s="1884"/>
      <c r="J511" s="1885"/>
      <c r="K511" s="1886"/>
    </row>
    <row r="512" spans="1:11">
      <c r="A512" s="1806"/>
      <c r="B512" s="2170"/>
      <c r="C512" s="1871"/>
      <c r="D512" s="1056"/>
      <c r="E512" s="1790"/>
      <c r="F512" s="1872"/>
      <c r="G512" s="765"/>
      <c r="H512" s="1345"/>
      <c r="I512" s="1115"/>
      <c r="J512" s="1868"/>
      <c r="K512" s="1887"/>
    </row>
    <row r="513" spans="1:11">
      <c r="A513" s="1806"/>
      <c r="B513" s="2170"/>
      <c r="C513" s="1871"/>
      <c r="D513" s="1056"/>
      <c r="E513" s="1790"/>
      <c r="F513" s="1872"/>
      <c r="G513" s="765"/>
      <c r="H513" s="1345"/>
      <c r="I513" s="1115"/>
      <c r="J513" s="1868"/>
      <c r="K513" s="1887"/>
    </row>
    <row r="514" spans="1:11" ht="35.25" thickBot="1">
      <c r="A514" s="1806"/>
      <c r="B514" s="1888"/>
      <c r="C514" s="1874"/>
      <c r="D514" s="1889"/>
      <c r="E514" s="1890"/>
      <c r="F514" s="1891"/>
      <c r="G514" s="1877"/>
      <c r="H514" s="1690"/>
      <c r="I514" s="1878"/>
      <c r="J514" s="1879"/>
      <c r="K514" s="1892"/>
    </row>
    <row r="515" spans="1:11">
      <c r="A515" s="1806"/>
      <c r="B515" s="1893"/>
      <c r="C515" s="1881"/>
      <c r="D515" s="1493"/>
      <c r="E515" s="1894"/>
      <c r="F515" s="1895"/>
      <c r="G515" s="1896"/>
      <c r="H515" s="1883"/>
      <c r="I515" s="1884"/>
      <c r="J515" s="1885"/>
      <c r="K515" s="1886"/>
    </row>
    <row r="516" spans="1:11">
      <c r="A516" s="1806"/>
      <c r="B516" s="805"/>
      <c r="C516" s="1055"/>
      <c r="D516" s="1413"/>
      <c r="E516" s="1790"/>
      <c r="F516" s="1872"/>
      <c r="G516" s="766"/>
      <c r="H516" s="416"/>
      <c r="I516" s="1115"/>
      <c r="J516" s="1897"/>
      <c r="K516" s="1898"/>
    </row>
    <row r="517" spans="1:11">
      <c r="A517" s="1806"/>
      <c r="B517" s="805"/>
      <c r="C517" s="1055"/>
      <c r="D517" s="375"/>
      <c r="E517" s="1790"/>
      <c r="F517" s="1872"/>
      <c r="G517" s="766"/>
      <c r="H517" s="1345"/>
      <c r="I517" s="1115"/>
      <c r="J517" s="1868"/>
      <c r="K517" s="1887"/>
    </row>
    <row r="518" spans="1:11" ht="35.25" thickBot="1">
      <c r="A518" s="1806"/>
      <c r="B518" s="1899"/>
      <c r="C518" s="1900"/>
      <c r="D518" s="1901"/>
      <c r="E518" s="1875"/>
      <c r="F518" s="1876"/>
      <c r="G518" s="1902"/>
      <c r="H518" s="1690"/>
      <c r="I518" s="1878"/>
      <c r="J518" s="1879"/>
      <c r="K518" s="1892"/>
    </row>
    <row r="519" spans="1:11">
      <c r="A519" s="1903"/>
      <c r="B519" s="69"/>
      <c r="C519" s="82"/>
      <c r="D519" s="605"/>
      <c r="E519" s="33"/>
      <c r="F519" s="34"/>
      <c r="G519" s="276"/>
      <c r="H519" s="1345"/>
      <c r="I519" s="455"/>
      <c r="J519" s="959"/>
      <c r="K519" s="1777"/>
    </row>
    <row r="520" spans="1:11">
      <c r="A520" s="1806"/>
      <c r="B520" s="387"/>
      <c r="C520" s="3766"/>
      <c r="D520" s="3767"/>
      <c r="E520" s="252"/>
      <c r="F520" s="241"/>
      <c r="G520" s="276"/>
      <c r="H520" s="29"/>
      <c r="I520" s="416"/>
      <c r="J520" s="203"/>
      <c r="K520" s="311"/>
    </row>
    <row r="521" spans="1:11">
      <c r="A521" s="1806"/>
      <c r="B521" s="1597"/>
      <c r="C521" s="362"/>
      <c r="D521" s="1540"/>
      <c r="E521" s="1790"/>
      <c r="F521" s="1477"/>
      <c r="G521" s="1601"/>
      <c r="H521" s="20"/>
      <c r="I521" s="404"/>
      <c r="J521" s="405"/>
      <c r="K521" s="478"/>
    </row>
    <row r="522" spans="1:11" ht="38.25">
      <c r="A522" s="1806"/>
      <c r="B522" s="1597"/>
      <c r="C522" s="362"/>
      <c r="D522" s="1598"/>
      <c r="E522" s="1790"/>
      <c r="F522" s="1872"/>
      <c r="G522" s="1601"/>
      <c r="H522" s="29"/>
      <c r="I522" s="132"/>
      <c r="J522" s="741"/>
      <c r="K522" s="692"/>
    </row>
    <row r="523" spans="1:11">
      <c r="A523" s="1806"/>
      <c r="B523" s="1597"/>
      <c r="C523" s="362"/>
      <c r="D523" s="1598"/>
      <c r="E523" s="1790"/>
      <c r="F523" s="1872"/>
      <c r="G523" s="1601"/>
      <c r="H523" s="29"/>
      <c r="I523" s="132"/>
      <c r="J523" s="360"/>
      <c r="K523" s="311"/>
    </row>
    <row r="524" spans="1:11" ht="35.25" thickBot="1">
      <c r="A524" s="1806"/>
      <c r="B524" s="1163"/>
      <c r="C524" s="362"/>
      <c r="D524" s="358"/>
      <c r="E524" s="1790"/>
      <c r="F524" s="2252"/>
      <c r="G524" s="1539"/>
      <c r="H524" s="69"/>
      <c r="I524" s="486"/>
      <c r="J524" s="363"/>
      <c r="K524" s="364"/>
    </row>
    <row r="525" spans="1:11">
      <c r="A525" s="1806"/>
      <c r="B525" s="1597"/>
      <c r="C525" s="362"/>
      <c r="D525" s="1540"/>
      <c r="E525" s="1790"/>
      <c r="F525" s="1872"/>
      <c r="G525" s="1601"/>
      <c r="H525" s="1599"/>
      <c r="I525" s="484"/>
      <c r="J525" s="485"/>
      <c r="K525" s="577"/>
    </row>
    <row r="526" spans="1:11">
      <c r="A526" s="1806"/>
      <c r="B526" s="797"/>
      <c r="C526" s="786"/>
      <c r="D526" s="605"/>
      <c r="E526" s="1790"/>
      <c r="F526" s="1872"/>
      <c r="G526" s="766"/>
      <c r="H526" s="162"/>
      <c r="I526" s="455"/>
      <c r="J526" s="2253"/>
      <c r="K526" s="1918"/>
    </row>
    <row r="527" spans="1:11">
      <c r="A527" s="1806"/>
      <c r="B527" s="69"/>
      <c r="C527" s="82"/>
      <c r="D527" s="322"/>
      <c r="E527" s="1790"/>
      <c r="F527" s="2252"/>
      <c r="G527" s="1116"/>
      <c r="H527" s="1345"/>
      <c r="I527" s="455"/>
      <c r="J527" s="1345"/>
      <c r="K527" s="1997"/>
    </row>
    <row r="528" spans="1:11">
      <c r="A528" s="1806"/>
      <c r="B528" s="685"/>
      <c r="C528" s="3766"/>
      <c r="D528" s="3767"/>
      <c r="E528" s="137"/>
      <c r="F528" s="241"/>
      <c r="G528" s="276"/>
      <c r="H528" s="29"/>
      <c r="I528" s="416"/>
      <c r="J528" s="203"/>
      <c r="K528" s="311"/>
    </row>
    <row r="529" spans="1:11" ht="35.25" thickBot="1">
      <c r="A529" s="1806"/>
      <c r="B529" s="645"/>
      <c r="C529" s="82"/>
      <c r="D529" s="605"/>
      <c r="E529" s="137"/>
      <c r="F529" s="241"/>
      <c r="G529" s="276"/>
      <c r="H529" s="29"/>
      <c r="I529" s="1804"/>
      <c r="J529" s="203"/>
      <c r="K529" s="3154"/>
    </row>
    <row r="530" spans="1:11" ht="35.25" thickBot="1">
      <c r="A530" s="1806"/>
      <c r="B530" s="608"/>
      <c r="C530" s="786"/>
      <c r="D530" s="1413"/>
      <c r="E530" s="182"/>
      <c r="F530" s="1606"/>
      <c r="G530" s="766"/>
      <c r="H530" s="162"/>
      <c r="I530" s="455"/>
      <c r="J530" s="2253"/>
      <c r="K530" s="2254"/>
    </row>
    <row r="531" spans="1:11">
      <c r="A531" s="1806"/>
      <c r="B531" s="387"/>
      <c r="C531" s="2255"/>
      <c r="D531" s="2019"/>
      <c r="E531" s="33"/>
      <c r="F531" s="34"/>
      <c r="G531" s="276"/>
      <c r="H531" s="29"/>
      <c r="I531" s="455"/>
      <c r="J531" s="2253"/>
      <c r="K531" s="2254"/>
    </row>
    <row r="532" spans="1:11">
      <c r="A532" s="1806"/>
      <c r="B532" s="645"/>
      <c r="C532" s="82"/>
      <c r="D532" s="605"/>
      <c r="E532" s="137"/>
      <c r="F532" s="241"/>
      <c r="G532" s="276"/>
      <c r="H532" s="29"/>
      <c r="I532" s="455"/>
      <c r="J532" s="2253"/>
      <c r="K532" s="3154"/>
    </row>
    <row r="533" spans="1:11">
      <c r="A533" s="1903"/>
      <c r="B533" s="796"/>
      <c r="C533" s="786"/>
      <c r="D533" s="605"/>
      <c r="E533" s="182"/>
      <c r="F533" s="1606"/>
      <c r="G533" s="766"/>
      <c r="H533" s="162"/>
      <c r="I533" s="455"/>
      <c r="J533" s="2253"/>
      <c r="K533" s="1918"/>
    </row>
    <row r="534" spans="1:11">
      <c r="A534" s="1806"/>
      <c r="B534" s="69"/>
      <c r="C534" s="82"/>
      <c r="D534" s="322"/>
      <c r="E534" s="33"/>
      <c r="F534" s="34"/>
      <c r="G534" s="1541"/>
      <c r="H534" s="69"/>
      <c r="I534" s="486"/>
      <c r="J534" s="2146"/>
      <c r="K534" s="2099"/>
    </row>
    <row r="535" spans="1:11">
      <c r="A535" s="374"/>
      <c r="B535" s="374"/>
      <c r="C535" s="785"/>
      <c r="D535" s="785"/>
      <c r="E535" s="785"/>
      <c r="F535" s="785"/>
      <c r="G535" s="785"/>
      <c r="H535" s="785"/>
      <c r="I535" s="1845"/>
      <c r="J535" s="1846"/>
      <c r="K535" s="1847"/>
    </row>
  </sheetData>
  <mergeCells count="10">
    <mergeCell ref="C520:D520"/>
    <mergeCell ref="C528:D528"/>
    <mergeCell ref="A3:C3"/>
    <mergeCell ref="C444:D444"/>
    <mergeCell ref="C452:D452"/>
    <mergeCell ref="C462:D462"/>
    <mergeCell ref="C158:D158"/>
    <mergeCell ref="C176:D176"/>
    <mergeCell ref="C136:D136"/>
    <mergeCell ref="C130:D130"/>
  </mergeCells>
  <phoneticPr fontId="4" type="noConversion"/>
  <pageMargins left="0.7" right="0.7" top="0.75" bottom="0.75" header="0.3" footer="0.3"/>
  <pageSetup paperSize="9" scale="55" orientation="portrait" horizontalDpi="360" verticalDpi="360" r:id="rId1"/>
  <rowBreaks count="4" manualBreakCount="4">
    <brk id="38" max="16383" man="1"/>
    <brk id="76" max="16383" man="1"/>
    <brk id="114" max="16383" man="1"/>
    <brk id="190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BA729-B1E9-4E7D-8A55-6C142EBF7040}">
  <sheetPr>
    <tabColor indexed="30"/>
  </sheetPr>
  <dimension ref="A1:O409"/>
  <sheetViews>
    <sheetView tabSelected="1" topLeftCell="A16" zoomScaleNormal="100" workbookViewId="0">
      <selection activeCell="F25" sqref="F25"/>
    </sheetView>
  </sheetViews>
  <sheetFormatPr defaultRowHeight="27"/>
  <cols>
    <col min="1" max="1" width="2" customWidth="1"/>
    <col min="2" max="2" width="32.140625" customWidth="1"/>
    <col min="3" max="4" width="11.140625" customWidth="1"/>
    <col min="5" max="6" width="11.28515625" customWidth="1"/>
    <col min="7" max="7" width="11.140625" style="371" customWidth="1"/>
    <col min="8" max="8" width="11.140625" customWidth="1"/>
    <col min="9" max="9" width="20.85546875" customWidth="1"/>
    <col min="10" max="10" width="13.28515625" customWidth="1"/>
    <col min="11" max="11" width="13.28515625" style="439" customWidth="1"/>
    <col min="12" max="13" width="13" bestFit="1" customWidth="1"/>
    <col min="14" max="14" width="9.28515625" bestFit="1" customWidth="1"/>
    <col min="15" max="15" width="13" bestFit="1" customWidth="1"/>
  </cols>
  <sheetData>
    <row r="1" spans="1:15" s="3" customFormat="1" ht="25.5" customHeight="1">
      <c r="A1" s="4"/>
      <c r="B1" s="91"/>
      <c r="C1" s="354"/>
      <c r="D1" s="77"/>
      <c r="E1" s="98"/>
      <c r="F1" s="355"/>
      <c r="G1" s="399"/>
      <c r="H1" s="99"/>
      <c r="J1" s="356"/>
      <c r="K1" s="328">
        <v>1</v>
      </c>
      <c r="L1" s="104"/>
      <c r="M1" s="104"/>
      <c r="N1" s="105"/>
      <c r="O1" s="101"/>
    </row>
    <row r="2" spans="1:15" s="4" customFormat="1" ht="27.75" customHeight="1">
      <c r="A2" s="2" t="s">
        <v>1</v>
      </c>
      <c r="B2" s="3753"/>
      <c r="C2" s="354"/>
      <c r="D2" s="98"/>
      <c r="E2" s="98"/>
      <c r="F2" s="355"/>
      <c r="G2" s="399"/>
      <c r="H2" s="99"/>
      <c r="I2" s="3"/>
      <c r="J2" s="356"/>
      <c r="K2" s="309"/>
      <c r="L2" s="3753"/>
      <c r="M2" s="104"/>
      <c r="N2" s="105"/>
      <c r="O2" s="101"/>
    </row>
    <row r="3" spans="1:15" s="1" customFormat="1" ht="34.5">
      <c r="A3" s="3777" t="s">
        <v>6645</v>
      </c>
      <c r="B3" s="3777"/>
      <c r="C3" s="3777"/>
      <c r="D3" s="562" t="s">
        <v>6646</v>
      </c>
      <c r="E3" s="563" t="s">
        <v>6647</v>
      </c>
      <c r="F3" s="564"/>
      <c r="G3" s="565" t="s">
        <v>6648</v>
      </c>
      <c r="H3" s="566"/>
      <c r="J3" s="395"/>
      <c r="K3" s="309"/>
      <c r="L3" s="104"/>
      <c r="M3" s="104"/>
      <c r="N3" s="105"/>
      <c r="O3" s="101"/>
    </row>
    <row r="4" spans="1:15" s="3" customFormat="1" ht="21.75" customHeight="1" thickBot="1">
      <c r="A4" s="4"/>
      <c r="B4" s="91"/>
      <c r="C4" s="354"/>
      <c r="D4" s="77"/>
      <c r="E4" s="98"/>
      <c r="F4" s="355"/>
      <c r="G4" s="399"/>
      <c r="H4" s="99"/>
      <c r="J4" s="356"/>
      <c r="K4" s="309"/>
      <c r="L4" s="104"/>
      <c r="M4" s="104"/>
      <c r="N4" s="105"/>
      <c r="O4" s="101"/>
    </row>
    <row r="5" spans="1:15" s="3" customFormat="1" ht="34.5">
      <c r="A5" s="3759"/>
      <c r="B5" s="3760" t="s">
        <v>3</v>
      </c>
      <c r="C5" s="383" t="s">
        <v>4</v>
      </c>
      <c r="D5" s="7" t="s">
        <v>5</v>
      </c>
      <c r="E5" s="8" t="s">
        <v>6</v>
      </c>
      <c r="F5" s="9" t="s">
        <v>6</v>
      </c>
      <c r="G5" s="380" t="s">
        <v>7</v>
      </c>
      <c r="H5" s="400" t="s">
        <v>8</v>
      </c>
      <c r="I5" s="113" t="s">
        <v>936</v>
      </c>
      <c r="J5" s="377" t="s">
        <v>10</v>
      </c>
      <c r="K5" s="219" t="s">
        <v>10</v>
      </c>
      <c r="L5" s="117"/>
      <c r="M5" s="104"/>
      <c r="N5" s="105"/>
      <c r="O5" s="101"/>
    </row>
    <row r="6" spans="1:15" s="3" customFormat="1" ht="35.25" thickBot="1">
      <c r="A6" s="398"/>
      <c r="B6" s="119"/>
      <c r="C6" s="384"/>
      <c r="D6" s="13" t="s">
        <v>11</v>
      </c>
      <c r="E6" s="14" t="s">
        <v>13</v>
      </c>
      <c r="F6" s="15" t="s">
        <v>12</v>
      </c>
      <c r="G6" s="382"/>
      <c r="H6" s="401" t="s">
        <v>14</v>
      </c>
      <c r="I6" s="123" t="s">
        <v>937</v>
      </c>
      <c r="J6" s="307" t="s">
        <v>15</v>
      </c>
      <c r="K6" s="307" t="s">
        <v>16</v>
      </c>
      <c r="L6" s="117"/>
      <c r="M6" s="104"/>
      <c r="N6" s="105"/>
      <c r="O6" s="101"/>
    </row>
    <row r="7" spans="1:15" s="3" customFormat="1" ht="35.25" thickBot="1">
      <c r="A7" s="385"/>
      <c r="B7" s="284" t="s">
        <v>6649</v>
      </c>
      <c r="C7" s="362" t="s">
        <v>6650</v>
      </c>
      <c r="D7" s="1789" t="s">
        <v>3228</v>
      </c>
      <c r="E7" s="1790" t="s">
        <v>6651</v>
      </c>
      <c r="F7" s="3347" t="s">
        <v>6652</v>
      </c>
      <c r="G7" s="3757" t="s">
        <v>6653</v>
      </c>
      <c r="H7" s="1066" t="s">
        <v>6654</v>
      </c>
      <c r="I7" s="486" t="s">
        <v>6655</v>
      </c>
      <c r="J7" s="2161" t="s">
        <v>6656</v>
      </c>
      <c r="K7" s="2349" t="s">
        <v>6657</v>
      </c>
      <c r="L7" s="104"/>
      <c r="M7" s="104"/>
      <c r="N7" s="105"/>
      <c r="O7" s="101"/>
    </row>
    <row r="8" spans="1:15" s="3" customFormat="1" ht="35.25" thickBot="1">
      <c r="A8" s="127"/>
      <c r="B8" s="393"/>
      <c r="C8" s="362" t="s">
        <v>6658</v>
      </c>
      <c r="D8" s="1789" t="s">
        <v>3228</v>
      </c>
      <c r="E8" s="1790" t="s">
        <v>6651</v>
      </c>
      <c r="F8" s="3347" t="s">
        <v>6652</v>
      </c>
      <c r="G8" s="3757" t="s">
        <v>6653</v>
      </c>
      <c r="H8" s="1066" t="s">
        <v>6654</v>
      </c>
      <c r="I8" s="486" t="s">
        <v>6655</v>
      </c>
      <c r="J8" s="2161" t="s">
        <v>6656</v>
      </c>
      <c r="K8" s="2349" t="s">
        <v>6657</v>
      </c>
      <c r="L8" s="104"/>
      <c r="M8" s="104"/>
      <c r="N8" s="105"/>
      <c r="O8" s="101"/>
    </row>
    <row r="9" spans="1:15" s="3" customFormat="1" ht="35.25" thickBot="1">
      <c r="A9" s="127"/>
      <c r="B9" s="393"/>
      <c r="C9" s="362" t="s">
        <v>6659</v>
      </c>
      <c r="D9" s="1789" t="s">
        <v>3228</v>
      </c>
      <c r="E9" s="1790" t="s">
        <v>6651</v>
      </c>
      <c r="F9" s="3347" t="s">
        <v>6652</v>
      </c>
      <c r="G9" s="3757" t="s">
        <v>6653</v>
      </c>
      <c r="H9" s="1066" t="s">
        <v>6654</v>
      </c>
      <c r="I9" s="486" t="s">
        <v>6655</v>
      </c>
      <c r="J9" s="2161" t="s">
        <v>6656</v>
      </c>
      <c r="K9" s="2349" t="s">
        <v>6657</v>
      </c>
      <c r="L9" s="104"/>
      <c r="M9" s="104"/>
      <c r="N9" s="105"/>
      <c r="O9" s="101"/>
    </row>
    <row r="10" spans="1:15" s="3" customFormat="1" ht="35.25" thickBot="1">
      <c r="A10" s="127"/>
      <c r="B10" s="393"/>
      <c r="C10" s="362" t="s">
        <v>6660</v>
      </c>
      <c r="D10" s="1789" t="s">
        <v>3228</v>
      </c>
      <c r="E10" s="1790" t="s">
        <v>6651</v>
      </c>
      <c r="F10" s="3347" t="s">
        <v>6652</v>
      </c>
      <c r="G10" s="3757" t="s">
        <v>6653</v>
      </c>
      <c r="H10" s="1066" t="s">
        <v>6654</v>
      </c>
      <c r="I10" s="486" t="s">
        <v>6655</v>
      </c>
      <c r="J10" s="2161" t="s">
        <v>6656</v>
      </c>
      <c r="K10" s="2349" t="s">
        <v>6657</v>
      </c>
      <c r="L10" s="104"/>
      <c r="M10" s="104"/>
      <c r="N10" s="105"/>
      <c r="O10" s="101"/>
    </row>
    <row r="11" spans="1:15" s="3" customFormat="1" ht="35.25" thickBot="1">
      <c r="A11" s="127"/>
      <c r="B11" s="393"/>
      <c r="C11" s="362" t="s">
        <v>6661</v>
      </c>
      <c r="D11" s="1789" t="s">
        <v>3228</v>
      </c>
      <c r="E11" s="1790" t="s">
        <v>6651</v>
      </c>
      <c r="F11" s="3347" t="s">
        <v>6652</v>
      </c>
      <c r="G11" s="3757" t="s">
        <v>1073</v>
      </c>
      <c r="H11" s="1066" t="s">
        <v>6654</v>
      </c>
      <c r="I11" s="486" t="s">
        <v>6655</v>
      </c>
      <c r="J11" s="2161" t="s">
        <v>6656</v>
      </c>
      <c r="K11" s="2349" t="s">
        <v>6657</v>
      </c>
      <c r="L11" s="104"/>
      <c r="M11" s="104"/>
      <c r="N11" s="105"/>
      <c r="O11" s="101"/>
    </row>
    <row r="12" spans="1:15" s="3" customFormat="1" ht="35.25" thickBot="1">
      <c r="A12" s="127"/>
      <c r="B12" s="393"/>
      <c r="C12" s="362" t="s">
        <v>6662</v>
      </c>
      <c r="D12" s="1789" t="s">
        <v>3228</v>
      </c>
      <c r="E12" s="1790" t="s">
        <v>6651</v>
      </c>
      <c r="F12" s="3347" t="s">
        <v>6652</v>
      </c>
      <c r="G12" s="3757" t="s">
        <v>6653</v>
      </c>
      <c r="H12" s="1066" t="s">
        <v>6654</v>
      </c>
      <c r="I12" s="486" t="s">
        <v>6655</v>
      </c>
      <c r="J12" s="2161" t="s">
        <v>6656</v>
      </c>
      <c r="K12" s="2349" t="s">
        <v>6657</v>
      </c>
      <c r="L12" s="104"/>
      <c r="M12" s="104"/>
      <c r="N12" s="105"/>
      <c r="O12" s="101"/>
    </row>
    <row r="13" spans="1:15" s="3" customFormat="1" ht="35.25" thickBot="1">
      <c r="A13" s="1694"/>
      <c r="B13" s="1828"/>
      <c r="C13" s="1767" t="s">
        <v>6663</v>
      </c>
      <c r="D13" s="1829" t="s">
        <v>3228</v>
      </c>
      <c r="E13" s="1790" t="s">
        <v>6651</v>
      </c>
      <c r="F13" s="3347" t="s">
        <v>6652</v>
      </c>
      <c r="G13" s="3757" t="s">
        <v>6653</v>
      </c>
      <c r="H13" s="1066" t="s">
        <v>6654</v>
      </c>
      <c r="I13" s="486" t="s">
        <v>6655</v>
      </c>
      <c r="J13" s="2161" t="s">
        <v>6656</v>
      </c>
      <c r="K13" s="2349" t="s">
        <v>6657</v>
      </c>
      <c r="L13" s="104"/>
      <c r="M13" s="104"/>
      <c r="N13" s="105"/>
      <c r="O13" s="101"/>
    </row>
    <row r="14" spans="1:15" s="3" customFormat="1" ht="35.25" thickTop="1">
      <c r="A14" s="194"/>
      <c r="B14" s="284" t="s">
        <v>6664</v>
      </c>
      <c r="C14" s="1762" t="s">
        <v>6665</v>
      </c>
      <c r="D14" s="1826" t="s">
        <v>3228</v>
      </c>
      <c r="E14" s="1827" t="s">
        <v>6666</v>
      </c>
      <c r="F14" s="1477"/>
      <c r="G14" s="1664" t="s">
        <v>1227</v>
      </c>
      <c r="H14" s="1559" t="s">
        <v>6667</v>
      </c>
      <c r="I14" s="1765" t="s">
        <v>285</v>
      </c>
      <c r="J14" s="2162" t="s">
        <v>6668</v>
      </c>
      <c r="K14" s="2718" t="s">
        <v>6669</v>
      </c>
      <c r="L14" s="104"/>
      <c r="M14" s="104"/>
      <c r="N14" s="105"/>
      <c r="O14" s="101"/>
    </row>
    <row r="15" spans="1:15" s="3" customFormat="1" ht="34.5">
      <c r="A15" s="127"/>
      <c r="B15" s="393"/>
      <c r="C15" s="362" t="s">
        <v>6658</v>
      </c>
      <c r="D15" s="1789" t="s">
        <v>3228</v>
      </c>
      <c r="E15" s="1827" t="s">
        <v>6666</v>
      </c>
      <c r="F15" s="1477"/>
      <c r="G15" s="1664" t="s">
        <v>1227</v>
      </c>
      <c r="H15" s="1559" t="s">
        <v>6667</v>
      </c>
      <c r="I15" s="1765" t="s">
        <v>285</v>
      </c>
      <c r="J15" s="2162" t="s">
        <v>6668</v>
      </c>
      <c r="K15" s="2718" t="s">
        <v>6669</v>
      </c>
      <c r="L15" s="104"/>
      <c r="M15" s="104"/>
      <c r="N15" s="105"/>
      <c r="O15" s="101"/>
    </row>
    <row r="16" spans="1:15" s="3" customFormat="1" ht="34.5">
      <c r="A16" s="127"/>
      <c r="B16" s="393"/>
      <c r="C16" s="362" t="s">
        <v>6670</v>
      </c>
      <c r="D16" s="1789" t="s">
        <v>3228</v>
      </c>
      <c r="E16" s="1827" t="s">
        <v>6666</v>
      </c>
      <c r="F16" s="1477"/>
      <c r="G16" s="1664" t="s">
        <v>1227</v>
      </c>
      <c r="H16" s="1559" t="s">
        <v>6667</v>
      </c>
      <c r="I16" s="1765" t="s">
        <v>285</v>
      </c>
      <c r="J16" s="2162" t="s">
        <v>6668</v>
      </c>
      <c r="K16" s="2718" t="s">
        <v>6669</v>
      </c>
      <c r="L16" s="104"/>
      <c r="M16" s="104"/>
      <c r="N16" s="105"/>
      <c r="O16" s="101"/>
    </row>
    <row r="17" spans="1:15" s="3" customFormat="1" ht="34.5">
      <c r="A17" s="127"/>
      <c r="B17" s="393"/>
      <c r="C17" s="362" t="s">
        <v>6671</v>
      </c>
      <c r="D17" s="1789" t="s">
        <v>3228</v>
      </c>
      <c r="E17" s="1827" t="s">
        <v>6666</v>
      </c>
      <c r="F17" s="1477"/>
      <c r="G17" s="1664" t="s">
        <v>1227</v>
      </c>
      <c r="H17" s="1559" t="s">
        <v>6667</v>
      </c>
      <c r="I17" s="1765" t="s">
        <v>285</v>
      </c>
      <c r="J17" s="2162" t="s">
        <v>6668</v>
      </c>
      <c r="K17" s="2718" t="s">
        <v>6669</v>
      </c>
      <c r="L17" s="104"/>
      <c r="M17" s="104"/>
      <c r="N17" s="105"/>
      <c r="O17" s="101"/>
    </row>
    <row r="18" spans="1:15" s="3" customFormat="1" ht="34.5">
      <c r="A18" s="127"/>
      <c r="B18" s="393" t="s">
        <v>6672</v>
      </c>
      <c r="C18" s="362" t="s">
        <v>6673</v>
      </c>
      <c r="D18" s="1203" t="s">
        <v>666</v>
      </c>
      <c r="E18" s="1790" t="s">
        <v>6674</v>
      </c>
      <c r="F18" s="1990" t="s">
        <v>6675</v>
      </c>
      <c r="G18" s="3065" t="s">
        <v>6676</v>
      </c>
      <c r="H18" s="852" t="s">
        <v>6677</v>
      </c>
      <c r="I18" s="497" t="s">
        <v>293</v>
      </c>
      <c r="J18" s="363" t="s">
        <v>6678</v>
      </c>
      <c r="K18" s="1459" t="s">
        <v>6679</v>
      </c>
      <c r="L18" s="104"/>
      <c r="M18" s="104"/>
      <c r="N18" s="105"/>
      <c r="O18" s="101"/>
    </row>
    <row r="19" spans="1:15" s="3" customFormat="1" ht="34.5">
      <c r="A19" s="127"/>
      <c r="B19" s="393"/>
      <c r="C19" s="362" t="s">
        <v>6680</v>
      </c>
      <c r="D19" s="1203" t="s">
        <v>666</v>
      </c>
      <c r="E19" s="1790" t="s">
        <v>6674</v>
      </c>
      <c r="F19" s="1990" t="s">
        <v>6675</v>
      </c>
      <c r="G19" s="3065" t="s">
        <v>6676</v>
      </c>
      <c r="H19" s="852" t="s">
        <v>6677</v>
      </c>
      <c r="I19" s="497" t="s">
        <v>293</v>
      </c>
      <c r="J19" s="363" t="s">
        <v>6678</v>
      </c>
      <c r="K19" s="1459" t="s">
        <v>6679</v>
      </c>
      <c r="L19" s="104"/>
      <c r="M19" s="104"/>
      <c r="N19" s="105"/>
      <c r="O19" s="101"/>
    </row>
    <row r="20" spans="1:15" s="3" customFormat="1" ht="34.5">
      <c r="A20" s="194"/>
      <c r="B20" s="393"/>
      <c r="C20" s="362" t="s">
        <v>6681</v>
      </c>
      <c r="D20" s="390" t="s">
        <v>666</v>
      </c>
      <c r="E20" s="1790">
        <v>100</v>
      </c>
      <c r="F20" s="1477"/>
      <c r="G20" s="180" t="s">
        <v>4614</v>
      </c>
      <c r="H20" s="852" t="s">
        <v>6682</v>
      </c>
      <c r="I20" s="497" t="s">
        <v>6683</v>
      </c>
      <c r="J20" s="363" t="s">
        <v>6684</v>
      </c>
      <c r="K20" s="1459" t="s">
        <v>6685</v>
      </c>
      <c r="L20" s="104"/>
      <c r="M20" s="104"/>
      <c r="N20" s="105"/>
      <c r="O20" s="101"/>
    </row>
    <row r="21" spans="1:15" s="3" customFormat="1" ht="34.5">
      <c r="A21" s="194"/>
      <c r="B21" s="393"/>
      <c r="C21" s="362" t="s">
        <v>6686</v>
      </c>
      <c r="D21" s="390"/>
      <c r="E21" s="158"/>
      <c r="F21" s="361"/>
      <c r="G21" s="180" t="s">
        <v>6687</v>
      </c>
      <c r="H21" s="69"/>
      <c r="I21" s="144"/>
      <c r="J21" s="363"/>
      <c r="K21" s="364" t="s">
        <v>6688</v>
      </c>
      <c r="L21" s="104"/>
      <c r="M21" s="104"/>
      <c r="N21" s="105"/>
      <c r="O21" s="101"/>
    </row>
    <row r="22" spans="1:15" s="3" customFormat="1" ht="34.5">
      <c r="A22" s="127"/>
      <c r="B22" s="1062" t="s">
        <v>6689</v>
      </c>
      <c r="C22" s="362" t="s">
        <v>6673</v>
      </c>
      <c r="D22" s="391" t="s">
        <v>682</v>
      </c>
      <c r="E22" s="1976" t="s">
        <v>6690</v>
      </c>
      <c r="F22" s="3116" t="s">
        <v>6691</v>
      </c>
      <c r="G22" s="3238">
        <v>25323</v>
      </c>
      <c r="H22" s="852" t="s">
        <v>6692</v>
      </c>
      <c r="I22" s="486" t="s">
        <v>6693</v>
      </c>
      <c r="J22" s="363" t="s">
        <v>6694</v>
      </c>
      <c r="K22" s="1459" t="s">
        <v>6695</v>
      </c>
      <c r="L22" s="104"/>
      <c r="M22" s="104"/>
      <c r="N22" s="105"/>
      <c r="O22" s="101"/>
    </row>
    <row r="23" spans="1:15" s="3" customFormat="1" ht="34.5">
      <c r="A23" s="194"/>
      <c r="B23" s="284"/>
      <c r="C23" s="362" t="s">
        <v>6680</v>
      </c>
      <c r="D23" s="391" t="s">
        <v>3228</v>
      </c>
      <c r="E23" s="1976" t="s">
        <v>6696</v>
      </c>
      <c r="F23" s="2479" t="s">
        <v>6697</v>
      </c>
      <c r="G23" s="3757" t="s">
        <v>3133</v>
      </c>
      <c r="H23" s="852" t="s">
        <v>6698</v>
      </c>
      <c r="I23" s="486" t="s">
        <v>6699</v>
      </c>
      <c r="J23" s="363" t="s">
        <v>6700</v>
      </c>
      <c r="K23" s="1459" t="s">
        <v>6701</v>
      </c>
      <c r="L23" s="104"/>
      <c r="M23" s="104"/>
      <c r="N23" s="105"/>
      <c r="O23" s="101"/>
    </row>
    <row r="24" spans="1:15" s="3" customFormat="1" ht="34.5">
      <c r="A24" s="127"/>
      <c r="B24" s="284"/>
      <c r="C24" s="362" t="s">
        <v>6702</v>
      </c>
      <c r="D24" s="391" t="s">
        <v>3228</v>
      </c>
      <c r="E24" s="3757"/>
      <c r="F24" s="1477"/>
      <c r="G24" s="180" t="s">
        <v>6703</v>
      </c>
      <c r="H24" s="69" t="s">
        <v>6704</v>
      </c>
      <c r="I24" s="144" t="s">
        <v>6705</v>
      </c>
      <c r="J24" s="363" t="s">
        <v>6706</v>
      </c>
      <c r="K24" s="364" t="s">
        <v>6707</v>
      </c>
      <c r="L24" s="104"/>
      <c r="M24" s="104"/>
      <c r="N24" s="105"/>
      <c r="O24" s="101"/>
    </row>
    <row r="25" spans="1:15" s="3" customFormat="1" ht="34.5">
      <c r="A25" s="194"/>
      <c r="B25" s="284"/>
      <c r="C25" s="362" t="s">
        <v>6708</v>
      </c>
      <c r="D25" s="391" t="s">
        <v>3228</v>
      </c>
      <c r="E25" s="3757"/>
      <c r="F25" s="1477"/>
      <c r="G25" s="180" t="s">
        <v>6709</v>
      </c>
      <c r="H25" s="69"/>
      <c r="I25" s="144"/>
      <c r="J25" s="363" t="s">
        <v>6710</v>
      </c>
      <c r="K25" s="364" t="s">
        <v>6711</v>
      </c>
      <c r="L25" s="104"/>
      <c r="M25" s="104"/>
      <c r="N25" s="105"/>
      <c r="O25" s="101"/>
    </row>
    <row r="26" spans="1:15" s="3" customFormat="1" ht="34.5">
      <c r="A26" s="127"/>
      <c r="B26" s="259" t="s">
        <v>6712</v>
      </c>
      <c r="C26" s="1055" t="s">
        <v>6713</v>
      </c>
      <c r="D26" s="370" t="s">
        <v>3228</v>
      </c>
      <c r="E26" s="3757" t="s">
        <v>1355</v>
      </c>
      <c r="F26" s="3757" t="s">
        <v>6714</v>
      </c>
      <c r="G26" s="3065" t="s">
        <v>104</v>
      </c>
      <c r="H26" s="2104" t="s">
        <v>6715</v>
      </c>
      <c r="I26" s="466" t="s">
        <v>6716</v>
      </c>
      <c r="J26" s="1778" t="s">
        <v>6717</v>
      </c>
      <c r="K26" s="2264" t="s">
        <v>6718</v>
      </c>
      <c r="L26" s="104"/>
      <c r="M26" s="104"/>
      <c r="N26" s="105"/>
      <c r="O26" s="101"/>
    </row>
    <row r="27" spans="1:15" s="3" customFormat="1" ht="34.5">
      <c r="A27" s="194"/>
      <c r="B27" s="259"/>
      <c r="C27" s="443" t="s">
        <v>6719</v>
      </c>
      <c r="D27" s="370" t="s">
        <v>3228</v>
      </c>
      <c r="E27" s="3757"/>
      <c r="F27" s="3757"/>
      <c r="G27" s="131" t="s">
        <v>6720</v>
      </c>
      <c r="H27" s="2104" t="s">
        <v>6721</v>
      </c>
      <c r="I27" s="455" t="s">
        <v>903</v>
      </c>
      <c r="J27" s="1778" t="s">
        <v>6722</v>
      </c>
      <c r="K27" s="1777" t="s">
        <v>6723</v>
      </c>
      <c r="L27" s="104"/>
      <c r="M27" s="104"/>
      <c r="N27" s="105"/>
      <c r="O27" s="101"/>
    </row>
    <row r="28" spans="1:15" s="3" customFormat="1" ht="34.5">
      <c r="A28" s="127"/>
      <c r="B28" s="225"/>
      <c r="C28" s="362" t="s">
        <v>6724</v>
      </c>
      <c r="D28" s="370" t="s">
        <v>3228</v>
      </c>
      <c r="E28" s="3757"/>
      <c r="F28" s="3757"/>
      <c r="G28" s="131" t="s">
        <v>6720</v>
      </c>
      <c r="H28" s="2104" t="s">
        <v>6721</v>
      </c>
      <c r="I28" s="455" t="s">
        <v>903</v>
      </c>
      <c r="J28" s="1778" t="s">
        <v>6722</v>
      </c>
      <c r="K28" s="1777" t="s">
        <v>6723</v>
      </c>
      <c r="L28" s="104"/>
      <c r="M28" s="104"/>
      <c r="N28" s="105"/>
      <c r="O28" s="101"/>
    </row>
    <row r="29" spans="1:15" s="3" customFormat="1" ht="34.5">
      <c r="A29" s="194"/>
      <c r="B29" s="259"/>
      <c r="C29" s="362" t="s">
        <v>6658</v>
      </c>
      <c r="D29" s="370" t="s">
        <v>3228</v>
      </c>
      <c r="E29" s="54" t="s">
        <v>6725</v>
      </c>
      <c r="F29" s="3757" t="s">
        <v>6726</v>
      </c>
      <c r="G29" s="3757" t="s">
        <v>585</v>
      </c>
      <c r="H29" s="2104" t="s">
        <v>6727</v>
      </c>
      <c r="I29" s="466" t="s">
        <v>6728</v>
      </c>
      <c r="J29" s="1778" t="s">
        <v>6729</v>
      </c>
      <c r="K29" s="2264" t="s">
        <v>6730</v>
      </c>
      <c r="L29" s="104"/>
      <c r="M29" s="104"/>
      <c r="N29" s="105"/>
      <c r="O29" s="101"/>
    </row>
    <row r="30" spans="1:15" s="3" customFormat="1" ht="34.5">
      <c r="A30" s="127"/>
      <c r="B30" s="259"/>
      <c r="C30" s="362" t="s">
        <v>6660</v>
      </c>
      <c r="D30" s="370" t="s">
        <v>3228</v>
      </c>
      <c r="E30" s="54" t="s">
        <v>1355</v>
      </c>
      <c r="F30" s="487" t="s">
        <v>6714</v>
      </c>
      <c r="G30" s="3236" t="s">
        <v>6731</v>
      </c>
      <c r="H30" s="2104" t="s">
        <v>6715</v>
      </c>
      <c r="I30" s="466" t="s">
        <v>6732</v>
      </c>
      <c r="J30" s="1778" t="s">
        <v>6733</v>
      </c>
      <c r="K30" s="3347" t="s">
        <v>6734</v>
      </c>
      <c r="L30" s="104"/>
      <c r="M30" s="104"/>
      <c r="N30" s="105"/>
      <c r="O30" s="101"/>
    </row>
    <row r="31" spans="1:15" s="3" customFormat="1" ht="34.5">
      <c r="A31" s="194"/>
      <c r="B31" s="225"/>
      <c r="C31" s="392" t="s">
        <v>6735</v>
      </c>
      <c r="D31" s="370" t="s">
        <v>3228</v>
      </c>
      <c r="E31" s="1504"/>
      <c r="F31" s="3516"/>
      <c r="G31" s="131" t="s">
        <v>6720</v>
      </c>
      <c r="H31" s="2104" t="s">
        <v>6721</v>
      </c>
      <c r="I31" s="455" t="s">
        <v>903</v>
      </c>
      <c r="J31" s="1778" t="s">
        <v>6722</v>
      </c>
      <c r="K31" s="1777" t="s">
        <v>6723</v>
      </c>
      <c r="L31" s="104"/>
      <c r="M31" s="104"/>
      <c r="N31" s="105"/>
      <c r="O31" s="101"/>
    </row>
    <row r="32" spans="1:15" s="3" customFormat="1" ht="34.5">
      <c r="A32" s="148"/>
      <c r="B32" s="225"/>
      <c r="C32" s="392" t="s">
        <v>6671</v>
      </c>
      <c r="D32" s="370" t="s">
        <v>3228</v>
      </c>
      <c r="E32" s="54" t="s">
        <v>1355</v>
      </c>
      <c r="F32" s="3366" t="s">
        <v>6736</v>
      </c>
      <c r="G32" s="3065" t="s">
        <v>6737</v>
      </c>
      <c r="H32" s="2104" t="s">
        <v>6738</v>
      </c>
      <c r="I32" s="466" t="s">
        <v>6739</v>
      </c>
      <c r="J32" s="1778" t="s">
        <v>6740</v>
      </c>
      <c r="K32" s="2264" t="s">
        <v>6741</v>
      </c>
      <c r="L32" s="104"/>
      <c r="M32" s="104"/>
      <c r="N32" s="105"/>
      <c r="O32" s="101"/>
    </row>
    <row r="33" spans="1:15" s="3" customFormat="1" ht="34.5">
      <c r="A33" s="127"/>
      <c r="B33" s="259"/>
      <c r="C33" s="357" t="s">
        <v>6742</v>
      </c>
      <c r="D33" s="370" t="s">
        <v>3228</v>
      </c>
      <c r="E33" s="54" t="s">
        <v>1355</v>
      </c>
      <c r="F33" s="487" t="s">
        <v>6714</v>
      </c>
      <c r="G33" s="3065" t="s">
        <v>1073</v>
      </c>
      <c r="H33" s="2104" t="s">
        <v>6743</v>
      </c>
      <c r="I33" s="466" t="s">
        <v>6744</v>
      </c>
      <c r="J33" s="1778" t="s">
        <v>6745</v>
      </c>
      <c r="K33" s="2264" t="s">
        <v>6746</v>
      </c>
      <c r="L33" s="104"/>
      <c r="M33" s="104"/>
      <c r="N33" s="105"/>
      <c r="O33" s="101"/>
    </row>
    <row r="34" spans="1:15" s="3" customFormat="1" ht="34.5">
      <c r="A34" s="127"/>
      <c r="B34" s="225"/>
      <c r="C34" s="1055" t="s">
        <v>6663</v>
      </c>
      <c r="D34" s="370" t="s">
        <v>3228</v>
      </c>
      <c r="E34" s="54" t="s">
        <v>6725</v>
      </c>
      <c r="F34" s="3757" t="s">
        <v>6726</v>
      </c>
      <c r="G34" s="3065" t="s">
        <v>585</v>
      </c>
      <c r="H34" s="2104" t="s">
        <v>6727</v>
      </c>
      <c r="I34" s="466" t="s">
        <v>6728</v>
      </c>
      <c r="J34" s="1778" t="s">
        <v>6729</v>
      </c>
      <c r="K34" s="2264" t="s">
        <v>6730</v>
      </c>
      <c r="L34" s="104"/>
      <c r="M34" s="104"/>
      <c r="N34" s="105"/>
      <c r="O34" s="101"/>
    </row>
    <row r="35" spans="1:15" s="3" customFormat="1" ht="34.5">
      <c r="A35" s="127"/>
      <c r="B35" s="225"/>
      <c r="C35" s="1055" t="s">
        <v>6747</v>
      </c>
      <c r="D35" s="370" t="s">
        <v>3228</v>
      </c>
      <c r="E35" s="54" t="s">
        <v>1355</v>
      </c>
      <c r="F35" s="487" t="s">
        <v>6714</v>
      </c>
      <c r="G35" s="3757">
        <v>25076</v>
      </c>
      <c r="H35" s="2104" t="s">
        <v>6738</v>
      </c>
      <c r="I35" s="466" t="s">
        <v>6748</v>
      </c>
      <c r="J35" s="1778" t="s">
        <v>6749</v>
      </c>
      <c r="K35" s="3757" t="s">
        <v>6750</v>
      </c>
      <c r="L35" s="104"/>
      <c r="M35" s="104"/>
      <c r="N35" s="105"/>
      <c r="O35" s="101"/>
    </row>
    <row r="36" spans="1:15" s="3" customFormat="1" ht="34.5">
      <c r="A36" s="127"/>
      <c r="B36" s="1209" t="s">
        <v>6751</v>
      </c>
      <c r="C36" s="1210"/>
      <c r="D36" s="370" t="s">
        <v>3228</v>
      </c>
      <c r="E36" s="1218"/>
      <c r="F36" s="1212"/>
      <c r="G36" s="1213" t="s">
        <v>6752</v>
      </c>
      <c r="H36" s="1214"/>
      <c r="I36" s="1215"/>
      <c r="J36" s="1216"/>
      <c r="K36" s="1217" t="s">
        <v>6753</v>
      </c>
      <c r="L36" s="104"/>
      <c r="M36" s="104"/>
      <c r="N36" s="105"/>
      <c r="O36" s="101"/>
    </row>
    <row r="37" spans="1:15" s="3" customFormat="1" ht="34.5">
      <c r="A37" s="127"/>
      <c r="B37" s="1219" t="s">
        <v>6754</v>
      </c>
      <c r="C37" s="1210" t="s">
        <v>6661</v>
      </c>
      <c r="D37" s="370" t="s">
        <v>3228</v>
      </c>
      <c r="E37" s="1220"/>
      <c r="F37" s="1212"/>
      <c r="G37" s="1213" t="s">
        <v>6755</v>
      </c>
      <c r="H37" s="1221"/>
      <c r="I37" s="1222"/>
      <c r="J37" s="1223"/>
      <c r="K37" s="1224" t="s">
        <v>6756</v>
      </c>
      <c r="L37" s="104"/>
      <c r="M37" s="104"/>
      <c r="N37" s="105"/>
      <c r="O37" s="101"/>
    </row>
    <row r="38" spans="1:15" s="3" customFormat="1" ht="27.75" customHeight="1">
      <c r="A38" s="4"/>
      <c r="B38" s="1209" t="s">
        <v>6757</v>
      </c>
      <c r="C38" s="1210" t="s">
        <v>6758</v>
      </c>
      <c r="D38" s="370" t="s">
        <v>3228</v>
      </c>
      <c r="E38" s="1211"/>
      <c r="F38" s="1212"/>
      <c r="G38" s="1213" t="s">
        <v>6759</v>
      </c>
      <c r="H38" s="1214"/>
      <c r="I38" s="1215"/>
      <c r="J38" s="1216" t="s">
        <v>6760</v>
      </c>
      <c r="K38" s="1217" t="s">
        <v>6761</v>
      </c>
      <c r="L38" s="104"/>
      <c r="M38" s="104"/>
      <c r="N38" s="105"/>
      <c r="O38" s="101"/>
    </row>
    <row r="39" spans="1:15" s="3" customFormat="1" ht="27.75" customHeight="1">
      <c r="A39" s="4"/>
      <c r="B39" s="91"/>
      <c r="C39" s="354"/>
      <c r="D39" s="77"/>
      <c r="E39" s="98"/>
      <c r="F39" s="355"/>
      <c r="G39" s="399"/>
      <c r="H39" s="99"/>
      <c r="J39" s="356"/>
      <c r="K39" s="328">
        <v>2</v>
      </c>
      <c r="L39" s="104"/>
      <c r="M39" s="104"/>
      <c r="N39" s="105"/>
      <c r="O39" s="101"/>
    </row>
    <row r="40" spans="1:15" s="3" customFormat="1" ht="35.25" customHeight="1">
      <c r="A40" s="2" t="s">
        <v>1</v>
      </c>
      <c r="B40" s="3753"/>
      <c r="C40" s="354"/>
      <c r="D40" s="98"/>
      <c r="E40" s="98"/>
      <c r="F40" s="355"/>
      <c r="G40" s="399"/>
      <c r="H40" s="99"/>
      <c r="J40" s="356"/>
      <c r="K40" s="309"/>
      <c r="L40" s="3753"/>
      <c r="M40" s="104"/>
      <c r="N40" s="105"/>
      <c r="O40" s="101"/>
    </row>
    <row r="41" spans="1:15" s="1" customFormat="1" ht="34.5">
      <c r="A41" s="3777" t="s">
        <v>6762</v>
      </c>
      <c r="B41" s="3777"/>
      <c r="C41" s="3777"/>
      <c r="D41" s="562" t="s">
        <v>6646</v>
      </c>
      <c r="E41" s="563" t="s">
        <v>6647</v>
      </c>
      <c r="F41" s="564"/>
      <c r="G41" s="565" t="s">
        <v>6648</v>
      </c>
      <c r="H41" s="566"/>
      <c r="J41" s="395"/>
      <c r="K41" s="309"/>
      <c r="L41" s="104"/>
      <c r="M41" s="104"/>
      <c r="N41" s="105"/>
      <c r="O41" s="101"/>
    </row>
    <row r="42" spans="1:15" s="3" customFormat="1" ht="20.25" customHeight="1" thickBot="1">
      <c r="A42" s="4"/>
      <c r="B42" s="91"/>
      <c r="C42" s="354"/>
      <c r="D42" s="77"/>
      <c r="E42" s="98"/>
      <c r="F42" s="355"/>
      <c r="G42" s="399"/>
      <c r="H42" s="99"/>
      <c r="J42" s="356"/>
      <c r="K42" s="309"/>
      <c r="L42" s="104"/>
      <c r="M42" s="104"/>
      <c r="N42" s="105"/>
      <c r="O42" s="101"/>
    </row>
    <row r="43" spans="1:15" s="3" customFormat="1" ht="34.5">
      <c r="A43" s="3759"/>
      <c r="B43" s="3760" t="s">
        <v>3</v>
      </c>
      <c r="C43" s="113" t="s">
        <v>4</v>
      </c>
      <c r="D43" s="7" t="s">
        <v>5</v>
      </c>
      <c r="E43" s="8" t="s">
        <v>6</v>
      </c>
      <c r="F43" s="9" t="s">
        <v>6</v>
      </c>
      <c r="G43" s="380" t="s">
        <v>7</v>
      </c>
      <c r="H43" s="6" t="s">
        <v>8</v>
      </c>
      <c r="I43" s="113" t="s">
        <v>936</v>
      </c>
      <c r="J43" s="2747" t="s">
        <v>10</v>
      </c>
      <c r="K43" s="115" t="s">
        <v>10</v>
      </c>
      <c r="L43" s="104"/>
      <c r="M43" s="104"/>
      <c r="N43" s="105"/>
      <c r="O43" s="101"/>
    </row>
    <row r="44" spans="1:15" s="3" customFormat="1" ht="35.25" thickBot="1">
      <c r="A44" s="398"/>
      <c r="B44" s="119"/>
      <c r="C44" s="123"/>
      <c r="D44" s="13" t="s">
        <v>11</v>
      </c>
      <c r="E44" s="14" t="s">
        <v>13</v>
      </c>
      <c r="F44" s="15" t="s">
        <v>12</v>
      </c>
      <c r="G44" s="382"/>
      <c r="H44" s="12" t="s">
        <v>14</v>
      </c>
      <c r="I44" s="123" t="s">
        <v>937</v>
      </c>
      <c r="J44" s="3622" t="s">
        <v>15</v>
      </c>
      <c r="K44" s="125" t="s">
        <v>16</v>
      </c>
      <c r="L44" s="104"/>
      <c r="M44" s="104"/>
      <c r="N44" s="105"/>
      <c r="O44" s="101"/>
    </row>
    <row r="45" spans="1:15" s="3" customFormat="1" ht="34.5">
      <c r="A45" s="194"/>
      <c r="B45" s="284" t="s">
        <v>6763</v>
      </c>
      <c r="C45" s="3620" t="s">
        <v>6764</v>
      </c>
      <c r="D45" s="3621"/>
      <c r="E45" s="3624"/>
      <c r="F45" s="1492"/>
      <c r="G45" s="1664" t="s">
        <v>6765</v>
      </c>
      <c r="H45" s="628"/>
      <c r="I45" s="1665"/>
      <c r="J45" s="2147"/>
      <c r="K45" s="3156" t="s">
        <v>6766</v>
      </c>
      <c r="L45" s="104"/>
      <c r="M45" s="104"/>
      <c r="N45" s="105"/>
      <c r="O45" s="101"/>
    </row>
    <row r="46" spans="1:15" s="3" customFormat="1" ht="34.5">
      <c r="A46" s="385"/>
      <c r="B46" s="284"/>
      <c r="C46" s="1196" t="s">
        <v>6767</v>
      </c>
      <c r="D46" s="390" t="s">
        <v>3228</v>
      </c>
      <c r="E46" s="1837">
        <v>90</v>
      </c>
      <c r="F46" s="1990">
        <v>85</v>
      </c>
      <c r="G46" s="180" t="s">
        <v>6768</v>
      </c>
      <c r="H46" s="852" t="s">
        <v>6769</v>
      </c>
      <c r="I46" s="1115" t="s">
        <v>293</v>
      </c>
      <c r="J46" s="2146">
        <v>2345</v>
      </c>
      <c r="K46" s="2958" t="s">
        <v>6770</v>
      </c>
      <c r="L46" s="104"/>
      <c r="M46" s="104"/>
      <c r="N46" s="105"/>
      <c r="O46" s="101"/>
    </row>
    <row r="47" spans="1:15" s="3" customFormat="1" ht="34.5">
      <c r="A47" s="385"/>
      <c r="B47" s="393"/>
      <c r="C47" s="2720" t="s">
        <v>6771</v>
      </c>
      <c r="D47" s="390" t="s">
        <v>3228</v>
      </c>
      <c r="E47" s="1837">
        <v>90</v>
      </c>
      <c r="F47" s="1990">
        <v>85</v>
      </c>
      <c r="G47" s="180" t="s">
        <v>6768</v>
      </c>
      <c r="H47" s="852" t="s">
        <v>6769</v>
      </c>
      <c r="I47" s="1115" t="s">
        <v>293</v>
      </c>
      <c r="J47" s="2146">
        <v>2345</v>
      </c>
      <c r="K47" s="2958" t="s">
        <v>6770</v>
      </c>
      <c r="L47" s="104"/>
      <c r="M47" s="104"/>
      <c r="N47" s="105"/>
      <c r="O47" s="101"/>
    </row>
    <row r="48" spans="1:15" s="3" customFormat="1" ht="34.5">
      <c r="A48" s="385"/>
      <c r="B48" s="284"/>
      <c r="C48" s="1871" t="s">
        <v>6772</v>
      </c>
      <c r="D48" s="390" t="s">
        <v>3228</v>
      </c>
      <c r="E48" s="1837">
        <v>90</v>
      </c>
      <c r="F48" s="1990">
        <v>85</v>
      </c>
      <c r="G48" s="180" t="s">
        <v>6768</v>
      </c>
      <c r="H48" s="852" t="s">
        <v>6769</v>
      </c>
      <c r="I48" s="1115" t="s">
        <v>293</v>
      </c>
      <c r="J48" s="2146">
        <v>2345</v>
      </c>
      <c r="K48" s="2958" t="s">
        <v>6770</v>
      </c>
      <c r="L48" s="104"/>
      <c r="M48" s="104"/>
      <c r="N48" s="105"/>
      <c r="O48" s="101"/>
    </row>
    <row r="49" spans="1:15" s="3" customFormat="1" ht="35.25" customHeight="1">
      <c r="A49" s="127"/>
      <c r="B49" s="393"/>
      <c r="C49" s="1871" t="s">
        <v>6665</v>
      </c>
      <c r="D49" s="390" t="s">
        <v>3228</v>
      </c>
      <c r="E49" s="1837">
        <v>90</v>
      </c>
      <c r="F49" s="1990">
        <v>85</v>
      </c>
      <c r="G49" s="180" t="s">
        <v>6768</v>
      </c>
      <c r="H49" s="852" t="s">
        <v>6769</v>
      </c>
      <c r="I49" s="1115" t="s">
        <v>293</v>
      </c>
      <c r="J49" s="2146">
        <v>2345</v>
      </c>
      <c r="K49" s="2958" t="s">
        <v>6770</v>
      </c>
      <c r="L49" s="104"/>
      <c r="M49" s="104"/>
      <c r="N49" s="105"/>
      <c r="O49" s="101"/>
    </row>
    <row r="50" spans="1:15" s="3" customFormat="1" ht="35.25" customHeight="1" thickBot="1">
      <c r="A50" s="1694"/>
      <c r="B50" s="2721"/>
      <c r="C50" s="1196" t="s">
        <v>6773</v>
      </c>
      <c r="D50" s="390" t="s">
        <v>3228</v>
      </c>
      <c r="E50" s="1837">
        <v>90</v>
      </c>
      <c r="F50" s="1990">
        <v>85</v>
      </c>
      <c r="G50" s="180" t="s">
        <v>6768</v>
      </c>
      <c r="H50" s="852" t="s">
        <v>6769</v>
      </c>
      <c r="I50" s="1115" t="s">
        <v>293</v>
      </c>
      <c r="J50" s="2146">
        <v>2345</v>
      </c>
      <c r="K50" s="2958" t="s">
        <v>6770</v>
      </c>
      <c r="L50" s="104"/>
      <c r="M50" s="104"/>
      <c r="N50" s="105"/>
      <c r="O50" s="101"/>
    </row>
    <row r="51" spans="1:15" s="3" customFormat="1" ht="35.25" customHeight="1" thickTop="1">
      <c r="A51" s="194"/>
      <c r="B51" s="2432"/>
      <c r="C51" s="2719" t="s">
        <v>6774</v>
      </c>
      <c r="D51" s="390" t="s">
        <v>3228</v>
      </c>
      <c r="E51" s="1837">
        <v>90</v>
      </c>
      <c r="F51" s="1477"/>
      <c r="G51" s="180" t="s">
        <v>1242</v>
      </c>
      <c r="H51" s="852">
        <v>76.64</v>
      </c>
      <c r="I51" s="1115" t="s">
        <v>6775</v>
      </c>
      <c r="J51" s="2146">
        <v>2495.14</v>
      </c>
      <c r="K51" s="1999" t="s">
        <v>6776</v>
      </c>
      <c r="L51" s="104"/>
      <c r="M51" s="104"/>
      <c r="N51" s="105"/>
      <c r="O51" s="101"/>
    </row>
    <row r="52" spans="1:15" s="3" customFormat="1" ht="35.25" thickBot="1">
      <c r="A52" s="127"/>
      <c r="B52" s="393"/>
      <c r="C52" s="2722" t="s">
        <v>6708</v>
      </c>
      <c r="D52" s="390" t="s">
        <v>3228</v>
      </c>
      <c r="E52" s="1837">
        <v>90</v>
      </c>
      <c r="F52" s="1990">
        <v>85</v>
      </c>
      <c r="G52" s="180" t="s">
        <v>6768</v>
      </c>
      <c r="H52" s="852" t="s">
        <v>6769</v>
      </c>
      <c r="I52" s="1115" t="s">
        <v>293</v>
      </c>
      <c r="J52" s="2146">
        <v>2345</v>
      </c>
      <c r="K52" s="2958" t="s">
        <v>6770</v>
      </c>
      <c r="L52" s="104"/>
      <c r="M52" s="104"/>
      <c r="N52" s="105"/>
      <c r="O52" s="101"/>
    </row>
    <row r="53" spans="1:15" s="3" customFormat="1" ht="36" thickTop="1" thickBot="1">
      <c r="A53" s="127"/>
      <c r="B53" s="393"/>
      <c r="C53" s="2722" t="s">
        <v>6777</v>
      </c>
      <c r="D53" s="390" t="s">
        <v>3228</v>
      </c>
      <c r="E53" s="3625">
        <v>90</v>
      </c>
      <c r="F53" s="3626"/>
      <c r="G53" s="180" t="s">
        <v>1242</v>
      </c>
      <c r="H53" s="852">
        <v>76.64</v>
      </c>
      <c r="I53" s="1115" t="s">
        <v>6775</v>
      </c>
      <c r="J53" s="2146">
        <v>2495.14</v>
      </c>
      <c r="K53" s="1999" t="s">
        <v>6776</v>
      </c>
      <c r="L53" s="117"/>
      <c r="M53" s="104"/>
      <c r="N53" s="105"/>
      <c r="O53" s="101"/>
    </row>
    <row r="54" spans="1:15" s="3" customFormat="1" ht="35.25" thickTop="1">
      <c r="A54" s="127"/>
      <c r="B54" s="393"/>
      <c r="C54" s="1762" t="s">
        <v>6671</v>
      </c>
      <c r="D54" s="390" t="s">
        <v>3228</v>
      </c>
      <c r="E54" s="1837">
        <v>90</v>
      </c>
      <c r="F54" s="1990">
        <v>85</v>
      </c>
      <c r="G54" s="180" t="s">
        <v>6768</v>
      </c>
      <c r="H54" s="852" t="s">
        <v>6769</v>
      </c>
      <c r="I54" s="1115" t="s">
        <v>293</v>
      </c>
      <c r="J54" s="2146">
        <v>2345</v>
      </c>
      <c r="K54" s="2958" t="s">
        <v>6770</v>
      </c>
      <c r="L54" s="117"/>
      <c r="M54" s="104"/>
      <c r="N54" s="105"/>
      <c r="O54" s="101"/>
    </row>
    <row r="55" spans="1:15" s="3" customFormat="1" ht="34.5">
      <c r="A55" s="127"/>
      <c r="B55" s="393"/>
      <c r="C55" s="362" t="s">
        <v>6778</v>
      </c>
      <c r="D55" s="390" t="s">
        <v>3228</v>
      </c>
      <c r="E55" s="1837">
        <v>90</v>
      </c>
      <c r="F55" s="1990">
        <v>85</v>
      </c>
      <c r="G55" s="180" t="s">
        <v>234</v>
      </c>
      <c r="H55" s="852" t="s">
        <v>6698</v>
      </c>
      <c r="I55" s="1115" t="s">
        <v>293</v>
      </c>
      <c r="J55" s="2146" t="s">
        <v>6779</v>
      </c>
      <c r="K55" s="2958" t="s">
        <v>6780</v>
      </c>
      <c r="L55" s="104"/>
      <c r="M55" s="104"/>
      <c r="N55" s="105"/>
      <c r="O55" s="101"/>
    </row>
    <row r="56" spans="1:15" s="3" customFormat="1" ht="34.5">
      <c r="A56" s="228"/>
      <c r="B56" s="2727"/>
      <c r="C56" s="362" t="s">
        <v>6662</v>
      </c>
      <c r="D56" s="390" t="s">
        <v>3228</v>
      </c>
      <c r="E56" s="1837">
        <v>90</v>
      </c>
      <c r="F56" s="1990">
        <v>85</v>
      </c>
      <c r="G56" s="180" t="s">
        <v>6768</v>
      </c>
      <c r="H56" s="852" t="s">
        <v>6769</v>
      </c>
      <c r="I56" s="1115" t="s">
        <v>293</v>
      </c>
      <c r="J56" s="2146">
        <v>2345</v>
      </c>
      <c r="K56" s="2958" t="s">
        <v>6770</v>
      </c>
      <c r="L56" s="104"/>
      <c r="M56" s="104"/>
      <c r="N56" s="105"/>
      <c r="O56" s="101"/>
    </row>
    <row r="57" spans="1:15" s="3" customFormat="1" ht="35.25" thickBot="1">
      <c r="A57" s="1195"/>
      <c r="B57" s="1062"/>
      <c r="C57" s="2722" t="s">
        <v>6663</v>
      </c>
      <c r="D57" s="2723" t="s">
        <v>3228</v>
      </c>
      <c r="E57" s="1837">
        <v>90</v>
      </c>
      <c r="F57" s="1990">
        <v>85</v>
      </c>
      <c r="G57" s="180" t="s">
        <v>6768</v>
      </c>
      <c r="H57" s="852" t="s">
        <v>6769</v>
      </c>
      <c r="I57" s="1115" t="s">
        <v>293</v>
      </c>
      <c r="J57" s="2146">
        <v>2345</v>
      </c>
      <c r="K57" s="2958" t="s">
        <v>6770</v>
      </c>
      <c r="L57" s="104"/>
      <c r="M57" s="104"/>
      <c r="N57" s="105"/>
      <c r="O57" s="101"/>
    </row>
    <row r="58" spans="1:15" s="3" customFormat="1" ht="35.25" thickTop="1">
      <c r="A58" s="1195"/>
      <c r="B58" s="2432" t="s">
        <v>6781</v>
      </c>
      <c r="C58" s="1762" t="s">
        <v>6782</v>
      </c>
      <c r="D58" s="2163" t="s">
        <v>6783</v>
      </c>
      <c r="E58" s="1836">
        <v>38</v>
      </c>
      <c r="F58" s="1990" t="s">
        <v>6784</v>
      </c>
      <c r="G58" s="3375" t="s">
        <v>6785</v>
      </c>
      <c r="H58" s="852" t="s">
        <v>341</v>
      </c>
      <c r="I58" s="2771" t="s">
        <v>6786</v>
      </c>
      <c r="J58" s="487" t="s">
        <v>6173</v>
      </c>
      <c r="K58" s="487" t="s">
        <v>2623</v>
      </c>
      <c r="L58" s="104"/>
      <c r="M58" s="104"/>
      <c r="N58" s="105"/>
      <c r="O58" s="101"/>
    </row>
    <row r="59" spans="1:15" s="3" customFormat="1" ht="34.5">
      <c r="A59" s="1195"/>
      <c r="B59" s="393"/>
      <c r="C59" s="362" t="s">
        <v>6787</v>
      </c>
      <c r="D59" s="2163" t="s">
        <v>6783</v>
      </c>
      <c r="E59" s="1836">
        <v>38</v>
      </c>
      <c r="F59" s="1990" t="s">
        <v>6784</v>
      </c>
      <c r="G59" s="3375" t="s">
        <v>6785</v>
      </c>
      <c r="H59" s="852" t="s">
        <v>341</v>
      </c>
      <c r="I59" s="2771" t="s">
        <v>6786</v>
      </c>
      <c r="J59" s="487" t="s">
        <v>6173</v>
      </c>
      <c r="K59" s="487" t="s">
        <v>2623</v>
      </c>
      <c r="L59" s="104"/>
      <c r="M59" s="104"/>
      <c r="N59" s="105"/>
      <c r="O59" s="101"/>
    </row>
    <row r="60" spans="1:15" s="3" customFormat="1" ht="34.5">
      <c r="A60" s="1195"/>
      <c r="B60" s="393"/>
      <c r="C60" s="362" t="s">
        <v>6788</v>
      </c>
      <c r="D60" s="2163" t="s">
        <v>6783</v>
      </c>
      <c r="E60" s="1836">
        <v>38</v>
      </c>
      <c r="F60" s="1990" t="s">
        <v>6784</v>
      </c>
      <c r="G60" s="3375" t="s">
        <v>6785</v>
      </c>
      <c r="H60" s="852" t="s">
        <v>341</v>
      </c>
      <c r="I60" s="2771" t="s">
        <v>6786</v>
      </c>
      <c r="J60" s="487" t="s">
        <v>6173</v>
      </c>
      <c r="K60" s="487" t="s">
        <v>2623</v>
      </c>
      <c r="L60" s="104"/>
      <c r="M60" s="104"/>
      <c r="N60" s="105"/>
      <c r="O60" s="101"/>
    </row>
    <row r="61" spans="1:15" s="3" customFormat="1" ht="35.25" thickBot="1">
      <c r="A61" s="2725"/>
      <c r="B61" s="393"/>
      <c r="C61" s="362" t="s">
        <v>6789</v>
      </c>
      <c r="D61" s="2163" t="s">
        <v>6783</v>
      </c>
      <c r="E61" s="1836">
        <v>38</v>
      </c>
      <c r="F61" s="1990" t="s">
        <v>6784</v>
      </c>
      <c r="G61" s="3375" t="s">
        <v>6785</v>
      </c>
      <c r="H61" s="852" t="s">
        <v>341</v>
      </c>
      <c r="I61" s="2771" t="s">
        <v>6786</v>
      </c>
      <c r="J61" s="487" t="s">
        <v>6173</v>
      </c>
      <c r="K61" s="487" t="s">
        <v>2623</v>
      </c>
      <c r="L61" s="104"/>
      <c r="M61" s="104"/>
      <c r="N61" s="105"/>
      <c r="O61" s="101"/>
    </row>
    <row r="62" spans="1:15" s="3" customFormat="1" ht="35.25" thickTop="1">
      <c r="A62" s="194"/>
      <c r="B62" s="393"/>
      <c r="C62" s="362" t="s">
        <v>6790</v>
      </c>
      <c r="D62" s="2163" t="s">
        <v>6783</v>
      </c>
      <c r="E62" s="1836">
        <v>38</v>
      </c>
      <c r="F62" s="1990" t="s">
        <v>6784</v>
      </c>
      <c r="G62" s="3375" t="s">
        <v>6785</v>
      </c>
      <c r="H62" s="852" t="s">
        <v>341</v>
      </c>
      <c r="I62" s="2771" t="s">
        <v>6786</v>
      </c>
      <c r="J62" s="487" t="s">
        <v>6173</v>
      </c>
      <c r="K62" s="487" t="s">
        <v>2623</v>
      </c>
      <c r="L62" s="104"/>
      <c r="M62" s="104"/>
      <c r="N62" s="105"/>
      <c r="O62" s="101"/>
    </row>
    <row r="63" spans="1:15" s="3" customFormat="1" ht="34.5">
      <c r="A63" s="127"/>
      <c r="B63" s="2727"/>
      <c r="C63" s="2728" t="s">
        <v>6791</v>
      </c>
      <c r="D63" s="2163" t="s">
        <v>6783</v>
      </c>
      <c r="E63" s="1836">
        <v>38</v>
      </c>
      <c r="F63" s="1990" t="s">
        <v>6784</v>
      </c>
      <c r="G63" s="3375" t="s">
        <v>6785</v>
      </c>
      <c r="H63" s="852" t="s">
        <v>341</v>
      </c>
      <c r="I63" s="2771" t="s">
        <v>6786</v>
      </c>
      <c r="J63" s="487" t="s">
        <v>6173</v>
      </c>
      <c r="K63" s="487" t="s">
        <v>2623</v>
      </c>
      <c r="L63" s="104"/>
      <c r="M63" s="104"/>
      <c r="N63" s="105"/>
      <c r="O63" s="101"/>
    </row>
    <row r="64" spans="1:15" s="3" customFormat="1" ht="34.5">
      <c r="A64" s="194"/>
      <c r="B64" s="1062" t="s">
        <v>6792</v>
      </c>
      <c r="C64" s="362" t="s">
        <v>6782</v>
      </c>
      <c r="D64" s="391" t="s">
        <v>3228</v>
      </c>
      <c r="E64" s="3519">
        <v>40</v>
      </c>
      <c r="F64" s="1479"/>
      <c r="G64" s="180" t="s">
        <v>6793</v>
      </c>
      <c r="H64" s="852" t="s">
        <v>6794</v>
      </c>
      <c r="I64" s="497" t="s">
        <v>6795</v>
      </c>
      <c r="J64" s="3801" t="s">
        <v>6796</v>
      </c>
      <c r="K64" s="3619" t="s">
        <v>6797</v>
      </c>
      <c r="L64" s="104"/>
      <c r="M64" s="104"/>
      <c r="N64" s="105"/>
      <c r="O64" s="101"/>
    </row>
    <row r="65" spans="1:15" s="3" customFormat="1" ht="34.5">
      <c r="A65" s="127"/>
      <c r="B65" s="393"/>
      <c r="C65" s="362" t="s">
        <v>6787</v>
      </c>
      <c r="D65" s="391" t="s">
        <v>3228</v>
      </c>
      <c r="E65" s="3519">
        <v>40</v>
      </c>
      <c r="F65" s="1479"/>
      <c r="G65" s="180" t="s">
        <v>6793</v>
      </c>
      <c r="H65" s="852" t="s">
        <v>6794</v>
      </c>
      <c r="I65" s="497" t="s">
        <v>6795</v>
      </c>
      <c r="J65" s="3801" t="s">
        <v>6796</v>
      </c>
      <c r="K65" s="3619" t="s">
        <v>6797</v>
      </c>
      <c r="L65" s="104"/>
      <c r="M65" s="104"/>
      <c r="N65" s="105"/>
      <c r="O65" s="101"/>
    </row>
    <row r="66" spans="1:15" s="3" customFormat="1" ht="34.5">
      <c r="A66" s="194"/>
      <c r="B66" s="393"/>
      <c r="C66" s="362" t="s">
        <v>6788</v>
      </c>
      <c r="D66" s="391" t="s">
        <v>3228</v>
      </c>
      <c r="E66" s="3519">
        <v>40</v>
      </c>
      <c r="F66" s="1479"/>
      <c r="G66" s="180" t="s">
        <v>6793</v>
      </c>
      <c r="H66" s="852" t="s">
        <v>6794</v>
      </c>
      <c r="I66" s="497" t="s">
        <v>6795</v>
      </c>
      <c r="J66" s="3801" t="s">
        <v>6796</v>
      </c>
      <c r="K66" s="3619" t="s">
        <v>6797</v>
      </c>
      <c r="L66" s="104"/>
      <c r="M66" s="104"/>
      <c r="N66" s="105"/>
      <c r="O66" s="101"/>
    </row>
    <row r="67" spans="1:15" s="3" customFormat="1" ht="34.5">
      <c r="A67" s="127"/>
      <c r="B67" s="393"/>
      <c r="C67" s="362" t="s">
        <v>6798</v>
      </c>
      <c r="D67" s="391" t="s">
        <v>3228</v>
      </c>
      <c r="E67" s="3519">
        <v>40</v>
      </c>
      <c r="F67" s="1479"/>
      <c r="G67" s="180" t="s">
        <v>6793</v>
      </c>
      <c r="H67" s="852" t="s">
        <v>6794</v>
      </c>
      <c r="I67" s="497" t="s">
        <v>6795</v>
      </c>
      <c r="J67" s="3801" t="s">
        <v>6796</v>
      </c>
      <c r="K67" s="3619" t="s">
        <v>6797</v>
      </c>
      <c r="L67" s="104"/>
      <c r="M67" s="104"/>
      <c r="N67" s="105"/>
      <c r="O67" s="101"/>
    </row>
    <row r="68" spans="1:15" s="3" customFormat="1" ht="35.25" thickBot="1">
      <c r="A68" s="1694"/>
      <c r="B68" s="1828"/>
      <c r="C68" s="1767"/>
      <c r="D68" s="2723"/>
      <c r="E68" s="3627"/>
      <c r="F68" s="3628"/>
      <c r="G68" s="180"/>
      <c r="H68" s="852"/>
      <c r="I68" s="497"/>
      <c r="J68" s="2146"/>
      <c r="K68" s="1999"/>
      <c r="L68" s="104"/>
      <c r="M68" s="104"/>
      <c r="N68" s="105"/>
      <c r="O68" s="101"/>
    </row>
    <row r="69" spans="1:15" s="3" customFormat="1" ht="35.25" thickTop="1">
      <c r="A69" s="2230"/>
      <c r="B69" s="1375" t="s">
        <v>6224</v>
      </c>
      <c r="C69" s="362" t="s">
        <v>6225</v>
      </c>
      <c r="D69" s="1789" t="s">
        <v>6226</v>
      </c>
      <c r="E69" s="3519" t="s">
        <v>6227</v>
      </c>
      <c r="F69" s="3757" t="s">
        <v>2660</v>
      </c>
      <c r="G69" s="3623">
        <v>25210</v>
      </c>
      <c r="H69" s="852" t="s">
        <v>6799</v>
      </c>
      <c r="I69" s="497" t="s">
        <v>6800</v>
      </c>
      <c r="J69" s="1999" t="s">
        <v>6801</v>
      </c>
      <c r="K69" s="1999" t="s">
        <v>6802</v>
      </c>
      <c r="L69" s="104"/>
      <c r="M69" s="104"/>
      <c r="N69" s="105"/>
      <c r="O69" s="101"/>
    </row>
    <row r="70" spans="1:15" s="3" customFormat="1" ht="34.5">
      <c r="A70" s="1195"/>
      <c r="B70" s="1375" t="s">
        <v>6232</v>
      </c>
      <c r="C70" s="362" t="s">
        <v>6233</v>
      </c>
      <c r="D70" s="1789" t="s">
        <v>6226</v>
      </c>
      <c r="E70" s="3519" t="s">
        <v>6227</v>
      </c>
      <c r="F70" s="3757" t="s">
        <v>2660</v>
      </c>
      <c r="G70" s="3623">
        <v>25210</v>
      </c>
      <c r="H70" s="852" t="s">
        <v>6799</v>
      </c>
      <c r="I70" s="497" t="s">
        <v>6800</v>
      </c>
      <c r="J70" s="1999" t="s">
        <v>6801</v>
      </c>
      <c r="K70" s="1999" t="s">
        <v>6802</v>
      </c>
      <c r="L70" s="104"/>
      <c r="M70" s="104"/>
      <c r="N70" s="105"/>
      <c r="O70" s="101"/>
    </row>
    <row r="71" spans="1:15" s="3" customFormat="1" ht="34.5">
      <c r="A71" s="2230"/>
      <c r="B71" s="284" t="s">
        <v>6803</v>
      </c>
      <c r="C71" s="1762" t="s">
        <v>6782</v>
      </c>
      <c r="D71" s="2884" t="s">
        <v>6804</v>
      </c>
      <c r="E71" s="3757">
        <v>10</v>
      </c>
      <c r="F71" s="3757" t="s">
        <v>6805</v>
      </c>
      <c r="G71" s="180" t="s">
        <v>242</v>
      </c>
      <c r="H71" s="852" t="s">
        <v>6806</v>
      </c>
      <c r="I71" s="906" t="s">
        <v>293</v>
      </c>
      <c r="J71" s="2146" t="s">
        <v>6807</v>
      </c>
      <c r="K71" s="1999" t="s">
        <v>6808</v>
      </c>
      <c r="L71" s="104"/>
      <c r="M71" s="104"/>
      <c r="N71" s="105"/>
      <c r="O71" s="101"/>
    </row>
    <row r="72" spans="1:15" s="3" customFormat="1" ht="34.5">
      <c r="A72" s="1195"/>
      <c r="B72" s="393"/>
      <c r="C72" s="362" t="s">
        <v>6787</v>
      </c>
      <c r="D72" s="1124" t="s">
        <v>6809</v>
      </c>
      <c r="E72" s="3519">
        <v>12</v>
      </c>
      <c r="F72" s="3757" t="s">
        <v>6810</v>
      </c>
      <c r="G72" s="180" t="s">
        <v>242</v>
      </c>
      <c r="H72" s="852" t="s">
        <v>6806</v>
      </c>
      <c r="I72" s="906" t="s">
        <v>293</v>
      </c>
      <c r="J72" s="2146" t="s">
        <v>6807</v>
      </c>
      <c r="K72" s="1999" t="s">
        <v>6811</v>
      </c>
      <c r="L72" s="104"/>
      <c r="M72" s="104"/>
      <c r="N72" s="105"/>
      <c r="O72" s="101"/>
    </row>
    <row r="73" spans="1:15" s="3" customFormat="1" ht="34.5">
      <c r="A73" s="1195"/>
      <c r="B73" s="393"/>
      <c r="C73" s="362" t="s">
        <v>6789</v>
      </c>
      <c r="D73" s="1124" t="s">
        <v>6812</v>
      </c>
      <c r="E73" s="3757"/>
      <c r="F73" s="1479"/>
      <c r="G73" s="180" t="s">
        <v>6813</v>
      </c>
      <c r="H73" s="852"/>
      <c r="I73" s="906"/>
      <c r="J73" s="2146">
        <v>2002</v>
      </c>
      <c r="K73" s="1999" t="s">
        <v>6814</v>
      </c>
      <c r="L73" s="104"/>
      <c r="M73" s="104"/>
      <c r="N73" s="105"/>
      <c r="O73" s="101"/>
    </row>
    <row r="74" spans="1:15" ht="34.5">
      <c r="A74" s="2736"/>
      <c r="B74" s="393"/>
      <c r="C74" s="362" t="s">
        <v>6815</v>
      </c>
      <c r="D74" s="1124" t="s">
        <v>6816</v>
      </c>
      <c r="E74" s="3757"/>
      <c r="F74" s="1479"/>
      <c r="G74" s="180" t="s">
        <v>6817</v>
      </c>
      <c r="H74" s="852"/>
      <c r="I74" s="906"/>
      <c r="J74" s="2146" t="s">
        <v>6818</v>
      </c>
      <c r="K74" s="1999" t="s">
        <v>6819</v>
      </c>
      <c r="L74" s="3757"/>
      <c r="M74" s="3757"/>
      <c r="N74" s="3757"/>
      <c r="O74" s="3757"/>
    </row>
    <row r="75" spans="1:15" ht="35.25" thickBot="1">
      <c r="A75" s="2741"/>
      <c r="B75" s="393"/>
      <c r="C75" s="362" t="s">
        <v>6791</v>
      </c>
      <c r="D75" s="390"/>
      <c r="E75" s="3757"/>
      <c r="F75" s="1479"/>
      <c r="G75" s="180" t="s">
        <v>457</v>
      </c>
      <c r="H75" s="852"/>
      <c r="I75" s="906"/>
      <c r="J75" s="2146"/>
      <c r="K75" s="2958" t="s">
        <v>6820</v>
      </c>
      <c r="L75" s="3757"/>
      <c r="M75" s="3757"/>
      <c r="N75" s="3757"/>
      <c r="O75" s="3757"/>
    </row>
    <row r="76" spans="1:15" ht="35.25" thickTop="1">
      <c r="A76" s="3757"/>
      <c r="B76" s="393"/>
      <c r="C76" s="362" t="s">
        <v>6821</v>
      </c>
      <c r="D76" s="390"/>
      <c r="E76" s="3757"/>
      <c r="F76" s="1479"/>
      <c r="G76" s="180" t="s">
        <v>6817</v>
      </c>
      <c r="H76" s="852"/>
      <c r="I76" s="497" t="s">
        <v>6822</v>
      </c>
      <c r="J76" s="2146"/>
      <c r="K76" s="1999" t="s">
        <v>6823</v>
      </c>
      <c r="L76" s="3757"/>
      <c r="M76" s="3757"/>
      <c r="N76" s="3757"/>
      <c r="O76" s="3757"/>
    </row>
    <row r="77" spans="1:15" ht="35.25" thickBot="1">
      <c r="A77" s="4"/>
      <c r="B77" s="1828"/>
      <c r="C77" s="1767" t="s">
        <v>6824</v>
      </c>
      <c r="D77" s="2723"/>
      <c r="E77" s="3757"/>
      <c r="F77" s="3757"/>
      <c r="G77" s="180" t="s">
        <v>6825</v>
      </c>
      <c r="H77" s="852"/>
      <c r="I77" s="497" t="s">
        <v>6822</v>
      </c>
      <c r="J77" s="2146"/>
      <c r="K77" s="1999" t="s">
        <v>6756</v>
      </c>
      <c r="L77" s="3757"/>
      <c r="M77" s="3757"/>
      <c r="N77" s="3757"/>
      <c r="O77" s="3757"/>
    </row>
    <row r="78" spans="1:15" ht="35.25" thickTop="1">
      <c r="A78" s="2" t="s">
        <v>1</v>
      </c>
      <c r="B78" s="3753"/>
      <c r="C78" s="292"/>
      <c r="D78" s="317"/>
      <c r="E78" s="98"/>
      <c r="F78" s="355"/>
      <c r="G78" s="399"/>
      <c r="H78" s="99"/>
      <c r="I78" s="3"/>
      <c r="J78" s="356"/>
      <c r="K78" s="328"/>
      <c r="L78" s="3757"/>
      <c r="M78" s="3757"/>
      <c r="N78" s="3757"/>
      <c r="O78" s="3757"/>
    </row>
    <row r="79" spans="1:15" ht="34.5">
      <c r="A79" s="3777" t="s">
        <v>6826</v>
      </c>
      <c r="B79" s="3777"/>
      <c r="C79" s="3777"/>
      <c r="D79" s="399"/>
      <c r="E79" s="3753"/>
      <c r="F79" s="293"/>
      <c r="G79" s="399"/>
      <c r="H79" s="394"/>
      <c r="I79" s="1"/>
      <c r="J79" s="395"/>
      <c r="K79" s="328"/>
      <c r="L79" s="3757"/>
      <c r="M79" s="3757"/>
      <c r="N79" s="3757"/>
      <c r="O79" s="3757"/>
    </row>
    <row r="80" spans="1:15" ht="35.25" thickBot="1">
      <c r="A80" s="4"/>
      <c r="B80" s="91"/>
      <c r="C80" s="292"/>
      <c r="D80" s="317"/>
      <c r="E80" s="98"/>
      <c r="F80" s="355"/>
      <c r="G80" s="399"/>
      <c r="H80" s="99"/>
      <c r="I80" s="3"/>
      <c r="J80" s="356"/>
      <c r="K80" s="328"/>
      <c r="L80" s="3757"/>
      <c r="M80" s="3757"/>
      <c r="N80" s="3757"/>
      <c r="O80" s="3757"/>
    </row>
    <row r="81" spans="1:11" ht="34.5">
      <c r="A81" s="3759"/>
      <c r="B81" s="3760" t="s">
        <v>3</v>
      </c>
      <c r="C81" s="445" t="s">
        <v>4</v>
      </c>
      <c r="D81" s="319" t="s">
        <v>5</v>
      </c>
      <c r="E81" s="8" t="s">
        <v>6</v>
      </c>
      <c r="F81" s="9" t="s">
        <v>6</v>
      </c>
      <c r="G81" s="380" t="s">
        <v>7</v>
      </c>
      <c r="H81" s="400" t="s">
        <v>8</v>
      </c>
      <c r="I81" s="113" t="s">
        <v>936</v>
      </c>
      <c r="J81" s="377" t="s">
        <v>10</v>
      </c>
      <c r="K81" s="449" t="s">
        <v>10</v>
      </c>
    </row>
    <row r="82" spans="1:11" ht="35.25" thickBot="1">
      <c r="A82" s="398"/>
      <c r="B82" s="119"/>
      <c r="C82" s="446"/>
      <c r="D82" s="320" t="s">
        <v>11</v>
      </c>
      <c r="E82" s="14" t="s">
        <v>13</v>
      </c>
      <c r="F82" s="15" t="s">
        <v>12</v>
      </c>
      <c r="G82" s="382"/>
      <c r="H82" s="401" t="s">
        <v>14</v>
      </c>
      <c r="I82" s="123" t="s">
        <v>937</v>
      </c>
      <c r="J82" s="307" t="s">
        <v>15</v>
      </c>
      <c r="K82" s="450" t="s">
        <v>16</v>
      </c>
    </row>
    <row r="83" spans="1:11" ht="38.25">
      <c r="A83" s="385"/>
      <c r="B83" s="974" t="s">
        <v>6827</v>
      </c>
      <c r="C83" s="357"/>
      <c r="D83" s="390"/>
      <c r="E83" s="189"/>
      <c r="F83" s="365"/>
      <c r="G83" s="180"/>
      <c r="H83" s="69"/>
      <c r="I83" s="144"/>
      <c r="J83" s="363"/>
      <c r="K83" s="364"/>
    </row>
    <row r="84" spans="1:11" ht="34.5">
      <c r="A84" s="127"/>
      <c r="B84" s="225" t="s">
        <v>6828</v>
      </c>
      <c r="C84" s="357" t="s">
        <v>6777</v>
      </c>
      <c r="D84" s="370" t="s">
        <v>6783</v>
      </c>
      <c r="E84" s="158">
        <v>9</v>
      </c>
      <c r="F84" s="361" t="s">
        <v>3175</v>
      </c>
      <c r="G84" s="2436" t="s">
        <v>6829</v>
      </c>
      <c r="H84" s="29">
        <v>1675</v>
      </c>
      <c r="I84" s="486" t="s">
        <v>903</v>
      </c>
      <c r="J84" s="1897" t="s">
        <v>6830</v>
      </c>
      <c r="K84" s="529" t="s">
        <v>6831</v>
      </c>
    </row>
    <row r="85" spans="1:11" ht="34.5">
      <c r="A85" s="127"/>
      <c r="B85" s="225" t="s">
        <v>6832</v>
      </c>
      <c r="C85" s="357" t="s">
        <v>6702</v>
      </c>
      <c r="D85" s="366" t="s">
        <v>3228</v>
      </c>
      <c r="E85" s="1976" t="s">
        <v>3012</v>
      </c>
      <c r="F85" s="1975" t="s">
        <v>6833</v>
      </c>
      <c r="G85" s="3757" t="s">
        <v>6834</v>
      </c>
      <c r="H85" s="29" t="s">
        <v>6835</v>
      </c>
      <c r="I85" s="497" t="s">
        <v>6836</v>
      </c>
      <c r="J85" s="360" t="s">
        <v>6837</v>
      </c>
      <c r="K85" s="529" t="s">
        <v>6838</v>
      </c>
    </row>
    <row r="86" spans="1:11" ht="34.5">
      <c r="A86" s="127"/>
      <c r="B86" s="259"/>
      <c r="C86" s="362" t="s">
        <v>6839</v>
      </c>
      <c r="D86" s="390" t="s">
        <v>6840</v>
      </c>
      <c r="E86" s="158">
        <v>15</v>
      </c>
      <c r="F86" s="361"/>
      <c r="G86" s="2436" t="s">
        <v>6841</v>
      </c>
      <c r="H86" s="69">
        <v>1568</v>
      </c>
      <c r="I86" s="486" t="s">
        <v>358</v>
      </c>
      <c r="J86" s="363" t="s">
        <v>6842</v>
      </c>
      <c r="K86" s="2271" t="s">
        <v>6843</v>
      </c>
    </row>
    <row r="87" spans="1:11" ht="34.5">
      <c r="A87" s="127"/>
      <c r="B87" s="259"/>
      <c r="C87" s="362" t="s">
        <v>6798</v>
      </c>
      <c r="D87" s="390" t="s">
        <v>6844</v>
      </c>
      <c r="E87" s="158">
        <v>16</v>
      </c>
      <c r="F87" s="361"/>
      <c r="G87" s="2436" t="s">
        <v>6841</v>
      </c>
      <c r="H87" s="69">
        <v>1295</v>
      </c>
      <c r="I87" s="486" t="s">
        <v>903</v>
      </c>
      <c r="J87" s="363" t="s">
        <v>6845</v>
      </c>
      <c r="K87" s="2271" t="s">
        <v>6846</v>
      </c>
    </row>
    <row r="88" spans="1:11" ht="34.5">
      <c r="A88" s="127"/>
      <c r="B88" s="259"/>
      <c r="C88" s="362" t="s">
        <v>6790</v>
      </c>
      <c r="D88" s="390" t="s">
        <v>6847</v>
      </c>
      <c r="E88" s="158">
        <v>25</v>
      </c>
      <c r="F88" s="361"/>
      <c r="G88" s="2436" t="s">
        <v>6841</v>
      </c>
      <c r="H88" s="69">
        <v>1458</v>
      </c>
      <c r="I88" s="486" t="s">
        <v>903</v>
      </c>
      <c r="J88" s="363" t="s">
        <v>6848</v>
      </c>
      <c r="K88" s="1459" t="s">
        <v>6849</v>
      </c>
    </row>
    <row r="89" spans="1:11" ht="34.5">
      <c r="A89" s="127"/>
      <c r="B89" s="225"/>
      <c r="C89" s="362" t="s">
        <v>6791</v>
      </c>
      <c r="D89" s="390" t="s">
        <v>6161</v>
      </c>
      <c r="E89" s="2071" t="s">
        <v>6850</v>
      </c>
      <c r="F89" s="2885" t="s">
        <v>2592</v>
      </c>
      <c r="G89" s="2814" t="s">
        <v>751</v>
      </c>
      <c r="H89" s="852" t="s">
        <v>6851</v>
      </c>
      <c r="I89" s="497" t="s">
        <v>6852</v>
      </c>
      <c r="J89" s="2146" t="s">
        <v>6853</v>
      </c>
      <c r="K89" s="2744" t="s">
        <v>6854</v>
      </c>
    </row>
    <row r="90" spans="1:11" ht="34.5">
      <c r="A90" s="127"/>
      <c r="B90" s="259" t="s">
        <v>6855</v>
      </c>
      <c r="C90" s="362" t="s">
        <v>6856</v>
      </c>
      <c r="D90" s="2883" t="s">
        <v>6857</v>
      </c>
      <c r="E90" s="1976" t="s">
        <v>3012</v>
      </c>
      <c r="F90" s="1975" t="s">
        <v>6833</v>
      </c>
      <c r="G90" s="3065" t="s">
        <v>242</v>
      </c>
      <c r="H90" s="852" t="s">
        <v>6858</v>
      </c>
      <c r="I90" s="486" t="s">
        <v>3934</v>
      </c>
      <c r="J90" s="2146" t="s">
        <v>6859</v>
      </c>
      <c r="K90" s="2239" t="s">
        <v>6860</v>
      </c>
    </row>
    <row r="91" spans="1:11" ht="34.5">
      <c r="A91" s="127"/>
      <c r="B91" s="259" t="s">
        <v>6855</v>
      </c>
      <c r="C91" s="362" t="s">
        <v>6861</v>
      </c>
      <c r="D91" s="2883" t="s">
        <v>6857</v>
      </c>
      <c r="E91" s="1976" t="s">
        <v>3012</v>
      </c>
      <c r="F91" s="1975" t="s">
        <v>6833</v>
      </c>
      <c r="G91" s="3065" t="s">
        <v>242</v>
      </c>
      <c r="H91" s="852" t="s">
        <v>6858</v>
      </c>
      <c r="I91" s="486" t="s">
        <v>3934</v>
      </c>
      <c r="J91" s="2146" t="s">
        <v>6859</v>
      </c>
      <c r="K91" s="2239" t="s">
        <v>6860</v>
      </c>
    </row>
    <row r="92" spans="1:11" ht="34.5">
      <c r="A92" s="127"/>
      <c r="B92" s="284" t="s">
        <v>6862</v>
      </c>
      <c r="C92" s="1762" t="s">
        <v>6787</v>
      </c>
      <c r="D92" s="2883" t="s">
        <v>6857</v>
      </c>
      <c r="E92" s="2731"/>
      <c r="F92" s="2732"/>
      <c r="G92" s="1664" t="s">
        <v>888</v>
      </c>
      <c r="H92" s="1559"/>
      <c r="I92" s="2733"/>
      <c r="J92" s="2147"/>
      <c r="K92" s="2743" t="s">
        <v>1226</v>
      </c>
    </row>
    <row r="93" spans="1:11" ht="34.5">
      <c r="A93" s="127"/>
      <c r="B93" s="393"/>
      <c r="C93" s="362" t="s">
        <v>6789</v>
      </c>
      <c r="D93" s="2883" t="s">
        <v>6857</v>
      </c>
      <c r="E93" s="1976" t="s">
        <v>3012</v>
      </c>
      <c r="F93" s="1975" t="s">
        <v>6833</v>
      </c>
      <c r="G93" s="3065" t="s">
        <v>242</v>
      </c>
      <c r="H93" s="852" t="s">
        <v>6858</v>
      </c>
      <c r="I93" s="486" t="s">
        <v>3934</v>
      </c>
      <c r="J93" s="2146" t="s">
        <v>6859</v>
      </c>
      <c r="K93" s="2239" t="s">
        <v>6860</v>
      </c>
    </row>
    <row r="94" spans="1:11" ht="34.5">
      <c r="A94" s="127"/>
      <c r="B94" s="393"/>
      <c r="C94" s="362" t="s">
        <v>6815</v>
      </c>
      <c r="D94" s="2883" t="s">
        <v>6857</v>
      </c>
      <c r="E94" s="1976" t="s">
        <v>3012</v>
      </c>
      <c r="F94" s="1975" t="s">
        <v>6833</v>
      </c>
      <c r="G94" s="3065" t="s">
        <v>242</v>
      </c>
      <c r="H94" s="852" t="s">
        <v>6858</v>
      </c>
      <c r="I94" s="486" t="s">
        <v>3934</v>
      </c>
      <c r="J94" s="2146" t="s">
        <v>6859</v>
      </c>
      <c r="K94" s="2239" t="s">
        <v>6860</v>
      </c>
    </row>
    <row r="95" spans="1:11" ht="34.5">
      <c r="A95" s="194"/>
      <c r="B95" s="393"/>
      <c r="C95" s="362" t="s">
        <v>6863</v>
      </c>
      <c r="D95" s="2883" t="s">
        <v>6857</v>
      </c>
      <c r="E95" s="1976" t="s">
        <v>3012</v>
      </c>
      <c r="F95" s="1975" t="s">
        <v>6833</v>
      </c>
      <c r="G95" s="3065" t="s">
        <v>242</v>
      </c>
      <c r="H95" s="852" t="s">
        <v>6858</v>
      </c>
      <c r="I95" s="486" t="s">
        <v>3934</v>
      </c>
      <c r="J95" s="2146" t="s">
        <v>6859</v>
      </c>
      <c r="K95" s="2239" t="s">
        <v>6860</v>
      </c>
    </row>
    <row r="96" spans="1:11" ht="35.25" thickBot="1">
      <c r="A96" s="194"/>
      <c r="B96" s="393"/>
      <c r="C96" s="362" t="s">
        <v>6821</v>
      </c>
      <c r="D96" s="2883" t="s">
        <v>6857</v>
      </c>
      <c r="E96" s="781"/>
      <c r="F96" s="2260"/>
      <c r="G96" s="180" t="s">
        <v>6817</v>
      </c>
      <c r="H96" s="852"/>
      <c r="I96" s="497" t="s">
        <v>6822</v>
      </c>
      <c r="J96" s="2146" t="s">
        <v>6864</v>
      </c>
      <c r="K96" s="2239" t="s">
        <v>6823</v>
      </c>
    </row>
    <row r="97" spans="1:11" ht="34.5">
      <c r="A97" s="127"/>
      <c r="B97" s="393"/>
      <c r="C97" s="362" t="s">
        <v>6865</v>
      </c>
      <c r="D97" s="2883" t="s">
        <v>6857</v>
      </c>
      <c r="E97" s="2737"/>
      <c r="F97" s="2738"/>
      <c r="G97" s="2739" t="s">
        <v>6866</v>
      </c>
      <c r="H97" s="2175"/>
      <c r="I97" s="2740" t="s">
        <v>6867</v>
      </c>
      <c r="J97" s="2387"/>
      <c r="K97" s="2746" t="s">
        <v>6823</v>
      </c>
    </row>
    <row r="98" spans="1:11" ht="35.25" thickBot="1">
      <c r="A98" s="194"/>
      <c r="B98" s="1828"/>
      <c r="C98" s="1767" t="s">
        <v>6824</v>
      </c>
      <c r="D98" s="2883" t="s">
        <v>6857</v>
      </c>
      <c r="E98" s="2734"/>
      <c r="F98" s="2735"/>
      <c r="G98" s="2724" t="s">
        <v>6825</v>
      </c>
      <c r="H98" s="1830"/>
      <c r="I98" s="2726" t="s">
        <v>6822</v>
      </c>
      <c r="J98" s="2742"/>
      <c r="K98" s="2745" t="s">
        <v>6756</v>
      </c>
    </row>
    <row r="99" spans="1:11" ht="39.75" thickTop="1" thickBot="1">
      <c r="A99" s="194"/>
      <c r="B99" s="974" t="s">
        <v>6868</v>
      </c>
      <c r="C99" s="1185"/>
      <c r="D99" s="2259" t="s">
        <v>6869</v>
      </c>
      <c r="E99" s="1571"/>
      <c r="F99" s="359"/>
      <c r="G99" s="131"/>
      <c r="H99" s="29"/>
      <c r="I99" s="493"/>
      <c r="J99" s="360"/>
      <c r="K99" s="329"/>
    </row>
    <row r="100" spans="1:11" ht="35.25" thickBot="1">
      <c r="A100" s="194"/>
      <c r="B100" s="284" t="s">
        <v>6870</v>
      </c>
      <c r="C100" s="392" t="s">
        <v>6871</v>
      </c>
      <c r="D100" s="447" t="s">
        <v>629</v>
      </c>
      <c r="E100" s="186"/>
      <c r="F100" s="359"/>
      <c r="G100" s="131" t="s">
        <v>6872</v>
      </c>
      <c r="H100" s="29">
        <v>57</v>
      </c>
      <c r="I100" s="493" t="s">
        <v>6873</v>
      </c>
      <c r="J100" s="360" t="s">
        <v>6874</v>
      </c>
      <c r="K100" s="2472" t="s">
        <v>6875</v>
      </c>
    </row>
    <row r="101" spans="1:11" ht="34.5">
      <c r="A101" s="194"/>
      <c r="B101" s="284"/>
      <c r="C101" s="392" t="s">
        <v>6876</v>
      </c>
      <c r="D101" s="447" t="s">
        <v>629</v>
      </c>
      <c r="E101" s="396"/>
      <c r="F101" s="397"/>
      <c r="G101" s="131" t="s">
        <v>6877</v>
      </c>
      <c r="H101" s="29">
        <v>59</v>
      </c>
      <c r="I101" s="493" t="s">
        <v>6878</v>
      </c>
      <c r="J101" s="360" t="s">
        <v>6879</v>
      </c>
      <c r="K101" s="2472" t="s">
        <v>6880</v>
      </c>
    </row>
    <row r="102" spans="1:11" ht="34.5">
      <c r="A102" s="127"/>
      <c r="B102" s="284"/>
      <c r="C102" s="392" t="s">
        <v>6881</v>
      </c>
      <c r="D102" s="447" t="s">
        <v>629</v>
      </c>
      <c r="E102" s="396"/>
      <c r="F102" s="397"/>
      <c r="G102" s="131" t="s">
        <v>6872</v>
      </c>
      <c r="H102" s="29">
        <v>52</v>
      </c>
      <c r="I102" s="493" t="s">
        <v>6882</v>
      </c>
      <c r="J102" s="360" t="s">
        <v>6883</v>
      </c>
      <c r="K102" s="529" t="s">
        <v>6884</v>
      </c>
    </row>
    <row r="103" spans="1:11" ht="34.5">
      <c r="A103" s="194"/>
      <c r="B103" s="284"/>
      <c r="C103" s="392" t="s">
        <v>6885</v>
      </c>
      <c r="D103" s="447" t="s">
        <v>629</v>
      </c>
      <c r="E103" s="396"/>
      <c r="F103" s="397"/>
      <c r="G103" s="131" t="s">
        <v>6872</v>
      </c>
      <c r="H103" s="29">
        <v>52</v>
      </c>
      <c r="I103" s="493" t="s">
        <v>6882</v>
      </c>
      <c r="J103" s="360" t="s">
        <v>6883</v>
      </c>
      <c r="K103" s="529" t="s">
        <v>6884</v>
      </c>
    </row>
    <row r="104" spans="1:11" ht="34.5">
      <c r="A104" s="127"/>
      <c r="B104" s="284"/>
      <c r="C104" s="392" t="s">
        <v>6658</v>
      </c>
      <c r="D104" s="447" t="s">
        <v>629</v>
      </c>
      <c r="E104" s="396"/>
      <c r="F104" s="397"/>
      <c r="G104" s="131" t="s">
        <v>6872</v>
      </c>
      <c r="H104" s="29">
        <v>52</v>
      </c>
      <c r="I104" s="493" t="s">
        <v>6882</v>
      </c>
      <c r="J104" s="360" t="s">
        <v>6883</v>
      </c>
      <c r="K104" s="529" t="s">
        <v>6884</v>
      </c>
    </row>
    <row r="105" spans="1:11" ht="34.5">
      <c r="A105" s="194"/>
      <c r="B105" s="284"/>
      <c r="C105" s="392" t="s">
        <v>6660</v>
      </c>
      <c r="D105" s="447" t="s">
        <v>629</v>
      </c>
      <c r="E105" s="396"/>
      <c r="F105" s="397"/>
      <c r="G105" s="131" t="s">
        <v>6886</v>
      </c>
      <c r="H105" s="29">
        <v>52</v>
      </c>
      <c r="I105" s="493" t="s">
        <v>6882</v>
      </c>
      <c r="J105" s="360" t="s">
        <v>6883</v>
      </c>
      <c r="K105" s="529" t="s">
        <v>6884</v>
      </c>
    </row>
    <row r="106" spans="1:11" ht="34.5">
      <c r="A106" s="127"/>
      <c r="B106" s="284"/>
      <c r="C106" s="392" t="s">
        <v>6661</v>
      </c>
      <c r="D106" s="447" t="s">
        <v>629</v>
      </c>
      <c r="E106" s="396"/>
      <c r="F106" s="397"/>
      <c r="G106" s="131" t="s">
        <v>6872</v>
      </c>
      <c r="H106" s="29">
        <v>52</v>
      </c>
      <c r="I106" s="493" t="s">
        <v>6882</v>
      </c>
      <c r="J106" s="360" t="s">
        <v>6883</v>
      </c>
      <c r="K106" s="529" t="s">
        <v>6884</v>
      </c>
    </row>
    <row r="107" spans="1:11" ht="34.5">
      <c r="A107" s="127"/>
      <c r="B107" s="284"/>
      <c r="C107" s="392" t="s">
        <v>6742</v>
      </c>
      <c r="D107" s="447" t="s">
        <v>629</v>
      </c>
      <c r="E107" s="396"/>
      <c r="F107" s="397"/>
      <c r="G107" s="131" t="s">
        <v>6872</v>
      </c>
      <c r="H107" s="29">
        <v>52</v>
      </c>
      <c r="I107" s="493" t="s">
        <v>6882</v>
      </c>
      <c r="J107" s="360" t="s">
        <v>6883</v>
      </c>
      <c r="K107" s="529" t="s">
        <v>6884</v>
      </c>
    </row>
    <row r="108" spans="1:11" ht="34.5">
      <c r="A108" s="385"/>
      <c r="B108" s="284"/>
      <c r="C108" s="392" t="s">
        <v>6663</v>
      </c>
      <c r="D108" s="447" t="s">
        <v>629</v>
      </c>
      <c r="E108" s="396"/>
      <c r="F108" s="397"/>
      <c r="G108" s="131" t="s">
        <v>6872</v>
      </c>
      <c r="H108" s="29">
        <v>52</v>
      </c>
      <c r="I108" s="493" t="s">
        <v>6882</v>
      </c>
      <c r="J108" s="360" t="s">
        <v>6883</v>
      </c>
      <c r="K108" s="529" t="s">
        <v>6884</v>
      </c>
    </row>
    <row r="109" spans="1:11" ht="35.25" thickBot="1">
      <c r="A109" s="385"/>
      <c r="B109" s="225"/>
      <c r="C109" s="392" t="s">
        <v>6887</v>
      </c>
      <c r="D109" s="447" t="s">
        <v>629</v>
      </c>
      <c r="E109" s="158"/>
      <c r="F109" s="361"/>
      <c r="G109" s="131"/>
      <c r="H109" s="29">
        <v>56</v>
      </c>
      <c r="I109" s="493" t="s">
        <v>6888</v>
      </c>
      <c r="J109" s="360" t="s">
        <v>6889</v>
      </c>
      <c r="K109" s="311" t="s">
        <v>6890</v>
      </c>
    </row>
    <row r="110" spans="1:11" ht="35.25" thickBot="1">
      <c r="A110" s="385"/>
      <c r="B110" s="284"/>
      <c r="C110" s="392" t="s">
        <v>6891</v>
      </c>
      <c r="D110" s="447" t="s">
        <v>629</v>
      </c>
      <c r="E110" s="396"/>
      <c r="F110" s="397"/>
      <c r="G110" s="131" t="s">
        <v>6877</v>
      </c>
      <c r="H110" s="29">
        <v>59</v>
      </c>
      <c r="I110" s="493" t="s">
        <v>6878</v>
      </c>
      <c r="J110" s="360" t="s">
        <v>6879</v>
      </c>
      <c r="K110" s="329" t="s">
        <v>6880</v>
      </c>
    </row>
    <row r="111" spans="1:11" ht="34.5">
      <c r="A111" s="127"/>
      <c r="B111" s="225"/>
      <c r="C111" s="392" t="s">
        <v>6892</v>
      </c>
      <c r="D111" s="447" t="s">
        <v>629</v>
      </c>
      <c r="E111" s="158"/>
      <c r="F111" s="361"/>
      <c r="G111" s="131" t="s">
        <v>6877</v>
      </c>
      <c r="H111" s="29">
        <v>59</v>
      </c>
      <c r="I111" s="493" t="s">
        <v>6878</v>
      </c>
      <c r="J111" s="360" t="s">
        <v>6879</v>
      </c>
      <c r="K111" s="329" t="s">
        <v>6880</v>
      </c>
    </row>
    <row r="112" spans="1:11" ht="35.25" thickBot="1">
      <c r="A112" s="127"/>
      <c r="B112" s="225"/>
      <c r="C112" s="362"/>
      <c r="D112" s="390"/>
      <c r="E112" s="158"/>
      <c r="F112" s="361"/>
      <c r="G112" s="180"/>
      <c r="H112" s="69"/>
      <c r="I112" s="466"/>
      <c r="J112" s="363"/>
      <c r="K112" s="452"/>
    </row>
    <row r="113" spans="1:11" ht="34.5">
      <c r="A113" s="228"/>
      <c r="B113" s="284"/>
      <c r="C113" s="392"/>
      <c r="D113" s="447"/>
      <c r="E113" s="186"/>
      <c r="F113" s="359"/>
      <c r="G113" s="131"/>
      <c r="H113" s="29"/>
      <c r="I113" s="466"/>
      <c r="J113" s="360"/>
      <c r="K113" s="329"/>
    </row>
    <row r="114" spans="1:11" ht="34.5">
      <c r="A114" s="4"/>
      <c r="B114" s="91"/>
      <c r="C114" s="552"/>
      <c r="D114" s="318"/>
      <c r="E114" s="553"/>
      <c r="F114" s="554"/>
      <c r="G114" s="183"/>
      <c r="H114" s="4"/>
      <c r="I114" s="495"/>
      <c r="J114" s="496"/>
      <c r="K114" s="328"/>
    </row>
    <row r="115" spans="1:11" ht="34.5">
      <c r="A115" s="2" t="s">
        <v>1</v>
      </c>
      <c r="B115" s="3753"/>
      <c r="C115" s="292"/>
      <c r="D115" s="317"/>
      <c r="E115" s="98"/>
      <c r="F115" s="355"/>
      <c r="G115" s="399"/>
      <c r="H115" s="99"/>
      <c r="I115" s="3"/>
      <c r="J115" s="356"/>
      <c r="K115" s="328"/>
    </row>
    <row r="116" spans="1:11" ht="34.5">
      <c r="A116" s="3777" t="s">
        <v>6893</v>
      </c>
      <c r="B116" s="3777"/>
      <c r="C116" s="3777"/>
      <c r="D116" s="3777"/>
      <c r="E116" s="3777"/>
      <c r="F116" s="293"/>
      <c r="G116" s="399"/>
      <c r="H116" s="394"/>
      <c r="I116" s="1"/>
      <c r="J116" s="395"/>
      <c r="K116" s="328"/>
    </row>
    <row r="117" spans="1:11" ht="35.25" thickBot="1">
      <c r="A117" s="4"/>
      <c r="B117" s="91"/>
      <c r="C117" s="292"/>
      <c r="D117" s="317"/>
      <c r="E117" s="98"/>
      <c r="F117" s="355"/>
      <c r="G117" s="399"/>
      <c r="H117" s="99"/>
      <c r="I117" s="3"/>
      <c r="J117" s="356"/>
      <c r="K117" s="328"/>
    </row>
    <row r="118" spans="1:11" ht="34.5">
      <c r="A118" s="3759"/>
      <c r="B118" s="3760" t="s">
        <v>3</v>
      </c>
      <c r="C118" s="445" t="s">
        <v>4</v>
      </c>
      <c r="D118" s="319" t="s">
        <v>5</v>
      </c>
      <c r="E118" s="8" t="s">
        <v>6</v>
      </c>
      <c r="F118" s="9" t="s">
        <v>6</v>
      </c>
      <c r="G118" s="380" t="s">
        <v>7</v>
      </c>
      <c r="H118" s="400" t="s">
        <v>8</v>
      </c>
      <c r="I118" s="113" t="s">
        <v>936</v>
      </c>
      <c r="J118" s="377" t="s">
        <v>10</v>
      </c>
      <c r="K118" s="3757" t="s">
        <v>10</v>
      </c>
    </row>
    <row r="119" spans="1:11" ht="35.25" thickBot="1">
      <c r="A119" s="398"/>
      <c r="B119" s="119"/>
      <c r="C119" s="446"/>
      <c r="D119" s="320" t="s">
        <v>11</v>
      </c>
      <c r="E119" s="14" t="s">
        <v>13</v>
      </c>
      <c r="F119" s="15" t="s">
        <v>12</v>
      </c>
      <c r="G119" s="382"/>
      <c r="H119" s="401" t="s">
        <v>14</v>
      </c>
      <c r="I119" s="123" t="s">
        <v>937</v>
      </c>
      <c r="J119" s="307" t="s">
        <v>15</v>
      </c>
      <c r="K119" s="3757" t="s">
        <v>16</v>
      </c>
    </row>
    <row r="120" spans="1:11" ht="38.25">
      <c r="A120" s="385"/>
      <c r="B120" s="974" t="s">
        <v>6894</v>
      </c>
      <c r="C120" s="3757"/>
      <c r="D120" s="3757"/>
      <c r="E120" s="663"/>
      <c r="F120" s="3757"/>
      <c r="G120" s="1664"/>
      <c r="H120" s="628"/>
      <c r="I120" s="1665"/>
      <c r="J120" s="3757"/>
      <c r="K120" s="1736"/>
    </row>
    <row r="121" spans="1:11" ht="34.5">
      <c r="A121" s="385"/>
      <c r="B121" s="590" t="s">
        <v>6895</v>
      </c>
      <c r="C121" s="357" t="s">
        <v>6777</v>
      </c>
      <c r="D121" s="366" t="s">
        <v>6896</v>
      </c>
      <c r="E121" s="158"/>
      <c r="F121" s="361"/>
      <c r="G121" s="180"/>
      <c r="H121" s="29"/>
      <c r="I121" s="486"/>
      <c r="J121" s="1897"/>
      <c r="K121" s="1490"/>
    </row>
    <row r="122" spans="1:11" ht="34.5">
      <c r="A122" s="385"/>
      <c r="B122" s="225"/>
      <c r="C122" s="357" t="s">
        <v>6702</v>
      </c>
      <c r="D122" s="366" t="s">
        <v>6896</v>
      </c>
      <c r="E122" s="1976">
        <v>12</v>
      </c>
      <c r="F122" s="1975" t="s">
        <v>6897</v>
      </c>
      <c r="G122" s="3757" t="s">
        <v>6898</v>
      </c>
      <c r="H122" s="29">
        <v>1869.16</v>
      </c>
      <c r="I122" s="497" t="s">
        <v>6899</v>
      </c>
      <c r="J122" s="360" t="s">
        <v>6900</v>
      </c>
      <c r="K122" s="3757" t="s">
        <v>6901</v>
      </c>
    </row>
    <row r="123" spans="1:11" ht="34.5">
      <c r="A123" s="385"/>
      <c r="B123" s="259"/>
      <c r="C123" s="362" t="s">
        <v>6839</v>
      </c>
      <c r="D123" s="390" t="s">
        <v>6902</v>
      </c>
      <c r="E123" s="1976">
        <v>14</v>
      </c>
      <c r="F123" s="1975" t="s">
        <v>6903</v>
      </c>
      <c r="G123" s="3757" t="s">
        <v>6898</v>
      </c>
      <c r="H123" s="69">
        <v>1962.62</v>
      </c>
      <c r="I123" s="486" t="s">
        <v>6904</v>
      </c>
      <c r="J123" s="363" t="s">
        <v>6905</v>
      </c>
      <c r="K123" s="3757" t="s">
        <v>6906</v>
      </c>
    </row>
    <row r="124" spans="1:11" ht="34.5">
      <c r="A124" s="385"/>
      <c r="B124" s="259"/>
      <c r="C124" s="362" t="s">
        <v>6798</v>
      </c>
      <c r="D124" s="390" t="s">
        <v>6844</v>
      </c>
      <c r="E124" s="1976">
        <v>16</v>
      </c>
      <c r="F124" s="1975" t="s">
        <v>6907</v>
      </c>
      <c r="G124" s="3757" t="s">
        <v>6898</v>
      </c>
      <c r="H124" s="69">
        <v>1822.43</v>
      </c>
      <c r="I124" s="497" t="s">
        <v>6908</v>
      </c>
      <c r="J124" s="363" t="s">
        <v>6909</v>
      </c>
      <c r="K124" s="3757" t="s">
        <v>6910</v>
      </c>
    </row>
    <row r="125" spans="1:11" ht="34.5">
      <c r="A125" s="385"/>
      <c r="B125" s="259"/>
      <c r="C125" s="362" t="s">
        <v>6790</v>
      </c>
      <c r="D125" s="390" t="s">
        <v>6847</v>
      </c>
      <c r="E125" s="158"/>
      <c r="F125" s="361"/>
      <c r="G125" s="3757" t="s">
        <v>6841</v>
      </c>
      <c r="H125" s="69">
        <v>1458</v>
      </c>
      <c r="I125" s="486" t="s">
        <v>903</v>
      </c>
      <c r="J125" s="363"/>
      <c r="K125" s="3757"/>
    </row>
    <row r="126" spans="1:11" ht="34.5">
      <c r="A126" s="385"/>
      <c r="B126" s="225"/>
      <c r="C126" s="362" t="s">
        <v>6791</v>
      </c>
      <c r="D126" s="390" t="s">
        <v>6161</v>
      </c>
      <c r="E126" s="158"/>
      <c r="F126" s="361"/>
      <c r="G126" s="180" t="s">
        <v>4453</v>
      </c>
      <c r="H126" s="69">
        <v>1950</v>
      </c>
      <c r="I126" s="486" t="s">
        <v>903</v>
      </c>
      <c r="J126" s="363"/>
      <c r="K126" s="3757"/>
    </row>
    <row r="127" spans="1:11" ht="34.5">
      <c r="A127" s="385"/>
      <c r="B127" s="259"/>
      <c r="C127" s="362" t="s">
        <v>6856</v>
      </c>
      <c r="D127" s="390"/>
      <c r="E127" s="158"/>
      <c r="F127" s="361"/>
      <c r="G127" s="180" t="s">
        <v>4453</v>
      </c>
      <c r="H127" s="852" t="s">
        <v>6911</v>
      </c>
      <c r="I127" s="486" t="s">
        <v>903</v>
      </c>
      <c r="J127" s="363"/>
      <c r="K127" s="3757"/>
    </row>
    <row r="128" spans="1:11" ht="34.5">
      <c r="A128" s="127"/>
      <c r="B128" s="259"/>
      <c r="C128" s="362" t="s">
        <v>6861</v>
      </c>
      <c r="D128" s="390" t="s">
        <v>6161</v>
      </c>
      <c r="E128" s="158"/>
      <c r="F128" s="361"/>
      <c r="G128" s="180" t="s">
        <v>6912</v>
      </c>
      <c r="H128" s="852" t="s">
        <v>6721</v>
      </c>
      <c r="I128" s="486" t="s">
        <v>903</v>
      </c>
      <c r="J128" s="363" t="s">
        <v>6913</v>
      </c>
      <c r="K128" s="3757"/>
    </row>
    <row r="129" spans="1:11" ht="34.5">
      <c r="A129" s="127"/>
      <c r="B129" s="284"/>
      <c r="C129" s="392" t="s">
        <v>6663</v>
      </c>
      <c r="D129" s="447" t="s">
        <v>629</v>
      </c>
      <c r="E129" s="396"/>
      <c r="F129" s="397"/>
      <c r="G129" s="131" t="s">
        <v>6872</v>
      </c>
      <c r="H129" s="29">
        <v>52</v>
      </c>
      <c r="I129" s="493" t="s">
        <v>6882</v>
      </c>
      <c r="J129" s="360" t="s">
        <v>6883</v>
      </c>
      <c r="K129" s="3457" t="s">
        <v>6884</v>
      </c>
    </row>
    <row r="130" spans="1:11" ht="34.5">
      <c r="A130" s="127"/>
      <c r="B130" s="225"/>
      <c r="C130" s="392" t="s">
        <v>6887</v>
      </c>
      <c r="D130" s="447" t="s">
        <v>629</v>
      </c>
      <c r="E130" s="158"/>
      <c r="F130" s="361"/>
      <c r="G130" s="131"/>
      <c r="H130" s="29">
        <v>56</v>
      </c>
      <c r="I130" s="493" t="s">
        <v>6888</v>
      </c>
      <c r="J130" s="360" t="s">
        <v>6889</v>
      </c>
      <c r="K130" s="1494" t="s">
        <v>6890</v>
      </c>
    </row>
    <row r="131" spans="1:11" ht="34.5">
      <c r="A131" s="127"/>
      <c r="B131" s="284"/>
      <c r="C131" s="392" t="s">
        <v>6891</v>
      </c>
      <c r="D131" s="447" t="s">
        <v>629</v>
      </c>
      <c r="E131" s="396"/>
      <c r="F131" s="397"/>
      <c r="G131" s="131" t="s">
        <v>6877</v>
      </c>
      <c r="H131" s="29">
        <v>59</v>
      </c>
      <c r="I131" s="493" t="s">
        <v>6878</v>
      </c>
      <c r="J131" s="360" t="s">
        <v>6879</v>
      </c>
      <c r="K131" s="1638" t="s">
        <v>6880</v>
      </c>
    </row>
    <row r="132" spans="1:11" ht="34.5">
      <c r="A132" s="127"/>
      <c r="B132" s="225"/>
      <c r="C132" s="392" t="s">
        <v>6892</v>
      </c>
      <c r="D132" s="447" t="s">
        <v>629</v>
      </c>
      <c r="E132" s="158"/>
      <c r="F132" s="361"/>
      <c r="G132" s="131" t="s">
        <v>6877</v>
      </c>
      <c r="H132" s="29">
        <v>59</v>
      </c>
      <c r="I132" s="493" t="s">
        <v>6878</v>
      </c>
      <c r="J132" s="360" t="s">
        <v>6879</v>
      </c>
      <c r="K132" s="1638" t="s">
        <v>6880</v>
      </c>
    </row>
    <row r="133" spans="1:11" ht="34.5">
      <c r="A133" s="127"/>
      <c r="B133" s="2054" t="s">
        <v>6914</v>
      </c>
      <c r="C133" s="357" t="s">
        <v>6777</v>
      </c>
      <c r="D133" s="366" t="s">
        <v>6896</v>
      </c>
      <c r="E133" s="158"/>
      <c r="F133" s="361"/>
      <c r="G133" s="180"/>
      <c r="H133" s="29"/>
      <c r="I133" s="486"/>
      <c r="J133" s="1897"/>
      <c r="K133" s="1490"/>
    </row>
    <row r="134" spans="1:11" ht="34.5">
      <c r="A134" s="127"/>
      <c r="B134" s="225"/>
      <c r="C134" s="357" t="s">
        <v>6702</v>
      </c>
      <c r="D134" s="366" t="s">
        <v>6896</v>
      </c>
      <c r="E134" s="1976">
        <v>35</v>
      </c>
      <c r="F134" s="1975" t="s">
        <v>6915</v>
      </c>
      <c r="G134" s="180"/>
      <c r="H134" s="29"/>
      <c r="I134" s="497" t="s">
        <v>6899</v>
      </c>
      <c r="J134" s="1778" t="s">
        <v>6900</v>
      </c>
      <c r="K134" s="1999" t="s">
        <v>6901</v>
      </c>
    </row>
    <row r="135" spans="1:11" ht="34.5">
      <c r="A135" s="127"/>
      <c r="B135" s="259"/>
      <c r="C135" s="362" t="s">
        <v>6839</v>
      </c>
      <c r="D135" s="390" t="s">
        <v>6902</v>
      </c>
      <c r="E135" s="1976">
        <v>35</v>
      </c>
      <c r="F135" s="1975" t="s">
        <v>6915</v>
      </c>
      <c r="G135" s="180"/>
      <c r="H135" s="69"/>
      <c r="I135" s="486" t="s">
        <v>6904</v>
      </c>
      <c r="J135" s="2146" t="s">
        <v>6905</v>
      </c>
      <c r="K135" s="1999" t="s">
        <v>6906</v>
      </c>
    </row>
    <row r="136" spans="1:11" ht="34.5">
      <c r="A136" s="127"/>
      <c r="B136" s="2054" t="s">
        <v>6916</v>
      </c>
      <c r="C136" s="362" t="s">
        <v>6798</v>
      </c>
      <c r="D136" s="3518" t="s">
        <v>6917</v>
      </c>
      <c r="E136" s="1976">
        <v>35</v>
      </c>
      <c r="F136" s="1975" t="s">
        <v>6915</v>
      </c>
      <c r="G136" s="3757" t="s">
        <v>3133</v>
      </c>
      <c r="H136" s="69">
        <v>1654.2</v>
      </c>
      <c r="I136" s="497" t="s">
        <v>6918</v>
      </c>
      <c r="J136" s="2146" t="s">
        <v>6907</v>
      </c>
      <c r="K136" s="3359" t="s">
        <v>6919</v>
      </c>
    </row>
    <row r="137" spans="1:11" ht="34.5">
      <c r="A137" s="127"/>
      <c r="B137" s="2054" t="s">
        <v>6914</v>
      </c>
      <c r="C137" s="362" t="s">
        <v>6790</v>
      </c>
      <c r="D137" s="3518" t="s">
        <v>6917</v>
      </c>
      <c r="E137" s="1976">
        <v>35</v>
      </c>
      <c r="F137" s="1975" t="s">
        <v>6915</v>
      </c>
      <c r="G137" s="3757" t="s">
        <v>6898</v>
      </c>
      <c r="H137" s="69">
        <v>1654.2</v>
      </c>
      <c r="I137" s="497" t="s">
        <v>6918</v>
      </c>
      <c r="J137" s="2146" t="s">
        <v>6907</v>
      </c>
      <c r="K137" s="3359" t="s">
        <v>6919</v>
      </c>
    </row>
    <row r="138" spans="1:11" ht="34.5">
      <c r="A138" s="127"/>
      <c r="B138" s="2054" t="s">
        <v>6914</v>
      </c>
      <c r="C138" s="362" t="s">
        <v>6791</v>
      </c>
      <c r="D138" s="3518" t="s">
        <v>6917</v>
      </c>
      <c r="E138" s="1976">
        <v>35</v>
      </c>
      <c r="F138" s="1975" t="s">
        <v>6915</v>
      </c>
      <c r="G138" s="3757" t="s">
        <v>6898</v>
      </c>
      <c r="H138" s="69">
        <v>1654.2</v>
      </c>
      <c r="I138" s="497" t="s">
        <v>6918</v>
      </c>
      <c r="J138" s="2146" t="s">
        <v>6907</v>
      </c>
      <c r="K138" s="3359" t="s">
        <v>6919</v>
      </c>
    </row>
    <row r="139" spans="1:11" ht="34.5">
      <c r="A139" s="194"/>
      <c r="B139" s="2054" t="s">
        <v>6916</v>
      </c>
      <c r="C139" s="362" t="s">
        <v>6856</v>
      </c>
      <c r="D139" s="3518" t="s">
        <v>6917</v>
      </c>
      <c r="E139" s="1976">
        <v>35</v>
      </c>
      <c r="F139" s="1975" t="s">
        <v>6915</v>
      </c>
      <c r="G139" s="3757" t="s">
        <v>6898</v>
      </c>
      <c r="H139" s="69">
        <v>1654.2</v>
      </c>
      <c r="I139" s="497" t="s">
        <v>6918</v>
      </c>
      <c r="J139" s="2146" t="s">
        <v>6907</v>
      </c>
      <c r="K139" s="3359" t="s">
        <v>6919</v>
      </c>
    </row>
    <row r="140" spans="1:11" ht="34.5">
      <c r="A140" s="194"/>
      <c r="B140" s="3757" t="s">
        <v>6916</v>
      </c>
      <c r="C140" s="2728" t="s">
        <v>6861</v>
      </c>
      <c r="D140" s="3757" t="s">
        <v>6783</v>
      </c>
      <c r="E140" s="3114">
        <v>35</v>
      </c>
      <c r="F140" s="3757" t="s">
        <v>6915</v>
      </c>
      <c r="G140" s="3757" t="s">
        <v>3133</v>
      </c>
      <c r="H140" s="1678">
        <v>1654.2</v>
      </c>
      <c r="I140" s="2730" t="s">
        <v>6920</v>
      </c>
      <c r="J140" s="2853" t="s">
        <v>6921</v>
      </c>
      <c r="K140" s="487" t="s">
        <v>6922</v>
      </c>
    </row>
    <row r="141" spans="1:11" ht="34.5">
      <c r="A141" s="127"/>
      <c r="B141" s="1348"/>
      <c r="C141" s="362"/>
      <c r="D141" s="1710"/>
      <c r="E141" s="54"/>
      <c r="F141" s="3426"/>
      <c r="G141" s="487"/>
      <c r="H141" s="69"/>
      <c r="I141" s="497"/>
      <c r="J141" s="2146"/>
      <c r="K141" s="3359"/>
    </row>
    <row r="142" spans="1:11" ht="34.5">
      <c r="A142" s="194"/>
      <c r="B142" s="1803" t="s">
        <v>6923</v>
      </c>
      <c r="C142" s="2423"/>
      <c r="D142" s="447" t="s">
        <v>6924</v>
      </c>
      <c r="E142" s="158"/>
      <c r="F142" s="361"/>
      <c r="G142" s="131"/>
      <c r="H142" s="29"/>
      <c r="I142" s="132"/>
      <c r="J142" s="363"/>
      <c r="K142" s="3757"/>
    </row>
    <row r="143" spans="1:11" ht="34.5">
      <c r="A143" s="127"/>
      <c r="B143" s="1993" t="s">
        <v>6925</v>
      </c>
      <c r="C143" s="392" t="s">
        <v>392</v>
      </c>
      <c r="D143" s="3366" t="s">
        <v>6926</v>
      </c>
      <c r="E143" s="1122">
        <v>45</v>
      </c>
      <c r="F143" s="3066" t="s">
        <v>6927</v>
      </c>
      <c r="G143" s="3757" t="s">
        <v>1818</v>
      </c>
      <c r="H143" s="29" t="s">
        <v>6769</v>
      </c>
      <c r="I143" s="2257" t="s">
        <v>6928</v>
      </c>
      <c r="J143" s="2104" t="s">
        <v>6929</v>
      </c>
      <c r="K143" s="3359" t="s">
        <v>6930</v>
      </c>
    </row>
    <row r="144" spans="1:11" ht="34.5">
      <c r="A144" s="194"/>
      <c r="B144" s="1993" t="s">
        <v>6931</v>
      </c>
      <c r="C144" s="392" t="s">
        <v>392</v>
      </c>
      <c r="D144" s="487" t="s">
        <v>6926</v>
      </c>
      <c r="E144" s="1122">
        <v>45</v>
      </c>
      <c r="F144" s="3066" t="s">
        <v>6927</v>
      </c>
      <c r="G144" s="131" t="s">
        <v>1227</v>
      </c>
      <c r="H144" s="29" t="s">
        <v>6932</v>
      </c>
      <c r="I144" s="2257" t="s">
        <v>6933</v>
      </c>
      <c r="J144" s="2104" t="s">
        <v>6934</v>
      </c>
      <c r="K144" s="487" t="s">
        <v>6935</v>
      </c>
    </row>
    <row r="145" spans="1:11" ht="34.5">
      <c r="A145" s="127"/>
      <c r="B145" s="1993" t="s">
        <v>6936</v>
      </c>
      <c r="C145" s="392" t="s">
        <v>392</v>
      </c>
      <c r="D145" s="3366" t="s">
        <v>6926</v>
      </c>
      <c r="E145" s="1122">
        <v>45</v>
      </c>
      <c r="F145" s="3066" t="s">
        <v>6927</v>
      </c>
      <c r="G145" s="3757" t="s">
        <v>1818</v>
      </c>
      <c r="H145" s="29" t="s">
        <v>6769</v>
      </c>
      <c r="I145" s="2257" t="s">
        <v>6928</v>
      </c>
      <c r="J145" s="2104" t="s">
        <v>6929</v>
      </c>
      <c r="K145" s="3359" t="s">
        <v>6930</v>
      </c>
    </row>
    <row r="146" spans="1:11" ht="34.5">
      <c r="A146" s="194"/>
      <c r="B146" s="1993" t="s">
        <v>6937</v>
      </c>
      <c r="C146" s="392" t="s">
        <v>392</v>
      </c>
      <c r="D146" s="487" t="s">
        <v>6926</v>
      </c>
      <c r="E146" s="1122">
        <v>45</v>
      </c>
      <c r="F146" s="3066" t="s">
        <v>6927</v>
      </c>
      <c r="G146" s="3757" t="s">
        <v>1818</v>
      </c>
      <c r="H146" s="29" t="s">
        <v>6769</v>
      </c>
      <c r="I146" s="2257" t="s">
        <v>6928</v>
      </c>
      <c r="J146" s="2104" t="s">
        <v>6929</v>
      </c>
      <c r="K146" s="3359" t="s">
        <v>6930</v>
      </c>
    </row>
    <row r="147" spans="1:11" ht="34.5">
      <c r="A147" s="127"/>
      <c r="B147" s="1993" t="s">
        <v>6938</v>
      </c>
      <c r="C147" s="392" t="s">
        <v>392</v>
      </c>
      <c r="D147" s="487" t="s">
        <v>6926</v>
      </c>
      <c r="E147" s="1122">
        <v>35</v>
      </c>
      <c r="F147" s="3066" t="s">
        <v>6939</v>
      </c>
      <c r="G147" s="131" t="s">
        <v>1227</v>
      </c>
      <c r="H147" s="29" t="s">
        <v>6940</v>
      </c>
      <c r="I147" s="2257" t="s">
        <v>6941</v>
      </c>
      <c r="J147" s="2104" t="s">
        <v>6942</v>
      </c>
      <c r="K147" s="487" t="s">
        <v>6943</v>
      </c>
    </row>
    <row r="148" spans="1:11" ht="34.5">
      <c r="A148" s="127"/>
      <c r="B148" s="1993" t="s">
        <v>6944</v>
      </c>
      <c r="C148" s="1055" t="s">
        <v>6945</v>
      </c>
      <c r="D148" s="3549" t="s">
        <v>6946</v>
      </c>
      <c r="E148" s="1122" t="s">
        <v>6947</v>
      </c>
      <c r="F148" s="3066" t="s">
        <v>6948</v>
      </c>
      <c r="G148" s="131"/>
      <c r="H148" s="162" t="s">
        <v>6949</v>
      </c>
      <c r="I148" s="2257" t="s">
        <v>6950</v>
      </c>
      <c r="J148" s="3601" t="s">
        <v>6951</v>
      </c>
      <c r="K148" s="487"/>
    </row>
    <row r="149" spans="1:11" ht="34.5">
      <c r="A149" s="127"/>
      <c r="B149" s="1993" t="s">
        <v>6952</v>
      </c>
      <c r="C149" s="1055" t="s">
        <v>6945</v>
      </c>
      <c r="D149" s="3549" t="s">
        <v>6946</v>
      </c>
      <c r="E149" s="1122" t="s">
        <v>6947</v>
      </c>
      <c r="F149" s="3066" t="s">
        <v>6948</v>
      </c>
      <c r="G149" s="131"/>
      <c r="H149" s="29" t="s">
        <v>6953</v>
      </c>
      <c r="I149" s="2257" t="s">
        <v>6941</v>
      </c>
      <c r="J149" s="3601" t="s">
        <v>6954</v>
      </c>
      <c r="K149" s="487"/>
    </row>
    <row r="150" spans="1:11" ht="34.5">
      <c r="A150" s="127"/>
      <c r="B150" s="1993" t="s">
        <v>6955</v>
      </c>
      <c r="C150" s="1055" t="s">
        <v>6945</v>
      </c>
      <c r="D150" s="3549" t="s">
        <v>6946</v>
      </c>
      <c r="E150" s="1122" t="s">
        <v>6947</v>
      </c>
      <c r="F150" s="3066" t="s">
        <v>6948</v>
      </c>
      <c r="G150" s="131"/>
      <c r="H150" s="162" t="s">
        <v>1309</v>
      </c>
      <c r="I150" s="2257" t="s">
        <v>6956</v>
      </c>
      <c r="J150" s="3601" t="s">
        <v>6957</v>
      </c>
      <c r="K150" s="487"/>
    </row>
    <row r="151" spans="1:11" ht="34.5">
      <c r="A151" s="4"/>
      <c r="B151" s="91"/>
      <c r="C151" s="354"/>
      <c r="D151" s="77"/>
      <c r="E151" s="98"/>
      <c r="F151" s="355"/>
      <c r="G151" s="399"/>
      <c r="H151" s="99"/>
      <c r="I151" s="3"/>
      <c r="J151" s="356"/>
      <c r="K151" s="328">
        <v>5</v>
      </c>
    </row>
    <row r="152" spans="1:11" ht="34.5">
      <c r="A152" s="2" t="s">
        <v>1</v>
      </c>
      <c r="B152" s="3753"/>
      <c r="C152" s="354"/>
      <c r="D152" s="98"/>
      <c r="E152" s="98"/>
      <c r="F152" s="355"/>
      <c r="G152" s="399"/>
      <c r="H152" s="99"/>
      <c r="I152" s="3"/>
      <c r="J152" s="356"/>
      <c r="K152" s="309"/>
    </row>
    <row r="153" spans="1:11" ht="34.5">
      <c r="A153" s="567" t="s">
        <v>6958</v>
      </c>
      <c r="B153" s="567"/>
      <c r="C153" s="567"/>
      <c r="D153" s="562"/>
      <c r="E153" s="563"/>
      <c r="F153" s="564"/>
      <c r="G153" s="565"/>
      <c r="H153" s="394"/>
      <c r="I153" s="1"/>
      <c r="J153" s="395"/>
      <c r="K153" s="309"/>
    </row>
    <row r="154" spans="1:11" ht="35.25" thickBot="1">
      <c r="A154" s="4"/>
      <c r="B154" s="91"/>
      <c r="C154" s="354"/>
      <c r="D154" s="77"/>
      <c r="E154" s="98"/>
      <c r="F154" s="355"/>
      <c r="G154" s="399"/>
      <c r="H154" s="99"/>
      <c r="I154" s="3"/>
      <c r="J154" s="356"/>
      <c r="K154" s="309"/>
    </row>
    <row r="155" spans="1:11" ht="34.5">
      <c r="A155" s="3759"/>
      <c r="B155" s="3760" t="s">
        <v>3</v>
      </c>
      <c r="C155" s="383" t="s">
        <v>4</v>
      </c>
      <c r="D155" s="7" t="s">
        <v>5</v>
      </c>
      <c r="E155" s="8" t="s">
        <v>6</v>
      </c>
      <c r="F155" s="9" t="s">
        <v>6</v>
      </c>
      <c r="G155" s="380" t="s">
        <v>7</v>
      </c>
      <c r="H155" s="400" t="s">
        <v>8</v>
      </c>
      <c r="I155" s="113" t="s">
        <v>936</v>
      </c>
      <c r="J155" s="377" t="s">
        <v>10</v>
      </c>
      <c r="K155" s="219" t="s">
        <v>10</v>
      </c>
    </row>
    <row r="156" spans="1:11" ht="35.25" thickBot="1">
      <c r="A156" s="398"/>
      <c r="B156" s="119"/>
      <c r="C156" s="384"/>
      <c r="D156" s="13" t="s">
        <v>11</v>
      </c>
      <c r="E156" s="14" t="s">
        <v>13</v>
      </c>
      <c r="F156" s="15" t="s">
        <v>12</v>
      </c>
      <c r="G156" s="382"/>
      <c r="H156" s="401" t="s">
        <v>14</v>
      </c>
      <c r="I156" s="123" t="s">
        <v>937</v>
      </c>
      <c r="J156" s="307" t="s">
        <v>15</v>
      </c>
      <c r="K156" s="307" t="s">
        <v>16</v>
      </c>
    </row>
    <row r="157" spans="1:11" ht="40.5">
      <c r="A157" s="890"/>
      <c r="B157" s="891" t="s">
        <v>6959</v>
      </c>
      <c r="C157" s="357"/>
      <c r="D157" s="358"/>
      <c r="E157" s="186"/>
      <c r="F157" s="359"/>
      <c r="G157" s="131"/>
      <c r="H157" s="29"/>
      <c r="I157" s="466"/>
      <c r="J157" s="360"/>
      <c r="K157" s="313"/>
    </row>
    <row r="158" spans="1:11" ht="34.5">
      <c r="A158" s="127"/>
      <c r="B158" s="225" t="s">
        <v>6960</v>
      </c>
      <c r="C158" s="357" t="s">
        <v>6665</v>
      </c>
      <c r="D158" s="358"/>
      <c r="E158" s="158"/>
      <c r="F158" s="361"/>
      <c r="G158" s="131" t="s">
        <v>6961</v>
      </c>
      <c r="H158" s="29"/>
      <c r="I158" s="466"/>
      <c r="J158" s="1778"/>
      <c r="K158" s="1777" t="s">
        <v>6962</v>
      </c>
    </row>
    <row r="159" spans="1:11" ht="34.5">
      <c r="A159" s="127"/>
      <c r="B159" s="3208" t="s">
        <v>6963</v>
      </c>
      <c r="C159" s="3209" t="s">
        <v>6964</v>
      </c>
      <c r="D159" s="2353"/>
      <c r="E159" s="2354"/>
      <c r="F159" s="2355"/>
      <c r="G159" s="2814" t="s">
        <v>6965</v>
      </c>
      <c r="H159" s="947"/>
      <c r="I159" s="3210" t="s">
        <v>6966</v>
      </c>
      <c r="J159" s="2358"/>
      <c r="K159" s="3213" t="s">
        <v>6967</v>
      </c>
    </row>
    <row r="160" spans="1:11" ht="34.5">
      <c r="A160" s="127"/>
      <c r="B160" s="3187" t="s">
        <v>6968</v>
      </c>
      <c r="C160" s="2352"/>
      <c r="D160" s="3211"/>
      <c r="E160" s="2354"/>
      <c r="F160" s="2355"/>
      <c r="G160" s="2814" t="s">
        <v>6965</v>
      </c>
      <c r="H160" s="947"/>
      <c r="I160" s="3212" t="s">
        <v>6969</v>
      </c>
      <c r="J160" s="2358">
        <v>3195.4</v>
      </c>
      <c r="K160" s="3213" t="s">
        <v>6970</v>
      </c>
    </row>
    <row r="161" spans="1:11" ht="34.5">
      <c r="A161" s="127"/>
      <c r="B161" s="225" t="s">
        <v>6971</v>
      </c>
      <c r="C161" s="357" t="s">
        <v>6972</v>
      </c>
      <c r="D161" s="366"/>
      <c r="E161" s="1976" t="s">
        <v>1220</v>
      </c>
      <c r="F161" s="361"/>
      <c r="G161" s="3065" t="s">
        <v>814</v>
      </c>
      <c r="H161" s="29" t="s">
        <v>6949</v>
      </c>
      <c r="I161" s="466" t="s">
        <v>285</v>
      </c>
      <c r="J161" s="1778" t="s">
        <v>6973</v>
      </c>
      <c r="K161" s="1777" t="s">
        <v>6974</v>
      </c>
    </row>
    <row r="162" spans="1:11" ht="34.5">
      <c r="A162" s="127"/>
      <c r="B162" s="225" t="s">
        <v>6975</v>
      </c>
      <c r="C162" s="357" t="s">
        <v>6662</v>
      </c>
      <c r="D162" s="366"/>
      <c r="E162" s="158"/>
      <c r="F162" s="361"/>
      <c r="G162" s="131" t="s">
        <v>6976</v>
      </c>
      <c r="H162" s="29"/>
      <c r="I162" s="132"/>
      <c r="J162" s="1778" t="s">
        <v>6977</v>
      </c>
      <c r="K162" s="1777" t="s">
        <v>6978</v>
      </c>
    </row>
    <row r="163" spans="1:11" ht="34.5">
      <c r="A163" s="127"/>
      <c r="B163" s="225" t="s">
        <v>6971</v>
      </c>
      <c r="C163" s="357" t="s">
        <v>6979</v>
      </c>
      <c r="D163" s="366"/>
      <c r="E163" s="158"/>
      <c r="F163" s="361"/>
      <c r="G163" s="131" t="s">
        <v>6980</v>
      </c>
      <c r="H163" s="29"/>
      <c r="I163" s="466" t="s">
        <v>293</v>
      </c>
      <c r="J163" s="1778"/>
      <c r="K163" s="1777" t="s">
        <v>6940</v>
      </c>
    </row>
    <row r="164" spans="1:11" ht="34.5">
      <c r="A164" s="127"/>
      <c r="B164" s="3757" t="s">
        <v>6981</v>
      </c>
      <c r="C164" s="3201" t="s">
        <v>6982</v>
      </c>
      <c r="D164" s="3202" t="s">
        <v>6983</v>
      </c>
      <c r="E164" s="3076" t="s">
        <v>6984</v>
      </c>
      <c r="F164" s="3757" t="s">
        <v>6985</v>
      </c>
      <c r="G164" s="3757" t="s">
        <v>5926</v>
      </c>
      <c r="H164" s="3086" t="s">
        <v>6986</v>
      </c>
      <c r="I164" s="3205" t="s">
        <v>6987</v>
      </c>
      <c r="J164" s="3757" t="s">
        <v>6988</v>
      </c>
      <c r="K164" s="3757" t="s">
        <v>6989</v>
      </c>
    </row>
    <row r="165" spans="1:11" ht="34.5">
      <c r="A165" s="127"/>
      <c r="B165" s="3200" t="s">
        <v>6990</v>
      </c>
      <c r="C165" s="3201" t="s">
        <v>6680</v>
      </c>
      <c r="D165" s="3202"/>
      <c r="E165" s="3203"/>
      <c r="F165" s="3204"/>
      <c r="G165" s="2808"/>
      <c r="H165" s="3086"/>
      <c r="I165" s="3205"/>
      <c r="J165" s="3214"/>
      <c r="K165" s="3215"/>
    </row>
    <row r="166" spans="1:11" ht="34.5">
      <c r="A166" s="127"/>
      <c r="B166" s="3200" t="s">
        <v>6991</v>
      </c>
      <c r="C166" s="3201" t="s">
        <v>6778</v>
      </c>
      <c r="D166" s="3206" t="s">
        <v>6992</v>
      </c>
      <c r="E166" s="3207" t="s">
        <v>3012</v>
      </c>
      <c r="F166" s="3204"/>
      <c r="G166" s="2808" t="s">
        <v>288</v>
      </c>
      <c r="H166" s="3086" t="s">
        <v>6667</v>
      </c>
      <c r="I166" s="3083" t="s">
        <v>285</v>
      </c>
      <c r="J166" s="3214" t="s">
        <v>6993</v>
      </c>
      <c r="K166" s="3215" t="s">
        <v>6799</v>
      </c>
    </row>
    <row r="167" spans="1:11" ht="34.5">
      <c r="A167" s="127"/>
      <c r="B167" s="3200" t="s">
        <v>6990</v>
      </c>
      <c r="C167" s="3201" t="s">
        <v>6994</v>
      </c>
      <c r="D167" s="3202" t="s">
        <v>629</v>
      </c>
      <c r="E167" s="3207" t="s">
        <v>6159</v>
      </c>
      <c r="F167" s="3204"/>
      <c r="G167" s="3065" t="s">
        <v>6995</v>
      </c>
      <c r="H167" s="3086" t="s">
        <v>6996</v>
      </c>
      <c r="I167" s="3083" t="s">
        <v>285</v>
      </c>
      <c r="J167" s="3214" t="s">
        <v>6997</v>
      </c>
      <c r="K167" s="3215" t="s">
        <v>6998</v>
      </c>
    </row>
    <row r="168" spans="1:11" ht="34.5">
      <c r="A168" s="127"/>
      <c r="B168" s="225" t="s">
        <v>6999</v>
      </c>
      <c r="C168" s="357" t="s">
        <v>6773</v>
      </c>
      <c r="D168" s="366" t="s">
        <v>629</v>
      </c>
      <c r="E168" s="1976" t="s">
        <v>7000</v>
      </c>
      <c r="F168" s="3757" t="s">
        <v>7001</v>
      </c>
      <c r="G168" s="3065" t="s">
        <v>7002</v>
      </c>
      <c r="H168" s="29" t="s">
        <v>7000</v>
      </c>
      <c r="I168" s="486" t="s">
        <v>285</v>
      </c>
      <c r="J168" s="1778" t="s">
        <v>7003</v>
      </c>
      <c r="K168" s="1777" t="s">
        <v>7004</v>
      </c>
    </row>
    <row r="169" spans="1:11" ht="34.5">
      <c r="A169" s="127"/>
      <c r="B169" s="225" t="s">
        <v>6999</v>
      </c>
      <c r="C169" s="357" t="s">
        <v>6670</v>
      </c>
      <c r="D169" s="366" t="s">
        <v>629</v>
      </c>
      <c r="E169" s="158"/>
      <c r="F169" s="361"/>
      <c r="G169" s="131" t="s">
        <v>7005</v>
      </c>
      <c r="H169" s="29" t="s">
        <v>3230</v>
      </c>
      <c r="I169" s="486" t="s">
        <v>285</v>
      </c>
      <c r="J169" s="1778" t="s">
        <v>2625</v>
      </c>
      <c r="K169" s="1777" t="s">
        <v>3230</v>
      </c>
    </row>
    <row r="170" spans="1:11" ht="34.5">
      <c r="A170" s="194"/>
      <c r="B170" s="225" t="s">
        <v>6999</v>
      </c>
      <c r="C170" s="357"/>
      <c r="D170" s="366" t="s">
        <v>629</v>
      </c>
      <c r="E170" s="158"/>
      <c r="F170" s="361"/>
      <c r="G170" s="131"/>
      <c r="H170" s="29"/>
      <c r="I170" s="132"/>
      <c r="J170" s="1778"/>
      <c r="K170" s="1777"/>
    </row>
    <row r="171" spans="1:11" ht="34.5">
      <c r="A171" s="194"/>
      <c r="B171" s="225" t="s">
        <v>6999</v>
      </c>
      <c r="C171" s="357" t="s">
        <v>7006</v>
      </c>
      <c r="D171" s="366" t="s">
        <v>629</v>
      </c>
      <c r="E171" s="158"/>
      <c r="F171" s="361"/>
      <c r="G171" s="131" t="s">
        <v>6980</v>
      </c>
      <c r="H171" s="29"/>
      <c r="I171" s="132"/>
      <c r="J171" s="1778" t="s">
        <v>7007</v>
      </c>
      <c r="K171" s="1777" t="s">
        <v>6667</v>
      </c>
    </row>
    <row r="172" spans="1:11" ht="34.5">
      <c r="A172" s="127"/>
      <c r="B172" s="225" t="s">
        <v>6999</v>
      </c>
      <c r="C172" s="357" t="s">
        <v>7008</v>
      </c>
      <c r="D172" s="366" t="s">
        <v>629</v>
      </c>
      <c r="E172" s="158"/>
      <c r="F172" s="361"/>
      <c r="G172" s="131" t="s">
        <v>6980</v>
      </c>
      <c r="H172" s="29"/>
      <c r="I172" s="132"/>
      <c r="J172" s="1778" t="s">
        <v>7007</v>
      </c>
      <c r="K172" s="1777" t="s">
        <v>6667</v>
      </c>
    </row>
    <row r="173" spans="1:11" ht="34.5">
      <c r="A173" s="194"/>
      <c r="B173" s="225" t="s">
        <v>6999</v>
      </c>
      <c r="C173" s="357" t="s">
        <v>7006</v>
      </c>
      <c r="D173" s="366" t="s">
        <v>629</v>
      </c>
      <c r="E173" s="158"/>
      <c r="F173" s="361"/>
      <c r="G173" s="131" t="s">
        <v>6980</v>
      </c>
      <c r="H173" s="29"/>
      <c r="I173" s="132"/>
      <c r="J173" s="1778" t="s">
        <v>7007</v>
      </c>
      <c r="K173" s="1777" t="s">
        <v>6667</v>
      </c>
    </row>
    <row r="174" spans="1:11" ht="34.5">
      <c r="A174" s="127"/>
      <c r="B174" s="225" t="s">
        <v>6999</v>
      </c>
      <c r="C174" s="357" t="s">
        <v>7008</v>
      </c>
      <c r="D174" s="366" t="s">
        <v>629</v>
      </c>
      <c r="E174" s="158"/>
      <c r="F174" s="361"/>
      <c r="G174" s="131" t="s">
        <v>6980</v>
      </c>
      <c r="H174" s="29"/>
      <c r="I174" s="132"/>
      <c r="J174" s="1778" t="s">
        <v>7007</v>
      </c>
      <c r="K174" s="1777" t="s">
        <v>6667</v>
      </c>
    </row>
    <row r="175" spans="1:11" ht="34.5">
      <c r="A175" s="194"/>
      <c r="B175" s="225" t="s">
        <v>7009</v>
      </c>
      <c r="C175" s="357" t="s">
        <v>7006</v>
      </c>
      <c r="D175" s="366" t="s">
        <v>629</v>
      </c>
      <c r="E175" s="922" t="s">
        <v>7010</v>
      </c>
      <c r="F175" s="361"/>
      <c r="G175" s="131" t="s">
        <v>7011</v>
      </c>
      <c r="H175" s="360" t="s">
        <v>6858</v>
      </c>
      <c r="I175" s="455" t="s">
        <v>350</v>
      </c>
      <c r="J175" s="1778" t="s">
        <v>7012</v>
      </c>
      <c r="K175" s="1777" t="s">
        <v>6667</v>
      </c>
    </row>
    <row r="176" spans="1:11" ht="34.5">
      <c r="A176" s="127"/>
      <c r="B176" s="225" t="s">
        <v>7013</v>
      </c>
      <c r="C176" s="357" t="s">
        <v>7006</v>
      </c>
      <c r="D176" s="366" t="s">
        <v>629</v>
      </c>
      <c r="E176" s="922" t="s">
        <v>7010</v>
      </c>
      <c r="F176" s="361"/>
      <c r="G176" s="131" t="s">
        <v>7011</v>
      </c>
      <c r="H176" s="360" t="s">
        <v>6858</v>
      </c>
      <c r="I176" s="455" t="s">
        <v>350</v>
      </c>
      <c r="J176" s="1778" t="s">
        <v>7012</v>
      </c>
      <c r="K176" s="1777" t="s">
        <v>6667</v>
      </c>
    </row>
    <row r="177" spans="1:11" ht="34.5">
      <c r="A177" s="194"/>
      <c r="B177" s="225" t="s">
        <v>7014</v>
      </c>
      <c r="C177" s="357" t="s">
        <v>7015</v>
      </c>
      <c r="D177" s="366"/>
      <c r="E177" s="158"/>
      <c r="F177" s="361"/>
      <c r="G177" s="131" t="s">
        <v>7016</v>
      </c>
      <c r="H177" s="29"/>
      <c r="I177" s="132"/>
      <c r="J177" s="1778"/>
      <c r="K177" s="1777" t="s">
        <v>7017</v>
      </c>
    </row>
    <row r="178" spans="1:11" ht="34.5">
      <c r="A178" s="127"/>
      <c r="B178" s="225" t="s">
        <v>7018</v>
      </c>
      <c r="C178" s="357" t="s">
        <v>7019</v>
      </c>
      <c r="D178" s="366"/>
      <c r="E178" s="158"/>
      <c r="F178" s="2479"/>
      <c r="G178" s="131" t="s">
        <v>3855</v>
      </c>
      <c r="H178" s="29"/>
      <c r="I178" s="132"/>
      <c r="J178" s="1778"/>
      <c r="K178" s="1777" t="s">
        <v>7020</v>
      </c>
    </row>
    <row r="179" spans="1:11" ht="34.5">
      <c r="A179" s="194"/>
      <c r="B179" s="225" t="s">
        <v>7021</v>
      </c>
      <c r="C179" s="357" t="s">
        <v>6680</v>
      </c>
      <c r="D179" s="366" t="s">
        <v>7022</v>
      </c>
      <c r="E179" s="1976" t="s">
        <v>3012</v>
      </c>
      <c r="F179" s="1975" t="s">
        <v>7023</v>
      </c>
      <c r="G179" s="3536" t="s">
        <v>2881</v>
      </c>
      <c r="H179" s="162" t="s">
        <v>7024</v>
      </c>
      <c r="I179" s="455" t="s">
        <v>350</v>
      </c>
      <c r="J179" s="162" t="s">
        <v>7025</v>
      </c>
      <c r="K179" s="3264" t="s">
        <v>7026</v>
      </c>
    </row>
    <row r="180" spans="1:11" ht="34.5">
      <c r="A180" s="127"/>
      <c r="B180" s="225" t="s">
        <v>7021</v>
      </c>
      <c r="C180" s="357" t="s">
        <v>6702</v>
      </c>
      <c r="D180" s="366" t="s">
        <v>7022</v>
      </c>
      <c r="E180" s="1976" t="s">
        <v>3012</v>
      </c>
      <c r="F180" s="1975" t="s">
        <v>7023</v>
      </c>
      <c r="G180" s="3536" t="s">
        <v>2881</v>
      </c>
      <c r="H180" s="162" t="s">
        <v>7024</v>
      </c>
      <c r="I180" s="455" t="s">
        <v>350</v>
      </c>
      <c r="J180" s="162" t="s">
        <v>7025</v>
      </c>
      <c r="K180" s="3264" t="s">
        <v>7026</v>
      </c>
    </row>
    <row r="181" spans="1:11" ht="34.5">
      <c r="A181" s="194"/>
      <c r="B181" s="2999" t="s">
        <v>7027</v>
      </c>
      <c r="C181" s="3000" t="s">
        <v>7028</v>
      </c>
      <c r="D181" s="3001" t="s">
        <v>7029</v>
      </c>
      <c r="E181" s="3002"/>
      <c r="F181" s="3003"/>
      <c r="G181" s="3004" t="s">
        <v>7030</v>
      </c>
      <c r="H181" s="3005"/>
      <c r="I181" s="3006" t="s">
        <v>7031</v>
      </c>
      <c r="J181" s="3007" t="s">
        <v>7032</v>
      </c>
      <c r="K181" s="3008" t="s">
        <v>7033</v>
      </c>
    </row>
    <row r="182" spans="1:11" ht="34.5">
      <c r="A182" s="148"/>
      <c r="B182" s="2999" t="s">
        <v>7034</v>
      </c>
      <c r="C182" s="3000" t="s">
        <v>7028</v>
      </c>
      <c r="D182" s="3001" t="s">
        <v>7029</v>
      </c>
      <c r="E182" s="3002"/>
      <c r="F182" s="3003"/>
      <c r="G182" s="3004" t="s">
        <v>7030</v>
      </c>
      <c r="H182" s="3005"/>
      <c r="I182" s="3006" t="s">
        <v>7031</v>
      </c>
      <c r="J182" s="3007" t="s">
        <v>7032</v>
      </c>
      <c r="K182" s="3008" t="s">
        <v>7033</v>
      </c>
    </row>
    <row r="183" spans="1:11" ht="34.5">
      <c r="A183" s="127"/>
      <c r="B183" s="3757" t="s">
        <v>7035</v>
      </c>
      <c r="C183" s="3000" t="s">
        <v>7036</v>
      </c>
      <c r="D183" s="3009" t="s">
        <v>629</v>
      </c>
      <c r="E183" s="3010" t="s">
        <v>2647</v>
      </c>
      <c r="F183" s="3236" t="s">
        <v>7037</v>
      </c>
      <c r="G183" s="3757" t="s">
        <v>5341</v>
      </c>
      <c r="H183" s="3005" t="s">
        <v>1220</v>
      </c>
      <c r="I183" s="3011" t="s">
        <v>7038</v>
      </c>
      <c r="J183" s="3007" t="s">
        <v>7039</v>
      </c>
      <c r="K183" s="3008" t="s">
        <v>7040</v>
      </c>
    </row>
    <row r="184" spans="1:11" ht="34.5">
      <c r="A184" s="127"/>
      <c r="B184" s="3757" t="s">
        <v>7035</v>
      </c>
      <c r="C184" s="3000" t="s">
        <v>7041</v>
      </c>
      <c r="D184" s="3009" t="s">
        <v>629</v>
      </c>
      <c r="E184" s="3010" t="s">
        <v>7042</v>
      </c>
      <c r="F184" s="3097" t="s">
        <v>7043</v>
      </c>
      <c r="G184" s="3004" t="s">
        <v>7044</v>
      </c>
      <c r="H184" s="3005" t="s">
        <v>6743</v>
      </c>
      <c r="I184" s="3011" t="s">
        <v>7045</v>
      </c>
      <c r="J184" s="3007" t="s">
        <v>6911</v>
      </c>
      <c r="K184" s="3008" t="s">
        <v>7046</v>
      </c>
    </row>
    <row r="185" spans="1:11" ht="34.5">
      <c r="A185" s="127"/>
      <c r="B185" s="2999" t="s">
        <v>7047</v>
      </c>
      <c r="C185" s="3000" t="s">
        <v>7041</v>
      </c>
      <c r="D185" s="3009" t="s">
        <v>3228</v>
      </c>
      <c r="E185" s="3010" t="s">
        <v>1255</v>
      </c>
      <c r="F185" s="3097" t="s">
        <v>7048</v>
      </c>
      <c r="G185" s="3004" t="s">
        <v>2635</v>
      </c>
      <c r="H185" s="3005" t="s">
        <v>6723</v>
      </c>
      <c r="I185" s="3011" t="s">
        <v>7049</v>
      </c>
      <c r="J185" s="3007" t="s">
        <v>7050</v>
      </c>
      <c r="K185" s="3008" t="s">
        <v>7051</v>
      </c>
    </row>
    <row r="186" spans="1:11" ht="34.5">
      <c r="A186" s="127"/>
      <c r="B186" s="259" t="s">
        <v>7052</v>
      </c>
      <c r="C186" s="357" t="s">
        <v>189</v>
      </c>
      <c r="D186" s="366" t="s">
        <v>3228</v>
      </c>
      <c r="E186" s="1976" t="s">
        <v>1663</v>
      </c>
      <c r="F186" s="2479" t="s">
        <v>7053</v>
      </c>
      <c r="G186" s="3404">
        <v>25285</v>
      </c>
      <c r="H186" s="29" t="s">
        <v>7054</v>
      </c>
      <c r="I186" s="2827" t="s">
        <v>7055</v>
      </c>
      <c r="J186" s="3757" t="s">
        <v>7056</v>
      </c>
      <c r="K186" s="2239" t="s">
        <v>7057</v>
      </c>
    </row>
    <row r="187" spans="1:11" ht="34.5">
      <c r="A187" s="127"/>
      <c r="B187" s="393" t="s">
        <v>7058</v>
      </c>
      <c r="C187" s="1196"/>
      <c r="D187" s="390"/>
      <c r="E187" s="191"/>
      <c r="F187" s="1197"/>
      <c r="G187" s="180" t="s">
        <v>7059</v>
      </c>
      <c r="H187" s="69" t="s">
        <v>6978</v>
      </c>
      <c r="I187" s="1115"/>
      <c r="J187" s="2146" t="s">
        <v>7060</v>
      </c>
      <c r="K187" s="2239"/>
    </row>
    <row r="188" spans="1:11" ht="34.5">
      <c r="A188" s="4"/>
      <c r="B188" s="225" t="s">
        <v>7061</v>
      </c>
      <c r="C188" s="402" t="s">
        <v>7062</v>
      </c>
      <c r="D188" s="376" t="s">
        <v>7063</v>
      </c>
      <c r="E188" s="1974">
        <v>40</v>
      </c>
      <c r="F188" s="1975" t="s">
        <v>7064</v>
      </c>
      <c r="G188" s="3757" t="s">
        <v>3265</v>
      </c>
      <c r="H188" s="29" t="s">
        <v>7065</v>
      </c>
      <c r="I188" s="493" t="s">
        <v>7066</v>
      </c>
      <c r="J188" s="1778" t="s">
        <v>7067</v>
      </c>
      <c r="K188" s="1776" t="s">
        <v>7068</v>
      </c>
    </row>
    <row r="189" spans="1:11" ht="34.5">
      <c r="A189" s="2" t="s">
        <v>1</v>
      </c>
      <c r="B189" s="3753"/>
      <c r="C189" s="354"/>
      <c r="D189" s="98"/>
      <c r="E189" s="98"/>
      <c r="F189" s="355"/>
      <c r="G189" s="399"/>
      <c r="H189" s="99"/>
      <c r="I189" s="3"/>
      <c r="J189" s="356"/>
      <c r="K189" s="309"/>
    </row>
    <row r="190" spans="1:11" ht="34.5">
      <c r="A190" s="3761" t="s">
        <v>7069</v>
      </c>
      <c r="B190" s="3761"/>
      <c r="C190" s="3761"/>
      <c r="D190" s="2"/>
      <c r="E190" s="3753"/>
      <c r="F190" s="293"/>
      <c r="G190" s="399"/>
      <c r="H190" s="394"/>
      <c r="I190" s="1"/>
      <c r="J190" s="395"/>
      <c r="K190" s="309"/>
    </row>
    <row r="191" spans="1:11" ht="35.25" thickBot="1">
      <c r="A191" s="4"/>
      <c r="B191" s="91"/>
      <c r="C191" s="354"/>
      <c r="D191" s="77"/>
      <c r="E191" s="98"/>
      <c r="F191" s="355"/>
      <c r="G191" s="399"/>
      <c r="H191" s="99"/>
      <c r="I191" s="3"/>
      <c r="J191" s="356"/>
      <c r="K191" s="309"/>
    </row>
    <row r="192" spans="1:11" ht="34.5">
      <c r="A192" s="3759"/>
      <c r="B192" s="3760" t="s">
        <v>3</v>
      </c>
      <c r="C192" s="383" t="s">
        <v>4</v>
      </c>
      <c r="D192" s="7" t="s">
        <v>5</v>
      </c>
      <c r="E192" s="8" t="s">
        <v>6</v>
      </c>
      <c r="F192" s="9" t="s">
        <v>6</v>
      </c>
      <c r="G192" s="380" t="s">
        <v>7</v>
      </c>
      <c r="H192" s="400" t="s">
        <v>8</v>
      </c>
      <c r="I192" s="113" t="s">
        <v>936</v>
      </c>
      <c r="J192" s="377" t="s">
        <v>10</v>
      </c>
      <c r="K192" s="219" t="s">
        <v>10</v>
      </c>
    </row>
    <row r="193" spans="1:11" ht="35.25" thickBot="1">
      <c r="A193" s="398"/>
      <c r="B193" s="119"/>
      <c r="C193" s="384"/>
      <c r="D193" s="13" t="s">
        <v>11</v>
      </c>
      <c r="E193" s="14" t="s">
        <v>13</v>
      </c>
      <c r="F193" s="15" t="s">
        <v>12</v>
      </c>
      <c r="G193" s="382"/>
      <c r="H193" s="401" t="s">
        <v>14</v>
      </c>
      <c r="I193" s="123" t="s">
        <v>937</v>
      </c>
      <c r="J193" s="307" t="s">
        <v>15</v>
      </c>
      <c r="K193" s="307" t="s">
        <v>16</v>
      </c>
    </row>
    <row r="194" spans="1:11" ht="34.5">
      <c r="A194" s="890"/>
      <c r="B194" s="1092" t="s">
        <v>7070</v>
      </c>
      <c r="C194" s="1184"/>
      <c r="D194" s="447"/>
      <c r="E194" s="186"/>
      <c r="F194" s="359"/>
      <c r="G194" s="131"/>
      <c r="H194" s="29"/>
      <c r="I194" s="466"/>
      <c r="J194" s="360"/>
      <c r="K194" s="329"/>
    </row>
    <row r="195" spans="1:11" ht="34.5">
      <c r="A195" s="127"/>
      <c r="B195" s="225" t="s">
        <v>7071</v>
      </c>
      <c r="C195" s="392" t="s">
        <v>7072</v>
      </c>
      <c r="D195" s="447"/>
      <c r="E195" s="158"/>
      <c r="F195" s="361"/>
      <c r="G195" s="131" t="s">
        <v>7073</v>
      </c>
      <c r="H195" s="29"/>
      <c r="I195" s="466"/>
      <c r="J195" s="360"/>
      <c r="K195" s="311">
        <v>71.5</v>
      </c>
    </row>
    <row r="196" spans="1:11" ht="34.5">
      <c r="A196" s="127"/>
      <c r="B196" s="225"/>
      <c r="C196" s="392" t="s">
        <v>7074</v>
      </c>
      <c r="D196" s="324" t="s">
        <v>7075</v>
      </c>
      <c r="E196" s="158"/>
      <c r="F196" s="361"/>
      <c r="G196" s="131" t="s">
        <v>7076</v>
      </c>
      <c r="H196" s="29"/>
      <c r="I196" s="466"/>
      <c r="J196" s="360">
        <v>339.2</v>
      </c>
      <c r="K196" s="311">
        <v>88.2</v>
      </c>
    </row>
    <row r="197" spans="1:11" ht="34.5">
      <c r="A197" s="127"/>
      <c r="B197" s="225"/>
      <c r="C197" s="392" t="s">
        <v>7077</v>
      </c>
      <c r="D197" s="324" t="s">
        <v>7078</v>
      </c>
      <c r="E197" s="158"/>
      <c r="F197" s="361"/>
      <c r="G197" s="131" t="s">
        <v>7076</v>
      </c>
      <c r="H197" s="29"/>
      <c r="I197" s="466" t="s">
        <v>7079</v>
      </c>
      <c r="J197" s="360" t="s">
        <v>7080</v>
      </c>
      <c r="K197" s="311">
        <v>12.8</v>
      </c>
    </row>
    <row r="198" spans="1:11" ht="34.5">
      <c r="A198" s="127"/>
      <c r="B198" s="225"/>
      <c r="C198" s="392" t="s">
        <v>7081</v>
      </c>
      <c r="D198" s="324" t="s">
        <v>7078</v>
      </c>
      <c r="E198" s="158"/>
      <c r="F198" s="361"/>
      <c r="G198" s="131" t="s">
        <v>7076</v>
      </c>
      <c r="H198" s="29"/>
      <c r="I198" s="466"/>
      <c r="J198" s="360" t="s">
        <v>7082</v>
      </c>
      <c r="K198" s="311">
        <v>20.8</v>
      </c>
    </row>
    <row r="199" spans="1:11" ht="34.5">
      <c r="A199" s="127"/>
      <c r="B199" s="225"/>
      <c r="C199" s="392" t="s">
        <v>7083</v>
      </c>
      <c r="D199" s="324" t="s">
        <v>7084</v>
      </c>
      <c r="E199" s="158"/>
      <c r="F199" s="361"/>
      <c r="G199" s="131" t="s">
        <v>7076</v>
      </c>
      <c r="H199" s="29"/>
      <c r="I199" s="466" t="s">
        <v>7085</v>
      </c>
      <c r="J199" s="534" t="s">
        <v>7086</v>
      </c>
      <c r="K199" s="311" t="s">
        <v>7087</v>
      </c>
    </row>
    <row r="200" spans="1:11" ht="34.5">
      <c r="A200" s="127"/>
      <c r="B200" s="225" t="s">
        <v>7088</v>
      </c>
      <c r="C200" s="392" t="s">
        <v>7089</v>
      </c>
      <c r="D200" s="324"/>
      <c r="E200" s="158"/>
      <c r="F200" s="361"/>
      <c r="G200" s="131" t="s">
        <v>7090</v>
      </c>
      <c r="H200" s="29"/>
      <c r="I200" s="466" t="s">
        <v>7091</v>
      </c>
      <c r="J200" s="360"/>
      <c r="K200" s="451">
        <v>65</v>
      </c>
    </row>
    <row r="201" spans="1:11" ht="34.5">
      <c r="A201" s="127"/>
      <c r="B201" s="225"/>
      <c r="C201" s="392" t="s">
        <v>7081</v>
      </c>
      <c r="D201" s="324" t="s">
        <v>3228</v>
      </c>
      <c r="E201" s="158"/>
      <c r="F201" s="361"/>
      <c r="G201" s="131" t="s">
        <v>7092</v>
      </c>
      <c r="H201" s="29"/>
      <c r="I201" s="466" t="s">
        <v>7091</v>
      </c>
      <c r="J201" s="360"/>
      <c r="K201" s="451">
        <v>65</v>
      </c>
    </row>
    <row r="202" spans="1:11" ht="34.5">
      <c r="A202" s="127"/>
      <c r="B202" s="225"/>
      <c r="C202" s="392" t="s">
        <v>7083</v>
      </c>
      <c r="D202" s="324" t="s">
        <v>3228</v>
      </c>
      <c r="E202" s="158"/>
      <c r="F202" s="361"/>
      <c r="G202" s="131" t="s">
        <v>7090</v>
      </c>
      <c r="H202" s="29"/>
      <c r="I202" s="466" t="s">
        <v>7091</v>
      </c>
      <c r="J202" s="360"/>
      <c r="K202" s="451">
        <v>65</v>
      </c>
    </row>
    <row r="203" spans="1:11" ht="34.5">
      <c r="A203" s="127"/>
      <c r="B203" s="225"/>
      <c r="C203" s="392" t="s">
        <v>7093</v>
      </c>
      <c r="D203" s="324" t="s">
        <v>3228</v>
      </c>
      <c r="E203" s="189"/>
      <c r="F203" s="365"/>
      <c r="G203" s="180" t="s">
        <v>2777</v>
      </c>
      <c r="H203" s="69"/>
      <c r="I203" s="497"/>
      <c r="J203" s="363"/>
      <c r="K203" s="451" t="s">
        <v>7094</v>
      </c>
    </row>
    <row r="204" spans="1:11" ht="34.5">
      <c r="A204" s="127"/>
      <c r="B204" s="225"/>
      <c r="C204" s="392" t="s">
        <v>6861</v>
      </c>
      <c r="D204" s="324" t="s">
        <v>3228</v>
      </c>
      <c r="E204" s="189"/>
      <c r="F204" s="365"/>
      <c r="G204" s="180" t="s">
        <v>7095</v>
      </c>
      <c r="H204" s="69"/>
      <c r="I204" s="497"/>
      <c r="J204" s="363"/>
      <c r="K204" s="451" t="s">
        <v>7094</v>
      </c>
    </row>
    <row r="205" spans="1:11" ht="34.5">
      <c r="A205" s="127"/>
      <c r="B205" s="225" t="s">
        <v>7096</v>
      </c>
      <c r="C205" s="392" t="s">
        <v>7097</v>
      </c>
      <c r="D205" s="324" t="s">
        <v>7098</v>
      </c>
      <c r="E205" s="158"/>
      <c r="F205" s="361"/>
      <c r="G205" s="131" t="s">
        <v>1158</v>
      </c>
      <c r="H205" s="29"/>
      <c r="I205" s="466"/>
      <c r="J205" s="332"/>
      <c r="K205" s="451" t="s">
        <v>7099</v>
      </c>
    </row>
    <row r="206" spans="1:11" ht="34.5">
      <c r="A206" s="127"/>
      <c r="B206" s="259"/>
      <c r="C206" s="392" t="s">
        <v>7100</v>
      </c>
      <c r="D206" s="324" t="s">
        <v>7098</v>
      </c>
      <c r="E206" s="158"/>
      <c r="F206" s="361"/>
      <c r="G206" s="180" t="s">
        <v>1158</v>
      </c>
      <c r="H206" s="69"/>
      <c r="I206" s="497"/>
      <c r="J206" s="332"/>
      <c r="K206" s="451" t="s">
        <v>7099</v>
      </c>
    </row>
    <row r="207" spans="1:11" ht="34.5">
      <c r="A207" s="194"/>
      <c r="B207" s="259"/>
      <c r="C207" s="392" t="s">
        <v>7101</v>
      </c>
      <c r="D207" s="324" t="s">
        <v>7098</v>
      </c>
      <c r="E207" s="158"/>
      <c r="F207" s="361"/>
      <c r="G207" s="180" t="s">
        <v>1158</v>
      </c>
      <c r="H207" s="69"/>
      <c r="I207" s="497"/>
      <c r="J207" s="332"/>
      <c r="K207" s="451" t="s">
        <v>7099</v>
      </c>
    </row>
    <row r="208" spans="1:11" ht="34.5">
      <c r="A208" s="194"/>
      <c r="B208" s="225"/>
      <c r="C208" s="392" t="s">
        <v>7102</v>
      </c>
      <c r="D208" s="324" t="s">
        <v>7098</v>
      </c>
      <c r="E208" s="158"/>
      <c r="F208" s="361"/>
      <c r="G208" s="180" t="s">
        <v>7103</v>
      </c>
      <c r="H208" s="69"/>
      <c r="I208" s="497"/>
      <c r="J208" s="332"/>
      <c r="K208" s="451" t="s">
        <v>7099</v>
      </c>
    </row>
    <row r="209" spans="1:11" ht="34.5">
      <c r="A209" s="127"/>
      <c r="B209" s="259"/>
      <c r="C209" s="392" t="s">
        <v>7104</v>
      </c>
      <c r="D209" s="324" t="s">
        <v>7098</v>
      </c>
      <c r="E209" s="158"/>
      <c r="F209" s="361"/>
      <c r="G209" s="180" t="s">
        <v>7103</v>
      </c>
      <c r="H209" s="69"/>
      <c r="I209" s="497"/>
      <c r="J209" s="332"/>
      <c r="K209" s="451" t="s">
        <v>7099</v>
      </c>
    </row>
    <row r="210" spans="1:11" ht="34.5">
      <c r="A210" s="194"/>
      <c r="B210" s="225" t="s">
        <v>7105</v>
      </c>
      <c r="C210" s="392" t="s">
        <v>7106</v>
      </c>
      <c r="D210" s="324" t="s">
        <v>303</v>
      </c>
      <c r="E210" s="158"/>
      <c r="F210" s="361"/>
      <c r="G210" s="180" t="s">
        <v>7107</v>
      </c>
      <c r="H210" s="69"/>
      <c r="I210" s="497"/>
      <c r="J210" s="332"/>
      <c r="K210" s="451" t="s">
        <v>7108</v>
      </c>
    </row>
    <row r="211" spans="1:11" ht="34.5">
      <c r="A211" s="127"/>
      <c r="B211" s="259"/>
      <c r="C211" s="392" t="s">
        <v>6861</v>
      </c>
      <c r="D211" s="324" t="s">
        <v>303</v>
      </c>
      <c r="E211" s="158"/>
      <c r="F211" s="361"/>
      <c r="G211" s="180" t="s">
        <v>7095</v>
      </c>
      <c r="H211" s="69"/>
      <c r="I211" s="497"/>
      <c r="J211" s="332" t="s">
        <v>7109</v>
      </c>
      <c r="K211" s="451" t="s">
        <v>7110</v>
      </c>
    </row>
    <row r="212" spans="1:11" ht="34.5">
      <c r="A212" s="194"/>
      <c r="B212" s="259" t="s">
        <v>7111</v>
      </c>
      <c r="C212" s="392" t="s">
        <v>7112</v>
      </c>
      <c r="D212" s="324" t="s">
        <v>3228</v>
      </c>
      <c r="E212" s="158"/>
      <c r="F212" s="361"/>
      <c r="G212" s="131" t="s">
        <v>7113</v>
      </c>
      <c r="H212" s="29"/>
      <c r="I212" s="466"/>
      <c r="J212" s="360"/>
      <c r="K212" s="451" t="s">
        <v>7114</v>
      </c>
    </row>
    <row r="213" spans="1:11" ht="34.5">
      <c r="A213" s="127"/>
      <c r="B213" s="225"/>
      <c r="C213" s="392" t="s">
        <v>7115</v>
      </c>
      <c r="D213" s="324" t="s">
        <v>3228</v>
      </c>
      <c r="E213" s="158"/>
      <c r="F213" s="361"/>
      <c r="G213" s="131" t="s">
        <v>7113</v>
      </c>
      <c r="H213" s="29"/>
      <c r="I213" s="466"/>
      <c r="J213" s="360"/>
      <c r="K213" s="451" t="s">
        <v>7114</v>
      </c>
    </row>
    <row r="214" spans="1:11" ht="34.5">
      <c r="A214" s="194"/>
      <c r="B214" s="259"/>
      <c r="C214" s="392" t="s">
        <v>7116</v>
      </c>
      <c r="D214" s="324" t="s">
        <v>3228</v>
      </c>
      <c r="E214" s="158"/>
      <c r="F214" s="361"/>
      <c r="G214" s="131" t="s">
        <v>7113</v>
      </c>
      <c r="H214" s="29"/>
      <c r="I214" s="466"/>
      <c r="J214" s="360"/>
      <c r="K214" s="451" t="s">
        <v>7114</v>
      </c>
    </row>
    <row r="215" spans="1:11" ht="34.5">
      <c r="A215" s="127"/>
      <c r="B215" s="225"/>
      <c r="C215" s="392" t="s">
        <v>7117</v>
      </c>
      <c r="D215" s="324" t="s">
        <v>3228</v>
      </c>
      <c r="E215" s="158"/>
      <c r="F215" s="361"/>
      <c r="G215" s="131" t="s">
        <v>7113</v>
      </c>
      <c r="H215" s="29"/>
      <c r="I215" s="466"/>
      <c r="J215" s="360"/>
      <c r="K215" s="451" t="s">
        <v>7114</v>
      </c>
    </row>
    <row r="216" spans="1:11" ht="34.5">
      <c r="A216" s="194"/>
      <c r="B216" s="547" t="s">
        <v>6757</v>
      </c>
      <c r="C216" s="548" t="s">
        <v>6758</v>
      </c>
      <c r="D216" s="549"/>
      <c r="E216" s="157"/>
      <c r="F216" s="550"/>
      <c r="G216" s="551" t="s">
        <v>7118</v>
      </c>
      <c r="H216" s="35"/>
      <c r="I216" s="154"/>
      <c r="J216" s="367"/>
      <c r="K216" s="452" t="s">
        <v>7119</v>
      </c>
    </row>
    <row r="217" spans="1:11" ht="35.25" thickBot="1">
      <c r="A217" s="127"/>
      <c r="B217" s="225" t="s">
        <v>7120</v>
      </c>
      <c r="C217" s="392" t="s">
        <v>6791</v>
      </c>
      <c r="D217" s="324"/>
      <c r="E217" s="158"/>
      <c r="F217" s="361"/>
      <c r="G217" s="131" t="s">
        <v>7073</v>
      </c>
      <c r="H217" s="29"/>
      <c r="I217" s="132"/>
      <c r="J217" s="360"/>
      <c r="K217" s="332" t="s">
        <v>7121</v>
      </c>
    </row>
    <row r="218" spans="1:11" ht="34.5">
      <c r="A218" s="194"/>
      <c r="B218" s="225" t="s">
        <v>7122</v>
      </c>
      <c r="C218" s="392" t="s">
        <v>6865</v>
      </c>
      <c r="D218" s="323"/>
      <c r="E218" s="406"/>
      <c r="F218" s="407"/>
      <c r="G218" s="408" t="s">
        <v>7123</v>
      </c>
      <c r="H218" s="409"/>
      <c r="I218" s="410"/>
      <c r="J218" s="411"/>
      <c r="K218" s="331" t="s">
        <v>7124</v>
      </c>
    </row>
    <row r="219" spans="1:11" ht="34.5">
      <c r="A219" s="148"/>
      <c r="B219" s="284" t="s">
        <v>7125</v>
      </c>
      <c r="C219" s="392" t="s">
        <v>6660</v>
      </c>
      <c r="D219" s="448"/>
      <c r="E219" s="396"/>
      <c r="F219" s="397"/>
      <c r="G219" s="403" t="s">
        <v>7126</v>
      </c>
      <c r="H219" s="20"/>
      <c r="I219" s="404"/>
      <c r="J219" s="405"/>
      <c r="K219" s="332" t="s">
        <v>7127</v>
      </c>
    </row>
    <row r="220" spans="1:11" ht="34.5">
      <c r="A220" s="127"/>
      <c r="B220" s="386"/>
      <c r="C220" s="392" t="s">
        <v>6661</v>
      </c>
      <c r="D220" s="447"/>
      <c r="E220" s="396"/>
      <c r="F220" s="397"/>
      <c r="G220" s="131" t="s">
        <v>7128</v>
      </c>
      <c r="H220" s="29"/>
      <c r="I220" s="132"/>
      <c r="J220" s="360"/>
      <c r="K220" s="332" t="s">
        <v>7127</v>
      </c>
    </row>
    <row r="221" spans="1:11" ht="34.5">
      <c r="A221" s="127"/>
      <c r="B221" s="386"/>
      <c r="C221" s="392" t="s">
        <v>6650</v>
      </c>
      <c r="D221" s="447"/>
      <c r="E221" s="396"/>
      <c r="F221" s="397"/>
      <c r="G221" s="131" t="s">
        <v>7129</v>
      </c>
      <c r="H221" s="29"/>
      <c r="I221" s="132"/>
      <c r="J221" s="360"/>
      <c r="K221" s="332" t="s">
        <v>7130</v>
      </c>
    </row>
    <row r="222" spans="1:11" ht="34.5">
      <c r="A222" s="127"/>
      <c r="B222" s="225" t="s">
        <v>7131</v>
      </c>
      <c r="C222" s="392" t="s">
        <v>6782</v>
      </c>
      <c r="D222" s="447"/>
      <c r="E222" s="158"/>
      <c r="F222" s="361"/>
      <c r="G222" s="131" t="s">
        <v>7132</v>
      </c>
      <c r="H222" s="29"/>
      <c r="I222" s="132"/>
      <c r="J222" s="360"/>
      <c r="K222" s="332" t="s">
        <v>7133</v>
      </c>
    </row>
    <row r="223" spans="1:11" ht="35.25" thickBot="1">
      <c r="A223" s="127"/>
      <c r="B223" s="225" t="s">
        <v>7134</v>
      </c>
      <c r="C223" s="392" t="s">
        <v>7135</v>
      </c>
      <c r="D223" s="324" t="s">
        <v>7136</v>
      </c>
      <c r="E223" s="158"/>
      <c r="F223" s="361"/>
      <c r="G223" s="131" t="s">
        <v>1242</v>
      </c>
      <c r="H223" s="29">
        <v>71.959999999999994</v>
      </c>
      <c r="I223" s="132" t="s">
        <v>7137</v>
      </c>
      <c r="J223" s="360" t="s">
        <v>7138</v>
      </c>
      <c r="K223" s="332" t="s">
        <v>7139</v>
      </c>
    </row>
    <row r="224" spans="1:11" ht="34.5">
      <c r="A224" s="127"/>
      <c r="B224" s="284" t="s">
        <v>7140</v>
      </c>
      <c r="C224" s="392"/>
      <c r="D224" s="447" t="s">
        <v>7098</v>
      </c>
      <c r="E224" s="186"/>
      <c r="F224" s="359"/>
      <c r="G224" s="131" t="s">
        <v>7103</v>
      </c>
      <c r="H224" s="29"/>
      <c r="I224" s="466"/>
      <c r="J224" s="360"/>
      <c r="K224" s="329" t="s">
        <v>7141</v>
      </c>
    </row>
    <row r="225" spans="1:11" ht="34.5">
      <c r="A225" s="4"/>
      <c r="B225" s="91"/>
      <c r="C225" s="354"/>
      <c r="D225" s="77"/>
      <c r="E225" s="98"/>
      <c r="F225" s="355"/>
      <c r="G225" s="399"/>
      <c r="H225" s="99"/>
      <c r="I225" s="3"/>
      <c r="J225" s="356"/>
      <c r="K225" s="328">
        <v>7</v>
      </c>
    </row>
    <row r="226" spans="1:11" ht="34.5">
      <c r="A226" s="2" t="s">
        <v>1</v>
      </c>
      <c r="B226" s="3753"/>
      <c r="C226" s="354"/>
      <c r="D226" s="98"/>
      <c r="E226" s="98"/>
      <c r="F226" s="355"/>
      <c r="G226" s="399"/>
      <c r="H226" s="99"/>
      <c r="I226" s="3"/>
      <c r="J226" s="356"/>
      <c r="K226" s="309"/>
    </row>
    <row r="227" spans="1:11" ht="34.5">
      <c r="A227" s="3761" t="s">
        <v>7142</v>
      </c>
      <c r="B227" s="3761"/>
      <c r="C227" s="3761"/>
      <c r="D227" s="2"/>
      <c r="E227" s="3753"/>
      <c r="F227" s="293"/>
      <c r="G227" s="399"/>
      <c r="H227" s="394"/>
      <c r="I227" s="1"/>
      <c r="J227" s="395"/>
      <c r="K227" s="309"/>
    </row>
    <row r="228" spans="1:11" ht="35.25" thickBot="1">
      <c r="A228" s="4"/>
      <c r="B228" s="91"/>
      <c r="C228" s="354"/>
      <c r="D228" s="77"/>
      <c r="E228" s="98"/>
      <c r="F228" s="355"/>
      <c r="G228" s="399"/>
      <c r="H228" s="99"/>
      <c r="I228" s="3"/>
      <c r="J228" s="356"/>
      <c r="K228" s="309"/>
    </row>
    <row r="229" spans="1:11" ht="34.5">
      <c r="A229" s="3759"/>
      <c r="B229" s="3760" t="s">
        <v>3</v>
      </c>
      <c r="C229" s="383" t="s">
        <v>4</v>
      </c>
      <c r="D229" s="7" t="s">
        <v>5</v>
      </c>
      <c r="E229" s="8" t="s">
        <v>6</v>
      </c>
      <c r="F229" s="9" t="s">
        <v>6</v>
      </c>
      <c r="G229" s="380" t="s">
        <v>7</v>
      </c>
      <c r="H229" s="400" t="s">
        <v>8</v>
      </c>
      <c r="I229" s="113" t="s">
        <v>936</v>
      </c>
      <c r="J229" s="377" t="s">
        <v>10</v>
      </c>
      <c r="K229" s="219" t="s">
        <v>10</v>
      </c>
    </row>
    <row r="230" spans="1:11" ht="35.25" thickBot="1">
      <c r="A230" s="398"/>
      <c r="B230" s="119"/>
      <c r="C230" s="384"/>
      <c r="D230" s="13" t="s">
        <v>11</v>
      </c>
      <c r="E230" s="14" t="s">
        <v>13</v>
      </c>
      <c r="F230" s="15" t="s">
        <v>12</v>
      </c>
      <c r="G230" s="382"/>
      <c r="H230" s="401" t="s">
        <v>14</v>
      </c>
      <c r="I230" s="123" t="s">
        <v>937</v>
      </c>
      <c r="J230" s="307" t="s">
        <v>15</v>
      </c>
      <c r="K230" s="307" t="s">
        <v>16</v>
      </c>
    </row>
    <row r="231" spans="1:11" ht="38.25">
      <c r="A231" s="385"/>
      <c r="B231" s="974" t="s">
        <v>7143</v>
      </c>
      <c r="C231" s="402"/>
      <c r="D231" s="366"/>
      <c r="E231" s="95"/>
      <c r="F231" s="361"/>
      <c r="G231" s="131" t="s">
        <v>7144</v>
      </c>
      <c r="H231" s="29"/>
      <c r="I231" s="132"/>
      <c r="J231" s="360"/>
      <c r="K231" s="311"/>
    </row>
    <row r="232" spans="1:11" ht="34.5">
      <c r="A232" s="127"/>
      <c r="B232" s="225" t="s">
        <v>7145</v>
      </c>
      <c r="C232" s="357" t="s">
        <v>7146</v>
      </c>
      <c r="D232" s="358" t="s">
        <v>3228</v>
      </c>
      <c r="E232" s="1976">
        <v>100</v>
      </c>
      <c r="F232" s="361"/>
      <c r="G232" s="131" t="s">
        <v>7147</v>
      </c>
      <c r="H232" s="29" t="s">
        <v>7148</v>
      </c>
      <c r="I232" s="466" t="s">
        <v>7149</v>
      </c>
      <c r="J232" s="360" t="s">
        <v>7150</v>
      </c>
      <c r="K232" s="311" t="s">
        <v>7151</v>
      </c>
    </row>
    <row r="233" spans="1:11" ht="34.5">
      <c r="A233" s="127"/>
      <c r="B233" s="225"/>
      <c r="C233" s="357" t="s">
        <v>7152</v>
      </c>
      <c r="D233" s="358" t="s">
        <v>3228</v>
      </c>
      <c r="E233" s="1976">
        <v>100</v>
      </c>
      <c r="F233" s="361"/>
      <c r="G233" s="131" t="s">
        <v>7147</v>
      </c>
      <c r="H233" s="29" t="s">
        <v>7153</v>
      </c>
      <c r="I233" s="466" t="s">
        <v>6705</v>
      </c>
      <c r="J233" s="360" t="s">
        <v>7150</v>
      </c>
      <c r="K233" s="311" t="s">
        <v>7151</v>
      </c>
    </row>
    <row r="234" spans="1:11" ht="34.5">
      <c r="A234" s="127"/>
      <c r="B234" s="225"/>
      <c r="C234" s="357" t="s">
        <v>6665</v>
      </c>
      <c r="D234" s="358" t="s">
        <v>3228</v>
      </c>
      <c r="E234" s="1976">
        <v>100</v>
      </c>
      <c r="F234" s="361"/>
      <c r="G234" s="131" t="s">
        <v>6392</v>
      </c>
      <c r="H234" s="29" t="s">
        <v>7148</v>
      </c>
      <c r="I234" s="466" t="s">
        <v>7149</v>
      </c>
      <c r="J234" s="360" t="s">
        <v>7154</v>
      </c>
      <c r="K234" s="311" t="s">
        <v>7155</v>
      </c>
    </row>
    <row r="235" spans="1:11" ht="34.5">
      <c r="A235" s="127"/>
      <c r="B235" s="225"/>
      <c r="C235" s="357" t="s">
        <v>7156</v>
      </c>
      <c r="D235" s="358" t="s">
        <v>3228</v>
      </c>
      <c r="E235" s="1976">
        <v>100</v>
      </c>
      <c r="F235" s="361"/>
      <c r="G235" s="131" t="s">
        <v>6392</v>
      </c>
      <c r="H235" s="29" t="s">
        <v>7148</v>
      </c>
      <c r="I235" s="466" t="s">
        <v>7149</v>
      </c>
      <c r="J235" s="360" t="s">
        <v>7154</v>
      </c>
      <c r="K235" s="311" t="s">
        <v>7155</v>
      </c>
    </row>
    <row r="236" spans="1:11" ht="34.5">
      <c r="A236" s="127"/>
      <c r="B236" s="225"/>
      <c r="C236" s="357" t="s">
        <v>6773</v>
      </c>
      <c r="D236" s="358" t="s">
        <v>3228</v>
      </c>
      <c r="E236" s="1976">
        <v>100</v>
      </c>
      <c r="F236" s="361"/>
      <c r="G236" s="131" t="s">
        <v>6392</v>
      </c>
      <c r="H236" s="29" t="s">
        <v>7148</v>
      </c>
      <c r="I236" s="466" t="s">
        <v>7149</v>
      </c>
      <c r="J236" s="360" t="s">
        <v>7154</v>
      </c>
      <c r="K236" s="311" t="s">
        <v>7155</v>
      </c>
    </row>
    <row r="237" spans="1:11" ht="34.5">
      <c r="A237" s="127"/>
      <c r="B237" s="259"/>
      <c r="C237" s="357" t="s">
        <v>6670</v>
      </c>
      <c r="D237" s="358" t="s">
        <v>3228</v>
      </c>
      <c r="E237" s="1976">
        <v>100</v>
      </c>
      <c r="F237" s="361"/>
      <c r="G237" s="131" t="s">
        <v>6392</v>
      </c>
      <c r="H237" s="29" t="s">
        <v>7148</v>
      </c>
      <c r="I237" s="466" t="s">
        <v>7149</v>
      </c>
      <c r="J237" s="360" t="s">
        <v>7154</v>
      </c>
      <c r="K237" s="311" t="s">
        <v>7155</v>
      </c>
    </row>
    <row r="238" spans="1:11" ht="38.25">
      <c r="A238" s="127"/>
      <c r="B238" s="993"/>
      <c r="C238" s="699" t="s">
        <v>6671</v>
      </c>
      <c r="D238" s="358" t="s">
        <v>3228</v>
      </c>
      <c r="E238" s="1976">
        <v>100</v>
      </c>
      <c r="F238" s="361"/>
      <c r="G238" s="131" t="s">
        <v>6392</v>
      </c>
      <c r="H238" s="29" t="s">
        <v>7148</v>
      </c>
      <c r="I238" s="466" t="s">
        <v>7149</v>
      </c>
      <c r="J238" s="360" t="s">
        <v>7154</v>
      </c>
      <c r="K238" s="311" t="s">
        <v>7155</v>
      </c>
    </row>
    <row r="239" spans="1:11" ht="37.5">
      <c r="A239" s="127"/>
      <c r="B239" s="284"/>
      <c r="C239" s="693" t="s">
        <v>6663</v>
      </c>
      <c r="D239" s="358" t="s">
        <v>3228</v>
      </c>
      <c r="E239" s="1976">
        <v>100</v>
      </c>
      <c r="F239" s="361"/>
      <c r="G239" s="131" t="s">
        <v>6392</v>
      </c>
      <c r="H239" s="29" t="s">
        <v>7148</v>
      </c>
      <c r="I239" s="466" t="s">
        <v>7149</v>
      </c>
      <c r="J239" s="360" t="s">
        <v>7154</v>
      </c>
      <c r="K239" s="311" t="s">
        <v>7155</v>
      </c>
    </row>
    <row r="240" spans="1:11" ht="34.5">
      <c r="A240" s="127"/>
      <c r="B240" s="225" t="s">
        <v>7157</v>
      </c>
      <c r="C240" s="357" t="s">
        <v>6702</v>
      </c>
      <c r="D240" s="1546" t="s">
        <v>7158</v>
      </c>
      <c r="E240" s="158"/>
      <c r="F240" s="361"/>
      <c r="G240" s="131" t="s">
        <v>7159</v>
      </c>
      <c r="H240" s="29"/>
      <c r="I240" s="466"/>
      <c r="J240" s="360">
        <v>2130</v>
      </c>
      <c r="K240" s="311" t="s">
        <v>7160</v>
      </c>
    </row>
    <row r="241" spans="1:11" ht="34.5">
      <c r="A241" s="127"/>
      <c r="B241" s="225" t="s">
        <v>7161</v>
      </c>
      <c r="C241" s="357" t="s">
        <v>6798</v>
      </c>
      <c r="D241" s="1546" t="s">
        <v>7158</v>
      </c>
      <c r="E241" s="158"/>
      <c r="F241" s="361"/>
      <c r="G241" s="131" t="s">
        <v>1913</v>
      </c>
      <c r="H241" s="29"/>
      <c r="I241" s="466"/>
      <c r="J241" s="360">
        <v>2930</v>
      </c>
      <c r="K241" s="311">
        <v>71</v>
      </c>
    </row>
    <row r="242" spans="1:11" ht="34.5">
      <c r="A242" s="127"/>
      <c r="B242" s="225" t="s">
        <v>7161</v>
      </c>
      <c r="C242" s="357" t="s">
        <v>6790</v>
      </c>
      <c r="D242" s="1546" t="s">
        <v>7158</v>
      </c>
      <c r="E242" s="158"/>
      <c r="F242" s="361"/>
      <c r="G242" s="131" t="s">
        <v>1913</v>
      </c>
      <c r="H242" s="29"/>
      <c r="I242" s="466"/>
      <c r="J242" s="360">
        <v>2930</v>
      </c>
      <c r="K242" s="311">
        <v>71</v>
      </c>
    </row>
    <row r="243" spans="1:11" ht="34.5">
      <c r="A243" s="127"/>
      <c r="B243" s="225" t="s">
        <v>7161</v>
      </c>
      <c r="C243" s="357" t="s">
        <v>6791</v>
      </c>
      <c r="D243" s="1546" t="s">
        <v>7158</v>
      </c>
      <c r="E243" s="158"/>
      <c r="F243" s="361"/>
      <c r="G243" s="131" t="s">
        <v>1913</v>
      </c>
      <c r="H243" s="29"/>
      <c r="I243" s="466"/>
      <c r="J243" s="360">
        <v>2930</v>
      </c>
      <c r="K243" s="311">
        <v>71</v>
      </c>
    </row>
    <row r="244" spans="1:11" ht="34.5">
      <c r="A244" s="194"/>
      <c r="B244" s="393" t="s">
        <v>7162</v>
      </c>
      <c r="C244" s="357"/>
      <c r="D244" s="366"/>
      <c r="E244" s="158"/>
      <c r="F244" s="361"/>
      <c r="G244" s="1925">
        <v>22257</v>
      </c>
      <c r="H244" s="29"/>
      <c r="I244" s="466"/>
      <c r="J244" s="360" t="s">
        <v>7163</v>
      </c>
      <c r="K244" s="311"/>
    </row>
    <row r="245" spans="1:11" ht="34.5">
      <c r="A245" s="194"/>
      <c r="B245" s="1249" t="s">
        <v>227</v>
      </c>
      <c r="C245" s="357"/>
      <c r="D245" s="366"/>
      <c r="E245" s="158"/>
      <c r="F245" s="361"/>
      <c r="G245" s="1925"/>
      <c r="H245" s="29"/>
      <c r="I245" s="466"/>
      <c r="J245" s="360"/>
      <c r="K245" s="311"/>
    </row>
    <row r="246" spans="1:11" ht="34.5">
      <c r="A246" s="127"/>
      <c r="B246" s="3359" t="s">
        <v>7164</v>
      </c>
      <c r="C246" s="1770" t="s">
        <v>7165</v>
      </c>
      <c r="D246" s="366"/>
      <c r="E246" s="922" t="s">
        <v>7166</v>
      </c>
      <c r="F246" s="3757" t="s">
        <v>2441</v>
      </c>
      <c r="G246" s="3757">
        <v>25218</v>
      </c>
      <c r="H246" s="29">
        <v>2620</v>
      </c>
      <c r="I246" s="466" t="s">
        <v>293</v>
      </c>
      <c r="J246" s="1778" t="s">
        <v>4997</v>
      </c>
      <c r="K246" s="1777" t="s">
        <v>7167</v>
      </c>
    </row>
    <row r="247" spans="1:11" ht="34.5">
      <c r="A247" s="194"/>
      <c r="B247" s="3359" t="s">
        <v>7168</v>
      </c>
      <c r="C247" s="1770" t="s">
        <v>7169</v>
      </c>
      <c r="D247" s="366"/>
      <c r="E247" s="1976" t="s">
        <v>3306</v>
      </c>
      <c r="F247" s="3757" t="s">
        <v>7170</v>
      </c>
      <c r="G247" s="3757">
        <v>25218</v>
      </c>
      <c r="H247" s="29">
        <v>2020</v>
      </c>
      <c r="I247" s="466" t="s">
        <v>293</v>
      </c>
      <c r="J247" s="1778" t="s">
        <v>4992</v>
      </c>
      <c r="K247" s="1777" t="s">
        <v>7171</v>
      </c>
    </row>
    <row r="248" spans="1:11" ht="34.5">
      <c r="A248" s="127"/>
      <c r="B248" s="3359" t="s">
        <v>7172</v>
      </c>
      <c r="C248" s="1770" t="s">
        <v>7173</v>
      </c>
      <c r="D248" s="86"/>
      <c r="E248" s="1976" t="s">
        <v>7174</v>
      </c>
      <c r="F248" s="241"/>
      <c r="G248" s="1536"/>
      <c r="H248" s="29"/>
      <c r="I248" s="29"/>
      <c r="J248" s="360"/>
      <c r="K248" s="311"/>
    </row>
    <row r="249" spans="1:11" ht="34.5">
      <c r="A249" s="194"/>
      <c r="B249" s="3359" t="s">
        <v>7175</v>
      </c>
      <c r="C249" s="1770" t="s">
        <v>7176</v>
      </c>
      <c r="D249" s="86"/>
      <c r="E249" s="1976" t="s">
        <v>7177</v>
      </c>
      <c r="F249" s="241"/>
      <c r="G249" s="276"/>
      <c r="H249" s="29"/>
      <c r="I249" s="29"/>
      <c r="J249" s="360"/>
      <c r="K249" s="311"/>
    </row>
    <row r="250" spans="1:11" ht="34.5">
      <c r="A250" s="127"/>
      <c r="B250" s="393"/>
      <c r="C250" s="82"/>
      <c r="D250" s="86"/>
      <c r="E250" s="252"/>
      <c r="F250" s="241"/>
      <c r="G250" s="276"/>
      <c r="H250" s="29"/>
      <c r="I250" s="29"/>
      <c r="J250" s="360"/>
      <c r="K250" s="311"/>
    </row>
    <row r="251" spans="1:11" ht="38.25">
      <c r="A251" s="194"/>
      <c r="B251" s="1191" t="s">
        <v>7178</v>
      </c>
      <c r="C251" s="362"/>
      <c r="D251" s="390"/>
      <c r="E251" s="189"/>
      <c r="F251" s="365"/>
      <c r="G251" s="180" t="s">
        <v>7179</v>
      </c>
      <c r="H251" s="69"/>
      <c r="I251" s="144"/>
      <c r="J251" s="363"/>
      <c r="K251" s="364"/>
    </row>
    <row r="252" spans="1:11" ht="34.5">
      <c r="A252" s="127"/>
      <c r="B252" s="284" t="s">
        <v>7180</v>
      </c>
      <c r="C252" s="357"/>
      <c r="D252" s="390" t="s">
        <v>629</v>
      </c>
      <c r="E252" s="189"/>
      <c r="F252" s="365"/>
      <c r="G252" s="180" t="s">
        <v>7016</v>
      </c>
      <c r="H252" s="69"/>
      <c r="I252" s="144" t="s">
        <v>6710</v>
      </c>
      <c r="J252" s="363" t="s">
        <v>7141</v>
      </c>
      <c r="K252" s="364"/>
    </row>
    <row r="253" spans="1:11" ht="34.5">
      <c r="A253" s="194"/>
      <c r="B253" s="225" t="s">
        <v>7181</v>
      </c>
      <c r="C253" s="357" t="s">
        <v>7152</v>
      </c>
      <c r="D253" s="366" t="s">
        <v>629</v>
      </c>
      <c r="E253" s="158"/>
      <c r="F253" s="361"/>
      <c r="G253" s="131" t="s">
        <v>7182</v>
      </c>
      <c r="H253" s="29" t="s">
        <v>7183</v>
      </c>
      <c r="I253" s="466" t="s">
        <v>7184</v>
      </c>
      <c r="J253" s="360" t="s">
        <v>7185</v>
      </c>
      <c r="K253" s="311" t="s">
        <v>7151</v>
      </c>
    </row>
    <row r="254" spans="1:11" ht="34.5">
      <c r="A254" s="127"/>
      <c r="B254" s="1249" t="s">
        <v>7186</v>
      </c>
      <c r="C254" s="85"/>
      <c r="D254" s="86"/>
      <c r="E254" s="252"/>
      <c r="F254" s="241"/>
      <c r="G254" s="275"/>
      <c r="H254" s="20"/>
      <c r="I254" s="20"/>
      <c r="J254" s="204"/>
      <c r="K254" s="310"/>
    </row>
    <row r="255" spans="1:11" ht="34.5">
      <c r="A255" s="194"/>
      <c r="B255" s="393" t="s">
        <v>7187</v>
      </c>
      <c r="C255" s="357" t="s">
        <v>392</v>
      </c>
      <c r="D255" s="366" t="s">
        <v>281</v>
      </c>
      <c r="E255" s="3118" t="s">
        <v>1663</v>
      </c>
      <c r="F255" s="3336" t="s">
        <v>7188</v>
      </c>
      <c r="G255" s="3337">
        <v>25129</v>
      </c>
      <c r="H255" s="162" t="s">
        <v>7189</v>
      </c>
      <c r="I255" s="466" t="s">
        <v>2440</v>
      </c>
      <c r="J255" s="162" t="s">
        <v>7190</v>
      </c>
      <c r="K255" s="3385" t="s">
        <v>7191</v>
      </c>
    </row>
    <row r="256" spans="1:11" ht="34.5">
      <c r="A256" s="148"/>
      <c r="B256" s="393" t="s">
        <v>7192</v>
      </c>
      <c r="C256" s="357" t="s">
        <v>392</v>
      </c>
      <c r="D256" s="366" t="s">
        <v>281</v>
      </c>
      <c r="E256" s="3118" t="s">
        <v>1663</v>
      </c>
      <c r="F256" s="3336" t="s">
        <v>7188</v>
      </c>
      <c r="G256" s="3337">
        <v>25129</v>
      </c>
      <c r="H256" s="162" t="s">
        <v>7189</v>
      </c>
      <c r="I256" s="466" t="s">
        <v>2440</v>
      </c>
      <c r="J256" s="162" t="s">
        <v>7190</v>
      </c>
      <c r="K256" s="3385" t="s">
        <v>7191</v>
      </c>
    </row>
    <row r="257" spans="1:11" ht="34.5">
      <c r="A257" s="127"/>
      <c r="B257" s="225" t="s">
        <v>7193</v>
      </c>
      <c r="C257" s="392" t="s">
        <v>4967</v>
      </c>
      <c r="D257" s="366" t="s">
        <v>7194</v>
      </c>
      <c r="E257" s="182">
        <v>250</v>
      </c>
      <c r="F257" s="368"/>
      <c r="G257" s="131" t="s">
        <v>4021</v>
      </c>
      <c r="H257" s="162">
        <v>1350</v>
      </c>
      <c r="I257" s="466" t="s">
        <v>7195</v>
      </c>
      <c r="J257" s="1934" t="s">
        <v>7196</v>
      </c>
      <c r="K257" s="1934" t="s">
        <v>7197</v>
      </c>
    </row>
    <row r="258" spans="1:11" ht="34.5">
      <c r="A258" s="127"/>
      <c r="B258" s="1251" t="s">
        <v>7198</v>
      </c>
      <c r="C258" s="82"/>
      <c r="D258" s="86"/>
      <c r="E258" s="256"/>
      <c r="F258" s="241"/>
      <c r="G258" s="393" t="s">
        <v>1745</v>
      </c>
      <c r="H258" s="29"/>
      <c r="I258" s="29"/>
      <c r="J258" s="203"/>
      <c r="K258" s="310"/>
    </row>
    <row r="259" spans="1:11" ht="34.5">
      <c r="A259" s="127"/>
      <c r="B259" s="26" t="s">
        <v>7199</v>
      </c>
      <c r="C259" s="82" t="s">
        <v>867</v>
      </c>
      <c r="D259" s="86"/>
      <c r="E259" s="33" t="s">
        <v>7200</v>
      </c>
      <c r="F259" s="241"/>
      <c r="G259" s="276" t="s">
        <v>7201</v>
      </c>
      <c r="H259" s="29" t="s">
        <v>7202</v>
      </c>
      <c r="I259" s="29" t="s">
        <v>285</v>
      </c>
      <c r="J259" s="884" t="s">
        <v>7203</v>
      </c>
      <c r="K259" s="2018" t="s">
        <v>7204</v>
      </c>
    </row>
    <row r="260" spans="1:11" ht="34.5">
      <c r="A260" s="127"/>
      <c r="B260" s="560" t="s">
        <v>7205</v>
      </c>
      <c r="C260" s="82" t="s">
        <v>3228</v>
      </c>
      <c r="D260" s="86"/>
      <c r="E260" s="33" t="s">
        <v>7200</v>
      </c>
      <c r="F260" s="241"/>
      <c r="G260" s="276" t="s">
        <v>7201</v>
      </c>
      <c r="H260" s="29" t="s">
        <v>7202</v>
      </c>
      <c r="I260" s="29" t="s">
        <v>285</v>
      </c>
      <c r="J260" s="884" t="s">
        <v>7203</v>
      </c>
      <c r="K260" s="2018" t="s">
        <v>7204</v>
      </c>
    </row>
    <row r="261" spans="1:11" ht="34.5">
      <c r="A261" s="127"/>
      <c r="B261" s="560" t="s">
        <v>7206</v>
      </c>
      <c r="C261" s="85" t="s">
        <v>3228</v>
      </c>
      <c r="D261" s="86"/>
      <c r="E261" s="33" t="s">
        <v>7207</v>
      </c>
      <c r="F261" s="241"/>
      <c r="G261" s="275" t="s">
        <v>7201</v>
      </c>
      <c r="H261" s="432" t="s">
        <v>7208</v>
      </c>
      <c r="I261" s="29" t="s">
        <v>285</v>
      </c>
      <c r="J261" s="2838" t="s">
        <v>7209</v>
      </c>
      <c r="K261" s="20" t="s">
        <v>7210</v>
      </c>
    </row>
    <row r="262" spans="1:11" ht="34.5">
      <c r="A262" s="4"/>
      <c r="B262" s="91"/>
      <c r="C262" s="354"/>
      <c r="D262" s="77"/>
      <c r="E262" s="98"/>
      <c r="F262" s="355"/>
      <c r="G262" s="399"/>
      <c r="H262" s="99"/>
      <c r="I262" s="3"/>
      <c r="J262" s="356"/>
      <c r="K262" s="328">
        <v>8</v>
      </c>
    </row>
    <row r="263" spans="1:11" ht="34.5">
      <c r="A263" s="2" t="s">
        <v>1</v>
      </c>
      <c r="B263" s="3753"/>
      <c r="C263" s="354"/>
      <c r="D263" s="98"/>
      <c r="E263" s="98"/>
      <c r="F263" s="355"/>
      <c r="G263" s="399"/>
      <c r="H263" s="99"/>
      <c r="I263" s="3"/>
      <c r="J263" s="356"/>
      <c r="K263" s="309"/>
    </row>
    <row r="264" spans="1:11" ht="34.5">
      <c r="A264" s="1190" t="s">
        <v>7211</v>
      </c>
      <c r="B264" s="1190"/>
      <c r="C264" s="1190"/>
      <c r="D264" s="2"/>
      <c r="E264" s="3753"/>
      <c r="F264" s="293"/>
      <c r="G264" s="399"/>
      <c r="H264" s="394"/>
      <c r="I264" s="1"/>
      <c r="J264" s="395"/>
      <c r="K264" s="309"/>
    </row>
    <row r="265" spans="1:11" ht="35.25" thickBot="1">
      <c r="A265" s="4"/>
      <c r="B265" s="91"/>
      <c r="C265" s="354"/>
      <c r="D265" s="77"/>
      <c r="E265" s="98"/>
      <c r="F265" s="355"/>
      <c r="G265" s="399"/>
      <c r="H265" s="99"/>
      <c r="I265" s="3"/>
      <c r="J265" s="356"/>
      <c r="K265" s="309"/>
    </row>
    <row r="266" spans="1:11" ht="34.5">
      <c r="A266" s="3759"/>
      <c r="B266" s="3760" t="s">
        <v>3</v>
      </c>
      <c r="C266" s="383" t="s">
        <v>4</v>
      </c>
      <c r="D266" s="7" t="s">
        <v>5</v>
      </c>
      <c r="E266" s="8" t="s">
        <v>6</v>
      </c>
      <c r="F266" s="9" t="s">
        <v>6</v>
      </c>
      <c r="G266" s="380" t="s">
        <v>7</v>
      </c>
      <c r="H266" s="400" t="s">
        <v>8</v>
      </c>
      <c r="I266" s="113" t="s">
        <v>936</v>
      </c>
      <c r="J266" s="377" t="s">
        <v>10</v>
      </c>
      <c r="K266" s="219" t="s">
        <v>10</v>
      </c>
    </row>
    <row r="267" spans="1:11" ht="35.25" thickBot="1">
      <c r="A267" s="398"/>
      <c r="B267" s="119"/>
      <c r="C267" s="384"/>
      <c r="D267" s="13" t="s">
        <v>11</v>
      </c>
      <c r="E267" s="14" t="s">
        <v>13</v>
      </c>
      <c r="F267" s="15" t="s">
        <v>12</v>
      </c>
      <c r="G267" s="382"/>
      <c r="H267" s="401" t="s">
        <v>14</v>
      </c>
      <c r="I267" s="123" t="s">
        <v>937</v>
      </c>
      <c r="J267" s="307" t="s">
        <v>15</v>
      </c>
      <c r="K267" s="307" t="s">
        <v>16</v>
      </c>
    </row>
    <row r="268" spans="1:11" ht="38.25">
      <c r="A268" s="385"/>
      <c r="B268" s="974" t="s">
        <v>7212</v>
      </c>
      <c r="C268" s="357"/>
      <c r="D268" s="358"/>
      <c r="E268" s="186"/>
      <c r="F268" s="359"/>
      <c r="G268" s="131" t="s">
        <v>7213</v>
      </c>
      <c r="H268" s="29"/>
      <c r="I268" s="466"/>
      <c r="J268" s="360"/>
      <c r="K268" s="313"/>
    </row>
    <row r="269" spans="1:11" ht="34.5">
      <c r="A269" s="127"/>
      <c r="B269" s="225" t="s">
        <v>7214</v>
      </c>
      <c r="C269" s="357" t="s">
        <v>7215</v>
      </c>
      <c r="D269" s="375" t="s">
        <v>7216</v>
      </c>
      <c r="E269" s="158" t="s">
        <v>7217</v>
      </c>
      <c r="F269" s="361" t="s">
        <v>6696</v>
      </c>
      <c r="G269" s="131" t="s">
        <v>7218</v>
      </c>
      <c r="H269" s="29">
        <v>1975</v>
      </c>
      <c r="I269" s="466" t="s">
        <v>7219</v>
      </c>
      <c r="J269" s="311" t="s">
        <v>7220</v>
      </c>
      <c r="K269" s="311" t="s">
        <v>7221</v>
      </c>
    </row>
    <row r="270" spans="1:11" ht="34.5">
      <c r="A270" s="127"/>
      <c r="B270" s="225" t="s">
        <v>7222</v>
      </c>
      <c r="C270" s="357" t="s">
        <v>7215</v>
      </c>
      <c r="D270" s="375" t="s">
        <v>7216</v>
      </c>
      <c r="E270" s="158" t="s">
        <v>7217</v>
      </c>
      <c r="F270" s="361" t="s">
        <v>6696</v>
      </c>
      <c r="G270" s="131" t="s">
        <v>7223</v>
      </c>
      <c r="H270" s="29">
        <v>1875</v>
      </c>
      <c r="I270" s="466" t="s">
        <v>7224</v>
      </c>
      <c r="J270" s="360" t="s">
        <v>6942</v>
      </c>
      <c r="K270" s="311" t="s">
        <v>7225</v>
      </c>
    </row>
    <row r="271" spans="1:11" ht="34.5">
      <c r="A271" s="127"/>
      <c r="B271" s="225" t="s">
        <v>7226</v>
      </c>
      <c r="C271" s="357" t="s">
        <v>7215</v>
      </c>
      <c r="D271" s="375" t="s">
        <v>7216</v>
      </c>
      <c r="E271" s="158" t="s">
        <v>7217</v>
      </c>
      <c r="F271" s="361" t="s">
        <v>6696</v>
      </c>
      <c r="G271" s="131" t="s">
        <v>7218</v>
      </c>
      <c r="H271" s="29">
        <v>1725</v>
      </c>
      <c r="I271" s="466" t="s">
        <v>7227</v>
      </c>
      <c r="J271" s="360" t="s">
        <v>7228</v>
      </c>
      <c r="K271" s="311" t="s">
        <v>7229</v>
      </c>
    </row>
    <row r="272" spans="1:11" ht="34.5">
      <c r="A272" s="127"/>
      <c r="B272" s="225"/>
      <c r="C272" s="357"/>
      <c r="D272" s="375"/>
      <c r="E272" s="189"/>
      <c r="F272" s="365"/>
      <c r="G272" s="180"/>
      <c r="H272" s="69"/>
      <c r="I272" s="497"/>
      <c r="J272" s="363"/>
      <c r="K272" s="364"/>
    </row>
    <row r="273" spans="1:12" ht="37.5">
      <c r="A273" s="127"/>
      <c r="B273" s="1973"/>
      <c r="C273" s="402"/>
      <c r="D273" s="366"/>
      <c r="E273" s="95"/>
      <c r="F273" s="361"/>
      <c r="G273" s="131"/>
      <c r="H273" s="29"/>
      <c r="I273" s="455"/>
      <c r="J273" s="360"/>
      <c r="K273" s="311"/>
      <c r="L273" s="3757"/>
    </row>
    <row r="274" spans="1:12" ht="34.5">
      <c r="A274" s="127"/>
      <c r="B274" s="3757" t="s">
        <v>7230</v>
      </c>
      <c r="C274" s="362" t="s">
        <v>6702</v>
      </c>
      <c r="D274" s="3757" t="s">
        <v>7231</v>
      </c>
      <c r="E274" s="3456" t="s">
        <v>3000</v>
      </c>
      <c r="F274" s="3757" t="s">
        <v>7232</v>
      </c>
      <c r="G274" s="180" t="s">
        <v>7223</v>
      </c>
      <c r="H274" s="69" t="s">
        <v>6932</v>
      </c>
      <c r="I274" s="486" t="s">
        <v>7233</v>
      </c>
      <c r="J274" s="3757" t="s">
        <v>7234</v>
      </c>
      <c r="K274" s="3757" t="s">
        <v>6935</v>
      </c>
      <c r="L274" s="3757"/>
    </row>
    <row r="275" spans="1:12" ht="34.5">
      <c r="A275" s="127"/>
      <c r="B275" s="225"/>
      <c r="C275" s="392" t="s">
        <v>6839</v>
      </c>
      <c r="D275" s="3757" t="s">
        <v>7231</v>
      </c>
      <c r="E275" s="3456" t="s">
        <v>3000</v>
      </c>
      <c r="F275" s="3757" t="s">
        <v>7232</v>
      </c>
      <c r="G275" s="180" t="s">
        <v>7223</v>
      </c>
      <c r="H275" s="69" t="s">
        <v>6932</v>
      </c>
      <c r="I275" s="486" t="s">
        <v>7233</v>
      </c>
      <c r="J275" s="3757" t="s">
        <v>7234</v>
      </c>
      <c r="K275" s="3757" t="s">
        <v>6935</v>
      </c>
      <c r="L275" s="3757"/>
    </row>
    <row r="276" spans="1:12" ht="34.5">
      <c r="A276" s="127"/>
      <c r="B276" s="225"/>
      <c r="C276" s="392" t="s">
        <v>6798</v>
      </c>
      <c r="D276" s="3757" t="s">
        <v>7231</v>
      </c>
      <c r="E276" s="3456" t="s">
        <v>3000</v>
      </c>
      <c r="F276" s="3757" t="s">
        <v>7232</v>
      </c>
      <c r="G276" s="180" t="s">
        <v>7223</v>
      </c>
      <c r="H276" s="69" t="s">
        <v>6932</v>
      </c>
      <c r="I276" s="486" t="s">
        <v>7233</v>
      </c>
      <c r="J276" s="3757" t="s">
        <v>7234</v>
      </c>
      <c r="K276" s="3757" t="s">
        <v>6935</v>
      </c>
      <c r="L276" s="3757"/>
    </row>
    <row r="277" spans="1:12" ht="34.5">
      <c r="A277" s="127"/>
      <c r="B277" s="225"/>
      <c r="C277" s="392" t="s">
        <v>6790</v>
      </c>
      <c r="D277" s="3757" t="s">
        <v>7231</v>
      </c>
      <c r="E277" s="3456" t="s">
        <v>3000</v>
      </c>
      <c r="F277" s="3757" t="s">
        <v>7232</v>
      </c>
      <c r="G277" s="180" t="s">
        <v>7223</v>
      </c>
      <c r="H277" s="69" t="s">
        <v>6932</v>
      </c>
      <c r="I277" s="486" t="s">
        <v>7233</v>
      </c>
      <c r="J277" s="3757" t="s">
        <v>7234</v>
      </c>
      <c r="K277" s="3757" t="s">
        <v>6935</v>
      </c>
      <c r="L277" s="3757"/>
    </row>
    <row r="278" spans="1:12" ht="34.5">
      <c r="A278" s="127"/>
      <c r="B278" s="225"/>
      <c r="C278" s="392" t="s">
        <v>6791</v>
      </c>
      <c r="D278" s="3757" t="s">
        <v>7231</v>
      </c>
      <c r="E278" s="3456" t="s">
        <v>3000</v>
      </c>
      <c r="F278" s="3757" t="s">
        <v>7232</v>
      </c>
      <c r="G278" s="180" t="s">
        <v>7223</v>
      </c>
      <c r="H278" s="69" t="s">
        <v>6932</v>
      </c>
      <c r="I278" s="486" t="s">
        <v>7233</v>
      </c>
      <c r="J278" s="3757" t="s">
        <v>7234</v>
      </c>
      <c r="K278" s="3757" t="s">
        <v>6935</v>
      </c>
      <c r="L278" s="3757"/>
    </row>
    <row r="279" spans="1:12" ht="34.5">
      <c r="A279" s="127"/>
      <c r="B279" s="225"/>
      <c r="C279" s="392"/>
      <c r="D279" s="324"/>
      <c r="E279" s="158"/>
      <c r="F279" s="361"/>
      <c r="G279" s="131"/>
      <c r="H279" s="29"/>
      <c r="I279" s="466"/>
      <c r="J279" s="360"/>
      <c r="K279" s="311"/>
      <c r="L279" s="3757"/>
    </row>
    <row r="280" spans="1:12" ht="35.25" thickBot="1">
      <c r="A280" s="127"/>
      <c r="B280" s="225"/>
      <c r="C280" s="392"/>
      <c r="D280" s="324"/>
      <c r="E280" s="158"/>
      <c r="F280" s="361"/>
      <c r="G280" s="131"/>
      <c r="H280" s="29"/>
      <c r="I280" s="466"/>
      <c r="J280" s="360"/>
      <c r="K280" s="311"/>
      <c r="L280" s="3757"/>
    </row>
    <row r="281" spans="1:12" ht="34.5">
      <c r="A281" s="194"/>
      <c r="B281" s="225"/>
      <c r="C281" s="392"/>
      <c r="D281" s="324"/>
      <c r="E281" s="186"/>
      <c r="F281" s="359"/>
      <c r="G281" s="131"/>
      <c r="H281" s="29"/>
      <c r="I281" s="466"/>
      <c r="J281" s="360"/>
      <c r="K281" s="313"/>
      <c r="L281" s="3757"/>
    </row>
    <row r="282" spans="1:12" ht="34.5">
      <c r="A282" s="194"/>
      <c r="B282" s="225"/>
      <c r="C282" s="1055"/>
      <c r="D282" s="324"/>
      <c r="E282" s="158"/>
      <c r="F282" s="361"/>
      <c r="G282" s="131"/>
      <c r="H282" s="29"/>
      <c r="I282" s="466"/>
      <c r="J282" s="360"/>
      <c r="K282" s="311"/>
      <c r="L282" s="3757"/>
    </row>
    <row r="283" spans="1:12" ht="34.5">
      <c r="A283" s="127"/>
      <c r="B283" s="3757" t="s">
        <v>7235</v>
      </c>
      <c r="C283" s="392"/>
      <c r="D283" s="324"/>
      <c r="E283" s="158"/>
      <c r="F283" s="361"/>
      <c r="G283" s="131"/>
      <c r="H283" s="29"/>
      <c r="I283" s="466"/>
      <c r="J283" s="360"/>
      <c r="K283" s="1494"/>
      <c r="L283" s="3757"/>
    </row>
    <row r="284" spans="1:12" ht="34.5">
      <c r="A284" s="194"/>
      <c r="B284" s="225" t="s">
        <v>7111</v>
      </c>
      <c r="C284" s="357" t="s">
        <v>7236</v>
      </c>
      <c r="D284" s="324" t="s">
        <v>3228</v>
      </c>
      <c r="E284" s="158"/>
      <c r="F284" s="361"/>
      <c r="G284" s="3536" t="s">
        <v>7237</v>
      </c>
      <c r="H284" s="1804" t="s">
        <v>7238</v>
      </c>
      <c r="I284" s="466" t="s">
        <v>7239</v>
      </c>
      <c r="J284" s="1778" t="s">
        <v>7240</v>
      </c>
      <c r="K284" s="3359" t="s">
        <v>6159</v>
      </c>
      <c r="L284" s="3757"/>
    </row>
    <row r="285" spans="1:12" ht="35.25" thickBot="1">
      <c r="A285" s="127"/>
      <c r="B285" s="225"/>
      <c r="C285" s="357"/>
      <c r="D285" s="324"/>
      <c r="E285" s="158"/>
      <c r="F285" s="361"/>
      <c r="G285" s="131"/>
      <c r="H285" s="1804"/>
      <c r="I285" s="466"/>
      <c r="J285" s="1778"/>
      <c r="K285" s="487"/>
      <c r="L285" s="3236"/>
    </row>
    <row r="286" spans="1:12" ht="38.25">
      <c r="A286" s="194"/>
      <c r="B286" s="974" t="s">
        <v>7241</v>
      </c>
      <c r="C286" s="357"/>
      <c r="D286" s="358"/>
      <c r="E286" s="186"/>
      <c r="F286" s="359"/>
      <c r="G286" s="131" t="s">
        <v>7242</v>
      </c>
      <c r="H286" s="29"/>
      <c r="I286" s="466"/>
      <c r="J286" s="1778"/>
      <c r="K286" s="487"/>
      <c r="L286" s="3236"/>
    </row>
    <row r="287" spans="1:12" ht="34.5">
      <c r="A287" s="127"/>
      <c r="B287" s="225" t="s">
        <v>7243</v>
      </c>
      <c r="C287" s="357" t="s">
        <v>7244</v>
      </c>
      <c r="D287" s="324" t="s">
        <v>3228</v>
      </c>
      <c r="E287" s="158"/>
      <c r="F287" s="361"/>
      <c r="G287" s="131" t="s">
        <v>4541</v>
      </c>
      <c r="H287" s="162" t="s">
        <v>7245</v>
      </c>
      <c r="I287" s="466" t="s">
        <v>7246</v>
      </c>
      <c r="J287" s="1778" t="s">
        <v>7247</v>
      </c>
      <c r="K287" s="3359" t="s">
        <v>3047</v>
      </c>
      <c r="L287" s="3236"/>
    </row>
    <row r="288" spans="1:12" ht="34.5">
      <c r="A288" s="194"/>
      <c r="B288" s="225"/>
      <c r="C288" s="357"/>
      <c r="D288" s="358"/>
      <c r="E288" s="158"/>
      <c r="F288" s="361"/>
      <c r="G288" s="131"/>
      <c r="H288" s="29"/>
      <c r="I288" s="466"/>
      <c r="J288" s="1778"/>
      <c r="K288" s="487"/>
      <c r="L288" s="3236"/>
    </row>
    <row r="289" spans="1:12" ht="38.25">
      <c r="A289" s="127"/>
      <c r="B289" s="1191" t="s">
        <v>7248</v>
      </c>
      <c r="C289" s="357"/>
      <c r="D289" s="366"/>
      <c r="E289" s="158"/>
      <c r="F289" s="361"/>
      <c r="G289" s="131"/>
      <c r="H289" s="29"/>
      <c r="I289" s="466"/>
      <c r="J289" s="1778"/>
      <c r="K289" s="487"/>
      <c r="L289" s="3236"/>
    </row>
    <row r="290" spans="1:12" ht="34.5">
      <c r="A290" s="194"/>
      <c r="B290" s="225" t="s">
        <v>7249</v>
      </c>
      <c r="C290" s="357" t="s">
        <v>7250</v>
      </c>
      <c r="D290" s="366"/>
      <c r="E290" s="158"/>
      <c r="F290" s="361"/>
      <c r="G290" s="131" t="s">
        <v>7251</v>
      </c>
      <c r="H290" s="29"/>
      <c r="I290" s="132"/>
      <c r="J290" s="1778" t="s">
        <v>7252</v>
      </c>
      <c r="K290" s="487" t="s">
        <v>7253</v>
      </c>
      <c r="L290" s="3236"/>
    </row>
    <row r="291" spans="1:12" ht="35.25" thickBot="1">
      <c r="A291" s="127"/>
      <c r="B291" s="225"/>
      <c r="C291" s="392"/>
      <c r="D291" s="324"/>
      <c r="E291" s="158"/>
      <c r="F291" s="361"/>
      <c r="G291" s="131"/>
      <c r="H291" s="29"/>
      <c r="I291" s="132"/>
      <c r="J291" s="1778"/>
      <c r="K291" s="3757"/>
      <c r="L291" s="3757"/>
    </row>
    <row r="292" spans="1:12" ht="34.5">
      <c r="A292" s="194"/>
      <c r="B292" s="225"/>
      <c r="C292" s="392"/>
      <c r="D292" s="323"/>
      <c r="E292" s="406"/>
      <c r="F292" s="407"/>
      <c r="G292" s="408"/>
      <c r="H292" s="409"/>
      <c r="I292" s="410"/>
      <c r="J292" s="411"/>
      <c r="K292" s="327"/>
      <c r="L292" s="3757"/>
    </row>
    <row r="293" spans="1:12" ht="34.5">
      <c r="A293" s="148"/>
      <c r="B293" s="1092" t="s">
        <v>1178</v>
      </c>
      <c r="C293" s="362"/>
      <c r="D293" s="390"/>
      <c r="E293" s="158"/>
      <c r="F293" s="361"/>
      <c r="G293" s="180"/>
      <c r="H293" s="69"/>
      <c r="I293" s="144"/>
      <c r="J293" s="363"/>
      <c r="K293" s="364"/>
      <c r="L293" s="3757"/>
    </row>
    <row r="294" spans="1:12" ht="34.5">
      <c r="A294" s="127"/>
      <c r="B294" s="259" t="s">
        <v>7254</v>
      </c>
      <c r="C294" s="362" t="s">
        <v>7041</v>
      </c>
      <c r="D294" s="390"/>
      <c r="E294" s="158"/>
      <c r="F294" s="361"/>
      <c r="G294" s="180" t="s">
        <v>7255</v>
      </c>
      <c r="H294" s="69">
        <v>1650</v>
      </c>
      <c r="I294" s="455" t="s">
        <v>7256</v>
      </c>
      <c r="J294" s="2146" t="s">
        <v>7257</v>
      </c>
      <c r="K294" s="364"/>
      <c r="L294" s="3757"/>
    </row>
    <row r="295" spans="1:12" ht="34.5">
      <c r="A295" s="127"/>
      <c r="B295" s="1092" t="s">
        <v>7258</v>
      </c>
      <c r="C295" s="392"/>
      <c r="D295" s="447"/>
      <c r="E295" s="396"/>
      <c r="F295" s="397"/>
      <c r="G295" s="131"/>
      <c r="H295" s="29"/>
      <c r="I295" s="132"/>
      <c r="J295" s="360"/>
      <c r="K295" s="332"/>
      <c r="L295" s="3757"/>
    </row>
    <row r="296" spans="1:12" ht="34.5">
      <c r="A296" s="127"/>
      <c r="B296" s="259" t="s">
        <v>7259</v>
      </c>
      <c r="C296" s="362" t="s">
        <v>7041</v>
      </c>
      <c r="D296" s="447" t="s">
        <v>629</v>
      </c>
      <c r="E296" s="1976" t="s">
        <v>7260</v>
      </c>
      <c r="F296" s="361"/>
      <c r="G296" s="131" t="s">
        <v>7261</v>
      </c>
      <c r="H296" s="29" t="s">
        <v>1431</v>
      </c>
      <c r="I296" s="455" t="s">
        <v>7256</v>
      </c>
      <c r="J296" s="1778" t="s">
        <v>2344</v>
      </c>
      <c r="K296" s="3350" t="s">
        <v>7262</v>
      </c>
      <c r="L296" s="3757"/>
    </row>
    <row r="297" spans="1:12" ht="35.25" thickBot="1">
      <c r="A297" s="127"/>
      <c r="B297" s="259" t="s">
        <v>7259</v>
      </c>
      <c r="C297" s="392" t="s">
        <v>7036</v>
      </c>
      <c r="D297" s="447" t="s">
        <v>629</v>
      </c>
      <c r="E297" s="1976" t="s">
        <v>7260</v>
      </c>
      <c r="F297" s="361"/>
      <c r="G297" s="131" t="s">
        <v>7261</v>
      </c>
      <c r="H297" s="29" t="s">
        <v>1431</v>
      </c>
      <c r="I297" s="466" t="s">
        <v>7263</v>
      </c>
      <c r="J297" s="1778" t="s">
        <v>7264</v>
      </c>
      <c r="K297" s="3350" t="s">
        <v>7265</v>
      </c>
      <c r="L297" s="3757"/>
    </row>
    <row r="298" spans="1:12" ht="34.5">
      <c r="A298" s="127"/>
      <c r="B298" s="284" t="s">
        <v>7266</v>
      </c>
      <c r="C298" s="392" t="s">
        <v>7267</v>
      </c>
      <c r="D298" s="447" t="s">
        <v>629</v>
      </c>
      <c r="E298" s="217" t="s">
        <v>3240</v>
      </c>
      <c r="F298" s="359"/>
      <c r="G298" s="131" t="s">
        <v>7268</v>
      </c>
      <c r="H298" s="29" t="s">
        <v>7269</v>
      </c>
      <c r="I298" s="466" t="s">
        <v>293</v>
      </c>
      <c r="J298" s="1778" t="s">
        <v>7270</v>
      </c>
      <c r="K298" s="3351" t="s">
        <v>7271</v>
      </c>
      <c r="L298" s="3757"/>
    </row>
    <row r="299" spans="1:12" ht="34.5">
      <c r="A299" s="4"/>
      <c r="B299" s="91"/>
      <c r="C299" s="354"/>
      <c r="D299" s="77"/>
      <c r="E299" s="98"/>
      <c r="F299" s="355"/>
      <c r="G299" s="399"/>
      <c r="H299" s="99"/>
      <c r="I299" s="3"/>
      <c r="J299" s="356"/>
      <c r="K299" s="328">
        <v>9</v>
      </c>
      <c r="L299" s="3757"/>
    </row>
    <row r="300" spans="1:12" ht="34.5">
      <c r="A300" s="2" t="s">
        <v>1</v>
      </c>
      <c r="B300" s="3753"/>
      <c r="C300" s="354"/>
      <c r="D300" s="98"/>
      <c r="E300" s="98"/>
      <c r="F300" s="355"/>
      <c r="G300" s="399"/>
      <c r="H300" s="99"/>
      <c r="I300" s="3"/>
      <c r="J300" s="356"/>
      <c r="K300" s="309"/>
      <c r="L300" s="3757"/>
    </row>
    <row r="301" spans="1:12" ht="34.5">
      <c r="A301" s="1190" t="s">
        <v>7211</v>
      </c>
      <c r="B301" s="1190"/>
      <c r="C301" s="1190"/>
      <c r="D301" s="2"/>
      <c r="E301" s="3753"/>
      <c r="F301" s="293"/>
      <c r="G301" s="399"/>
      <c r="H301" s="394"/>
      <c r="I301" s="1"/>
      <c r="J301" s="395"/>
      <c r="K301" s="309"/>
      <c r="L301" s="3757"/>
    </row>
    <row r="302" spans="1:12" ht="35.25" thickBot="1">
      <c r="A302" s="4"/>
      <c r="B302" s="91"/>
      <c r="C302" s="354"/>
      <c r="D302" s="77"/>
      <c r="E302" s="98"/>
      <c r="F302" s="355"/>
      <c r="G302" s="399"/>
      <c r="H302" s="99"/>
      <c r="I302" s="3"/>
      <c r="J302" s="356"/>
      <c r="K302" s="309"/>
      <c r="L302" s="3757"/>
    </row>
    <row r="303" spans="1:12" ht="34.5">
      <c r="A303" s="3759"/>
      <c r="B303" s="3760" t="s">
        <v>3</v>
      </c>
      <c r="C303" s="383" t="s">
        <v>4</v>
      </c>
      <c r="D303" s="7" t="s">
        <v>5</v>
      </c>
      <c r="E303" s="8" t="s">
        <v>6</v>
      </c>
      <c r="F303" s="9" t="s">
        <v>6</v>
      </c>
      <c r="G303" s="380" t="s">
        <v>7</v>
      </c>
      <c r="H303" s="400" t="s">
        <v>8</v>
      </c>
      <c r="I303" s="113" t="s">
        <v>936</v>
      </c>
      <c r="J303" s="377" t="s">
        <v>10</v>
      </c>
      <c r="K303" s="219" t="s">
        <v>10</v>
      </c>
      <c r="L303" s="3757"/>
    </row>
    <row r="304" spans="1:12" ht="35.25" thickBot="1">
      <c r="A304" s="398"/>
      <c r="B304" s="119"/>
      <c r="C304" s="384"/>
      <c r="D304" s="13" t="s">
        <v>11</v>
      </c>
      <c r="E304" s="14" t="s">
        <v>13</v>
      </c>
      <c r="F304" s="15" t="s">
        <v>12</v>
      </c>
      <c r="G304" s="382"/>
      <c r="H304" s="401" t="s">
        <v>14</v>
      </c>
      <c r="I304" s="123" t="s">
        <v>937</v>
      </c>
      <c r="J304" s="307" t="s">
        <v>15</v>
      </c>
      <c r="K304" s="307" t="s">
        <v>16</v>
      </c>
      <c r="L304" s="3757"/>
    </row>
    <row r="305" spans="1:11" ht="34.5">
      <c r="A305" s="385"/>
      <c r="B305" s="685" t="s">
        <v>7272</v>
      </c>
      <c r="C305" s="213"/>
      <c r="D305" s="756"/>
      <c r="E305" s="130"/>
      <c r="F305" s="88"/>
      <c r="G305" s="766"/>
      <c r="H305" s="29"/>
      <c r="I305" s="132"/>
      <c r="J305" s="133"/>
      <c r="K305" s="114"/>
    </row>
    <row r="306" spans="1:11" ht="38.25">
      <c r="A306" s="127"/>
      <c r="B306" s="661" t="s">
        <v>7273</v>
      </c>
      <c r="C306" s="1669" t="s">
        <v>7274</v>
      </c>
      <c r="D306" s="322" t="s">
        <v>7275</v>
      </c>
      <c r="E306" s="669"/>
      <c r="F306" s="670"/>
      <c r="G306" s="275" t="s">
        <v>7276</v>
      </c>
      <c r="H306" s="203">
        <v>205.61</v>
      </c>
      <c r="I306" s="591" t="s">
        <v>7277</v>
      </c>
      <c r="J306" s="1963" t="s">
        <v>7278</v>
      </c>
      <c r="K306" s="2018" t="s">
        <v>7279</v>
      </c>
    </row>
    <row r="307" spans="1:11" ht="34.5">
      <c r="A307" s="127"/>
      <c r="B307" s="417" t="s">
        <v>7280</v>
      </c>
      <c r="C307" s="1669" t="s">
        <v>7281</v>
      </c>
      <c r="D307" s="324" t="s">
        <v>7275</v>
      </c>
      <c r="E307" s="3757">
        <v>200</v>
      </c>
      <c r="F307" s="3757" t="s">
        <v>3242</v>
      </c>
      <c r="G307" s="3757" t="s">
        <v>1107</v>
      </c>
      <c r="H307" s="203">
        <v>168.22</v>
      </c>
      <c r="I307" s="1346" t="s">
        <v>7282</v>
      </c>
      <c r="J307" s="2265" t="s">
        <v>7283</v>
      </c>
      <c r="K307" s="2995" t="s">
        <v>7284</v>
      </c>
    </row>
    <row r="308" spans="1:11" ht="34.5">
      <c r="A308" s="127"/>
      <c r="B308" s="304" t="s">
        <v>7285</v>
      </c>
      <c r="C308" s="1670" t="s">
        <v>7286</v>
      </c>
      <c r="D308" s="1203" t="s">
        <v>7287</v>
      </c>
      <c r="E308" s="3757">
        <v>20</v>
      </c>
      <c r="F308" s="3757" t="s">
        <v>7288</v>
      </c>
      <c r="G308" s="487" t="s">
        <v>1294</v>
      </c>
      <c r="H308" s="1345" t="s">
        <v>7289</v>
      </c>
      <c r="I308" s="1115" t="s">
        <v>7290</v>
      </c>
      <c r="J308" s="2347" t="s">
        <v>7291</v>
      </c>
      <c r="K308" s="2958" t="s">
        <v>7292</v>
      </c>
    </row>
    <row r="309" spans="1:11" ht="37.5">
      <c r="A309" s="127"/>
      <c r="B309" s="661" t="s">
        <v>7293</v>
      </c>
      <c r="C309" s="1670" t="s">
        <v>7294</v>
      </c>
      <c r="D309" s="1203" t="s">
        <v>7295</v>
      </c>
      <c r="E309" s="3757">
        <v>650</v>
      </c>
      <c r="F309" s="3757"/>
      <c r="G309" s="180" t="s">
        <v>7296</v>
      </c>
      <c r="H309" s="1345" t="s">
        <v>7297</v>
      </c>
      <c r="I309" s="144"/>
      <c r="J309" s="2146" t="s">
        <v>7298</v>
      </c>
      <c r="K309" s="2239">
        <v>550</v>
      </c>
    </row>
    <row r="310" spans="1:11" ht="34.5">
      <c r="A310" s="127"/>
      <c r="B310" s="1375" t="s">
        <v>7299</v>
      </c>
      <c r="C310" s="1871" t="s">
        <v>453</v>
      </c>
      <c r="D310" s="2267" t="s">
        <v>7300</v>
      </c>
      <c r="E310" s="3757">
        <v>20</v>
      </c>
      <c r="F310" s="3757" t="s">
        <v>7301</v>
      </c>
      <c r="G310" s="180" t="s">
        <v>3892</v>
      </c>
      <c r="H310" s="69">
        <v>14.01</v>
      </c>
      <c r="I310" s="497"/>
      <c r="J310" s="2146" t="s">
        <v>7302</v>
      </c>
      <c r="K310" s="2239" t="s">
        <v>7303</v>
      </c>
    </row>
    <row r="311" spans="1:11" ht="34.5">
      <c r="A311" s="127"/>
      <c r="B311" s="1375" t="s">
        <v>7304</v>
      </c>
      <c r="C311" s="1871" t="s">
        <v>7305</v>
      </c>
      <c r="D311" s="2267" t="s">
        <v>7306</v>
      </c>
      <c r="E311" s="3757">
        <v>20</v>
      </c>
      <c r="F311" s="3757" t="s">
        <v>7301</v>
      </c>
      <c r="G311" s="180" t="s">
        <v>3892</v>
      </c>
      <c r="H311" s="69">
        <v>14.01</v>
      </c>
      <c r="I311" s="497"/>
      <c r="J311" s="2146" t="s">
        <v>7302</v>
      </c>
      <c r="K311" s="2239" t="s">
        <v>7303</v>
      </c>
    </row>
    <row r="312" spans="1:11" ht="34.5">
      <c r="A312" s="127"/>
      <c r="B312" s="393" t="s">
        <v>7307</v>
      </c>
      <c r="C312" s="1871" t="s">
        <v>7305</v>
      </c>
      <c r="D312" s="1933" t="s">
        <v>7308</v>
      </c>
      <c r="E312" s="922">
        <v>22</v>
      </c>
      <c r="F312" s="3066" t="s">
        <v>6237</v>
      </c>
      <c r="G312" s="131" t="s">
        <v>3892</v>
      </c>
      <c r="H312" s="69">
        <v>16.82</v>
      </c>
      <c r="I312" s="486"/>
      <c r="J312" s="2146" t="s">
        <v>2383</v>
      </c>
      <c r="K312" s="2239">
        <v>18</v>
      </c>
    </row>
    <row r="313" spans="1:11" ht="34.5">
      <c r="A313" s="127"/>
      <c r="B313" s="393" t="s">
        <v>7309</v>
      </c>
      <c r="C313" s="140"/>
      <c r="D313" s="1933"/>
      <c r="E313" s="182"/>
      <c r="F313" s="161"/>
      <c r="G313" s="131"/>
      <c r="H313" s="162"/>
      <c r="I313" s="163"/>
      <c r="J313" s="133"/>
      <c r="K313" s="134"/>
    </row>
    <row r="314" spans="1:11" ht="38.25">
      <c r="A314" s="127"/>
      <c r="B314" s="1357" t="s">
        <v>7310</v>
      </c>
      <c r="C314" s="362"/>
      <c r="D314" s="632"/>
      <c r="E314" s="158"/>
      <c r="F314" s="361"/>
      <c r="G314" s="131" t="s">
        <v>7311</v>
      </c>
      <c r="H314" s="69"/>
      <c r="I314" s="486"/>
      <c r="J314" s="363"/>
      <c r="K314" s="364"/>
    </row>
    <row r="315" spans="1:11" ht="34.5">
      <c r="A315" s="127"/>
      <c r="B315" s="797" t="s">
        <v>7312</v>
      </c>
      <c r="C315" s="48"/>
      <c r="D315" s="366" t="s">
        <v>7313</v>
      </c>
      <c r="E315" s="1976" t="s">
        <v>7314</v>
      </c>
      <c r="F315" s="963" t="s">
        <v>1265</v>
      </c>
      <c r="G315" s="131" t="s">
        <v>5568</v>
      </c>
      <c r="H315" s="29" t="s">
        <v>7315</v>
      </c>
      <c r="I315" s="2827" t="s">
        <v>7316</v>
      </c>
      <c r="J315" s="3241" t="s">
        <v>7317</v>
      </c>
      <c r="K315" s="1253" t="s">
        <v>7318</v>
      </c>
    </row>
    <row r="316" spans="1:11" ht="34.5">
      <c r="A316" s="127"/>
      <c r="B316" s="797" t="s">
        <v>7319</v>
      </c>
      <c r="C316" s="48"/>
      <c r="D316" s="366" t="s">
        <v>7313</v>
      </c>
      <c r="E316" s="922" t="s">
        <v>7320</v>
      </c>
      <c r="F316" s="51"/>
      <c r="G316" s="131" t="s">
        <v>4548</v>
      </c>
      <c r="H316" s="29" t="s">
        <v>7321</v>
      </c>
      <c r="I316" s="455" t="s">
        <v>278</v>
      </c>
      <c r="J316" s="2253" t="s">
        <v>7322</v>
      </c>
      <c r="K316" s="1253" t="s">
        <v>7323</v>
      </c>
    </row>
    <row r="317" spans="1:11" ht="34.5">
      <c r="A317" s="127"/>
      <c r="B317" s="797"/>
      <c r="C317" s="48"/>
      <c r="D317" s="159"/>
      <c r="E317" s="158"/>
      <c r="F317" s="51"/>
      <c r="G317" s="131"/>
      <c r="H317" s="29"/>
      <c r="I317" s="132"/>
      <c r="J317" s="133"/>
      <c r="K317" s="134" t="s">
        <v>7320</v>
      </c>
    </row>
    <row r="318" spans="1:11" ht="34.5">
      <c r="A318" s="194"/>
      <c r="B318" s="797"/>
      <c r="C318" s="48"/>
      <c r="D318" s="159"/>
      <c r="E318" s="158"/>
      <c r="F318" s="51"/>
      <c r="G318" s="131"/>
      <c r="H318" s="29"/>
      <c r="I318" s="132"/>
      <c r="J318" s="133"/>
      <c r="K318" s="134"/>
    </row>
    <row r="319" spans="1:11" ht="34.5">
      <c r="A319" s="194"/>
      <c r="B319" s="70"/>
      <c r="C319" s="48"/>
      <c r="D319" s="159"/>
      <c r="E319" s="158"/>
      <c r="F319" s="51"/>
      <c r="G319" s="131"/>
      <c r="H319" s="29"/>
      <c r="I319" s="132"/>
      <c r="J319" s="133"/>
      <c r="K319" s="134"/>
    </row>
    <row r="320" spans="1:11" ht="34.5">
      <c r="A320" s="127"/>
      <c r="B320" s="1092" t="s">
        <v>7324</v>
      </c>
      <c r="C320" s="1192"/>
      <c r="D320" s="1193"/>
      <c r="E320" s="95"/>
      <c r="F320" s="361"/>
      <c r="G320" s="131" t="s">
        <v>7325</v>
      </c>
      <c r="H320" s="29"/>
      <c r="I320" s="132" t="s">
        <v>7326</v>
      </c>
      <c r="J320" s="360"/>
      <c r="K320" s="311"/>
    </row>
    <row r="321" spans="1:11" ht="34.5">
      <c r="A321" s="194"/>
      <c r="B321" s="608" t="s">
        <v>7327</v>
      </c>
      <c r="C321" s="402" t="s">
        <v>7328</v>
      </c>
      <c r="D321" s="366" t="s">
        <v>7275</v>
      </c>
      <c r="E321" s="95"/>
      <c r="F321" s="361"/>
      <c r="G321" s="131" t="s">
        <v>7329</v>
      </c>
      <c r="H321" s="29"/>
      <c r="I321" s="132"/>
      <c r="J321" s="360">
        <v>990</v>
      </c>
      <c r="K321" s="311">
        <v>165</v>
      </c>
    </row>
    <row r="322" spans="1:11" ht="34.5">
      <c r="A322" s="127"/>
      <c r="B322" s="225" t="s">
        <v>7330</v>
      </c>
      <c r="C322" s="402"/>
      <c r="D322" s="366"/>
      <c r="E322" s="95"/>
      <c r="F322" s="361"/>
      <c r="G322" s="131"/>
      <c r="H322" s="29"/>
      <c r="I322" s="132"/>
      <c r="J322" s="360"/>
      <c r="K322" s="311"/>
    </row>
    <row r="323" spans="1:11" ht="34.5">
      <c r="A323" s="194"/>
      <c r="B323" s="225" t="s">
        <v>7330</v>
      </c>
      <c r="C323" s="357" t="s">
        <v>7331</v>
      </c>
      <c r="D323" s="366"/>
      <c r="E323" s="96"/>
      <c r="F323" s="361"/>
      <c r="G323" s="131"/>
      <c r="H323" s="29"/>
      <c r="I323" s="132"/>
      <c r="J323" s="360"/>
      <c r="K323" s="311"/>
    </row>
    <row r="324" spans="1:11" ht="34.5">
      <c r="A324" s="127"/>
      <c r="B324" s="259" t="s">
        <v>7332</v>
      </c>
      <c r="C324" s="357"/>
      <c r="D324" s="366" t="s">
        <v>453</v>
      </c>
      <c r="E324" s="157"/>
      <c r="F324" s="361"/>
      <c r="G324" s="131" t="s">
        <v>7329</v>
      </c>
      <c r="H324" s="35"/>
      <c r="I324" s="154"/>
      <c r="J324" s="367">
        <v>530</v>
      </c>
      <c r="K324" s="336">
        <v>22.08</v>
      </c>
    </row>
    <row r="325" spans="1:11" ht="35.25" thickBot="1">
      <c r="A325" s="194"/>
      <c r="B325" s="259"/>
      <c r="C325" s="402"/>
      <c r="D325" s="366"/>
      <c r="E325" s="95"/>
      <c r="F325" s="361"/>
      <c r="G325" s="131"/>
      <c r="H325" s="29"/>
      <c r="I325" s="132"/>
      <c r="J325" s="360"/>
      <c r="K325" s="311"/>
    </row>
    <row r="326" spans="1:11" ht="34.5">
      <c r="A326" s="127"/>
      <c r="B326" s="1092" t="s">
        <v>7333</v>
      </c>
      <c r="C326" s="357"/>
      <c r="D326" s="358"/>
      <c r="E326" s="186"/>
      <c r="F326" s="359"/>
      <c r="G326" s="131" t="s">
        <v>7334</v>
      </c>
      <c r="H326" s="29"/>
      <c r="I326" s="466" t="s">
        <v>7335</v>
      </c>
      <c r="J326" s="360"/>
      <c r="K326" s="311"/>
    </row>
    <row r="327" spans="1:11" ht="34.5">
      <c r="A327" s="194"/>
      <c r="B327" s="225" t="s">
        <v>7336</v>
      </c>
      <c r="C327" s="1770" t="s">
        <v>7337</v>
      </c>
      <c r="D327" s="358"/>
      <c r="E327" s="158"/>
      <c r="F327" s="361"/>
      <c r="G327" s="131" t="s">
        <v>7338</v>
      </c>
      <c r="H327" s="29">
        <v>2080</v>
      </c>
      <c r="I327" s="466"/>
      <c r="J327" s="360"/>
      <c r="K327" s="311"/>
    </row>
    <row r="328" spans="1:11" ht="34.5">
      <c r="A328" s="127"/>
      <c r="B328" s="608" t="s">
        <v>7339</v>
      </c>
      <c r="C328" s="1055" t="s">
        <v>7340</v>
      </c>
      <c r="D328" s="366"/>
      <c r="E328" s="158"/>
      <c r="F328" s="361"/>
      <c r="G328" s="131" t="s">
        <v>7338</v>
      </c>
      <c r="H328" s="29">
        <v>1940</v>
      </c>
      <c r="I328" s="466"/>
      <c r="J328" s="360"/>
      <c r="K328" s="311"/>
    </row>
    <row r="329" spans="1:11" ht="34.5">
      <c r="A329" s="194"/>
      <c r="B329" s="645" t="s">
        <v>7341</v>
      </c>
      <c r="C329" s="1055" t="s">
        <v>7342</v>
      </c>
      <c r="D329" s="366"/>
      <c r="E329" s="158"/>
      <c r="F329" s="361"/>
      <c r="G329" s="131" t="s">
        <v>7338</v>
      </c>
      <c r="H329" s="29">
        <v>2480</v>
      </c>
      <c r="I329" s="132"/>
      <c r="J329" s="360"/>
      <c r="K329" s="336"/>
    </row>
    <row r="330" spans="1:11" ht="34.5">
      <c r="A330" s="148"/>
      <c r="B330" s="225" t="s">
        <v>7343</v>
      </c>
      <c r="C330" s="1770" t="s">
        <v>7342</v>
      </c>
      <c r="D330" s="366"/>
      <c r="E330" s="158"/>
      <c r="F330" s="361"/>
      <c r="G330" s="131" t="s">
        <v>7338</v>
      </c>
      <c r="H330" s="29">
        <v>2080</v>
      </c>
      <c r="I330" s="466"/>
      <c r="J330" s="360"/>
      <c r="K330" s="311"/>
    </row>
    <row r="331" spans="1:11" ht="34.5">
      <c r="A331" s="127"/>
      <c r="B331" s="225"/>
      <c r="C331" s="357"/>
      <c r="D331" s="366"/>
      <c r="E331" s="158"/>
      <c r="F331" s="361"/>
      <c r="G331" s="131"/>
      <c r="H331" s="29"/>
      <c r="I331" s="132"/>
      <c r="J331" s="360"/>
      <c r="K331" s="311"/>
    </row>
    <row r="332" spans="1:11" ht="34.5">
      <c r="A332" s="127"/>
      <c r="B332" s="387"/>
      <c r="C332" s="357"/>
      <c r="D332" s="366"/>
      <c r="E332" s="160"/>
      <c r="F332" s="368"/>
      <c r="G332" s="131"/>
      <c r="H332" s="162"/>
      <c r="I332" s="163"/>
      <c r="J332" s="360"/>
      <c r="K332" s="311"/>
    </row>
    <row r="333" spans="1:11" ht="34.5">
      <c r="A333" s="127"/>
      <c r="B333" s="225"/>
      <c r="C333" s="392"/>
      <c r="D333" s="366"/>
      <c r="E333" s="182"/>
      <c r="F333" s="368"/>
      <c r="G333" s="131"/>
      <c r="H333" s="162"/>
      <c r="I333" s="466"/>
      <c r="J333" s="1934"/>
      <c r="K333" s="311"/>
    </row>
    <row r="334" spans="1:11" ht="34.5">
      <c r="A334" s="127"/>
      <c r="B334" s="225"/>
      <c r="C334" s="357"/>
      <c r="D334" s="366"/>
      <c r="E334" s="182"/>
      <c r="F334" s="368"/>
      <c r="G334" s="131"/>
      <c r="H334" s="162"/>
      <c r="I334" s="163"/>
      <c r="J334" s="360"/>
      <c r="K334" s="311"/>
    </row>
    <row r="335" spans="1:11" ht="34.5">
      <c r="A335" s="127"/>
      <c r="B335" s="225"/>
      <c r="C335" s="357"/>
      <c r="D335" s="366"/>
      <c r="E335" s="182"/>
      <c r="F335" s="368"/>
      <c r="G335" s="131"/>
      <c r="H335" s="162"/>
      <c r="I335" s="163"/>
      <c r="J335" s="360"/>
      <c r="K335" s="311"/>
    </row>
    <row r="336" spans="1:11" ht="34.5">
      <c r="A336" s="4"/>
      <c r="B336" s="91"/>
      <c r="C336" s="354"/>
      <c r="D336" s="77"/>
      <c r="E336" s="98"/>
      <c r="F336" s="355"/>
      <c r="G336" s="399"/>
      <c r="H336" s="99"/>
      <c r="I336" s="3"/>
      <c r="J336" s="356"/>
      <c r="K336" s="328">
        <v>10</v>
      </c>
    </row>
    <row r="337" spans="1:11" ht="34.5">
      <c r="A337" s="2" t="s">
        <v>1</v>
      </c>
      <c r="B337" s="3753"/>
      <c r="C337" s="354"/>
      <c r="D337" s="98"/>
      <c r="E337" s="98"/>
      <c r="F337" s="355"/>
      <c r="G337" s="399"/>
      <c r="H337" s="99"/>
      <c r="I337" s="3"/>
      <c r="J337" s="356"/>
      <c r="K337" s="309"/>
    </row>
    <row r="338" spans="1:11" ht="34.5">
      <c r="A338" s="3761" t="s">
        <v>6762</v>
      </c>
      <c r="B338" s="3761"/>
      <c r="C338" s="3761"/>
      <c r="D338" s="2" t="s">
        <v>6646</v>
      </c>
      <c r="E338" s="3753" t="s">
        <v>6647</v>
      </c>
      <c r="F338" s="293"/>
      <c r="G338" s="399" t="s">
        <v>6648</v>
      </c>
      <c r="H338" s="394"/>
      <c r="I338" s="1"/>
      <c r="J338" s="395"/>
      <c r="K338" s="309"/>
    </row>
    <row r="339" spans="1:11" ht="35.25" thickBot="1">
      <c r="A339" s="4"/>
      <c r="B339" s="91"/>
      <c r="C339" s="354"/>
      <c r="D339" s="77"/>
      <c r="E339" s="98"/>
      <c r="F339" s="355"/>
      <c r="G339" s="399"/>
      <c r="H339" s="99"/>
      <c r="I339" s="3"/>
      <c r="J339" s="356"/>
      <c r="K339" s="309"/>
    </row>
    <row r="340" spans="1:11" ht="34.5">
      <c r="A340" s="3759"/>
      <c r="B340" s="3760" t="s">
        <v>3</v>
      </c>
      <c r="C340" s="383" t="s">
        <v>4</v>
      </c>
      <c r="D340" s="7" t="s">
        <v>5</v>
      </c>
      <c r="E340" s="8" t="s">
        <v>6</v>
      </c>
      <c r="F340" s="9" t="s">
        <v>6</v>
      </c>
      <c r="G340" s="380" t="s">
        <v>7</v>
      </c>
      <c r="H340" s="400" t="s">
        <v>8</v>
      </c>
      <c r="I340" s="113" t="s">
        <v>936</v>
      </c>
      <c r="J340" s="377" t="s">
        <v>10</v>
      </c>
      <c r="K340" s="219" t="s">
        <v>10</v>
      </c>
    </row>
    <row r="341" spans="1:11" ht="35.25" thickBot="1">
      <c r="A341" s="398"/>
      <c r="B341" s="119"/>
      <c r="C341" s="384"/>
      <c r="D341" s="13" t="s">
        <v>11</v>
      </c>
      <c r="E341" s="14" t="s">
        <v>13</v>
      </c>
      <c r="F341" s="15" t="s">
        <v>12</v>
      </c>
      <c r="G341" s="382"/>
      <c r="H341" s="401" t="s">
        <v>14</v>
      </c>
      <c r="I341" s="123" t="s">
        <v>937</v>
      </c>
      <c r="J341" s="307" t="s">
        <v>15</v>
      </c>
      <c r="K341" s="307" t="s">
        <v>16</v>
      </c>
    </row>
    <row r="342" spans="1:11" ht="34.5">
      <c r="A342" s="385"/>
      <c r="B342" s="386" t="s">
        <v>7344</v>
      </c>
      <c r="C342" s="357"/>
      <c r="D342" s="358"/>
      <c r="E342" s="186"/>
      <c r="F342" s="359"/>
      <c r="G342" s="131"/>
      <c r="H342" s="29"/>
      <c r="I342" s="466"/>
      <c r="J342" s="360"/>
      <c r="K342" s="313"/>
    </row>
    <row r="343" spans="1:11" ht="34.5">
      <c r="A343" s="127"/>
      <c r="B343" s="225" t="s">
        <v>6213</v>
      </c>
      <c r="C343" s="1770" t="s">
        <v>7345</v>
      </c>
      <c r="D343" s="369" t="s">
        <v>3304</v>
      </c>
      <c r="E343" s="1976">
        <v>15</v>
      </c>
      <c r="F343" s="3116" t="s">
        <v>7346</v>
      </c>
      <c r="G343" s="131" t="s">
        <v>3920</v>
      </c>
      <c r="H343" s="29">
        <v>440</v>
      </c>
      <c r="I343" s="466" t="s">
        <v>1133</v>
      </c>
      <c r="J343" s="1778" t="s">
        <v>4306</v>
      </c>
      <c r="K343" s="1777" t="s">
        <v>7347</v>
      </c>
    </row>
    <row r="344" spans="1:11" ht="34.5">
      <c r="A344" s="127"/>
      <c r="B344" s="225" t="s">
        <v>6213</v>
      </c>
      <c r="C344" s="1770" t="s">
        <v>7348</v>
      </c>
      <c r="D344" s="369" t="s">
        <v>3304</v>
      </c>
      <c r="E344" s="1976">
        <v>15</v>
      </c>
      <c r="F344" s="3116" t="s">
        <v>7346</v>
      </c>
      <c r="G344" s="3757" t="s">
        <v>1174</v>
      </c>
      <c r="H344" s="29">
        <v>440</v>
      </c>
      <c r="I344" s="466" t="s">
        <v>1133</v>
      </c>
      <c r="J344" s="1778" t="s">
        <v>4306</v>
      </c>
      <c r="K344" s="1777" t="s">
        <v>7347</v>
      </c>
    </row>
    <row r="345" spans="1:11" ht="34.5">
      <c r="A345" s="127"/>
      <c r="B345" s="225" t="s">
        <v>7349</v>
      </c>
      <c r="C345" s="3757" t="s">
        <v>7350</v>
      </c>
      <c r="D345" s="369" t="s">
        <v>3216</v>
      </c>
      <c r="E345" s="1976">
        <v>18</v>
      </c>
      <c r="F345" s="3116" t="s">
        <v>7351</v>
      </c>
      <c r="G345" s="3757" t="s">
        <v>1174</v>
      </c>
      <c r="H345" s="29">
        <v>270</v>
      </c>
      <c r="I345" s="455" t="s">
        <v>1133</v>
      </c>
      <c r="J345" s="1778" t="s">
        <v>7352</v>
      </c>
      <c r="K345" s="1777" t="s">
        <v>7353</v>
      </c>
    </row>
    <row r="346" spans="1:11" ht="34.5">
      <c r="A346" s="127"/>
      <c r="B346" s="225" t="s">
        <v>7349</v>
      </c>
      <c r="C346" s="3757" t="s">
        <v>7354</v>
      </c>
      <c r="D346" s="369" t="s">
        <v>3216</v>
      </c>
      <c r="E346" s="1976">
        <v>18</v>
      </c>
      <c r="F346" s="3116" t="s">
        <v>7351</v>
      </c>
      <c r="G346" s="131" t="s">
        <v>3920</v>
      </c>
      <c r="H346" s="29">
        <v>270</v>
      </c>
      <c r="I346" s="455" t="s">
        <v>1133</v>
      </c>
      <c r="J346" s="1778" t="s">
        <v>7352</v>
      </c>
      <c r="K346" s="1777" t="s">
        <v>7353</v>
      </c>
    </row>
    <row r="347" spans="1:11" ht="34.5">
      <c r="A347" s="127"/>
      <c r="B347" s="225" t="s">
        <v>7349</v>
      </c>
      <c r="C347" s="3757" t="s">
        <v>7355</v>
      </c>
      <c r="D347" s="369" t="s">
        <v>3216</v>
      </c>
      <c r="E347" s="1976">
        <v>18</v>
      </c>
      <c r="F347" s="3116" t="s">
        <v>7351</v>
      </c>
      <c r="G347" s="131" t="s">
        <v>3920</v>
      </c>
      <c r="H347" s="29">
        <v>270</v>
      </c>
      <c r="I347" s="455" t="s">
        <v>1133</v>
      </c>
      <c r="J347" s="1778" t="s">
        <v>7352</v>
      </c>
      <c r="K347" s="1777" t="s">
        <v>7353</v>
      </c>
    </row>
    <row r="348" spans="1:11" ht="34.5">
      <c r="A348" s="127"/>
      <c r="B348" s="225" t="s">
        <v>6213</v>
      </c>
      <c r="C348" s="357" t="s">
        <v>7356</v>
      </c>
      <c r="D348" s="369" t="s">
        <v>3304</v>
      </c>
      <c r="E348" s="1976">
        <v>15</v>
      </c>
      <c r="F348" s="3693" t="s">
        <v>7346</v>
      </c>
      <c r="G348" s="3757">
        <v>25266</v>
      </c>
      <c r="H348" s="29">
        <v>440</v>
      </c>
      <c r="I348" s="466" t="s">
        <v>1133</v>
      </c>
      <c r="J348" s="1778" t="s">
        <v>4306</v>
      </c>
      <c r="K348" s="1777" t="s">
        <v>7347</v>
      </c>
    </row>
    <row r="349" spans="1:11" ht="34.5">
      <c r="A349" s="127"/>
      <c r="B349" s="225" t="s">
        <v>6213</v>
      </c>
      <c r="C349" s="357" t="s">
        <v>7357</v>
      </c>
      <c r="D349" s="369" t="s">
        <v>3304</v>
      </c>
      <c r="E349" s="1976">
        <v>15</v>
      </c>
      <c r="F349" s="3693" t="s">
        <v>7346</v>
      </c>
      <c r="G349" s="3757">
        <v>25266</v>
      </c>
      <c r="H349" s="29">
        <v>440</v>
      </c>
      <c r="I349" s="466" t="s">
        <v>752</v>
      </c>
      <c r="J349" s="1778" t="s">
        <v>6307</v>
      </c>
      <c r="K349" s="1777" t="s">
        <v>7358</v>
      </c>
    </row>
    <row r="350" spans="1:11" ht="34.5">
      <c r="A350" s="127"/>
      <c r="B350" s="225" t="s">
        <v>6213</v>
      </c>
      <c r="C350" s="357" t="s">
        <v>7359</v>
      </c>
      <c r="D350" s="369" t="s">
        <v>3304</v>
      </c>
      <c r="E350" s="1976">
        <v>15</v>
      </c>
      <c r="F350" s="3693" t="s">
        <v>7346</v>
      </c>
      <c r="G350" s="3757">
        <v>25266</v>
      </c>
      <c r="H350" s="29">
        <v>440</v>
      </c>
      <c r="I350" s="466" t="s">
        <v>752</v>
      </c>
      <c r="J350" s="1778" t="s">
        <v>6307</v>
      </c>
      <c r="K350" s="1777" t="s">
        <v>7358</v>
      </c>
    </row>
    <row r="351" spans="1:11" ht="34.5">
      <c r="A351" s="127"/>
      <c r="B351" s="645" t="s">
        <v>7360</v>
      </c>
      <c r="C351" s="357" t="s">
        <v>7361</v>
      </c>
      <c r="D351" s="369" t="s">
        <v>3216</v>
      </c>
      <c r="E351" s="1976">
        <v>15</v>
      </c>
      <c r="F351" s="3693" t="s">
        <v>217</v>
      </c>
      <c r="G351" s="3375">
        <v>25170</v>
      </c>
      <c r="H351" s="29">
        <v>220</v>
      </c>
      <c r="I351" s="466" t="s">
        <v>752</v>
      </c>
      <c r="J351" s="1778" t="s">
        <v>222</v>
      </c>
      <c r="K351" s="1777" t="s">
        <v>309</v>
      </c>
    </row>
    <row r="352" spans="1:11" ht="34.5">
      <c r="A352" s="127"/>
      <c r="B352" s="645" t="s">
        <v>7362</v>
      </c>
      <c r="C352" s="357" t="s">
        <v>7363</v>
      </c>
      <c r="D352" s="369" t="s">
        <v>3216</v>
      </c>
      <c r="E352" s="1976">
        <v>15</v>
      </c>
      <c r="F352" s="3693" t="s">
        <v>217</v>
      </c>
      <c r="G352" s="3375">
        <v>25170</v>
      </c>
      <c r="H352" s="29">
        <v>220</v>
      </c>
      <c r="I352" s="466" t="s">
        <v>752</v>
      </c>
      <c r="J352" s="1778" t="s">
        <v>222</v>
      </c>
      <c r="K352" s="1777" t="s">
        <v>309</v>
      </c>
    </row>
    <row r="353" spans="1:11" ht="34.5">
      <c r="A353" s="127"/>
      <c r="B353" s="225"/>
      <c r="C353" s="362"/>
      <c r="D353" s="390"/>
      <c r="E353" s="189"/>
      <c r="F353" s="365"/>
      <c r="G353" s="180"/>
      <c r="H353" s="69"/>
      <c r="I353" s="144"/>
      <c r="J353" s="363"/>
      <c r="K353" s="364"/>
    </row>
    <row r="354" spans="1:11" ht="34.5">
      <c r="A354" s="127"/>
      <c r="B354" s="225"/>
      <c r="C354" s="357"/>
      <c r="D354" s="366"/>
      <c r="E354" s="158"/>
      <c r="F354" s="361"/>
      <c r="G354" s="131"/>
      <c r="H354" s="29"/>
      <c r="I354" s="132"/>
      <c r="J354" s="360"/>
      <c r="K354" s="311"/>
    </row>
    <row r="355" spans="1:11" ht="34.5">
      <c r="A355" s="194"/>
      <c r="B355" s="259"/>
      <c r="C355" s="362"/>
      <c r="D355" s="390"/>
      <c r="E355" s="158"/>
      <c r="F355" s="361"/>
      <c r="G355" s="180"/>
      <c r="H355" s="69"/>
      <c r="I355" s="466"/>
      <c r="J355" s="363"/>
      <c r="K355" s="364"/>
    </row>
    <row r="356" spans="1:11" ht="34.5">
      <c r="A356" s="194"/>
      <c r="B356" s="259"/>
      <c r="C356" s="362"/>
      <c r="D356" s="390"/>
      <c r="E356" s="158"/>
      <c r="F356" s="361"/>
      <c r="G356" s="180"/>
      <c r="H356" s="69"/>
      <c r="I356" s="466"/>
      <c r="J356" s="363"/>
      <c r="K356" s="364"/>
    </row>
    <row r="357" spans="1:11" ht="34.5">
      <c r="A357" s="127"/>
      <c r="B357" s="225"/>
      <c r="C357" s="362"/>
      <c r="D357" s="390"/>
      <c r="E357" s="158"/>
      <c r="F357" s="361"/>
      <c r="G357" s="180"/>
      <c r="H357" s="69"/>
      <c r="I357" s="466"/>
      <c r="J357" s="363"/>
      <c r="K357" s="364"/>
    </row>
    <row r="358" spans="1:11" ht="34.5">
      <c r="A358" s="194"/>
      <c r="B358" s="259"/>
      <c r="C358" s="362"/>
      <c r="D358" s="390"/>
      <c r="E358" s="158"/>
      <c r="F358" s="361"/>
      <c r="G358" s="180"/>
      <c r="H358" s="69"/>
      <c r="I358" s="144"/>
      <c r="J358" s="363"/>
      <c r="K358" s="364"/>
    </row>
    <row r="359" spans="1:11" ht="34.5">
      <c r="A359" s="127"/>
      <c r="B359" s="225"/>
      <c r="C359" s="357"/>
      <c r="D359" s="366"/>
      <c r="E359" s="158"/>
      <c r="F359" s="361"/>
      <c r="G359" s="131"/>
      <c r="H359" s="29"/>
      <c r="I359" s="132"/>
      <c r="J359" s="363"/>
      <c r="K359" s="364"/>
    </row>
    <row r="360" spans="1:11" ht="34.5">
      <c r="A360" s="194"/>
      <c r="B360" s="259"/>
      <c r="C360" s="357"/>
      <c r="D360" s="366"/>
      <c r="E360" s="158"/>
      <c r="F360" s="361"/>
      <c r="G360" s="131"/>
      <c r="H360" s="29"/>
      <c r="I360" s="466"/>
      <c r="J360" s="360"/>
      <c r="K360" s="364"/>
    </row>
    <row r="361" spans="1:11" ht="34.5">
      <c r="A361" s="127"/>
      <c r="B361" s="225"/>
      <c r="C361" s="402"/>
      <c r="D361" s="366"/>
      <c r="E361" s="95"/>
      <c r="F361" s="361"/>
      <c r="G361" s="131"/>
      <c r="H361" s="29"/>
      <c r="I361" s="150"/>
      <c r="J361" s="360"/>
      <c r="K361" s="311"/>
    </row>
    <row r="362" spans="1:11" ht="34.5">
      <c r="A362" s="194"/>
      <c r="B362" s="259"/>
      <c r="C362" s="402"/>
      <c r="D362" s="366"/>
      <c r="E362" s="95"/>
      <c r="F362" s="361"/>
      <c r="G362" s="131"/>
      <c r="H362" s="29"/>
      <c r="I362" s="132"/>
      <c r="J362" s="360"/>
      <c r="K362" s="311"/>
    </row>
    <row r="363" spans="1:11" ht="34.5">
      <c r="A363" s="127"/>
      <c r="B363" s="225"/>
      <c r="C363" s="402"/>
      <c r="D363" s="366"/>
      <c r="E363" s="95"/>
      <c r="F363" s="361"/>
      <c r="G363" s="131"/>
      <c r="H363" s="29"/>
      <c r="I363" s="132"/>
      <c r="J363" s="360"/>
      <c r="K363" s="311"/>
    </row>
    <row r="364" spans="1:11" ht="34.5">
      <c r="A364" s="194"/>
      <c r="B364" s="259"/>
      <c r="C364" s="402"/>
      <c r="D364" s="366"/>
      <c r="E364" s="95"/>
      <c r="F364" s="361"/>
      <c r="G364" s="131"/>
      <c r="H364" s="29"/>
      <c r="I364" s="132"/>
      <c r="J364" s="360"/>
      <c r="K364" s="311"/>
    </row>
    <row r="365" spans="1:11" ht="34.5">
      <c r="A365" s="127"/>
      <c r="B365" s="225"/>
      <c r="C365" s="357"/>
      <c r="D365" s="366"/>
      <c r="E365" s="96"/>
      <c r="F365" s="361"/>
      <c r="G365" s="131"/>
      <c r="H365" s="29"/>
      <c r="I365" s="132"/>
      <c r="J365" s="360"/>
      <c r="K365" s="311"/>
    </row>
    <row r="366" spans="1:11" ht="34.5">
      <c r="A366" s="194"/>
      <c r="B366" s="259"/>
      <c r="C366" s="357"/>
      <c r="D366" s="366"/>
      <c r="E366" s="157"/>
      <c r="F366" s="361"/>
      <c r="G366" s="131"/>
      <c r="H366" s="35"/>
      <c r="I366" s="154"/>
      <c r="J366" s="367"/>
      <c r="K366" s="336"/>
    </row>
    <row r="367" spans="1:11" ht="34.5">
      <c r="A367" s="148"/>
      <c r="B367" s="393"/>
      <c r="C367" s="357"/>
      <c r="D367" s="366"/>
      <c r="E367" s="157"/>
      <c r="F367" s="361"/>
      <c r="G367" s="131"/>
      <c r="H367" s="29"/>
      <c r="I367" s="132"/>
      <c r="J367" s="360"/>
      <c r="K367" s="311"/>
    </row>
    <row r="368" spans="1:11" ht="34.5">
      <c r="A368" s="127"/>
      <c r="B368" s="225"/>
      <c r="C368" s="357"/>
      <c r="D368" s="366"/>
      <c r="E368" s="158"/>
      <c r="F368" s="361"/>
      <c r="G368" s="131"/>
      <c r="H368" s="29"/>
      <c r="I368" s="132"/>
      <c r="J368" s="360"/>
      <c r="K368" s="311"/>
    </row>
    <row r="369" spans="1:11" ht="34.5">
      <c r="A369" s="127"/>
      <c r="B369" s="225"/>
      <c r="C369" s="357"/>
      <c r="D369" s="366"/>
      <c r="E369" s="160"/>
      <c r="F369" s="368"/>
      <c r="G369" s="131"/>
      <c r="H369" s="162"/>
      <c r="I369" s="163"/>
      <c r="J369" s="360"/>
      <c r="K369" s="311"/>
    </row>
    <row r="370" spans="1:11" ht="34.5">
      <c r="A370" s="127"/>
      <c r="B370" s="225"/>
      <c r="C370" s="357"/>
      <c r="D370" s="366"/>
      <c r="E370" s="182"/>
      <c r="F370" s="368"/>
      <c r="G370" s="131"/>
      <c r="H370" s="162"/>
      <c r="I370" s="163"/>
      <c r="J370" s="360"/>
      <c r="K370" s="311"/>
    </row>
    <row r="371" spans="1:11" ht="34.5">
      <c r="A371" s="127"/>
      <c r="B371" s="225"/>
      <c r="C371" s="357"/>
      <c r="D371" s="366"/>
      <c r="E371" s="182"/>
      <c r="F371" s="368"/>
      <c r="G371" s="131"/>
      <c r="H371" s="162"/>
      <c r="I371" s="163"/>
      <c r="J371" s="360"/>
      <c r="K371" s="311"/>
    </row>
    <row r="372" spans="1:11" ht="34.5">
      <c r="A372" s="127"/>
      <c r="B372" s="225"/>
      <c r="C372" s="357"/>
      <c r="D372" s="366"/>
      <c r="E372" s="182"/>
      <c r="F372" s="368"/>
      <c r="G372" s="131"/>
      <c r="H372" s="162"/>
      <c r="I372" s="163"/>
      <c r="J372" s="360"/>
      <c r="K372" s="311"/>
    </row>
    <row r="373" spans="1:11" ht="34.5">
      <c r="A373" s="4"/>
      <c r="B373" s="91"/>
      <c r="C373" s="354"/>
      <c r="D373" s="77"/>
      <c r="E373" s="98"/>
      <c r="F373" s="355"/>
      <c r="G373" s="399"/>
      <c r="H373" s="99"/>
      <c r="I373" s="3"/>
      <c r="J373" s="356"/>
      <c r="K373" s="328">
        <v>11</v>
      </c>
    </row>
    <row r="374" spans="1:11" ht="34.5">
      <c r="A374" s="2" t="s">
        <v>1</v>
      </c>
      <c r="B374" s="3753"/>
      <c r="C374" s="354"/>
      <c r="D374" s="98"/>
      <c r="E374" s="98"/>
      <c r="F374" s="355"/>
      <c r="G374" s="399"/>
      <c r="H374" s="99"/>
      <c r="I374" s="3"/>
      <c r="J374" s="356"/>
      <c r="K374" s="309"/>
    </row>
    <row r="375" spans="1:11" ht="34.5">
      <c r="A375" s="3761" t="s">
        <v>6762</v>
      </c>
      <c r="B375" s="3761"/>
      <c r="C375" s="3761"/>
      <c r="D375" s="2" t="s">
        <v>6646</v>
      </c>
      <c r="E375" s="3753" t="s">
        <v>6647</v>
      </c>
      <c r="F375" s="293"/>
      <c r="G375" s="399" t="s">
        <v>6648</v>
      </c>
      <c r="H375" s="394"/>
      <c r="I375" s="1"/>
      <c r="J375" s="395"/>
      <c r="K375" s="309"/>
    </row>
    <row r="376" spans="1:11" ht="35.25" thickBot="1">
      <c r="A376" s="4"/>
      <c r="B376" s="91"/>
      <c r="C376" s="354"/>
      <c r="D376" s="77"/>
      <c r="E376" s="98"/>
      <c r="F376" s="355"/>
      <c r="G376" s="399"/>
      <c r="H376" s="99"/>
      <c r="I376" s="3"/>
      <c r="J376" s="356"/>
      <c r="K376" s="309"/>
    </row>
    <row r="377" spans="1:11" ht="34.5">
      <c r="A377" s="3759"/>
      <c r="B377" s="3760" t="s">
        <v>3</v>
      </c>
      <c r="C377" s="383" t="s">
        <v>4</v>
      </c>
      <c r="D377" s="7" t="s">
        <v>5</v>
      </c>
      <c r="E377" s="8" t="s">
        <v>6</v>
      </c>
      <c r="F377" s="9" t="s">
        <v>6</v>
      </c>
      <c r="G377" s="380" t="s">
        <v>7</v>
      </c>
      <c r="H377" s="400" t="s">
        <v>8</v>
      </c>
      <c r="I377" s="113" t="s">
        <v>936</v>
      </c>
      <c r="J377" s="377" t="s">
        <v>10</v>
      </c>
      <c r="K377" s="219" t="s">
        <v>10</v>
      </c>
    </row>
    <row r="378" spans="1:11" ht="35.25" thickBot="1">
      <c r="A378" s="398"/>
      <c r="B378" s="119"/>
      <c r="C378" s="384"/>
      <c r="D378" s="13" t="s">
        <v>11</v>
      </c>
      <c r="E378" s="14" t="s">
        <v>13</v>
      </c>
      <c r="F378" s="15" t="s">
        <v>12</v>
      </c>
      <c r="G378" s="382"/>
      <c r="H378" s="401" t="s">
        <v>14</v>
      </c>
      <c r="I378" s="123" t="s">
        <v>937</v>
      </c>
      <c r="J378" s="307" t="s">
        <v>15</v>
      </c>
      <c r="K378" s="307" t="s">
        <v>16</v>
      </c>
    </row>
    <row r="379" spans="1:11" ht="34.5">
      <c r="A379" s="385"/>
      <c r="B379" s="284"/>
      <c r="C379" s="357"/>
      <c r="D379" s="358"/>
      <c r="E379" s="186"/>
      <c r="F379" s="359"/>
      <c r="G379" s="131"/>
      <c r="H379" s="29"/>
      <c r="I379" s="466"/>
      <c r="J379" s="360"/>
      <c r="K379" s="313"/>
    </row>
    <row r="380" spans="1:11" ht="34.5">
      <c r="A380" s="127"/>
      <c r="B380" s="225"/>
      <c r="C380" s="357"/>
      <c r="D380" s="358"/>
      <c r="E380" s="158"/>
      <c r="F380" s="361"/>
      <c r="G380" s="131"/>
      <c r="H380" s="29"/>
      <c r="I380" s="466"/>
      <c r="J380" s="360"/>
      <c r="K380" s="311"/>
    </row>
    <row r="381" spans="1:11" ht="34.5">
      <c r="A381" s="127"/>
      <c r="B381" s="225"/>
      <c r="C381" s="357"/>
      <c r="D381" s="366"/>
      <c r="E381" s="158"/>
      <c r="F381" s="361"/>
      <c r="G381" s="131"/>
      <c r="H381" s="29"/>
      <c r="I381" s="466"/>
      <c r="J381" s="360"/>
      <c r="K381" s="311"/>
    </row>
    <row r="382" spans="1:11" ht="34.5">
      <c r="A382" s="127"/>
      <c r="B382" s="225"/>
      <c r="C382" s="357"/>
      <c r="D382" s="366"/>
      <c r="E382" s="158"/>
      <c r="F382" s="361"/>
      <c r="G382" s="131"/>
      <c r="H382" s="29"/>
      <c r="I382" s="132"/>
      <c r="J382" s="360"/>
      <c r="K382" s="311"/>
    </row>
    <row r="383" spans="1:11" ht="34.5">
      <c r="A383" s="127"/>
      <c r="B383" s="225"/>
      <c r="C383" s="357"/>
      <c r="D383" s="366"/>
      <c r="E383" s="158"/>
      <c r="F383" s="361"/>
      <c r="G383" s="131"/>
      <c r="H383" s="29"/>
      <c r="I383" s="466"/>
      <c r="J383" s="360"/>
      <c r="K383" s="311"/>
    </row>
    <row r="384" spans="1:11" ht="34.5">
      <c r="A384" s="127"/>
      <c r="B384" s="225"/>
      <c r="C384" s="357"/>
      <c r="D384" s="366"/>
      <c r="E384" s="158"/>
      <c r="F384" s="361"/>
      <c r="G384" s="131"/>
      <c r="H384" s="29"/>
      <c r="I384" s="132"/>
      <c r="J384" s="360"/>
      <c r="K384" s="311"/>
    </row>
    <row r="385" spans="1:11" ht="34.5">
      <c r="A385" s="127"/>
      <c r="B385" s="284"/>
      <c r="C385" s="357"/>
      <c r="D385" s="366"/>
      <c r="E385" s="158"/>
      <c r="F385" s="361"/>
      <c r="G385" s="131"/>
      <c r="H385" s="29"/>
      <c r="I385" s="132"/>
      <c r="J385" s="360"/>
      <c r="K385" s="311"/>
    </row>
    <row r="386" spans="1:11" ht="34.5">
      <c r="A386" s="127"/>
      <c r="B386" s="225"/>
      <c r="C386" s="357"/>
      <c r="D386" s="366"/>
      <c r="E386" s="158"/>
      <c r="F386" s="361"/>
      <c r="G386" s="131"/>
      <c r="H386" s="29"/>
      <c r="I386" s="132"/>
      <c r="J386" s="360"/>
      <c r="K386" s="364"/>
    </row>
    <row r="387" spans="1:11" ht="34.5">
      <c r="A387" s="127"/>
      <c r="B387" s="225"/>
      <c r="C387" s="357"/>
      <c r="D387" s="366"/>
      <c r="E387" s="158"/>
      <c r="F387" s="361"/>
      <c r="G387" s="131"/>
      <c r="H387" s="29"/>
      <c r="I387" s="132"/>
      <c r="J387" s="360"/>
      <c r="K387" s="364"/>
    </row>
    <row r="388" spans="1:11" ht="34.5">
      <c r="A388" s="127"/>
      <c r="B388" s="225"/>
      <c r="C388" s="357"/>
      <c r="D388" s="366"/>
      <c r="E388" s="158"/>
      <c r="F388" s="361"/>
      <c r="G388" s="131"/>
      <c r="H388" s="29"/>
      <c r="I388" s="3879"/>
      <c r="J388" s="360"/>
      <c r="K388" s="364"/>
    </row>
    <row r="389" spans="1:11" ht="34.5">
      <c r="A389" s="127"/>
      <c r="B389" s="225"/>
      <c r="C389" s="362"/>
      <c r="D389" s="390"/>
      <c r="E389" s="189"/>
      <c r="F389" s="365"/>
      <c r="G389" s="180"/>
      <c r="H389" s="69"/>
      <c r="I389" s="144"/>
      <c r="J389" s="363"/>
      <c r="K389" s="364"/>
    </row>
    <row r="390" spans="1:11" ht="34.5">
      <c r="A390" s="127"/>
      <c r="B390" s="284"/>
      <c r="C390" s="357"/>
      <c r="D390" s="390"/>
      <c r="E390" s="189"/>
      <c r="F390" s="365"/>
      <c r="G390" s="180"/>
      <c r="H390" s="69"/>
      <c r="I390" s="144"/>
      <c r="J390" s="363"/>
      <c r="K390" s="364"/>
    </row>
    <row r="391" spans="1:11" ht="34.5">
      <c r="A391" s="127"/>
      <c r="B391" s="225"/>
      <c r="C391" s="357"/>
      <c r="D391" s="366"/>
      <c r="E391" s="158"/>
      <c r="F391" s="361"/>
      <c r="G391" s="131"/>
      <c r="H391" s="29"/>
      <c r="I391" s="132"/>
      <c r="J391" s="360"/>
      <c r="K391" s="311"/>
    </row>
    <row r="392" spans="1:11" ht="34.5">
      <c r="A392" s="194"/>
      <c r="B392" s="259"/>
      <c r="C392" s="362"/>
      <c r="D392" s="390"/>
      <c r="E392" s="158"/>
      <c r="F392" s="361"/>
      <c r="G392" s="180"/>
      <c r="H392" s="69"/>
      <c r="I392" s="466"/>
      <c r="J392" s="363"/>
      <c r="K392" s="364"/>
    </row>
    <row r="393" spans="1:11" ht="34.5">
      <c r="A393" s="194"/>
      <c r="B393" s="259"/>
      <c r="C393" s="362"/>
      <c r="D393" s="390"/>
      <c r="E393" s="158"/>
      <c r="F393" s="361"/>
      <c r="G393" s="180"/>
      <c r="H393" s="69"/>
      <c r="I393" s="466"/>
      <c r="J393" s="363"/>
      <c r="K393" s="364"/>
    </row>
    <row r="394" spans="1:11" ht="34.5">
      <c r="A394" s="127"/>
      <c r="B394" s="225"/>
      <c r="C394" s="362"/>
      <c r="D394" s="390"/>
      <c r="E394" s="158"/>
      <c r="F394" s="361"/>
      <c r="G394" s="180"/>
      <c r="H394" s="69"/>
      <c r="I394" s="466"/>
      <c r="J394" s="363"/>
      <c r="K394" s="364"/>
    </row>
    <row r="395" spans="1:11" ht="34.5">
      <c r="A395" s="194"/>
      <c r="B395" s="259"/>
      <c r="C395" s="362"/>
      <c r="D395" s="390"/>
      <c r="E395" s="158"/>
      <c r="F395" s="361"/>
      <c r="G395" s="180"/>
      <c r="H395" s="69"/>
      <c r="I395" s="144"/>
      <c r="J395" s="363"/>
      <c r="K395" s="364"/>
    </row>
    <row r="396" spans="1:11" ht="34.5">
      <c r="A396" s="127"/>
      <c r="B396" s="225"/>
      <c r="C396" s="357"/>
      <c r="D396" s="366"/>
      <c r="E396" s="158"/>
      <c r="F396" s="361"/>
      <c r="G396" s="131"/>
      <c r="H396" s="29"/>
      <c r="I396" s="132"/>
      <c r="J396" s="363"/>
      <c r="K396" s="364"/>
    </row>
    <row r="397" spans="1:11" ht="34.5">
      <c r="A397" s="194"/>
      <c r="B397" s="259"/>
      <c r="C397" s="357"/>
      <c r="D397" s="366"/>
      <c r="E397" s="158"/>
      <c r="F397" s="361"/>
      <c r="G397" s="131"/>
      <c r="H397" s="29"/>
      <c r="I397" s="466"/>
      <c r="J397" s="360"/>
      <c r="K397" s="364"/>
    </row>
    <row r="398" spans="1:11" ht="34.5">
      <c r="A398" s="127"/>
      <c r="B398" s="225"/>
      <c r="C398" s="402"/>
      <c r="D398" s="366"/>
      <c r="E398" s="95"/>
      <c r="F398" s="361"/>
      <c r="G398" s="131"/>
      <c r="H398" s="29"/>
      <c r="I398" s="150"/>
      <c r="J398" s="360"/>
      <c r="K398" s="311"/>
    </row>
    <row r="399" spans="1:11" ht="34.5">
      <c r="A399" s="194"/>
      <c r="B399" s="259"/>
      <c r="C399" s="402"/>
      <c r="D399" s="366"/>
      <c r="E399" s="95"/>
      <c r="F399" s="361"/>
      <c r="G399" s="131"/>
      <c r="H399" s="29"/>
      <c r="I399" s="132"/>
      <c r="J399" s="360"/>
      <c r="K399" s="311"/>
    </row>
    <row r="400" spans="1:11" ht="34.5">
      <c r="A400" s="127"/>
      <c r="B400" s="225"/>
      <c r="C400" s="402"/>
      <c r="D400" s="366"/>
      <c r="E400" s="95"/>
      <c r="F400" s="361"/>
      <c r="G400" s="131"/>
      <c r="H400" s="29"/>
      <c r="I400" s="132"/>
      <c r="J400" s="360"/>
      <c r="K400" s="311"/>
    </row>
    <row r="401" spans="1:11" ht="34.5">
      <c r="A401" s="194"/>
      <c r="B401" s="259"/>
      <c r="C401" s="402"/>
      <c r="D401" s="366"/>
      <c r="E401" s="95"/>
      <c r="F401" s="361"/>
      <c r="G401" s="131"/>
      <c r="H401" s="29"/>
      <c r="I401" s="132"/>
      <c r="J401" s="360"/>
      <c r="K401" s="311"/>
    </row>
    <row r="402" spans="1:11" ht="34.5">
      <c r="A402" s="127"/>
      <c r="B402" s="225"/>
      <c r="C402" s="357"/>
      <c r="D402" s="366"/>
      <c r="E402" s="96"/>
      <c r="F402" s="361"/>
      <c r="G402" s="131"/>
      <c r="H402" s="29"/>
      <c r="I402" s="132"/>
      <c r="J402" s="360"/>
      <c r="K402" s="311"/>
    </row>
    <row r="403" spans="1:11" ht="34.5">
      <c r="A403" s="194"/>
      <c r="B403" s="259"/>
      <c r="C403" s="357"/>
      <c r="D403" s="366"/>
      <c r="E403" s="157"/>
      <c r="F403" s="361"/>
      <c r="G403" s="131"/>
      <c r="H403" s="35"/>
      <c r="I403" s="154"/>
      <c r="J403" s="367"/>
      <c r="K403" s="336"/>
    </row>
    <row r="404" spans="1:11" ht="34.5">
      <c r="A404" s="148"/>
      <c r="B404" s="393"/>
      <c r="C404" s="357"/>
      <c r="D404" s="366"/>
      <c r="E404" s="157"/>
      <c r="F404" s="361"/>
      <c r="G404" s="131"/>
      <c r="H404" s="29"/>
      <c r="I404" s="132"/>
      <c r="J404" s="360"/>
      <c r="K404" s="311"/>
    </row>
    <row r="405" spans="1:11" ht="34.5">
      <c r="A405" s="127"/>
      <c r="B405" s="225"/>
      <c r="C405" s="357"/>
      <c r="D405" s="366"/>
      <c r="E405" s="158"/>
      <c r="F405" s="361"/>
      <c r="G405" s="131"/>
      <c r="H405" s="29"/>
      <c r="I405" s="132"/>
      <c r="J405" s="360"/>
      <c r="K405" s="311"/>
    </row>
    <row r="406" spans="1:11" ht="34.5">
      <c r="A406" s="127"/>
      <c r="B406" s="225"/>
      <c r="C406" s="357"/>
      <c r="D406" s="366"/>
      <c r="E406" s="160"/>
      <c r="F406" s="368"/>
      <c r="G406" s="131"/>
      <c r="H406" s="162"/>
      <c r="I406" s="163"/>
      <c r="J406" s="360"/>
      <c r="K406" s="311"/>
    </row>
    <row r="407" spans="1:11" ht="34.5">
      <c r="A407" s="127"/>
      <c r="B407" s="225"/>
      <c r="C407" s="357"/>
      <c r="D407" s="366"/>
      <c r="E407" s="182"/>
      <c r="F407" s="368"/>
      <c r="G407" s="131"/>
      <c r="H407" s="162"/>
      <c r="I407" s="163"/>
      <c r="J407" s="360"/>
      <c r="K407" s="311"/>
    </row>
    <row r="408" spans="1:11" ht="34.5">
      <c r="A408" s="127"/>
      <c r="B408" s="225"/>
      <c r="C408" s="357"/>
      <c r="D408" s="366"/>
      <c r="E408" s="182"/>
      <c r="F408" s="368"/>
      <c r="G408" s="131"/>
      <c r="H408" s="162"/>
      <c r="I408" s="163"/>
      <c r="J408" s="360"/>
      <c r="K408" s="311"/>
    </row>
    <row r="409" spans="1:11" ht="34.5">
      <c r="A409" s="127"/>
      <c r="B409" s="225"/>
      <c r="C409" s="357"/>
      <c r="D409" s="366"/>
      <c r="E409" s="182"/>
      <c r="F409" s="368"/>
      <c r="G409" s="131"/>
      <c r="H409" s="162"/>
      <c r="I409" s="163"/>
      <c r="J409" s="360"/>
      <c r="K409" s="311"/>
    </row>
  </sheetData>
  <mergeCells count="8">
    <mergeCell ref="A3:C3"/>
    <mergeCell ref="A41:C41"/>
    <mergeCell ref="A79:C79"/>
    <mergeCell ref="A190:C190"/>
    <mergeCell ref="A375:C375"/>
    <mergeCell ref="A116:E116"/>
    <mergeCell ref="A227:C227"/>
    <mergeCell ref="A338:C338"/>
  </mergeCells>
  <phoneticPr fontId="4" type="noConversion"/>
  <hyperlinks>
    <hyperlink ref="I159" r:id="rId1" xr:uid="{BCCFE3BB-F1BA-4115-A2DC-6C76A5DC916C}"/>
  </hyperlinks>
  <pageMargins left="0.43" right="0.14000000000000001" top="0.14000000000000001" bottom="0.15" header="0.15" footer="0.14000000000000001"/>
  <pageSetup paperSize="9" scale="64" orientation="portrait" r:id="rId2"/>
  <headerFooter alignWithMargins="0"/>
  <rowBreaks count="8" manualBreakCount="8">
    <brk id="38" max="16383" man="1"/>
    <brk id="113" max="10" man="1"/>
    <brk id="187" max="10" man="1"/>
    <brk id="224" max="10" man="1"/>
    <brk id="261" max="10" man="1"/>
    <brk id="298" max="10" man="1"/>
    <brk id="335" max="10" man="1"/>
    <brk id="372" max="10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A16C-4EA5-49BA-B5E9-54C160048884}">
  <dimension ref="A1:U540"/>
  <sheetViews>
    <sheetView topLeftCell="A6" workbookViewId="0">
      <selection activeCell="S11" sqref="S11"/>
    </sheetView>
  </sheetViews>
  <sheetFormatPr defaultColWidth="12.140625" defaultRowHeight="34.5"/>
  <cols>
    <col min="1" max="1" width="9" style="98" customWidth="1"/>
    <col min="2" max="2" width="30.42578125" style="77" customWidth="1"/>
    <col min="3" max="3" width="9.42578125" style="98" customWidth="1"/>
    <col min="4" max="4" width="9.42578125" style="214" customWidth="1"/>
    <col min="5" max="5" width="10.5703125" style="178" customWidth="1"/>
    <col min="6" max="6" width="10.42578125" style="99" customWidth="1"/>
    <col min="7" max="7" width="11.140625" style="98" customWidth="1"/>
    <col min="8" max="8" width="10.5703125" style="100" customWidth="1"/>
    <col min="9" max="9" width="16" style="421" customWidth="1"/>
    <col min="10" max="10" width="12" style="295" customWidth="1"/>
    <col min="11" max="11" width="14" style="294" customWidth="1"/>
    <col min="12" max="12" width="13.85546875" style="104" customWidth="1"/>
    <col min="13" max="13" width="8.85546875" style="105" customWidth="1"/>
    <col min="14" max="14" width="18.140625" style="101" customWidth="1"/>
    <col min="15" max="16384" width="12.140625" style="3"/>
  </cols>
  <sheetData>
    <row r="1" spans="1:21" ht="20.25" customHeight="1">
      <c r="A1" s="4"/>
      <c r="B1" s="3"/>
      <c r="C1" s="77"/>
      <c r="D1" s="317"/>
      <c r="E1" s="232"/>
      <c r="F1" s="233"/>
      <c r="G1" s="270"/>
      <c r="H1" s="3"/>
      <c r="I1" s="412"/>
      <c r="J1" s="299"/>
      <c r="K1" s="309"/>
      <c r="L1" s="3"/>
      <c r="M1" s="3"/>
      <c r="N1" s="3"/>
    </row>
    <row r="2" spans="1:21" s="1" customFormat="1">
      <c r="A2" s="1" t="s">
        <v>1</v>
      </c>
      <c r="C2" s="71"/>
      <c r="D2" s="317"/>
      <c r="E2" s="232"/>
      <c r="F2" s="233"/>
      <c r="G2" s="270"/>
      <c r="I2" s="413"/>
      <c r="J2" s="299"/>
      <c r="K2" s="309"/>
    </row>
    <row r="3" spans="1:21" s="1" customFormat="1">
      <c r="A3" s="3761" t="s">
        <v>2972</v>
      </c>
      <c r="B3" s="3761"/>
      <c r="C3" s="106" t="s">
        <v>2973</v>
      </c>
      <c r="D3" s="318"/>
      <c r="E3" s="232"/>
      <c r="F3" s="233"/>
      <c r="G3" s="270"/>
      <c r="I3" s="413"/>
      <c r="J3" s="299"/>
      <c r="K3" s="309"/>
    </row>
    <row r="4" spans="1:21" ht="17.25" customHeight="1" thickBot="1">
      <c r="A4" s="4"/>
      <c r="B4" s="3"/>
      <c r="C4" s="77"/>
      <c r="D4" s="317"/>
      <c r="E4" s="232"/>
      <c r="F4" s="233"/>
      <c r="G4" s="270"/>
      <c r="H4" s="3"/>
      <c r="I4" s="412"/>
      <c r="J4" s="299"/>
      <c r="K4" s="309"/>
      <c r="L4" s="3"/>
      <c r="M4" s="3"/>
      <c r="N4" s="3"/>
    </row>
    <row r="5" spans="1:21" s="10" customFormat="1">
      <c r="A5" s="3759"/>
      <c r="B5" s="3760" t="s">
        <v>3</v>
      </c>
      <c r="C5" s="6" t="s">
        <v>4</v>
      </c>
      <c r="D5" s="319" t="s">
        <v>5</v>
      </c>
      <c r="E5" s="234" t="s">
        <v>6</v>
      </c>
      <c r="F5" s="235" t="s">
        <v>6</v>
      </c>
      <c r="G5" s="201" t="s">
        <v>7</v>
      </c>
      <c r="H5" s="80" t="s">
        <v>8</v>
      </c>
      <c r="I5" s="6" t="s">
        <v>9</v>
      </c>
      <c r="J5" s="6" t="s">
        <v>10</v>
      </c>
      <c r="K5" s="219" t="s">
        <v>10</v>
      </c>
    </row>
    <row r="6" spans="1:21" s="10" customFormat="1" ht="35.25" thickBot="1">
      <c r="A6" s="118"/>
      <c r="B6" s="16"/>
      <c r="C6" s="12"/>
      <c r="D6" s="320" t="s">
        <v>11</v>
      </c>
      <c r="E6" s="236" t="s">
        <v>12</v>
      </c>
      <c r="F6" s="237" t="s">
        <v>13</v>
      </c>
      <c r="G6" s="202"/>
      <c r="H6" s="12" t="s">
        <v>14</v>
      </c>
      <c r="I6" s="12"/>
      <c r="J6" s="12" t="s">
        <v>15</v>
      </c>
      <c r="K6" s="307" t="s">
        <v>16</v>
      </c>
    </row>
    <row r="7" spans="1:21">
      <c r="A7" s="1571"/>
      <c r="B7" s="3755" t="s">
        <v>3438</v>
      </c>
      <c r="C7" s="3777" t="s">
        <v>3439</v>
      </c>
      <c r="D7" s="3777"/>
      <c r="E7" s="238"/>
      <c r="F7" s="239"/>
      <c r="G7" s="1820" t="s">
        <v>3440</v>
      </c>
      <c r="H7" s="1821"/>
      <c r="I7" s="1821"/>
      <c r="J7" s="1822"/>
      <c r="K7" s="1823"/>
      <c r="L7" s="3"/>
      <c r="M7" s="3"/>
      <c r="N7" s="3"/>
    </row>
    <row r="8" spans="1:21">
      <c r="A8" s="222"/>
      <c r="B8" s="560" t="s">
        <v>3441</v>
      </c>
      <c r="C8" s="85" t="s">
        <v>901</v>
      </c>
      <c r="D8" s="584" t="s">
        <v>3442</v>
      </c>
      <c r="E8" s="250">
        <v>90</v>
      </c>
      <c r="F8" s="251"/>
      <c r="G8" s="2987" t="s">
        <v>67</v>
      </c>
      <c r="H8" s="203"/>
      <c r="I8" s="416"/>
      <c r="J8" s="203">
        <v>2287</v>
      </c>
      <c r="K8" s="311">
        <v>76.23</v>
      </c>
      <c r="L8" s="3"/>
      <c r="M8" s="3"/>
      <c r="N8" s="3"/>
    </row>
    <row r="9" spans="1:21">
      <c r="A9" s="127"/>
      <c r="B9" s="560" t="s">
        <v>3444</v>
      </c>
      <c r="C9" s="85" t="s">
        <v>901</v>
      </c>
      <c r="D9" s="584" t="s">
        <v>3442</v>
      </c>
      <c r="E9" s="250">
        <v>80</v>
      </c>
      <c r="F9" s="251"/>
      <c r="G9" s="276" t="s">
        <v>3445</v>
      </c>
      <c r="H9" s="203"/>
      <c r="I9" s="416"/>
      <c r="J9" s="203">
        <v>1950</v>
      </c>
      <c r="K9" s="311">
        <v>65</v>
      </c>
      <c r="L9" s="3"/>
      <c r="M9" s="3"/>
      <c r="N9" s="3"/>
    </row>
    <row r="10" spans="1:21">
      <c r="A10" s="1805"/>
      <c r="B10" s="560" t="s">
        <v>7364</v>
      </c>
      <c r="C10" s="85" t="s">
        <v>901</v>
      </c>
      <c r="D10" s="584" t="s">
        <v>3442</v>
      </c>
      <c r="E10" s="1416">
        <v>80</v>
      </c>
      <c r="F10" s="251"/>
      <c r="G10" s="1615" t="s">
        <v>67</v>
      </c>
      <c r="H10" s="204"/>
      <c r="I10" s="415" t="s">
        <v>293</v>
      </c>
      <c r="J10" s="204" t="s">
        <v>7365</v>
      </c>
      <c r="K10" s="310">
        <v>65.36</v>
      </c>
      <c r="L10" s="3"/>
      <c r="M10" s="3"/>
      <c r="N10" s="3"/>
    </row>
    <row r="11" spans="1:21">
      <c r="A11" s="127"/>
      <c r="B11" s="560" t="s">
        <v>7366</v>
      </c>
      <c r="C11" s="85" t="s">
        <v>901</v>
      </c>
      <c r="D11" s="584" t="s">
        <v>5371</v>
      </c>
      <c r="E11" s="611">
        <v>75</v>
      </c>
      <c r="F11" s="241"/>
      <c r="G11" s="2987" t="s">
        <v>7367</v>
      </c>
      <c r="H11" s="203">
        <v>45</v>
      </c>
      <c r="I11" s="3757" t="s">
        <v>7368</v>
      </c>
      <c r="J11" s="203" t="s">
        <v>7369</v>
      </c>
      <c r="K11" s="311">
        <v>64.900000000000006</v>
      </c>
      <c r="L11" s="3"/>
      <c r="M11" s="3"/>
      <c r="N11" s="3"/>
    </row>
    <row r="12" spans="1:21">
      <c r="A12" s="127"/>
      <c r="B12" s="560" t="s">
        <v>7370</v>
      </c>
      <c r="C12" s="85" t="s">
        <v>901</v>
      </c>
      <c r="D12" s="584" t="s">
        <v>3442</v>
      </c>
      <c r="E12" s="611">
        <v>80</v>
      </c>
      <c r="F12" s="241"/>
      <c r="G12" s="2987" t="s">
        <v>67</v>
      </c>
      <c r="H12" s="203"/>
      <c r="I12" s="416" t="s">
        <v>285</v>
      </c>
      <c r="J12" s="203" t="s">
        <v>7371</v>
      </c>
      <c r="K12" s="311">
        <v>70.72</v>
      </c>
      <c r="L12" s="184"/>
      <c r="M12" s="318"/>
      <c r="N12" s="318"/>
      <c r="O12" s="1452"/>
      <c r="P12" s="1452"/>
      <c r="Q12" s="281"/>
      <c r="R12" s="1721"/>
      <c r="S12" s="1722"/>
      <c r="T12" s="1723"/>
      <c r="U12" s="1723"/>
    </row>
    <row r="13" spans="1:21">
      <c r="A13" s="127"/>
      <c r="B13" s="560" t="s">
        <v>3449</v>
      </c>
      <c r="C13" s="85" t="s">
        <v>3450</v>
      </c>
      <c r="D13" s="584" t="s">
        <v>3451</v>
      </c>
      <c r="E13" s="611">
        <v>40</v>
      </c>
      <c r="F13" s="241"/>
      <c r="G13" s="2987" t="s">
        <v>67</v>
      </c>
      <c r="H13" s="203"/>
      <c r="I13" s="416" t="s">
        <v>2405</v>
      </c>
      <c r="J13" s="884" t="s">
        <v>7372</v>
      </c>
      <c r="K13" s="311">
        <v>24.21</v>
      </c>
      <c r="L13" s="3"/>
      <c r="M13" s="3"/>
      <c r="N13" s="3"/>
    </row>
    <row r="14" spans="1:21">
      <c r="A14" s="127"/>
      <c r="B14" s="560" t="s">
        <v>3453</v>
      </c>
      <c r="C14" s="85" t="s">
        <v>3450</v>
      </c>
      <c r="D14" s="584" t="s">
        <v>3454</v>
      </c>
      <c r="E14" s="827">
        <v>30</v>
      </c>
      <c r="F14" s="241"/>
      <c r="G14" s="2987" t="s">
        <v>67</v>
      </c>
      <c r="H14" s="29"/>
      <c r="I14" s="416" t="s">
        <v>2405</v>
      </c>
      <c r="J14" s="606" t="s">
        <v>7373</v>
      </c>
      <c r="K14" s="311">
        <v>21</v>
      </c>
      <c r="L14" s="3"/>
      <c r="M14" s="3"/>
      <c r="N14" s="3"/>
    </row>
    <row r="15" spans="1:21">
      <c r="A15" s="127"/>
      <c r="B15" s="560"/>
      <c r="C15" s="85"/>
      <c r="D15" s="322"/>
      <c r="E15" s="252"/>
      <c r="F15" s="241"/>
      <c r="G15" s="276"/>
      <c r="H15" s="29"/>
      <c r="I15" s="416"/>
      <c r="J15" s="203"/>
      <c r="K15" s="311"/>
      <c r="L15" s="3"/>
      <c r="M15" s="3"/>
      <c r="N15" s="3"/>
    </row>
    <row r="16" spans="1:21">
      <c r="A16" s="127"/>
      <c r="B16" s="578" t="s">
        <v>7374</v>
      </c>
      <c r="C16" s="3757" t="s">
        <v>7375</v>
      </c>
      <c r="D16" s="599" t="s">
        <v>3216</v>
      </c>
      <c r="E16" s="3757" t="s">
        <v>7376</v>
      </c>
      <c r="F16" s="251"/>
      <c r="G16" s="275" t="s">
        <v>7367</v>
      </c>
      <c r="H16" s="204">
        <v>3100</v>
      </c>
      <c r="I16" s="415" t="s">
        <v>7377</v>
      </c>
      <c r="J16" s="204"/>
      <c r="K16" s="310" t="s">
        <v>7378</v>
      </c>
      <c r="L16" s="3"/>
      <c r="M16" s="3"/>
      <c r="N16" s="3"/>
    </row>
    <row r="17" spans="1:14">
      <c r="A17" s="127"/>
      <c r="B17" s="578" t="s">
        <v>7374</v>
      </c>
      <c r="C17" s="1843" t="s">
        <v>7379</v>
      </c>
      <c r="D17" s="599" t="s">
        <v>3216</v>
      </c>
      <c r="E17" s="256"/>
      <c r="F17" s="241"/>
      <c r="G17" s="275" t="s">
        <v>7367</v>
      </c>
      <c r="H17" s="29"/>
      <c r="I17" s="416"/>
      <c r="J17" s="203"/>
      <c r="K17" s="311"/>
      <c r="L17" s="3"/>
      <c r="M17" s="3"/>
      <c r="N17" s="3"/>
    </row>
    <row r="18" spans="1:14">
      <c r="A18" s="127"/>
      <c r="B18" s="560"/>
      <c r="C18" s="82"/>
      <c r="D18" s="324"/>
      <c r="E18" s="256"/>
      <c r="F18" s="241"/>
      <c r="G18" s="276"/>
      <c r="H18" s="29"/>
      <c r="I18" s="416"/>
      <c r="J18" s="203"/>
      <c r="K18" s="311"/>
      <c r="L18" s="3"/>
      <c r="M18" s="3"/>
      <c r="N18" s="3"/>
    </row>
    <row r="19" spans="1:14">
      <c r="A19" s="222"/>
      <c r="B19" s="560"/>
      <c r="C19" s="85"/>
      <c r="D19" s="322"/>
      <c r="E19" s="252"/>
      <c r="F19" s="241"/>
      <c r="G19" s="276"/>
      <c r="H19" s="29"/>
      <c r="I19" s="416"/>
      <c r="J19" s="203"/>
      <c r="K19" s="311"/>
      <c r="L19" s="3"/>
      <c r="M19" s="3"/>
      <c r="N19" s="3"/>
    </row>
    <row r="20" spans="1:14">
      <c r="A20" s="127"/>
      <c r="B20" s="560"/>
      <c r="C20" s="85"/>
      <c r="D20" s="321"/>
      <c r="E20" s="250"/>
      <c r="F20" s="251"/>
      <c r="G20" s="275"/>
      <c r="H20" s="204"/>
      <c r="I20" s="415"/>
      <c r="J20" s="204"/>
      <c r="K20" s="310"/>
      <c r="L20" s="3"/>
      <c r="M20" s="3"/>
      <c r="N20" s="3"/>
    </row>
    <row r="21" spans="1:14">
      <c r="A21" s="127"/>
      <c r="B21" s="560"/>
      <c r="C21" s="579"/>
      <c r="D21" s="322"/>
      <c r="E21" s="252"/>
      <c r="F21" s="241"/>
      <c r="G21" s="275"/>
      <c r="H21" s="203"/>
      <c r="I21" s="416"/>
      <c r="J21" s="203"/>
      <c r="K21" s="311"/>
      <c r="L21" s="3"/>
      <c r="M21" s="3"/>
      <c r="N21" s="3"/>
    </row>
    <row r="22" spans="1:14">
      <c r="A22" s="127"/>
      <c r="B22" s="560"/>
      <c r="C22" s="85"/>
      <c r="D22" s="322"/>
      <c r="E22" s="252"/>
      <c r="F22" s="241"/>
      <c r="G22" s="275"/>
      <c r="H22" s="29"/>
      <c r="I22" s="416"/>
      <c r="J22" s="203"/>
      <c r="K22" s="311"/>
      <c r="L22" s="3"/>
      <c r="M22" s="3"/>
      <c r="N22" s="3"/>
    </row>
    <row r="23" spans="1:14">
      <c r="A23" s="127"/>
      <c r="B23" s="578"/>
      <c r="C23" s="583"/>
      <c r="D23" s="322"/>
      <c r="E23" s="252"/>
      <c r="F23" s="241"/>
      <c r="G23" s="275"/>
      <c r="H23" s="29"/>
      <c r="I23" s="416"/>
      <c r="J23" s="203"/>
      <c r="K23" s="311"/>
      <c r="L23" s="3"/>
      <c r="M23" s="3"/>
      <c r="N23" s="3"/>
    </row>
    <row r="24" spans="1:14">
      <c r="A24" s="127"/>
      <c r="B24" s="560"/>
      <c r="C24" s="82"/>
      <c r="D24" s="322"/>
      <c r="E24" s="252"/>
      <c r="F24" s="241"/>
      <c r="G24" s="275"/>
      <c r="H24" s="29"/>
      <c r="I24" s="416"/>
      <c r="J24" s="203"/>
      <c r="K24" s="311"/>
      <c r="L24" s="3"/>
      <c r="M24" s="3"/>
      <c r="N24" s="3"/>
    </row>
    <row r="25" spans="1:14">
      <c r="A25" s="127"/>
      <c r="B25" s="560"/>
      <c r="C25" s="82"/>
      <c r="D25" s="322"/>
      <c r="E25" s="252"/>
      <c r="F25" s="241"/>
      <c r="G25" s="275"/>
      <c r="H25" s="29"/>
      <c r="I25" s="416"/>
      <c r="J25" s="203"/>
      <c r="K25" s="311"/>
      <c r="L25" s="3"/>
      <c r="M25" s="3"/>
      <c r="N25" s="3"/>
    </row>
    <row r="26" spans="1:14">
      <c r="A26" s="127"/>
      <c r="B26" s="1844"/>
      <c r="C26" s="1843"/>
      <c r="D26" s="322"/>
      <c r="E26" s="252"/>
      <c r="F26" s="241"/>
      <c r="G26" s="275"/>
      <c r="H26" s="29"/>
      <c r="I26" s="416"/>
      <c r="J26" s="203"/>
      <c r="K26" s="311"/>
      <c r="L26" s="3"/>
      <c r="M26" s="3"/>
      <c r="N26" s="3"/>
    </row>
    <row r="27" spans="1:14">
      <c r="A27" s="127"/>
      <c r="B27" s="225"/>
      <c r="C27" s="82"/>
      <c r="D27" s="322"/>
      <c r="E27" s="252"/>
      <c r="F27" s="241"/>
      <c r="G27" s="275"/>
      <c r="H27" s="29"/>
      <c r="I27" s="416"/>
      <c r="J27" s="203"/>
      <c r="K27" s="311"/>
      <c r="L27" s="3"/>
      <c r="M27" s="3"/>
      <c r="N27" s="3"/>
    </row>
    <row r="28" spans="1:14">
      <c r="A28" s="127"/>
      <c r="B28" s="32"/>
      <c r="C28" s="82"/>
      <c r="D28" s="322"/>
      <c r="E28" s="252"/>
      <c r="F28" s="241"/>
      <c r="G28" s="275"/>
      <c r="H28" s="29"/>
      <c r="I28" s="416"/>
      <c r="J28" s="203"/>
      <c r="K28" s="311"/>
      <c r="L28" s="3"/>
      <c r="M28" s="3"/>
      <c r="N28" s="3"/>
    </row>
    <row r="29" spans="1:14">
      <c r="A29" s="136"/>
      <c r="B29" s="32"/>
      <c r="C29" s="82"/>
      <c r="D29" s="322"/>
      <c r="E29" s="252"/>
      <c r="F29" s="241"/>
      <c r="G29" s="275"/>
      <c r="H29" s="29"/>
      <c r="I29" s="416"/>
      <c r="J29" s="203"/>
      <c r="K29" s="311"/>
      <c r="L29" s="3"/>
      <c r="M29" s="3"/>
      <c r="N29" s="3"/>
    </row>
    <row r="30" spans="1:14">
      <c r="A30" s="136"/>
      <c r="B30" s="32"/>
      <c r="C30" s="82"/>
      <c r="D30" s="322"/>
      <c r="E30" s="252"/>
      <c r="F30" s="241"/>
      <c r="G30" s="275"/>
      <c r="H30" s="29"/>
      <c r="I30" s="416"/>
      <c r="J30" s="203"/>
      <c r="K30" s="311"/>
      <c r="L30" s="3"/>
      <c r="M30" s="3"/>
      <c r="N30" s="3"/>
    </row>
    <row r="31" spans="1:14">
      <c r="A31" s="127"/>
      <c r="B31" s="32"/>
      <c r="C31" s="82"/>
      <c r="D31" s="322"/>
      <c r="E31" s="240"/>
      <c r="F31" s="241"/>
      <c r="G31" s="275"/>
      <c r="H31" s="29"/>
      <c r="I31" s="416"/>
      <c r="J31" s="203"/>
      <c r="K31" s="311"/>
      <c r="L31" s="3"/>
      <c r="M31" s="3"/>
      <c r="N31" s="3"/>
    </row>
    <row r="32" spans="1:14">
      <c r="A32" s="151"/>
      <c r="B32" s="32"/>
      <c r="C32" s="82"/>
      <c r="D32" s="322"/>
      <c r="E32" s="240"/>
      <c r="F32" s="241"/>
      <c r="G32" s="275"/>
      <c r="H32" s="29"/>
      <c r="I32" s="416"/>
      <c r="J32" s="203"/>
      <c r="K32" s="311"/>
      <c r="L32" s="3"/>
      <c r="M32" s="3"/>
      <c r="N32" s="3"/>
    </row>
    <row r="33" spans="1:14">
      <c r="A33" s="223"/>
      <c r="B33" s="607"/>
      <c r="C33" s="459"/>
      <c r="D33" s="322"/>
      <c r="E33" s="240"/>
      <c r="F33" s="241"/>
      <c r="G33" s="275"/>
      <c r="H33" s="29"/>
      <c r="I33" s="416"/>
      <c r="J33" s="203"/>
      <c r="K33" s="311"/>
      <c r="L33" s="3"/>
      <c r="M33" s="3"/>
      <c r="N33" s="3"/>
    </row>
    <row r="34" spans="1:14">
      <c r="A34" s="194"/>
      <c r="B34" s="26"/>
      <c r="C34" s="747"/>
      <c r="D34" s="321"/>
      <c r="E34" s="256"/>
      <c r="F34" s="241"/>
      <c r="G34" s="275"/>
      <c r="H34" s="20"/>
      <c r="I34" s="415"/>
      <c r="J34" s="204"/>
      <c r="K34" s="1566"/>
      <c r="L34" s="3"/>
      <c r="M34" s="3"/>
      <c r="N34" s="3"/>
    </row>
    <row r="35" spans="1:14">
      <c r="A35" s="127"/>
      <c r="B35" s="560"/>
      <c r="C35" s="85"/>
      <c r="D35" s="321"/>
      <c r="E35" s="250"/>
      <c r="F35" s="251"/>
      <c r="G35" s="275"/>
      <c r="H35" s="20"/>
      <c r="I35" s="415"/>
      <c r="J35" s="204"/>
      <c r="K35" s="310"/>
      <c r="L35" s="3"/>
      <c r="M35" s="3"/>
      <c r="N35" s="3"/>
    </row>
    <row r="36" spans="1:14">
      <c r="A36" s="127"/>
      <c r="B36" s="560"/>
      <c r="C36" s="82"/>
      <c r="D36" s="322"/>
      <c r="E36" s="252"/>
      <c r="F36" s="241"/>
      <c r="G36" s="276"/>
      <c r="H36" s="29"/>
      <c r="I36" s="416"/>
      <c r="J36" s="203"/>
      <c r="K36" s="311"/>
      <c r="L36" s="3"/>
      <c r="M36" s="3"/>
      <c r="N36" s="3"/>
    </row>
    <row r="37" spans="1:14" ht="35.25" thickBot="1">
      <c r="A37" s="4"/>
      <c r="B37" s="560"/>
      <c r="C37" s="85"/>
      <c r="D37" s="322"/>
      <c r="E37" s="252"/>
      <c r="F37" s="241"/>
      <c r="G37" s="276"/>
      <c r="H37" s="29"/>
      <c r="I37" s="416"/>
      <c r="J37" s="203"/>
      <c r="K37" s="311"/>
      <c r="L37" s="3"/>
      <c r="M37" s="3"/>
      <c r="N37" s="3"/>
    </row>
    <row r="38" spans="1:14" ht="29.25" customHeight="1">
      <c r="A38" s="4"/>
      <c r="B38" s="1782"/>
      <c r="C38" s="1871"/>
      <c r="D38" s="1466"/>
      <c r="E38" s="2706"/>
      <c r="F38" s="612"/>
      <c r="G38" s="1601"/>
      <c r="H38" s="1599"/>
      <c r="I38" s="482"/>
      <c r="J38" s="1995"/>
      <c r="K38" s="2239"/>
    </row>
    <row r="39" spans="1:14" ht="35.25" customHeight="1">
      <c r="A39" s="1" t="s">
        <v>1</v>
      </c>
      <c r="B39" s="1"/>
      <c r="C39" s="71"/>
      <c r="D39" s="317"/>
      <c r="E39" s="232"/>
      <c r="F39" s="233"/>
      <c r="G39" s="270"/>
      <c r="H39" s="1"/>
      <c r="I39" s="413"/>
      <c r="J39" s="299"/>
      <c r="K39" s="309"/>
    </row>
    <row r="40" spans="1:14">
      <c r="A40" s="3761" t="s">
        <v>3074</v>
      </c>
      <c r="B40" s="3761"/>
      <c r="C40" s="3777" t="s">
        <v>3075</v>
      </c>
      <c r="D40" s="3777"/>
      <c r="E40" s="3777"/>
      <c r="F40" s="3777"/>
      <c r="G40" s="270"/>
      <c r="H40" s="1" t="s">
        <v>3076</v>
      </c>
      <c r="I40" s="413"/>
      <c r="J40" s="299"/>
      <c r="K40" s="309"/>
    </row>
    <row r="41" spans="1:14" ht="21.75" customHeight="1" thickBot="1">
      <c r="A41" s="4"/>
      <c r="B41" s="3"/>
      <c r="C41" s="77"/>
      <c r="D41" s="317"/>
      <c r="E41" s="232"/>
      <c r="F41" s="233"/>
      <c r="G41" s="270"/>
      <c r="H41" s="3"/>
      <c r="I41" s="412"/>
      <c r="J41" s="299"/>
      <c r="K41" s="309"/>
    </row>
    <row r="42" spans="1:14">
      <c r="A42" s="3759"/>
      <c r="B42" s="3760" t="s">
        <v>3</v>
      </c>
      <c r="C42" s="6" t="s">
        <v>4</v>
      </c>
      <c r="D42" s="319" t="s">
        <v>5</v>
      </c>
      <c r="E42" s="234" t="s">
        <v>6</v>
      </c>
      <c r="F42" s="235" t="s">
        <v>6</v>
      </c>
      <c r="G42" s="201" t="s">
        <v>7</v>
      </c>
      <c r="H42" s="80" t="s">
        <v>8</v>
      </c>
      <c r="I42" s="80" t="s">
        <v>9</v>
      </c>
      <c r="J42" s="112" t="s">
        <v>10</v>
      </c>
      <c r="K42" s="313" t="s">
        <v>10</v>
      </c>
    </row>
    <row r="43" spans="1:14" ht="35.25" thickBot="1">
      <c r="A43" s="613"/>
      <c r="B43" s="614"/>
      <c r="C43" s="12"/>
      <c r="D43" s="320" t="s">
        <v>11</v>
      </c>
      <c r="E43" s="236" t="s">
        <v>12</v>
      </c>
      <c r="F43" s="237" t="s">
        <v>13</v>
      </c>
      <c r="G43" s="202"/>
      <c r="H43" s="12" t="s">
        <v>14</v>
      </c>
      <c r="I43" s="414"/>
      <c r="J43" s="122" t="s">
        <v>15</v>
      </c>
      <c r="K43" s="314" t="s">
        <v>16</v>
      </c>
    </row>
    <row r="44" spans="1:14">
      <c r="A44" s="1761"/>
      <c r="B44" s="3501" t="s">
        <v>1661</v>
      </c>
      <c r="C44" s="3777"/>
      <c r="D44" s="3777"/>
      <c r="E44" s="1416"/>
      <c r="F44" s="251"/>
      <c r="G44" s="275"/>
      <c r="H44" s="204"/>
      <c r="I44" s="415"/>
      <c r="J44" s="204"/>
      <c r="K44" s="310"/>
    </row>
    <row r="45" spans="1:14">
      <c r="A45" s="1805"/>
      <c r="B45" s="560" t="s">
        <v>7380</v>
      </c>
      <c r="C45" s="579" t="s">
        <v>3505</v>
      </c>
      <c r="D45" s="584" t="s">
        <v>3506</v>
      </c>
      <c r="E45" s="3166">
        <v>30</v>
      </c>
      <c r="F45" s="241"/>
      <c r="G45" s="275"/>
      <c r="H45" s="203"/>
      <c r="I45" s="416"/>
      <c r="J45" s="203"/>
      <c r="K45" s="311"/>
    </row>
    <row r="46" spans="1:14">
      <c r="A46" s="127"/>
      <c r="B46" s="560" t="s">
        <v>7381</v>
      </c>
      <c r="C46" s="579" t="s">
        <v>3505</v>
      </c>
      <c r="D46" s="584" t="s">
        <v>3506</v>
      </c>
      <c r="E46" s="3166">
        <v>30</v>
      </c>
      <c r="F46" s="241"/>
      <c r="G46" s="275" t="s">
        <v>375</v>
      </c>
      <c r="H46" s="203" t="s">
        <v>7382</v>
      </c>
      <c r="I46" s="416"/>
      <c r="J46" s="606" t="s">
        <v>7383</v>
      </c>
      <c r="K46" s="606"/>
    </row>
    <row r="47" spans="1:14">
      <c r="A47" s="127"/>
      <c r="B47" s="560" t="s">
        <v>7384</v>
      </c>
      <c r="C47" s="579" t="s">
        <v>3508</v>
      </c>
      <c r="D47" s="584" t="s">
        <v>3506</v>
      </c>
      <c r="E47" s="3166">
        <v>40</v>
      </c>
      <c r="F47" s="241"/>
      <c r="G47" s="275" t="s">
        <v>3443</v>
      </c>
      <c r="H47" s="203"/>
      <c r="I47" s="416" t="s">
        <v>3509</v>
      </c>
      <c r="J47" s="203"/>
      <c r="K47" s="203"/>
    </row>
    <row r="48" spans="1:14">
      <c r="A48" s="127"/>
      <c r="B48" s="560" t="s">
        <v>7385</v>
      </c>
      <c r="C48" s="579" t="s">
        <v>3510</v>
      </c>
      <c r="D48" s="584" t="s">
        <v>3506</v>
      </c>
      <c r="E48" s="3166">
        <v>40</v>
      </c>
      <c r="F48" s="241"/>
      <c r="G48" s="275" t="s">
        <v>375</v>
      </c>
      <c r="H48" s="884" t="s">
        <v>7386</v>
      </c>
      <c r="I48" s="416"/>
      <c r="J48" s="606" t="s">
        <v>7387</v>
      </c>
      <c r="K48" s="606"/>
    </row>
    <row r="49" spans="1:11">
      <c r="A49" s="127"/>
      <c r="B49" s="3498" t="s">
        <v>7388</v>
      </c>
      <c r="C49" s="1669" t="s">
        <v>7389</v>
      </c>
      <c r="D49" s="322"/>
      <c r="E49" s="3232">
        <v>45</v>
      </c>
      <c r="F49" s="241"/>
      <c r="G49" s="276" t="s">
        <v>375</v>
      </c>
      <c r="H49" s="29" t="s">
        <v>7390</v>
      </c>
      <c r="I49" s="416"/>
      <c r="J49" s="416" t="s">
        <v>7391</v>
      </c>
      <c r="K49" s="416"/>
    </row>
    <row r="50" spans="1:11">
      <c r="A50" s="127"/>
      <c r="B50" s="3498" t="s">
        <v>7392</v>
      </c>
      <c r="C50" s="1669" t="s">
        <v>7389</v>
      </c>
      <c r="D50" s="322"/>
      <c r="E50" s="3232">
        <v>45</v>
      </c>
      <c r="F50" s="241"/>
      <c r="G50" s="276" t="s">
        <v>375</v>
      </c>
      <c r="H50" s="29" t="s">
        <v>7393</v>
      </c>
      <c r="I50" s="416"/>
      <c r="J50" s="416" t="s">
        <v>7394</v>
      </c>
      <c r="K50" s="416"/>
    </row>
    <row r="51" spans="1:11">
      <c r="A51" s="127"/>
      <c r="B51" s="560" t="s">
        <v>7395</v>
      </c>
      <c r="C51" s="579" t="s">
        <v>7396</v>
      </c>
      <c r="D51" s="322"/>
      <c r="E51" s="3232">
        <v>60</v>
      </c>
      <c r="F51" s="241"/>
      <c r="G51" s="276" t="s">
        <v>375</v>
      </c>
      <c r="H51" s="29" t="s">
        <v>7397</v>
      </c>
      <c r="I51" s="416"/>
      <c r="J51" s="416" t="s">
        <v>7398</v>
      </c>
      <c r="K51" s="416"/>
    </row>
    <row r="52" spans="1:11">
      <c r="A52" s="127"/>
      <c r="B52" s="560"/>
      <c r="C52" s="82"/>
      <c r="D52" s="324"/>
      <c r="E52" s="256"/>
      <c r="F52" s="241"/>
      <c r="G52" s="277"/>
      <c r="H52" s="29"/>
      <c r="I52" s="416"/>
      <c r="J52" s="203"/>
      <c r="K52" s="311"/>
    </row>
    <row r="53" spans="1:11">
      <c r="A53" s="127"/>
      <c r="B53" s="560"/>
      <c r="C53" s="82"/>
      <c r="D53" s="324"/>
      <c r="E53" s="256"/>
      <c r="F53" s="241"/>
      <c r="G53" s="277"/>
      <c r="H53" s="29"/>
      <c r="I53" s="416"/>
      <c r="J53" s="203"/>
      <c r="K53" s="311"/>
    </row>
    <row r="54" spans="1:11">
      <c r="A54" s="127"/>
      <c r="B54" s="560"/>
      <c r="C54" s="583"/>
      <c r="D54" s="324"/>
      <c r="E54" s="256"/>
      <c r="F54" s="241"/>
      <c r="G54" s="277"/>
      <c r="H54" s="29"/>
      <c r="I54" s="416"/>
      <c r="J54" s="203"/>
      <c r="K54" s="311"/>
    </row>
    <row r="55" spans="1:11">
      <c r="A55" s="127"/>
      <c r="B55" s="32"/>
      <c r="C55" s="82"/>
      <c r="D55" s="324"/>
      <c r="E55" s="256"/>
      <c r="F55" s="241"/>
      <c r="G55" s="277"/>
      <c r="H55" s="29"/>
      <c r="I55" s="416"/>
      <c r="J55" s="203"/>
      <c r="K55" s="311"/>
    </row>
    <row r="56" spans="1:11">
      <c r="A56" s="127"/>
      <c r="B56" s="616"/>
      <c r="C56" s="82"/>
      <c r="D56" s="324"/>
      <c r="E56" s="256"/>
      <c r="F56" s="241"/>
      <c r="G56" s="277"/>
      <c r="H56" s="29"/>
      <c r="I56" s="416"/>
      <c r="J56" s="203"/>
      <c r="K56" s="311"/>
    </row>
    <row r="57" spans="1:11">
      <c r="A57" s="222"/>
      <c r="B57" s="560"/>
      <c r="C57" s="579"/>
      <c r="D57" s="584"/>
      <c r="E57" s="252"/>
      <c r="F57" s="241"/>
      <c r="G57" s="275"/>
      <c r="H57" s="203"/>
      <c r="I57" s="416"/>
      <c r="J57" s="203"/>
      <c r="K57" s="311"/>
    </row>
    <row r="58" spans="1:11">
      <c r="A58" s="127"/>
      <c r="B58" s="560"/>
      <c r="C58" s="579"/>
      <c r="D58" s="584"/>
      <c r="E58" s="252"/>
      <c r="F58" s="241"/>
      <c r="G58" s="275"/>
      <c r="H58" s="203"/>
      <c r="I58" s="416"/>
      <c r="J58" s="203"/>
      <c r="K58" s="311"/>
    </row>
    <row r="59" spans="1:11">
      <c r="A59" s="127"/>
      <c r="B59" s="560"/>
      <c r="C59" s="579"/>
      <c r="D59" s="584"/>
      <c r="E59" s="252"/>
      <c r="F59" s="241"/>
      <c r="G59" s="275"/>
      <c r="H59" s="203"/>
      <c r="I59" s="416"/>
      <c r="J59" s="203"/>
      <c r="K59" s="311"/>
    </row>
    <row r="60" spans="1:11">
      <c r="A60" s="127"/>
      <c r="B60" s="560"/>
      <c r="C60" s="579"/>
      <c r="D60" s="584"/>
      <c r="E60" s="252"/>
      <c r="F60" s="241"/>
      <c r="G60" s="275"/>
      <c r="H60" s="203"/>
      <c r="I60" s="416"/>
      <c r="J60" s="203"/>
      <c r="K60" s="311"/>
    </row>
    <row r="61" spans="1:11">
      <c r="A61" s="127"/>
      <c r="B61" s="560"/>
      <c r="C61" s="85"/>
      <c r="D61" s="321"/>
      <c r="E61" s="250"/>
      <c r="F61" s="251"/>
      <c r="G61" s="275"/>
      <c r="H61" s="20"/>
      <c r="I61" s="415"/>
      <c r="J61" s="204"/>
      <c r="K61" s="310"/>
    </row>
    <row r="62" spans="1:11">
      <c r="A62" s="127"/>
      <c r="B62" s="645" t="s">
        <v>3511</v>
      </c>
      <c r="C62" s="93" t="s">
        <v>3512</v>
      </c>
      <c r="D62" s="322" t="s">
        <v>3513</v>
      </c>
      <c r="E62" s="252">
        <v>160</v>
      </c>
      <c r="F62" s="241"/>
      <c r="G62" s="276" t="s">
        <v>3443</v>
      </c>
      <c r="H62" s="29">
        <v>130</v>
      </c>
      <c r="I62" s="416" t="s">
        <v>3514</v>
      </c>
      <c r="J62" s="203"/>
      <c r="K62" s="311">
        <v>130</v>
      </c>
    </row>
    <row r="63" spans="1:11">
      <c r="A63" s="127"/>
      <c r="B63" s="645" t="s">
        <v>3511</v>
      </c>
      <c r="C63" s="93" t="s">
        <v>3515</v>
      </c>
      <c r="D63" s="322" t="s">
        <v>3516</v>
      </c>
      <c r="E63" s="252">
        <v>170</v>
      </c>
      <c r="F63" s="241"/>
      <c r="G63" s="276" t="s">
        <v>3443</v>
      </c>
      <c r="H63" s="29"/>
      <c r="I63" s="416"/>
      <c r="J63" s="203"/>
      <c r="K63" s="311">
        <v>145</v>
      </c>
    </row>
    <row r="64" spans="1:11">
      <c r="A64" s="127"/>
      <c r="B64" s="645" t="s">
        <v>3511</v>
      </c>
      <c r="C64" s="93" t="s">
        <v>3517</v>
      </c>
      <c r="D64" s="322" t="s">
        <v>3518</v>
      </c>
      <c r="E64" s="252">
        <v>220</v>
      </c>
      <c r="F64" s="241"/>
      <c r="G64" s="276"/>
      <c r="H64" s="29"/>
      <c r="I64" s="416"/>
      <c r="J64" s="203"/>
      <c r="K64" s="311">
        <v>180</v>
      </c>
    </row>
    <row r="65" spans="1:14">
      <c r="A65" s="127"/>
      <c r="B65" s="645" t="s">
        <v>3511</v>
      </c>
      <c r="C65" s="93" t="s">
        <v>3519</v>
      </c>
      <c r="D65" s="322" t="s">
        <v>3038</v>
      </c>
      <c r="E65" s="256">
        <v>280</v>
      </c>
      <c r="F65" s="241"/>
      <c r="G65" s="277"/>
      <c r="H65" s="29"/>
      <c r="I65" s="416"/>
      <c r="J65" s="203"/>
      <c r="K65" s="311">
        <v>230</v>
      </c>
    </row>
    <row r="66" spans="1:14">
      <c r="A66" s="136"/>
      <c r="B66" s="645" t="s">
        <v>3520</v>
      </c>
      <c r="C66" s="93" t="s">
        <v>3521</v>
      </c>
      <c r="D66" s="322" t="s">
        <v>3516</v>
      </c>
      <c r="E66" s="252">
        <v>175</v>
      </c>
      <c r="F66" s="241"/>
      <c r="G66" s="275"/>
      <c r="H66" s="29"/>
      <c r="I66" s="416"/>
      <c r="J66" s="203"/>
      <c r="K66" s="311"/>
    </row>
    <row r="67" spans="1:14">
      <c r="A67" s="136"/>
      <c r="B67" s="645" t="s">
        <v>3520</v>
      </c>
      <c r="C67" s="93" t="s">
        <v>3522</v>
      </c>
      <c r="D67" s="322" t="s">
        <v>3518</v>
      </c>
      <c r="E67" s="252">
        <v>320</v>
      </c>
      <c r="F67" s="241"/>
      <c r="G67" s="276"/>
      <c r="H67" s="29"/>
      <c r="I67" s="416"/>
      <c r="J67" s="203"/>
      <c r="K67" s="311"/>
    </row>
    <row r="68" spans="1:14">
      <c r="A68" s="127"/>
      <c r="B68" s="645" t="s">
        <v>3520</v>
      </c>
      <c r="C68" s="93" t="s">
        <v>3523</v>
      </c>
      <c r="D68" s="322"/>
      <c r="E68" s="252">
        <v>490</v>
      </c>
      <c r="F68" s="241"/>
      <c r="G68" s="276"/>
      <c r="H68" s="29"/>
      <c r="I68" s="416"/>
      <c r="J68" s="203"/>
      <c r="K68" s="311"/>
    </row>
    <row r="69" spans="1:14">
      <c r="A69" s="151"/>
      <c r="B69" s="645" t="s">
        <v>3524</v>
      </c>
      <c r="C69" s="82"/>
      <c r="D69" s="322" t="s">
        <v>3513</v>
      </c>
      <c r="E69" s="256">
        <v>50</v>
      </c>
      <c r="F69" s="241"/>
      <c r="G69" s="277"/>
      <c r="H69" s="29"/>
      <c r="I69" s="416"/>
      <c r="J69" s="203"/>
      <c r="K69" s="311">
        <v>40</v>
      </c>
    </row>
    <row r="70" spans="1:14">
      <c r="A70" s="223"/>
      <c r="B70" s="560" t="s">
        <v>3525</v>
      </c>
      <c r="C70" s="2749" t="s">
        <v>3526</v>
      </c>
      <c r="D70" s="322" t="s">
        <v>3513</v>
      </c>
      <c r="E70" s="252">
        <v>70</v>
      </c>
      <c r="F70" s="241"/>
      <c r="G70" s="275"/>
      <c r="H70" s="29"/>
      <c r="I70" s="416"/>
      <c r="J70" s="203"/>
      <c r="K70" s="311"/>
    </row>
    <row r="71" spans="1:14">
      <c r="A71" s="194"/>
      <c r="B71" s="616"/>
      <c r="C71" s="82"/>
      <c r="D71" s="324"/>
      <c r="E71" s="256"/>
      <c r="F71" s="241"/>
      <c r="G71" s="275"/>
      <c r="H71" s="29"/>
      <c r="I71" s="416"/>
      <c r="J71" s="203"/>
      <c r="K71" s="311"/>
    </row>
    <row r="72" spans="1:14" ht="37.5">
      <c r="A72" s="94"/>
      <c r="B72" s="416" t="s">
        <v>7399</v>
      </c>
      <c r="C72" s="583" t="s">
        <v>7400</v>
      </c>
      <c r="D72" s="2757"/>
      <c r="E72" s="1345">
        <v>150</v>
      </c>
      <c r="F72" s="3799"/>
      <c r="G72" s="886"/>
      <c r="H72" s="659"/>
      <c r="I72" s="561"/>
      <c r="J72" s="658"/>
      <c r="K72" s="305">
        <v>120</v>
      </c>
    </row>
    <row r="73" spans="1:14" ht="34.9" customHeight="1">
      <c r="A73" s="29"/>
      <c r="B73" s="416" t="s">
        <v>7399</v>
      </c>
      <c r="C73" s="93" t="s">
        <v>7401</v>
      </c>
      <c r="D73" s="2759"/>
      <c r="E73" s="1345">
        <v>160</v>
      </c>
      <c r="F73" s="2112"/>
      <c r="G73" s="2761"/>
      <c r="H73" s="2762"/>
      <c r="I73" s="2763"/>
      <c r="J73" s="2764"/>
      <c r="K73" s="305">
        <v>125</v>
      </c>
    </row>
    <row r="74" spans="1:14" s="4" customFormat="1" ht="34.9" customHeight="1">
      <c r="A74" s="29"/>
      <c r="B74" s="416" t="s">
        <v>7399</v>
      </c>
      <c r="C74" s="583" t="s">
        <v>7402</v>
      </c>
      <c r="D74" s="2759"/>
      <c r="E74" s="1345">
        <v>220</v>
      </c>
      <c r="F74" s="2112"/>
      <c r="G74" s="2761"/>
      <c r="H74" s="2762"/>
      <c r="I74" s="2763"/>
      <c r="J74" s="2764"/>
      <c r="K74" s="2765"/>
      <c r="L74" s="104"/>
      <c r="M74" s="105"/>
      <c r="N74" s="101"/>
    </row>
    <row r="75" spans="1:14" ht="35.25" customHeight="1">
      <c r="A75" s="1" t="s">
        <v>1</v>
      </c>
      <c r="B75" s="1"/>
      <c r="C75" s="1180"/>
      <c r="D75" s="575"/>
      <c r="E75" s="1627"/>
      <c r="F75" s="1628"/>
      <c r="G75" s="1623"/>
      <c r="H75" s="1026"/>
      <c r="I75" s="1026"/>
      <c r="J75" s="1624"/>
      <c r="K75" s="1625"/>
    </row>
    <row r="76" spans="1:14" ht="38.25">
      <c r="A76" s="3761" t="s">
        <v>3165</v>
      </c>
      <c r="B76" s="3761"/>
      <c r="C76" s="78"/>
      <c r="D76" s="318"/>
      <c r="E76" s="1628"/>
      <c r="F76" s="1628"/>
      <c r="G76" s="1626"/>
      <c r="H76" s="1624"/>
      <c r="I76" s="1026"/>
      <c r="J76" s="1624"/>
      <c r="K76" s="309"/>
    </row>
    <row r="77" spans="1:14" ht="21.75" customHeight="1" thickBot="1">
      <c r="A77" s="4"/>
      <c r="B77" s="3"/>
      <c r="C77" s="77"/>
      <c r="D77" s="317"/>
      <c r="E77" s="232"/>
      <c r="F77" s="233"/>
      <c r="G77" s="270"/>
      <c r="H77" s="3"/>
      <c r="I77" s="412"/>
      <c r="J77" s="299"/>
      <c r="K77" s="309"/>
    </row>
    <row r="78" spans="1:14">
      <c r="A78" s="3759"/>
      <c r="B78" s="3760" t="s">
        <v>3</v>
      </c>
      <c r="C78" s="6" t="s">
        <v>4</v>
      </c>
      <c r="D78" s="319" t="s">
        <v>5</v>
      </c>
      <c r="E78" s="234" t="s">
        <v>6</v>
      </c>
      <c r="F78" s="235" t="s">
        <v>6</v>
      </c>
      <c r="G78" s="297" t="s">
        <v>7</v>
      </c>
      <c r="H78" s="80" t="s">
        <v>8</v>
      </c>
      <c r="I78" s="80" t="s">
        <v>9</v>
      </c>
      <c r="J78" s="302" t="s">
        <v>10</v>
      </c>
      <c r="K78" s="313" t="s">
        <v>10</v>
      </c>
    </row>
    <row r="79" spans="1:14" ht="35.25" thickBot="1">
      <c r="A79" s="613"/>
      <c r="B79" s="614"/>
      <c r="C79" s="12"/>
      <c r="D79" s="320" t="s">
        <v>11</v>
      </c>
      <c r="E79" s="236" t="s">
        <v>12</v>
      </c>
      <c r="F79" s="237" t="s">
        <v>13</v>
      </c>
      <c r="G79" s="298"/>
      <c r="H79" s="12" t="s">
        <v>14</v>
      </c>
      <c r="I79" s="414"/>
      <c r="J79" s="303" t="s">
        <v>15</v>
      </c>
      <c r="K79" s="314" t="s">
        <v>16</v>
      </c>
    </row>
    <row r="80" spans="1:14">
      <c r="A80" s="1571"/>
      <c r="B80" s="3755" t="s">
        <v>3438</v>
      </c>
      <c r="C80" s="3777" t="s">
        <v>3439</v>
      </c>
      <c r="D80" s="3777"/>
      <c r="E80" s="238"/>
      <c r="F80" s="239"/>
      <c r="G80" s="1820" t="s">
        <v>3440</v>
      </c>
      <c r="H80" s="1821"/>
      <c r="I80" s="1821"/>
      <c r="J80" s="1822"/>
      <c r="K80" s="1823"/>
    </row>
    <row r="81" spans="1:11">
      <c r="A81" s="222"/>
      <c r="B81" s="32" t="s">
        <v>3527</v>
      </c>
      <c r="C81" s="82"/>
      <c r="D81" s="322"/>
      <c r="E81" s="252">
        <v>60</v>
      </c>
      <c r="F81" s="241"/>
      <c r="G81" s="276" t="s">
        <v>3443</v>
      </c>
      <c r="H81" s="29">
        <v>40</v>
      </c>
      <c r="I81" s="416" t="s">
        <v>3528</v>
      </c>
      <c r="J81" s="203"/>
      <c r="K81" s="311">
        <v>40</v>
      </c>
    </row>
    <row r="82" spans="1:11">
      <c r="A82" s="127"/>
      <c r="B82" s="32" t="s">
        <v>3529</v>
      </c>
      <c r="C82" s="82"/>
      <c r="D82" s="322"/>
      <c r="E82" s="252">
        <v>60</v>
      </c>
      <c r="F82" s="241"/>
      <c r="G82" s="276" t="s">
        <v>3443</v>
      </c>
      <c r="H82" s="29"/>
      <c r="I82" s="416"/>
      <c r="J82" s="203"/>
      <c r="K82" s="311">
        <v>40</v>
      </c>
    </row>
    <row r="83" spans="1:11">
      <c r="A83" s="1805"/>
      <c r="B83" s="616" t="s">
        <v>3530</v>
      </c>
      <c r="C83" s="82"/>
      <c r="D83" s="324"/>
      <c r="E83" s="256">
        <v>750</v>
      </c>
      <c r="F83" s="241"/>
      <c r="G83" s="277" t="s">
        <v>3459</v>
      </c>
      <c r="H83" s="29"/>
      <c r="I83" s="416"/>
      <c r="J83" s="203"/>
      <c r="K83" s="311">
        <v>400</v>
      </c>
    </row>
    <row r="84" spans="1:11">
      <c r="A84" s="127"/>
      <c r="B84" s="560" t="s">
        <v>3531</v>
      </c>
      <c r="C84" s="85"/>
      <c r="D84" s="322"/>
      <c r="E84" s="252">
        <v>65</v>
      </c>
      <c r="F84" s="241"/>
      <c r="G84" s="275" t="s">
        <v>3445</v>
      </c>
      <c r="H84" s="29"/>
      <c r="I84" s="416"/>
      <c r="J84" s="203"/>
      <c r="K84" s="311">
        <v>35</v>
      </c>
    </row>
    <row r="85" spans="1:11">
      <c r="A85" s="127"/>
      <c r="B85" s="616" t="s">
        <v>3532</v>
      </c>
      <c r="C85" s="82"/>
      <c r="D85" s="324"/>
      <c r="E85" s="256">
        <v>150</v>
      </c>
      <c r="F85" s="241"/>
      <c r="G85" s="275" t="s">
        <v>3459</v>
      </c>
      <c r="H85" s="29"/>
      <c r="I85" s="416"/>
      <c r="J85" s="203"/>
      <c r="K85" s="311">
        <v>95</v>
      </c>
    </row>
    <row r="86" spans="1:11">
      <c r="A86" s="127"/>
      <c r="B86" s="26" t="s">
        <v>3533</v>
      </c>
      <c r="C86" s="747"/>
      <c r="D86" s="321"/>
      <c r="E86" s="256">
        <v>40</v>
      </c>
      <c r="F86" s="241"/>
      <c r="G86" s="275" t="s">
        <v>3457</v>
      </c>
      <c r="H86" s="20"/>
      <c r="I86" s="415"/>
      <c r="J86" s="204"/>
      <c r="K86" s="1566">
        <v>25</v>
      </c>
    </row>
    <row r="87" spans="1:11">
      <c r="A87" s="127"/>
      <c r="B87" s="560" t="s">
        <v>3534</v>
      </c>
      <c r="C87" s="85"/>
      <c r="D87" s="322"/>
      <c r="E87" s="827">
        <v>120</v>
      </c>
      <c r="F87" s="241"/>
      <c r="G87" s="276"/>
      <c r="H87" s="29"/>
      <c r="I87" s="416"/>
      <c r="J87" s="203"/>
      <c r="K87" s="311"/>
    </row>
    <row r="88" spans="1:11">
      <c r="A88" s="127"/>
      <c r="B88" s="560" t="s">
        <v>3535</v>
      </c>
      <c r="C88" s="85"/>
      <c r="D88" s="322"/>
      <c r="E88" s="827">
        <v>60</v>
      </c>
      <c r="F88" s="241"/>
      <c r="G88" s="276" t="s">
        <v>3479</v>
      </c>
      <c r="H88" s="29"/>
      <c r="I88" s="416"/>
      <c r="J88" s="203"/>
      <c r="K88" s="311">
        <v>33</v>
      </c>
    </row>
    <row r="89" spans="1:11">
      <c r="A89" s="127"/>
      <c r="B89" s="560" t="s">
        <v>3536</v>
      </c>
      <c r="C89" s="583" t="s">
        <v>3537</v>
      </c>
      <c r="D89" s="322"/>
      <c r="E89" s="252">
        <v>95</v>
      </c>
      <c r="F89" s="241"/>
      <c r="G89" s="276" t="s">
        <v>3479</v>
      </c>
      <c r="H89" s="29"/>
      <c r="I89" s="416"/>
      <c r="J89" s="203"/>
      <c r="K89" s="311">
        <v>68</v>
      </c>
    </row>
    <row r="90" spans="1:11">
      <c r="A90" s="127"/>
      <c r="B90" s="578" t="s">
        <v>7403</v>
      </c>
      <c r="C90" s="93" t="s">
        <v>7404</v>
      </c>
      <c r="D90" s="605" t="s">
        <v>7405</v>
      </c>
      <c r="E90" s="256">
        <v>30</v>
      </c>
      <c r="F90" s="241"/>
      <c r="G90" s="275" t="s">
        <v>375</v>
      </c>
      <c r="H90" s="29">
        <v>20</v>
      </c>
      <c r="I90" s="416" t="s">
        <v>7406</v>
      </c>
      <c r="J90" s="606" t="s">
        <v>7407</v>
      </c>
      <c r="K90" s="311"/>
    </row>
    <row r="91" spans="1:11">
      <c r="A91" s="127"/>
      <c r="B91" s="3499" t="s">
        <v>7408</v>
      </c>
      <c r="C91" s="93" t="s">
        <v>7404</v>
      </c>
      <c r="D91" s="605" t="s">
        <v>7405</v>
      </c>
      <c r="E91" s="252">
        <v>50</v>
      </c>
      <c r="F91" s="241"/>
      <c r="G91" s="276" t="s">
        <v>375</v>
      </c>
      <c r="H91" s="29">
        <v>40</v>
      </c>
      <c r="I91" s="416"/>
      <c r="J91" s="606" t="s">
        <v>7409</v>
      </c>
      <c r="K91" s="311"/>
    </row>
    <row r="92" spans="1:11">
      <c r="A92" s="222"/>
      <c r="B92" s="560"/>
      <c r="C92" s="85"/>
      <c r="D92" s="321"/>
      <c r="E92" s="250"/>
      <c r="F92" s="251"/>
      <c r="G92" s="275"/>
      <c r="H92" s="204"/>
      <c r="I92" s="415"/>
      <c r="J92" s="204"/>
      <c r="K92" s="310"/>
    </row>
    <row r="93" spans="1:11">
      <c r="A93" s="127"/>
      <c r="B93" s="560"/>
      <c r="C93" s="85"/>
      <c r="D93" s="322"/>
      <c r="E93" s="252"/>
      <c r="F93" s="241"/>
      <c r="G93" s="276"/>
      <c r="H93" s="29"/>
      <c r="I93" s="416"/>
      <c r="J93" s="203"/>
      <c r="K93" s="311"/>
    </row>
    <row r="94" spans="1:11">
      <c r="A94" s="127"/>
      <c r="B94" s="560"/>
      <c r="C94" s="85"/>
      <c r="D94" s="321"/>
      <c r="E94" s="250"/>
      <c r="F94" s="251"/>
      <c r="G94" s="275"/>
      <c r="H94" s="204"/>
      <c r="I94" s="415"/>
      <c r="J94" s="204"/>
      <c r="K94" s="310"/>
    </row>
    <row r="95" spans="1:11">
      <c r="A95" s="127"/>
      <c r="B95" s="560"/>
      <c r="C95" s="579"/>
      <c r="D95" s="322"/>
      <c r="E95" s="252"/>
      <c r="F95" s="241"/>
      <c r="G95" s="275"/>
      <c r="H95" s="203"/>
      <c r="I95" s="416"/>
      <c r="J95" s="203"/>
      <c r="K95" s="311"/>
    </row>
    <row r="96" spans="1:11">
      <c r="A96" s="127"/>
      <c r="B96" s="560"/>
      <c r="C96" s="85"/>
      <c r="D96" s="322"/>
      <c r="E96" s="252"/>
      <c r="F96" s="241"/>
      <c r="G96" s="276"/>
      <c r="H96" s="29"/>
      <c r="I96" s="416"/>
      <c r="J96" s="203"/>
      <c r="K96" s="311"/>
    </row>
    <row r="97" spans="1:11">
      <c r="A97" s="127"/>
      <c r="B97" s="560"/>
      <c r="C97" s="85"/>
      <c r="D97" s="321"/>
      <c r="E97" s="250"/>
      <c r="F97" s="251"/>
      <c r="G97" s="275"/>
      <c r="H97" s="204"/>
      <c r="I97" s="415"/>
      <c r="J97" s="204"/>
      <c r="K97" s="310"/>
    </row>
    <row r="98" spans="1:11">
      <c r="A98" s="1195"/>
      <c r="B98" s="560"/>
      <c r="C98" s="85"/>
      <c r="D98" s="322"/>
      <c r="E98" s="252"/>
      <c r="F98" s="241"/>
      <c r="G98" s="276"/>
      <c r="H98" s="29"/>
      <c r="I98" s="416"/>
      <c r="J98" s="203"/>
      <c r="K98" s="311"/>
    </row>
    <row r="99" spans="1:11">
      <c r="A99" s="1195"/>
      <c r="B99" s="560"/>
      <c r="C99" s="85"/>
      <c r="D99" s="321"/>
      <c r="E99" s="250"/>
      <c r="F99" s="251"/>
      <c r="G99" s="275"/>
      <c r="H99" s="204"/>
      <c r="I99" s="415"/>
      <c r="J99" s="204"/>
      <c r="K99" s="310"/>
    </row>
    <row r="100" spans="1:11">
      <c r="A100" s="1195"/>
      <c r="B100" s="560"/>
      <c r="C100" s="82"/>
      <c r="D100" s="324"/>
      <c r="E100" s="256"/>
      <c r="F100" s="241"/>
      <c r="G100" s="275"/>
      <c r="H100" s="29"/>
      <c r="I100" s="416"/>
      <c r="J100" s="203"/>
      <c r="K100" s="311"/>
    </row>
    <row r="101" spans="1:11">
      <c r="A101" s="1195"/>
      <c r="B101" s="560"/>
      <c r="C101" s="82"/>
      <c r="D101" s="324"/>
      <c r="E101" s="256"/>
      <c r="F101" s="241"/>
      <c r="G101" s="276"/>
      <c r="H101" s="29"/>
      <c r="I101" s="416"/>
      <c r="J101" s="203"/>
      <c r="K101" s="311"/>
    </row>
    <row r="102" spans="1:11" ht="37.9" customHeight="1" thickBot="1">
      <c r="A102" s="148"/>
      <c r="B102" s="393"/>
      <c r="C102" s="753"/>
      <c r="D102" s="1352"/>
      <c r="E102" s="33"/>
      <c r="F102" s="2775"/>
      <c r="G102" s="1194"/>
      <c r="H102" s="694"/>
      <c r="I102" s="694"/>
      <c r="J102" s="908"/>
      <c r="K102" s="903"/>
    </row>
    <row r="103" spans="1:11">
      <c r="A103" s="148"/>
      <c r="B103" s="967"/>
      <c r="C103" s="2070"/>
      <c r="D103" s="2708"/>
      <c r="E103" s="186"/>
      <c r="F103" s="359"/>
      <c r="G103" s="1439"/>
      <c r="H103" s="628"/>
      <c r="I103" s="628"/>
      <c r="J103" s="907"/>
      <c r="K103" s="1440"/>
    </row>
    <row r="104" spans="1:11" ht="35.25" thickBot="1">
      <c r="A104" s="1195"/>
      <c r="B104" s="967"/>
      <c r="C104" s="2070"/>
      <c r="D104" s="626"/>
      <c r="E104" s="96"/>
      <c r="F104" s="361"/>
      <c r="G104" s="1439"/>
      <c r="H104" s="628"/>
      <c r="I104" s="628"/>
      <c r="J104" s="907"/>
      <c r="K104" s="1440"/>
    </row>
    <row r="105" spans="1:11">
      <c r="A105" s="896"/>
      <c r="B105" s="1597" t="s">
        <v>7410</v>
      </c>
      <c r="C105" s="2275" t="s">
        <v>7411</v>
      </c>
      <c r="D105" s="1469"/>
      <c r="E105" s="3041" t="s">
        <v>7412</v>
      </c>
      <c r="F105" s="1989"/>
      <c r="G105" s="1353"/>
      <c r="H105" s="628"/>
      <c r="I105" s="628"/>
      <c r="J105" s="907"/>
      <c r="K105" s="1440"/>
    </row>
    <row r="106" spans="1:11" ht="38.25">
      <c r="A106" s="2229"/>
      <c r="B106" s="894" t="s">
        <v>7413</v>
      </c>
      <c r="C106" s="957"/>
      <c r="D106" s="580"/>
      <c r="E106" s="1572"/>
      <c r="F106" s="1172"/>
      <c r="G106" s="1353"/>
      <c r="H106" s="628"/>
      <c r="I106" s="628"/>
      <c r="J106" s="907"/>
      <c r="K106" s="1440"/>
    </row>
    <row r="107" spans="1:11">
      <c r="A107" s="2230"/>
      <c r="B107" s="544"/>
      <c r="C107" s="625"/>
      <c r="D107" s="626"/>
      <c r="E107" s="250"/>
      <c r="F107" s="1620"/>
      <c r="G107" s="1353"/>
      <c r="H107" s="628"/>
      <c r="I107" s="628"/>
      <c r="J107" s="907"/>
      <c r="K107" s="1440"/>
    </row>
    <row r="108" spans="1:11" ht="28.5" customHeight="1">
      <c r="A108" s="1454"/>
      <c r="B108" s="1567"/>
      <c r="C108" s="2182"/>
      <c r="D108" s="2798"/>
      <c r="E108" s="2799"/>
      <c r="F108" s="2800"/>
      <c r="G108" s="2801"/>
      <c r="H108" s="1649"/>
      <c r="I108" s="1649"/>
      <c r="J108" s="2802"/>
      <c r="K108" s="2803"/>
    </row>
    <row r="109" spans="1:11" ht="35.25" customHeight="1">
      <c r="A109" s="1" t="s">
        <v>1</v>
      </c>
      <c r="B109" s="1"/>
      <c r="C109" s="71"/>
      <c r="D109" s="317"/>
      <c r="E109" s="232"/>
      <c r="F109" s="233"/>
      <c r="G109" s="270"/>
      <c r="H109" s="1"/>
      <c r="I109" s="413"/>
      <c r="J109" s="299"/>
      <c r="K109" s="309"/>
    </row>
    <row r="110" spans="1:11">
      <c r="A110" s="3761" t="s">
        <v>3283</v>
      </c>
      <c r="B110" s="3761"/>
      <c r="C110" s="10"/>
      <c r="D110" s="318"/>
      <c r="E110" s="232"/>
      <c r="F110" s="233"/>
      <c r="G110" s="270"/>
      <c r="H110" s="1"/>
      <c r="I110" s="413"/>
      <c r="J110" s="299"/>
      <c r="K110" s="309"/>
    </row>
    <row r="111" spans="1:11" ht="21.75" customHeight="1" thickBot="1">
      <c r="A111" s="4"/>
      <c r="B111" s="3"/>
      <c r="C111" s="77"/>
      <c r="D111" s="317"/>
      <c r="E111" s="232"/>
      <c r="F111" s="233"/>
      <c r="G111" s="270"/>
      <c r="H111" s="3"/>
      <c r="I111" s="412"/>
      <c r="J111" s="299"/>
      <c r="K111" s="309"/>
    </row>
    <row r="112" spans="1:11">
      <c r="A112" s="3759"/>
      <c r="B112" s="3760" t="s">
        <v>3</v>
      </c>
      <c r="C112" s="6" t="s">
        <v>4</v>
      </c>
      <c r="D112" s="319" t="s">
        <v>5</v>
      </c>
      <c r="E112" s="234" t="s">
        <v>6</v>
      </c>
      <c r="F112" s="235" t="s">
        <v>6</v>
      </c>
      <c r="G112" s="297" t="s">
        <v>7</v>
      </c>
      <c r="H112" s="80" t="s">
        <v>8</v>
      </c>
      <c r="I112" s="80" t="s">
        <v>9</v>
      </c>
      <c r="J112" s="302" t="s">
        <v>10</v>
      </c>
      <c r="K112" s="313" t="s">
        <v>10</v>
      </c>
    </row>
    <row r="113" spans="1:11" ht="35.25" thickBot="1">
      <c r="A113" s="118"/>
      <c r="B113" s="16"/>
      <c r="C113" s="12"/>
      <c r="D113" s="320" t="s">
        <v>11</v>
      </c>
      <c r="E113" s="236" t="s">
        <v>12</v>
      </c>
      <c r="F113" s="237" t="s">
        <v>13</v>
      </c>
      <c r="G113" s="298"/>
      <c r="H113" s="12" t="s">
        <v>14</v>
      </c>
      <c r="I113" s="414"/>
      <c r="J113" s="303" t="s">
        <v>15</v>
      </c>
      <c r="K113" s="314" t="s">
        <v>16</v>
      </c>
    </row>
    <row r="114" spans="1:11" ht="35.25" thickBot="1">
      <c r="A114" s="262"/>
      <c r="B114" s="1782" t="s">
        <v>7414</v>
      </c>
      <c r="C114" s="2275"/>
      <c r="D114" s="1469" t="s">
        <v>1136</v>
      </c>
      <c r="E114" s="3502" t="s">
        <v>7415</v>
      </c>
      <c r="F114" s="1989"/>
      <c r="G114" s="1798" t="s">
        <v>375</v>
      </c>
      <c r="H114" s="1599" t="s">
        <v>4602</v>
      </c>
      <c r="I114" s="484"/>
      <c r="J114" s="3880" t="s">
        <v>7416</v>
      </c>
      <c r="K114" s="577"/>
    </row>
    <row r="115" spans="1:11" ht="38.25">
      <c r="A115" s="388"/>
      <c r="B115" s="894" t="s">
        <v>7417</v>
      </c>
      <c r="C115" s="957"/>
      <c r="D115" s="1469" t="s">
        <v>1136</v>
      </c>
      <c r="E115" s="3502" t="s">
        <v>7415</v>
      </c>
      <c r="F115" s="1172"/>
      <c r="G115" s="1798" t="s">
        <v>375</v>
      </c>
      <c r="H115" s="1599" t="s">
        <v>4602</v>
      </c>
      <c r="I115" s="484"/>
      <c r="J115" s="3880" t="s">
        <v>7416</v>
      </c>
      <c r="K115" s="1566"/>
    </row>
    <row r="116" spans="1:11" ht="39" thickBot="1">
      <c r="A116" s="94"/>
      <c r="B116" s="894" t="s">
        <v>7418</v>
      </c>
      <c r="C116" s="85"/>
      <c r="D116" s="1469" t="s">
        <v>1136</v>
      </c>
      <c r="E116" s="1169"/>
      <c r="F116" s="1170"/>
      <c r="G116" s="886"/>
      <c r="H116" s="659"/>
      <c r="I116" s="659"/>
      <c r="J116" s="658"/>
      <c r="K116" s="310"/>
    </row>
    <row r="117" spans="1:11">
      <c r="A117" s="94"/>
      <c r="B117" s="1597" t="s">
        <v>7419</v>
      </c>
      <c r="C117" s="2275"/>
      <c r="D117" s="1469"/>
      <c r="E117" s="3041"/>
      <c r="F117" s="1989"/>
      <c r="G117" s="1601" t="s">
        <v>7420</v>
      </c>
      <c r="H117" s="1599"/>
      <c r="I117" s="484"/>
      <c r="J117" s="485"/>
      <c r="K117" s="577"/>
    </row>
    <row r="118" spans="1:11" ht="38.25">
      <c r="A118" s="94"/>
      <c r="B118" s="894" t="s">
        <v>7421</v>
      </c>
      <c r="C118" s="957" t="s">
        <v>45</v>
      </c>
      <c r="D118" s="580"/>
      <c r="E118" s="1572"/>
      <c r="F118" s="1172"/>
      <c r="G118" s="886" t="s">
        <v>7422</v>
      </c>
      <c r="H118" s="659"/>
      <c r="I118" s="659"/>
      <c r="J118" s="658">
        <v>190</v>
      </c>
      <c r="K118" s="1566"/>
    </row>
    <row r="119" spans="1:11" ht="38.25">
      <c r="A119" s="1195"/>
      <c r="B119" s="894" t="s">
        <v>7421</v>
      </c>
      <c r="C119" s="85" t="s">
        <v>2045</v>
      </c>
      <c r="D119" s="321"/>
      <c r="E119" s="1169"/>
      <c r="F119" s="1170"/>
      <c r="G119" s="886" t="s">
        <v>7422</v>
      </c>
      <c r="H119" s="659"/>
      <c r="I119" s="659"/>
      <c r="J119" s="658">
        <v>190</v>
      </c>
      <c r="K119" s="310"/>
    </row>
    <row r="120" spans="1:11">
      <c r="A120" s="1195"/>
      <c r="B120" s="1163"/>
      <c r="C120" s="362"/>
      <c r="D120" s="358"/>
      <c r="E120" s="1836"/>
      <c r="F120" s="1990"/>
      <c r="G120" s="1539"/>
      <c r="H120" s="69"/>
      <c r="I120" s="486"/>
      <c r="J120" s="363"/>
      <c r="K120" s="364"/>
    </row>
    <row r="121" spans="1:11">
      <c r="A121" s="1195"/>
      <c r="B121" s="1163"/>
      <c r="C121" s="357"/>
      <c r="D121" s="1991"/>
      <c r="E121" s="1482"/>
      <c r="F121" s="1477"/>
      <c r="G121" s="1539"/>
      <c r="H121" s="29"/>
      <c r="I121" s="455"/>
      <c r="J121" s="360"/>
      <c r="K121" s="311"/>
    </row>
    <row r="122" spans="1:11">
      <c r="A122" s="569"/>
      <c r="B122" s="1163"/>
      <c r="C122" s="357"/>
      <c r="D122" s="1991"/>
      <c r="E122" s="1482"/>
      <c r="F122" s="1477"/>
      <c r="G122" s="1539"/>
      <c r="H122" s="29"/>
      <c r="I122" s="455"/>
      <c r="J122" s="360"/>
      <c r="K122" s="311"/>
    </row>
    <row r="123" spans="1:11">
      <c r="A123" s="1195"/>
      <c r="B123" s="1992"/>
      <c r="C123" s="357"/>
      <c r="D123" s="632"/>
      <c r="E123" s="1477"/>
      <c r="F123" s="1477"/>
      <c r="G123" s="1539"/>
      <c r="H123" s="29"/>
      <c r="I123" s="486"/>
      <c r="J123" s="360"/>
      <c r="K123" s="311"/>
    </row>
    <row r="124" spans="1:11" ht="35.25" thickBot="1">
      <c r="A124" s="127"/>
      <c r="B124" s="1992"/>
      <c r="C124" s="357"/>
      <c r="D124" s="375"/>
      <c r="E124" s="1477"/>
      <c r="F124" s="1477"/>
      <c r="G124" s="131"/>
      <c r="H124" s="29"/>
      <c r="I124" s="486"/>
      <c r="J124" s="360"/>
      <c r="K124" s="311"/>
    </row>
    <row r="125" spans="1:11">
      <c r="A125" s="127"/>
      <c r="B125" s="386"/>
      <c r="C125" s="362"/>
      <c r="D125" s="774"/>
      <c r="E125" s="1474"/>
      <c r="F125" s="1475"/>
      <c r="G125" s="180"/>
      <c r="H125" s="69"/>
      <c r="I125" s="486"/>
      <c r="J125" s="363"/>
      <c r="K125" s="1204"/>
    </row>
    <row r="126" spans="1:11">
      <c r="A126" s="127"/>
      <c r="B126" s="386"/>
      <c r="C126" s="362"/>
      <c r="D126" s="774"/>
      <c r="E126" s="1476"/>
      <c r="F126" s="1477"/>
      <c r="G126" s="180"/>
      <c r="H126" s="69"/>
      <c r="I126" s="486"/>
      <c r="J126" s="363"/>
      <c r="K126" s="364"/>
    </row>
    <row r="127" spans="1:11">
      <c r="A127" s="127"/>
      <c r="B127" s="386"/>
      <c r="C127" s="362"/>
      <c r="D127" s="774"/>
      <c r="E127" s="1476"/>
      <c r="F127" s="1477"/>
      <c r="G127" s="180"/>
      <c r="H127" s="69"/>
      <c r="I127" s="1542"/>
      <c r="J127" s="363"/>
      <c r="K127" s="364"/>
    </row>
    <row r="128" spans="1:11">
      <c r="A128" s="127"/>
      <c r="B128" s="386"/>
      <c r="C128" s="362"/>
      <c r="D128" s="1203"/>
      <c r="E128" s="1476"/>
      <c r="F128" s="1477"/>
      <c r="G128" s="1541"/>
      <c r="H128" s="69"/>
      <c r="I128" s="486"/>
      <c r="J128" s="363"/>
      <c r="K128" s="364"/>
    </row>
    <row r="129" spans="1:11">
      <c r="A129" s="127"/>
      <c r="B129" s="386"/>
      <c r="C129" s="362"/>
      <c r="D129" s="1203"/>
      <c r="E129" s="1476"/>
      <c r="F129" s="1477"/>
      <c r="G129" s="180"/>
      <c r="H129" s="69"/>
      <c r="I129" s="486"/>
      <c r="J129" s="363"/>
      <c r="K129" s="364"/>
    </row>
    <row r="130" spans="1:11">
      <c r="A130" s="127"/>
      <c r="B130" s="386"/>
      <c r="C130" s="362"/>
      <c r="D130" s="1466"/>
      <c r="E130" s="1476"/>
      <c r="F130" s="1477"/>
      <c r="G130" s="1541"/>
      <c r="H130" s="69"/>
      <c r="I130" s="1115"/>
      <c r="J130" s="363"/>
      <c r="K130" s="364"/>
    </row>
    <row r="131" spans="1:11">
      <c r="A131" s="127"/>
      <c r="B131" s="386"/>
      <c r="C131" s="362"/>
      <c r="D131" s="1466"/>
      <c r="E131" s="1476"/>
      <c r="F131" s="1477"/>
      <c r="G131" s="180"/>
      <c r="H131" s="69"/>
      <c r="I131" s="486"/>
      <c r="J131" s="363"/>
      <c r="K131" s="364"/>
    </row>
    <row r="132" spans="1:11">
      <c r="A132" s="1195"/>
      <c r="B132" s="386"/>
      <c r="C132" s="362"/>
      <c r="D132" s="1466"/>
      <c r="E132" s="1476"/>
      <c r="F132" s="1477"/>
      <c r="G132" s="1541"/>
      <c r="H132" s="69"/>
      <c r="I132" s="486"/>
      <c r="J132" s="363"/>
      <c r="K132" s="364"/>
    </row>
    <row r="133" spans="1:11">
      <c r="A133" s="569"/>
      <c r="B133" s="386"/>
      <c r="C133" s="362"/>
      <c r="D133" s="1469"/>
      <c r="E133" s="1476"/>
      <c r="F133" s="1477"/>
      <c r="G133" s="1541"/>
      <c r="H133" s="69"/>
      <c r="I133" s="1115"/>
      <c r="J133" s="363"/>
      <c r="K133" s="364"/>
    </row>
    <row r="134" spans="1:11">
      <c r="A134" s="1195"/>
      <c r="B134" s="386"/>
      <c r="C134" s="362"/>
      <c r="D134" s="1469"/>
      <c r="E134" s="1476"/>
      <c r="F134" s="1477"/>
      <c r="G134" s="180"/>
      <c r="H134" s="69"/>
      <c r="I134" s="486"/>
      <c r="J134" s="363"/>
      <c r="K134" s="364"/>
    </row>
    <row r="135" spans="1:11">
      <c r="A135" s="127"/>
      <c r="B135" s="387"/>
      <c r="C135" s="362"/>
      <c r="D135" s="1203"/>
      <c r="E135" s="1476"/>
      <c r="F135" s="1477"/>
      <c r="G135" s="180"/>
      <c r="H135" s="69"/>
      <c r="I135" s="486"/>
      <c r="J135" s="363"/>
      <c r="K135" s="364"/>
    </row>
    <row r="136" spans="1:11">
      <c r="A136" s="127"/>
      <c r="B136" s="387"/>
      <c r="C136" s="362"/>
      <c r="D136" s="1203"/>
      <c r="E136" s="1476"/>
      <c r="F136" s="1477"/>
      <c r="G136" s="1541"/>
      <c r="H136" s="69"/>
      <c r="I136" s="486"/>
      <c r="J136" s="363"/>
      <c r="K136" s="364"/>
    </row>
    <row r="137" spans="1:11">
      <c r="A137" s="127"/>
      <c r="B137" s="387"/>
      <c r="C137" s="362"/>
      <c r="D137" s="1203"/>
      <c r="E137" s="1476"/>
      <c r="F137" s="1477"/>
      <c r="G137" s="180"/>
      <c r="H137" s="69"/>
      <c r="I137" s="486"/>
      <c r="J137" s="363"/>
      <c r="K137" s="364"/>
    </row>
    <row r="138" spans="1:11">
      <c r="A138" s="127"/>
      <c r="B138" s="387"/>
      <c r="C138" s="362"/>
      <c r="D138" s="1203"/>
      <c r="E138" s="1480"/>
      <c r="F138" s="1481"/>
      <c r="G138" s="180"/>
      <c r="H138" s="69"/>
      <c r="I138" s="486"/>
      <c r="J138" s="363"/>
      <c r="K138" s="364"/>
    </row>
    <row r="139" spans="1:11">
      <c r="A139" s="127"/>
      <c r="B139" s="128"/>
      <c r="C139" s="362"/>
      <c r="D139" s="358"/>
      <c r="E139" s="1480"/>
      <c r="F139" s="1481"/>
      <c r="G139" s="1539"/>
      <c r="H139" s="69"/>
      <c r="I139" s="486"/>
      <c r="J139" s="363"/>
      <c r="K139" s="364"/>
    </row>
    <row r="140" spans="1:11">
      <c r="A140" s="127"/>
      <c r="B140" s="128"/>
      <c r="C140" s="357"/>
      <c r="D140" s="172"/>
      <c r="E140" s="1476"/>
      <c r="F140" s="1477"/>
      <c r="G140" s="1539"/>
      <c r="H140" s="29"/>
      <c r="I140" s="1115"/>
      <c r="J140" s="360"/>
      <c r="K140" s="311"/>
    </row>
    <row r="141" spans="1:11">
      <c r="A141" s="127"/>
      <c r="B141" s="128"/>
      <c r="C141" s="357"/>
      <c r="D141" s="358"/>
      <c r="E141" s="1476"/>
      <c r="F141" s="1477"/>
      <c r="G141" s="1539"/>
      <c r="H141" s="69"/>
      <c r="I141" s="362"/>
      <c r="J141" s="363"/>
      <c r="K141" s="364"/>
    </row>
    <row r="142" spans="1:11">
      <c r="A142" s="127"/>
      <c r="B142" s="128"/>
      <c r="C142" s="357"/>
      <c r="D142" s="358"/>
      <c r="E142" s="1476"/>
      <c r="F142" s="1477"/>
      <c r="G142" s="1539"/>
      <c r="H142" s="69"/>
      <c r="I142" s="362"/>
      <c r="J142" s="363"/>
      <c r="K142" s="364"/>
    </row>
    <row r="143" spans="1:11">
      <c r="A143" s="4"/>
      <c r="B143" s="98"/>
      <c r="C143" s="77"/>
      <c r="D143" s="325"/>
      <c r="E143" s="1"/>
      <c r="F143" s="71"/>
      <c r="G143" s="292"/>
      <c r="H143" s="3"/>
      <c r="I143" s="420"/>
      <c r="J143" s="301"/>
    </row>
    <row r="144" spans="1:11">
      <c r="A144" s="4"/>
      <c r="B144" s="98"/>
      <c r="C144" s="77"/>
      <c r="D144" s="325"/>
      <c r="E144" s="1"/>
      <c r="F144" s="71"/>
      <c r="G144" s="292"/>
      <c r="H144" s="3"/>
      <c r="I144" s="420"/>
      <c r="J144" s="301"/>
    </row>
    <row r="145" spans="1:11" ht="35.25" customHeight="1">
      <c r="A145" s="1" t="s">
        <v>1</v>
      </c>
      <c r="B145" s="1"/>
      <c r="C145" s="71"/>
      <c r="D145" s="317"/>
      <c r="E145" s="232"/>
      <c r="F145" s="233"/>
      <c r="G145" s="270"/>
      <c r="H145" s="1"/>
      <c r="I145" s="413"/>
      <c r="J145" s="299"/>
      <c r="K145" s="309"/>
    </row>
    <row r="146" spans="1:11">
      <c r="A146" s="3761" t="s">
        <v>1184</v>
      </c>
      <c r="B146" s="3761"/>
      <c r="C146" s="10"/>
      <c r="D146" s="318"/>
      <c r="E146" s="232"/>
      <c r="F146" s="233"/>
      <c r="G146" s="270"/>
      <c r="H146" s="1"/>
      <c r="I146" s="413"/>
      <c r="J146" s="299"/>
      <c r="K146" s="309"/>
    </row>
    <row r="147" spans="1:11" ht="21.75" customHeight="1" thickBot="1">
      <c r="A147" s="4"/>
      <c r="B147" s="3"/>
      <c r="C147" s="77"/>
      <c r="D147" s="317"/>
      <c r="E147" s="232"/>
      <c r="F147" s="233"/>
      <c r="G147" s="270"/>
      <c r="H147" s="3"/>
      <c r="I147" s="412"/>
      <c r="J147" s="299"/>
      <c r="K147" s="309"/>
    </row>
    <row r="148" spans="1:11">
      <c r="A148" s="3759"/>
      <c r="B148" s="3760" t="s">
        <v>3</v>
      </c>
      <c r="C148" s="6" t="s">
        <v>4</v>
      </c>
      <c r="D148" s="319" t="s">
        <v>5</v>
      </c>
      <c r="E148" s="234" t="s">
        <v>6</v>
      </c>
      <c r="F148" s="235" t="s">
        <v>6</v>
      </c>
      <c r="G148" s="297" t="s">
        <v>7</v>
      </c>
      <c r="H148" s="80" t="s">
        <v>8</v>
      </c>
      <c r="I148" s="80" t="s">
        <v>9</v>
      </c>
      <c r="J148" s="112" t="s">
        <v>10</v>
      </c>
      <c r="K148" s="313" t="s">
        <v>10</v>
      </c>
    </row>
    <row r="149" spans="1:11" ht="35.25" thickBot="1">
      <c r="A149" s="118"/>
      <c r="B149" s="16"/>
      <c r="C149" s="12"/>
      <c r="D149" s="320" t="s">
        <v>11</v>
      </c>
      <c r="E149" s="236" t="s">
        <v>12</v>
      </c>
      <c r="F149" s="237" t="s">
        <v>13</v>
      </c>
      <c r="G149" s="298"/>
      <c r="H149" s="12" t="s">
        <v>14</v>
      </c>
      <c r="I149" s="414"/>
      <c r="J149" s="122" t="s">
        <v>15</v>
      </c>
      <c r="K149" s="314" t="s">
        <v>16</v>
      </c>
    </row>
    <row r="150" spans="1:11">
      <c r="A150" s="1571"/>
      <c r="B150" s="3496" t="s">
        <v>7423</v>
      </c>
      <c r="C150" s="443"/>
      <c r="D150" s="369"/>
      <c r="E150" s="1783"/>
      <c r="F150" s="1784"/>
      <c r="G150" s="1539"/>
      <c r="H150" s="69"/>
      <c r="I150" s="2688"/>
      <c r="J150" s="2146"/>
      <c r="K150" s="2239"/>
    </row>
    <row r="151" spans="1:11">
      <c r="A151" s="222"/>
      <c r="B151" s="560" t="s">
        <v>3488</v>
      </c>
      <c r="C151" s="85"/>
      <c r="D151" s="321"/>
      <c r="E151" s="1416" t="s">
        <v>3489</v>
      </c>
      <c r="F151" s="251"/>
      <c r="G151" s="275" t="s">
        <v>3445</v>
      </c>
      <c r="H151" s="204"/>
      <c r="I151" s="415"/>
      <c r="J151" s="204"/>
      <c r="K151" s="310">
        <v>10</v>
      </c>
    </row>
    <row r="152" spans="1:11">
      <c r="A152" s="127"/>
      <c r="B152" s="560" t="s">
        <v>3543</v>
      </c>
      <c r="C152" s="82"/>
      <c r="D152" s="322"/>
      <c r="E152" s="252">
        <v>550</v>
      </c>
      <c r="F152" s="241"/>
      <c r="G152" s="276" t="s">
        <v>3457</v>
      </c>
      <c r="H152" s="29"/>
      <c r="I152" s="416"/>
      <c r="J152" s="203"/>
      <c r="K152" s="311">
        <v>370</v>
      </c>
    </row>
    <row r="153" spans="1:11">
      <c r="A153" s="127"/>
      <c r="B153" s="32" t="s">
        <v>3544</v>
      </c>
      <c r="C153" s="82"/>
      <c r="D153" s="324"/>
      <c r="E153" s="256">
        <v>75</v>
      </c>
      <c r="F153" s="241"/>
      <c r="G153" s="277" t="s">
        <v>3457</v>
      </c>
      <c r="H153" s="29"/>
      <c r="I153" s="416"/>
      <c r="J153" s="203"/>
      <c r="K153" s="311">
        <v>50</v>
      </c>
    </row>
    <row r="154" spans="1:11">
      <c r="A154" s="127"/>
      <c r="B154" s="616" t="s">
        <v>3545</v>
      </c>
      <c r="C154" s="82"/>
      <c r="D154" s="324"/>
      <c r="E154" s="256">
        <v>55</v>
      </c>
      <c r="F154" s="241"/>
      <c r="G154" s="277" t="s">
        <v>3457</v>
      </c>
      <c r="H154" s="29"/>
      <c r="I154" s="416"/>
      <c r="J154" s="203"/>
      <c r="K154" s="311">
        <v>30</v>
      </c>
    </row>
    <row r="155" spans="1:11">
      <c r="A155" s="127"/>
      <c r="B155" s="26" t="s">
        <v>3482</v>
      </c>
      <c r="C155" s="747"/>
      <c r="D155" s="321"/>
      <c r="E155" s="256">
        <v>55</v>
      </c>
      <c r="F155" s="241"/>
      <c r="G155" s="275" t="s">
        <v>3459</v>
      </c>
      <c r="H155" s="20"/>
      <c r="I155" s="415"/>
      <c r="J155" s="204"/>
      <c r="K155" s="1566">
        <v>25</v>
      </c>
    </row>
    <row r="156" spans="1:11" ht="35.25" thickBot="1">
      <c r="A156" s="127"/>
      <c r="B156" s="560" t="s">
        <v>3483</v>
      </c>
      <c r="C156" s="85"/>
      <c r="D156" s="321"/>
      <c r="E156" s="250">
        <v>45</v>
      </c>
      <c r="F156" s="251"/>
      <c r="G156" s="275" t="s">
        <v>3459</v>
      </c>
      <c r="H156" s="20"/>
      <c r="I156" s="415"/>
      <c r="J156" s="204"/>
      <c r="K156" s="310">
        <v>20</v>
      </c>
    </row>
    <row r="157" spans="1:11">
      <c r="A157" s="1761"/>
      <c r="B157" s="1597"/>
      <c r="C157" s="362"/>
      <c r="D157" s="1469"/>
      <c r="E157" s="1988"/>
      <c r="F157" s="1989"/>
      <c r="G157" s="1601"/>
      <c r="H157" s="1599"/>
      <c r="I157" s="484"/>
      <c r="J157" s="485"/>
      <c r="K157" s="364"/>
    </row>
    <row r="158" spans="1:11" ht="38.25">
      <c r="A158" s="222"/>
      <c r="B158" s="660"/>
      <c r="C158" s="1629"/>
      <c r="D158" s="1622"/>
      <c r="E158" s="1630"/>
      <c r="F158" s="1176"/>
      <c r="G158" s="1182"/>
      <c r="H158" s="703"/>
      <c r="I158" s="703"/>
      <c r="J158" s="1502"/>
      <c r="K158" s="478"/>
    </row>
    <row r="159" spans="1:11">
      <c r="A159" s="127"/>
      <c r="B159" s="616"/>
      <c r="C159" s="218"/>
      <c r="D159" s="968"/>
      <c r="E159" s="425"/>
      <c r="F159" s="245"/>
      <c r="G159" s="904"/>
      <c r="H159" s="69"/>
      <c r="I159" s="69"/>
      <c r="J159" s="1573"/>
      <c r="K159" s="1459"/>
    </row>
    <row r="160" spans="1:11">
      <c r="A160" s="127"/>
      <c r="B160" s="616"/>
      <c r="C160" s="218"/>
      <c r="D160" s="968"/>
      <c r="E160" s="1399"/>
      <c r="F160" s="243"/>
      <c r="G160" s="904"/>
      <c r="H160" s="1345"/>
      <c r="I160" s="69"/>
      <c r="J160" s="1573"/>
      <c r="K160" s="1459"/>
    </row>
    <row r="161" spans="1:11">
      <c r="A161" s="127"/>
      <c r="B161" s="616"/>
      <c r="C161" s="218"/>
      <c r="D161" s="458"/>
      <c r="E161" s="1399"/>
      <c r="F161" s="243"/>
      <c r="G161" s="1116"/>
      <c r="H161" s="69"/>
      <c r="I161" s="69"/>
      <c r="J161" s="1573"/>
      <c r="K161" s="1459"/>
    </row>
    <row r="162" spans="1:11">
      <c r="A162" s="127"/>
      <c r="B162" s="616"/>
      <c r="C162" s="218"/>
      <c r="D162" s="458"/>
      <c r="E162" s="1400"/>
      <c r="F162" s="243"/>
      <c r="G162" s="1116"/>
      <c r="H162" s="69"/>
      <c r="I162" s="69"/>
      <c r="J162" s="1573"/>
      <c r="K162" s="1459"/>
    </row>
    <row r="163" spans="1:11">
      <c r="A163" s="127"/>
      <c r="B163" s="616"/>
      <c r="C163" s="625"/>
      <c r="D163" s="626"/>
      <c r="E163" s="1399"/>
      <c r="F163" s="243"/>
      <c r="G163" s="630"/>
      <c r="H163" s="628"/>
      <c r="I163" s="628"/>
      <c r="J163" s="1573"/>
      <c r="K163" s="629"/>
    </row>
    <row r="164" spans="1:11">
      <c r="A164" s="127"/>
      <c r="B164" s="616"/>
      <c r="C164" s="218"/>
      <c r="D164" s="968"/>
      <c r="E164" s="425"/>
      <c r="F164" s="245"/>
      <c r="G164" s="904"/>
      <c r="H164" s="69"/>
      <c r="I164" s="69"/>
      <c r="J164" s="1573"/>
      <c r="K164" s="1459"/>
    </row>
    <row r="165" spans="1:11">
      <c r="A165" s="127"/>
      <c r="B165" s="616"/>
      <c r="C165" s="218"/>
      <c r="D165" s="968"/>
      <c r="E165" s="1399"/>
      <c r="F165" s="243"/>
      <c r="G165" s="904"/>
      <c r="H165" s="69"/>
      <c r="I165" s="69"/>
      <c r="J165" s="1573"/>
      <c r="K165" s="1459"/>
    </row>
    <row r="166" spans="1:11">
      <c r="A166" s="127"/>
      <c r="B166" s="616"/>
      <c r="C166" s="218"/>
      <c r="D166" s="968"/>
      <c r="E166" s="1399"/>
      <c r="F166" s="243"/>
      <c r="G166" s="904"/>
      <c r="H166" s="69"/>
      <c r="I166" s="69"/>
      <c r="J166" s="1573"/>
      <c r="K166" s="1459"/>
    </row>
    <row r="167" spans="1:11">
      <c r="A167" s="127"/>
      <c r="B167" s="616"/>
      <c r="C167" s="218"/>
      <c r="D167" s="968"/>
      <c r="E167" s="425"/>
      <c r="F167" s="245"/>
      <c r="G167" s="904"/>
      <c r="H167" s="69"/>
      <c r="I167" s="69"/>
      <c r="J167" s="1573"/>
      <c r="K167" s="1459"/>
    </row>
    <row r="168" spans="1:11">
      <c r="A168" s="127"/>
      <c r="B168" s="616"/>
      <c r="C168" s="218"/>
      <c r="D168" s="968"/>
      <c r="E168" s="1399"/>
      <c r="F168" s="243"/>
      <c r="G168" s="904"/>
      <c r="H168" s="69"/>
      <c r="I168" s="69"/>
      <c r="J168" s="1573"/>
      <c r="K168" s="1459"/>
    </row>
    <row r="169" spans="1:11">
      <c r="A169" s="222"/>
      <c r="B169" s="616"/>
      <c r="C169" s="218"/>
      <c r="D169" s="968"/>
      <c r="E169" s="425"/>
      <c r="F169" s="245"/>
      <c r="G169" s="904"/>
      <c r="H169" s="69"/>
      <c r="I169" s="69"/>
      <c r="J169" s="1573"/>
      <c r="K169" s="1459"/>
    </row>
    <row r="170" spans="1:11">
      <c r="A170" s="127"/>
      <c r="B170" s="393"/>
      <c r="C170" s="218"/>
      <c r="D170" s="968"/>
      <c r="E170" s="1399"/>
      <c r="F170" s="243"/>
      <c r="G170" s="904"/>
      <c r="H170" s="69"/>
      <c r="I170" s="69"/>
      <c r="J170" s="1573"/>
      <c r="K170" s="1459"/>
    </row>
    <row r="171" spans="1:11">
      <c r="A171" s="127"/>
      <c r="B171" s="616"/>
      <c r="C171" s="218"/>
      <c r="D171" s="968"/>
      <c r="E171" s="1399"/>
      <c r="F171" s="243"/>
      <c r="G171" s="904"/>
      <c r="H171" s="69"/>
      <c r="I171" s="69"/>
      <c r="J171" s="1573"/>
      <c r="K171" s="1459"/>
    </row>
    <row r="172" spans="1:11">
      <c r="A172" s="127"/>
      <c r="B172" s="616"/>
      <c r="C172" s="218"/>
      <c r="D172" s="968"/>
      <c r="E172" s="425"/>
      <c r="F172" s="245"/>
      <c r="G172" s="904"/>
      <c r="H172" s="69"/>
      <c r="I172" s="69"/>
      <c r="J172" s="1573"/>
      <c r="K172" s="1459"/>
    </row>
    <row r="173" spans="1:11">
      <c r="A173" s="127"/>
      <c r="B173" s="616"/>
      <c r="C173" s="218"/>
      <c r="D173" s="968"/>
      <c r="E173" s="1399"/>
      <c r="F173" s="243"/>
      <c r="G173" s="904"/>
      <c r="H173" s="69"/>
      <c r="I173" s="69"/>
      <c r="J173" s="1573"/>
      <c r="K173" s="1459"/>
    </row>
    <row r="174" spans="1:11">
      <c r="A174" s="127"/>
      <c r="B174" s="616"/>
      <c r="C174" s="218"/>
      <c r="D174" s="968"/>
      <c r="E174" s="1399"/>
      <c r="F174" s="243"/>
      <c r="G174" s="904"/>
      <c r="H174" s="69"/>
      <c r="I174" s="69"/>
      <c r="J174" s="1573"/>
      <c r="K174" s="1459"/>
    </row>
    <row r="175" spans="1:11">
      <c r="A175" s="127"/>
      <c r="B175" s="1251"/>
      <c r="C175" s="218"/>
      <c r="D175" s="968"/>
      <c r="E175" s="1714"/>
      <c r="F175" s="1715"/>
      <c r="G175" s="904"/>
      <c r="H175" s="69"/>
      <c r="I175" s="69"/>
      <c r="J175" s="1573"/>
      <c r="K175" s="1459"/>
    </row>
    <row r="176" spans="1:11">
      <c r="A176" s="127"/>
      <c r="B176" s="128"/>
      <c r="C176" s="362"/>
      <c r="D176" s="358"/>
      <c r="E176" s="1476"/>
      <c r="F176" s="1477"/>
      <c r="G176" s="1539"/>
      <c r="H176" s="69"/>
      <c r="I176" s="486"/>
      <c r="J176" s="363"/>
      <c r="K176" s="364"/>
    </row>
    <row r="177" spans="1:11">
      <c r="A177" s="127"/>
      <c r="B177" s="393"/>
      <c r="C177" s="218"/>
      <c r="D177" s="968"/>
      <c r="E177" s="1714"/>
      <c r="F177" s="1715"/>
      <c r="G177" s="904"/>
      <c r="H177" s="69"/>
      <c r="I177" s="69"/>
      <c r="J177" s="1573"/>
      <c r="K177" s="1459"/>
    </row>
    <row r="178" spans="1:11">
      <c r="A178" s="127"/>
      <c r="B178" s="32"/>
      <c r="C178" s="82"/>
      <c r="D178" s="322"/>
      <c r="E178" s="252"/>
      <c r="F178" s="241"/>
      <c r="G178" s="276"/>
      <c r="H178" s="29"/>
      <c r="I178" s="416"/>
      <c r="J178" s="203"/>
      <c r="K178" s="311"/>
    </row>
    <row r="179" spans="1:11">
      <c r="A179" s="4"/>
      <c r="B179" s="98"/>
      <c r="C179" s="77"/>
      <c r="D179" s="325"/>
      <c r="E179" s="1"/>
      <c r="F179" s="71"/>
      <c r="G179" s="292"/>
      <c r="H179" s="3"/>
      <c r="I179" s="420"/>
      <c r="J179" s="301"/>
    </row>
    <row r="180" spans="1:11">
      <c r="A180" s="1" t="s">
        <v>1</v>
      </c>
      <c r="B180" s="1"/>
      <c r="C180" s="71"/>
      <c r="D180" s="317"/>
      <c r="E180" s="232"/>
      <c r="F180" s="233"/>
      <c r="G180" s="270"/>
      <c r="H180" s="1"/>
      <c r="I180" s="413"/>
      <c r="J180" s="299"/>
      <c r="K180" s="309"/>
    </row>
    <row r="181" spans="1:11">
      <c r="A181" s="3753" t="s">
        <v>1184</v>
      </c>
      <c r="B181" s="3753"/>
      <c r="C181" s="10"/>
      <c r="D181" s="318"/>
      <c r="E181" s="232"/>
      <c r="F181" s="233"/>
      <c r="G181" s="270"/>
      <c r="H181" s="1"/>
      <c r="I181" s="413"/>
      <c r="J181" s="299"/>
      <c r="K181" s="309"/>
    </row>
    <row r="182" spans="1:11" ht="35.25" thickBot="1">
      <c r="A182" s="4"/>
      <c r="B182" s="3"/>
      <c r="C182" s="77"/>
      <c r="D182" s="317"/>
      <c r="E182" s="232"/>
      <c r="F182" s="233"/>
      <c r="G182" s="270"/>
      <c r="H182" s="3"/>
      <c r="I182" s="412"/>
      <c r="J182" s="299"/>
      <c r="K182" s="309"/>
    </row>
    <row r="183" spans="1:11">
      <c r="A183" s="3759"/>
      <c r="B183" s="3760" t="s">
        <v>3</v>
      </c>
      <c r="C183" s="6" t="s">
        <v>4</v>
      </c>
      <c r="D183" s="319" t="s">
        <v>5</v>
      </c>
      <c r="E183" s="234" t="s">
        <v>6</v>
      </c>
      <c r="F183" s="235" t="s">
        <v>6</v>
      </c>
      <c r="G183" s="297" t="s">
        <v>7</v>
      </c>
      <c r="H183" s="80" t="s">
        <v>8</v>
      </c>
      <c r="I183" s="80" t="s">
        <v>9</v>
      </c>
      <c r="J183" s="302" t="s">
        <v>10</v>
      </c>
      <c r="K183" s="313" t="s">
        <v>10</v>
      </c>
    </row>
    <row r="184" spans="1:11" ht="35.25" thickBot="1">
      <c r="A184" s="118"/>
      <c r="B184" s="16"/>
      <c r="C184" s="12"/>
      <c r="D184" s="320" t="s">
        <v>11</v>
      </c>
      <c r="E184" s="236" t="s">
        <v>12</v>
      </c>
      <c r="F184" s="237" t="s">
        <v>13</v>
      </c>
      <c r="G184" s="298"/>
      <c r="H184" s="12" t="s">
        <v>14</v>
      </c>
      <c r="I184" s="414"/>
      <c r="J184" s="303" t="s">
        <v>15</v>
      </c>
      <c r="K184" s="314" t="s">
        <v>16</v>
      </c>
    </row>
    <row r="185" spans="1:11" ht="38.25">
      <c r="A185" s="1761"/>
      <c r="B185" s="3497" t="s">
        <v>7424</v>
      </c>
      <c r="C185" s="459"/>
      <c r="D185" s="321"/>
      <c r="E185" s="252"/>
      <c r="F185" s="648"/>
      <c r="G185" s="276"/>
      <c r="H185" s="416"/>
      <c r="I185" s="1346"/>
      <c r="J185" s="1342"/>
      <c r="K185" s="1342"/>
    </row>
    <row r="186" spans="1:11">
      <c r="A186" s="222"/>
      <c r="B186" s="560" t="s">
        <v>3490</v>
      </c>
      <c r="C186" s="85"/>
      <c r="D186" s="322"/>
      <c r="E186" s="611" t="s">
        <v>3491</v>
      </c>
      <c r="F186" s="241"/>
      <c r="G186" s="276" t="s">
        <v>3457</v>
      </c>
      <c r="H186" s="203"/>
      <c r="I186" s="416"/>
      <c r="J186" s="203" t="s">
        <v>3492</v>
      </c>
      <c r="K186" s="203"/>
    </row>
    <row r="187" spans="1:11">
      <c r="A187" s="127"/>
      <c r="B187" s="560" t="s">
        <v>3493</v>
      </c>
      <c r="C187" s="85"/>
      <c r="D187" s="322"/>
      <c r="E187" s="611" t="s">
        <v>3494</v>
      </c>
      <c r="F187" s="648" t="s">
        <v>3495</v>
      </c>
      <c r="G187" s="276" t="s">
        <v>3479</v>
      </c>
      <c r="H187" s="203"/>
      <c r="I187" s="416"/>
      <c r="J187" s="203" t="s">
        <v>3496</v>
      </c>
      <c r="K187" s="203"/>
    </row>
    <row r="188" spans="1:11">
      <c r="A188" s="127"/>
      <c r="B188" s="560" t="s">
        <v>3497</v>
      </c>
      <c r="C188" s="85"/>
      <c r="D188" s="322"/>
      <c r="E188" s="611" t="s">
        <v>3498</v>
      </c>
      <c r="F188" s="648" t="s">
        <v>3495</v>
      </c>
      <c r="G188" s="276" t="s">
        <v>3479</v>
      </c>
      <c r="H188" s="203"/>
      <c r="I188" s="416"/>
      <c r="J188" s="203" t="s">
        <v>3499</v>
      </c>
      <c r="K188" s="203"/>
    </row>
    <row r="189" spans="1:11">
      <c r="A189" s="127"/>
      <c r="B189" s="560" t="s">
        <v>3500</v>
      </c>
      <c r="C189" s="85"/>
      <c r="D189" s="322"/>
      <c r="E189" s="827">
        <v>65</v>
      </c>
      <c r="F189" s="241"/>
      <c r="G189" s="276" t="s">
        <v>3479</v>
      </c>
      <c r="H189" s="29"/>
      <c r="I189" s="416"/>
      <c r="J189" s="203"/>
      <c r="K189" s="311">
        <v>48</v>
      </c>
    </row>
    <row r="190" spans="1:11">
      <c r="A190" s="127"/>
      <c r="B190" s="560" t="s">
        <v>3501</v>
      </c>
      <c r="C190" s="85"/>
      <c r="D190" s="322"/>
      <c r="E190" s="827">
        <v>75</v>
      </c>
      <c r="F190" s="241"/>
      <c r="G190" s="276" t="s">
        <v>3479</v>
      </c>
      <c r="H190" s="29"/>
      <c r="I190" s="416"/>
      <c r="J190" s="203"/>
      <c r="K190" s="311">
        <v>55</v>
      </c>
    </row>
    <row r="191" spans="1:11">
      <c r="A191" s="127"/>
      <c r="B191" s="560" t="s">
        <v>3502</v>
      </c>
      <c r="C191" s="85"/>
      <c r="D191" s="322"/>
      <c r="E191" s="827">
        <v>45</v>
      </c>
      <c r="F191" s="241"/>
      <c r="G191" s="276" t="s">
        <v>3479</v>
      </c>
      <c r="H191" s="29"/>
      <c r="I191" s="416"/>
      <c r="J191" s="203"/>
      <c r="K191" s="311">
        <v>18</v>
      </c>
    </row>
    <row r="192" spans="1:11">
      <c r="A192" s="127"/>
      <c r="B192" s="560" t="s">
        <v>3503</v>
      </c>
      <c r="C192" s="85"/>
      <c r="D192" s="322"/>
      <c r="E192" s="827">
        <v>45</v>
      </c>
      <c r="F192" s="241"/>
      <c r="G192" s="276" t="s">
        <v>3479</v>
      </c>
      <c r="H192" s="29"/>
      <c r="I192" s="416"/>
      <c r="J192" s="203"/>
      <c r="K192" s="311">
        <v>22</v>
      </c>
    </row>
    <row r="193" spans="1:11">
      <c r="A193" s="127"/>
      <c r="B193" s="560" t="s">
        <v>3463</v>
      </c>
      <c r="C193" s="82"/>
      <c r="D193" s="324"/>
      <c r="E193" s="256">
        <v>65</v>
      </c>
      <c r="F193" s="241"/>
      <c r="G193" s="277" t="s">
        <v>3479</v>
      </c>
      <c r="H193" s="29"/>
      <c r="I193" s="416"/>
      <c r="J193" s="203"/>
      <c r="K193" s="311">
        <v>45</v>
      </c>
    </row>
    <row r="194" spans="1:11">
      <c r="A194" s="127"/>
      <c r="B194" s="560" t="s">
        <v>7425</v>
      </c>
      <c r="C194" s="82"/>
      <c r="D194" s="324"/>
      <c r="E194" s="256"/>
      <c r="F194" s="241"/>
      <c r="G194" s="277"/>
      <c r="H194" s="29"/>
      <c r="I194" s="416"/>
      <c r="J194" s="203"/>
      <c r="K194" s="311"/>
    </row>
    <row r="195" spans="1:11">
      <c r="A195" s="127"/>
      <c r="B195" s="560" t="s">
        <v>7426</v>
      </c>
      <c r="C195" s="583" t="s">
        <v>7427</v>
      </c>
      <c r="D195" s="324"/>
      <c r="E195" s="256">
        <v>40</v>
      </c>
      <c r="F195" s="241"/>
      <c r="G195" s="277" t="s">
        <v>375</v>
      </c>
      <c r="H195" s="29">
        <v>150</v>
      </c>
      <c r="I195" s="416"/>
      <c r="J195" s="203">
        <v>160.5</v>
      </c>
      <c r="K195" s="311">
        <v>26.75</v>
      </c>
    </row>
    <row r="196" spans="1:11">
      <c r="A196" s="127"/>
      <c r="B196" s="560" t="s">
        <v>7428</v>
      </c>
      <c r="C196" s="583" t="s">
        <v>7427</v>
      </c>
      <c r="D196" s="324"/>
      <c r="E196" s="256">
        <v>40</v>
      </c>
      <c r="F196" s="241"/>
      <c r="G196" s="277" t="s">
        <v>375</v>
      </c>
      <c r="H196" s="29">
        <v>150</v>
      </c>
      <c r="I196" s="416"/>
      <c r="J196" s="203">
        <v>160.5</v>
      </c>
      <c r="K196" s="311">
        <v>26.75</v>
      </c>
    </row>
    <row r="197" spans="1:11">
      <c r="A197" s="222"/>
      <c r="B197" s="560" t="s">
        <v>7429</v>
      </c>
      <c r="C197" s="583" t="s">
        <v>7427</v>
      </c>
      <c r="D197" s="324"/>
      <c r="E197" s="256">
        <v>40</v>
      </c>
      <c r="F197" s="241"/>
      <c r="G197" s="277" t="s">
        <v>375</v>
      </c>
      <c r="H197" s="29">
        <v>180</v>
      </c>
      <c r="I197" s="416"/>
      <c r="J197" s="203">
        <v>192.6</v>
      </c>
      <c r="K197" s="311">
        <v>32.1</v>
      </c>
    </row>
    <row r="198" spans="1:11">
      <c r="A198" s="127"/>
      <c r="B198" s="560" t="s">
        <v>7430</v>
      </c>
      <c r="C198" s="583" t="s">
        <v>7427</v>
      </c>
      <c r="D198" s="324"/>
      <c r="E198" s="256">
        <v>40</v>
      </c>
      <c r="F198" s="241"/>
      <c r="G198" s="277" t="s">
        <v>375</v>
      </c>
      <c r="H198" s="29">
        <v>180</v>
      </c>
      <c r="I198" s="416"/>
      <c r="J198" s="203">
        <v>192.6</v>
      </c>
      <c r="K198" s="311">
        <v>32.1</v>
      </c>
    </row>
    <row r="199" spans="1:11">
      <c r="A199" s="127"/>
      <c r="B199" s="560" t="s">
        <v>7431</v>
      </c>
      <c r="C199" s="583" t="s">
        <v>7427</v>
      </c>
      <c r="D199" s="324"/>
      <c r="E199" s="256">
        <v>40</v>
      </c>
      <c r="F199" s="241"/>
      <c r="G199" s="277" t="s">
        <v>375</v>
      </c>
      <c r="H199" s="29">
        <v>168</v>
      </c>
      <c r="I199" s="416"/>
      <c r="J199" s="203">
        <v>179.76</v>
      </c>
      <c r="K199" s="311">
        <v>29.96</v>
      </c>
    </row>
    <row r="200" spans="1:11">
      <c r="A200" s="127"/>
      <c r="B200" s="560"/>
      <c r="C200" s="583"/>
      <c r="D200" s="324"/>
      <c r="E200" s="256"/>
      <c r="F200" s="241"/>
      <c r="G200" s="277"/>
      <c r="H200" s="29"/>
      <c r="I200" s="416"/>
      <c r="J200" s="203"/>
      <c r="K200" s="311"/>
    </row>
    <row r="201" spans="1:11">
      <c r="A201" s="127"/>
      <c r="B201" s="852"/>
      <c r="C201" s="753"/>
      <c r="D201" s="634"/>
      <c r="E201" s="1478"/>
      <c r="F201" s="1479"/>
      <c r="G201" s="1116"/>
      <c r="H201" s="1345"/>
      <c r="I201" s="1349"/>
      <c r="J201" s="1705"/>
      <c r="K201" s="1705"/>
    </row>
    <row r="202" spans="1:11">
      <c r="A202" s="127"/>
      <c r="B202" s="852"/>
      <c r="C202" s="218"/>
      <c r="D202" s="634"/>
      <c r="E202" s="1478"/>
      <c r="F202" s="1479"/>
      <c r="G202" s="1713"/>
      <c r="H202" s="69"/>
      <c r="I202" s="69"/>
      <c r="J202" s="908"/>
      <c r="K202" s="1490"/>
    </row>
    <row r="203" spans="1:11" ht="35.25" thickBot="1">
      <c r="A203" s="127"/>
      <c r="B203" s="852"/>
      <c r="C203" s="634"/>
      <c r="D203" s="634"/>
      <c r="E203" s="1478"/>
      <c r="F203" s="1479"/>
      <c r="G203" s="1713"/>
      <c r="H203" s="69"/>
      <c r="I203" s="69"/>
      <c r="J203" s="908"/>
      <c r="K203" s="1490"/>
    </row>
    <row r="204" spans="1:11">
      <c r="A204" s="127"/>
      <c r="B204" s="1597"/>
      <c r="C204" s="443"/>
      <c r="D204" s="1467"/>
      <c r="E204" s="1489"/>
      <c r="F204" s="1621"/>
      <c r="G204" s="1798"/>
      <c r="H204" s="485"/>
      <c r="I204" s="482"/>
      <c r="J204" s="485"/>
      <c r="K204" s="577"/>
    </row>
    <row r="205" spans="1:11">
      <c r="A205" s="127"/>
      <c r="B205" s="1597"/>
      <c r="C205" s="362"/>
      <c r="D205" s="1598"/>
      <c r="E205" s="1478"/>
      <c r="F205" s="1479"/>
      <c r="G205" s="1798"/>
      <c r="H205" s="20"/>
      <c r="I205" s="404"/>
      <c r="J205" s="405"/>
      <c r="K205" s="478"/>
    </row>
    <row r="206" spans="1:11" ht="37.5">
      <c r="A206" s="127"/>
      <c r="B206" s="1597"/>
      <c r="C206" s="362"/>
      <c r="D206" s="1598"/>
      <c r="E206" s="1478"/>
      <c r="F206" s="1479"/>
      <c r="G206" s="1798"/>
      <c r="H206" s="1785"/>
      <c r="I206" s="132"/>
      <c r="J206" s="741"/>
      <c r="K206" s="1838"/>
    </row>
    <row r="207" spans="1:11">
      <c r="A207" s="136"/>
      <c r="B207" s="1597"/>
      <c r="C207" s="362"/>
      <c r="D207" s="1598"/>
      <c r="E207" s="1478"/>
      <c r="F207" s="1479"/>
      <c r="G207" s="1601"/>
      <c r="H207" s="29"/>
      <c r="I207" s="132"/>
      <c r="J207" s="360"/>
      <c r="K207" s="311"/>
    </row>
    <row r="208" spans="1:11">
      <c r="A208" s="136"/>
      <c r="B208" s="259"/>
      <c r="C208" s="362"/>
      <c r="D208" s="358"/>
      <c r="E208" s="1478"/>
      <c r="F208" s="1479"/>
      <c r="G208" s="1539"/>
      <c r="H208" s="69"/>
      <c r="I208" s="486"/>
      <c r="J208" s="363"/>
      <c r="K208" s="364"/>
    </row>
    <row r="209" spans="1:11">
      <c r="A209" s="127"/>
      <c r="B209" s="852"/>
      <c r="C209" s="753"/>
      <c r="D209" s="634"/>
      <c r="E209" s="1478"/>
      <c r="F209" s="1479"/>
      <c r="G209" s="1116"/>
      <c r="H209" s="1345"/>
      <c r="I209" s="1349"/>
      <c r="J209" s="1705"/>
      <c r="K209" s="1705"/>
    </row>
    <row r="210" spans="1:11">
      <c r="A210" s="136"/>
      <c r="B210" s="852"/>
      <c r="C210" s="753"/>
      <c r="D210" s="634"/>
      <c r="E210" s="1478"/>
      <c r="F210" s="1479"/>
      <c r="G210" s="1116"/>
      <c r="H210" s="1345"/>
      <c r="I210" s="1349"/>
      <c r="J210" s="1705"/>
      <c r="K210" s="1705"/>
    </row>
    <row r="211" spans="1:11">
      <c r="A211" s="127"/>
      <c r="B211" s="852"/>
      <c r="C211" s="753"/>
      <c r="D211" s="753"/>
      <c r="E211" s="1478"/>
      <c r="F211" s="1479"/>
      <c r="G211" s="1116"/>
      <c r="H211" s="1345"/>
      <c r="I211" s="1349"/>
      <c r="J211" s="2016"/>
      <c r="K211" s="1705"/>
    </row>
    <row r="212" spans="1:11">
      <c r="A212" s="151"/>
      <c r="B212" s="852"/>
      <c r="C212" s="753"/>
      <c r="D212" s="753"/>
      <c r="E212" s="1478"/>
      <c r="F212" s="1479"/>
      <c r="G212" s="1116"/>
      <c r="H212" s="1345"/>
      <c r="I212" s="1349"/>
      <c r="J212" s="1705"/>
      <c r="K212" s="1705"/>
    </row>
    <row r="213" spans="1:11">
      <c r="A213" s="223"/>
      <c r="B213" s="852"/>
      <c r="C213" s="753"/>
      <c r="D213" s="753"/>
      <c r="E213" s="1478"/>
      <c r="F213" s="1479"/>
      <c r="G213" s="1116"/>
      <c r="H213" s="1345"/>
      <c r="I213" s="1710"/>
      <c r="J213" s="1705"/>
      <c r="K213" s="1705"/>
    </row>
    <row r="214" spans="1:11">
      <c r="A214" s="127"/>
      <c r="B214" s="1742"/>
      <c r="C214" s="1743"/>
      <c r="D214" s="1742"/>
      <c r="E214" s="739"/>
      <c r="F214" s="1745"/>
      <c r="G214" s="1744"/>
      <c r="H214" s="4"/>
      <c r="I214" s="495"/>
      <c r="J214" s="496"/>
      <c r="K214" s="309"/>
    </row>
    <row r="215" spans="1:11">
      <c r="A215" s="1" t="s">
        <v>1</v>
      </c>
      <c r="B215" s="1"/>
      <c r="C215" s="71"/>
      <c r="D215" s="317"/>
      <c r="E215" s="232"/>
      <c r="F215" s="233"/>
      <c r="G215" s="270"/>
      <c r="H215" s="1"/>
      <c r="I215" s="413"/>
      <c r="J215" s="299"/>
      <c r="K215" s="309"/>
    </row>
    <row r="216" spans="1:11">
      <c r="A216" s="3753" t="s">
        <v>1184</v>
      </c>
      <c r="B216" s="3753"/>
      <c r="C216" s="10"/>
      <c r="D216" s="318"/>
      <c r="E216" s="232"/>
      <c r="F216" s="233"/>
      <c r="G216" s="270"/>
      <c r="H216" s="1"/>
      <c r="I216" s="413"/>
      <c r="J216" s="299"/>
      <c r="K216" s="309"/>
    </row>
    <row r="217" spans="1:11" ht="35.25" thickBot="1">
      <c r="A217" s="4"/>
      <c r="B217" s="3"/>
      <c r="C217" s="77"/>
      <c r="D217" s="317"/>
      <c r="E217" s="232"/>
      <c r="F217" s="233"/>
      <c r="G217" s="270"/>
      <c r="H217" s="3"/>
      <c r="I217" s="412"/>
      <c r="J217" s="299"/>
      <c r="K217" s="309"/>
    </row>
    <row r="218" spans="1:11">
      <c r="A218" s="3759"/>
      <c r="B218" s="3760" t="s">
        <v>3</v>
      </c>
      <c r="C218" s="6" t="s">
        <v>4</v>
      </c>
      <c r="D218" s="319" t="s">
        <v>5</v>
      </c>
      <c r="E218" s="234" t="s">
        <v>6</v>
      </c>
      <c r="F218" s="235" t="s">
        <v>6</v>
      </c>
      <c r="G218" s="297" t="s">
        <v>7</v>
      </c>
      <c r="H218" s="80" t="s">
        <v>8</v>
      </c>
      <c r="I218" s="80" t="s">
        <v>9</v>
      </c>
      <c r="J218" s="302" t="s">
        <v>10</v>
      </c>
      <c r="K218" s="313" t="s">
        <v>10</v>
      </c>
    </row>
    <row r="219" spans="1:11" ht="35.25" thickBot="1">
      <c r="A219" s="118"/>
      <c r="B219" s="16"/>
      <c r="C219" s="12"/>
      <c r="D219" s="320" t="s">
        <v>11</v>
      </c>
      <c r="E219" s="236" t="s">
        <v>12</v>
      </c>
      <c r="F219" s="237" t="s">
        <v>13</v>
      </c>
      <c r="G219" s="298"/>
      <c r="H219" s="12" t="s">
        <v>14</v>
      </c>
      <c r="I219" s="414"/>
      <c r="J219" s="303" t="s">
        <v>15</v>
      </c>
      <c r="K219" s="314" t="s">
        <v>16</v>
      </c>
    </row>
    <row r="220" spans="1:11">
      <c r="A220" s="1761"/>
      <c r="B220" s="3500" t="s">
        <v>7432</v>
      </c>
      <c r="C220" s="85"/>
      <c r="D220" s="322"/>
      <c r="E220" s="252"/>
      <c r="F220" s="241"/>
      <c r="G220" s="276"/>
      <c r="H220" s="29"/>
      <c r="I220" s="416"/>
      <c r="J220" s="203"/>
      <c r="K220" s="311"/>
    </row>
    <row r="221" spans="1:11">
      <c r="A221" s="222"/>
      <c r="B221" s="560" t="s">
        <v>3458</v>
      </c>
      <c r="C221" s="85"/>
      <c r="D221" s="321"/>
      <c r="E221" s="250">
        <v>35</v>
      </c>
      <c r="F221" s="251"/>
      <c r="G221" s="275" t="s">
        <v>3459</v>
      </c>
      <c r="H221" s="204"/>
      <c r="I221" s="415"/>
      <c r="J221" s="204"/>
      <c r="K221" s="310">
        <v>25</v>
      </c>
    </row>
    <row r="222" spans="1:11">
      <c r="A222" s="127"/>
      <c r="B222" s="560" t="s">
        <v>7433</v>
      </c>
      <c r="C222" s="579" t="s">
        <v>3465</v>
      </c>
      <c r="D222" s="322"/>
      <c r="E222" s="252">
        <v>20</v>
      </c>
      <c r="F222" s="241"/>
      <c r="G222" s="275" t="s">
        <v>3443</v>
      </c>
      <c r="H222" s="203">
        <v>7</v>
      </c>
      <c r="I222" s="416"/>
      <c r="J222" s="203"/>
      <c r="K222" s="311">
        <v>7</v>
      </c>
    </row>
    <row r="223" spans="1:11">
      <c r="A223" s="127"/>
      <c r="B223" s="560" t="s">
        <v>3456</v>
      </c>
      <c r="C223" s="85"/>
      <c r="D223" s="322"/>
      <c r="E223" s="252">
        <v>25</v>
      </c>
      <c r="F223" s="241"/>
      <c r="G223" s="276" t="s">
        <v>3457</v>
      </c>
      <c r="H223" s="29"/>
      <c r="I223" s="416"/>
      <c r="J223" s="203"/>
      <c r="K223" s="311">
        <v>20</v>
      </c>
    </row>
    <row r="224" spans="1:11">
      <c r="A224" s="127"/>
      <c r="B224" s="560" t="s">
        <v>3458</v>
      </c>
      <c r="C224" s="85"/>
      <c r="D224" s="321"/>
      <c r="E224" s="250">
        <v>35</v>
      </c>
      <c r="F224" s="251"/>
      <c r="G224" s="275" t="s">
        <v>3459</v>
      </c>
      <c r="H224" s="204"/>
      <c r="I224" s="415"/>
      <c r="J224" s="204"/>
      <c r="K224" s="310">
        <v>25</v>
      </c>
    </row>
    <row r="225" spans="1:11">
      <c r="A225" s="127"/>
      <c r="B225" s="560" t="s">
        <v>3456</v>
      </c>
      <c r="C225" s="85"/>
      <c r="D225" s="322"/>
      <c r="E225" s="252">
        <v>25</v>
      </c>
      <c r="F225" s="241"/>
      <c r="G225" s="276" t="s">
        <v>3457</v>
      </c>
      <c r="H225" s="29"/>
      <c r="I225" s="416"/>
      <c r="J225" s="203"/>
      <c r="K225" s="311">
        <v>20</v>
      </c>
    </row>
    <row r="226" spans="1:11">
      <c r="A226" s="127"/>
      <c r="B226" s="560" t="s">
        <v>3458</v>
      </c>
      <c r="C226" s="85"/>
      <c r="D226" s="321"/>
      <c r="E226" s="250">
        <v>35</v>
      </c>
      <c r="F226" s="251"/>
      <c r="G226" s="275" t="s">
        <v>3459</v>
      </c>
      <c r="H226" s="204"/>
      <c r="I226" s="415"/>
      <c r="J226" s="204"/>
      <c r="K226" s="310">
        <v>25</v>
      </c>
    </row>
    <row r="227" spans="1:11">
      <c r="A227" s="127"/>
      <c r="B227" s="560" t="s">
        <v>3460</v>
      </c>
      <c r="C227" s="82"/>
      <c r="D227" s="324"/>
      <c r="E227" s="256">
        <v>100</v>
      </c>
      <c r="F227" s="241"/>
      <c r="G227" s="275" t="s">
        <v>3457</v>
      </c>
      <c r="H227" s="29"/>
      <c r="I227" s="416"/>
      <c r="J227" s="203" t="s">
        <v>3461</v>
      </c>
      <c r="K227" s="311">
        <v>60</v>
      </c>
    </row>
    <row r="228" spans="1:11" ht="35.25" thickBot="1">
      <c r="A228" s="127"/>
      <c r="B228" s="560" t="s">
        <v>3462</v>
      </c>
      <c r="C228" s="82"/>
      <c r="D228" s="324"/>
      <c r="E228" s="256">
        <v>100</v>
      </c>
      <c r="F228" s="241"/>
      <c r="G228" s="276" t="s">
        <v>3457</v>
      </c>
      <c r="H228" s="29"/>
      <c r="I228" s="416"/>
      <c r="J228" s="203" t="s">
        <v>3461</v>
      </c>
      <c r="K228" s="311">
        <v>60</v>
      </c>
    </row>
    <row r="229" spans="1:11">
      <c r="A229" s="1571"/>
      <c r="B229" s="578" t="s">
        <v>3467</v>
      </c>
      <c r="C229" s="583" t="s">
        <v>3468</v>
      </c>
      <c r="D229" s="322"/>
      <c r="E229" s="252"/>
      <c r="F229" s="241"/>
      <c r="G229" s="275" t="s">
        <v>3459</v>
      </c>
      <c r="H229" s="29"/>
      <c r="I229" s="416"/>
      <c r="J229" s="203"/>
      <c r="K229" s="311">
        <v>38</v>
      </c>
    </row>
    <row r="230" spans="1:11">
      <c r="A230" s="222"/>
      <c r="B230" s="560" t="s">
        <v>3469</v>
      </c>
      <c r="C230" s="82" t="s">
        <v>3033</v>
      </c>
      <c r="D230" s="322"/>
      <c r="E230" s="252"/>
      <c r="F230" s="241"/>
      <c r="G230" s="275" t="s">
        <v>3459</v>
      </c>
      <c r="H230" s="29"/>
      <c r="I230" s="416"/>
      <c r="J230" s="203"/>
      <c r="K230" s="311">
        <v>25</v>
      </c>
    </row>
    <row r="231" spans="1:11">
      <c r="A231" s="127"/>
      <c r="B231" s="560" t="s">
        <v>3469</v>
      </c>
      <c r="C231" s="82" t="s">
        <v>847</v>
      </c>
      <c r="D231" s="322"/>
      <c r="E231" s="252"/>
      <c r="F231" s="241"/>
      <c r="G231" s="275" t="s">
        <v>3459</v>
      </c>
      <c r="H231" s="29"/>
      <c r="I231" s="416"/>
      <c r="J231" s="203"/>
      <c r="K231" s="311">
        <v>35</v>
      </c>
    </row>
    <row r="232" spans="1:11">
      <c r="A232" s="127"/>
      <c r="B232" s="1844" t="s">
        <v>3469</v>
      </c>
      <c r="C232" s="1843" t="s">
        <v>3470</v>
      </c>
      <c r="D232" s="322"/>
      <c r="E232" s="252"/>
      <c r="F232" s="241"/>
      <c r="G232" s="275" t="s">
        <v>3459</v>
      </c>
      <c r="H232" s="29"/>
      <c r="I232" s="416"/>
      <c r="J232" s="203"/>
      <c r="K232" s="311">
        <v>20</v>
      </c>
    </row>
    <row r="233" spans="1:11">
      <c r="A233" s="127"/>
      <c r="B233" s="225" t="s">
        <v>3471</v>
      </c>
      <c r="C233" s="82" t="s">
        <v>3472</v>
      </c>
      <c r="D233" s="322"/>
      <c r="E233" s="252"/>
      <c r="F233" s="241"/>
      <c r="G233" s="275" t="s">
        <v>3459</v>
      </c>
      <c r="H233" s="29"/>
      <c r="I233" s="416"/>
      <c r="J233" s="203"/>
      <c r="K233" s="311">
        <v>25</v>
      </c>
    </row>
    <row r="234" spans="1:11">
      <c r="A234" s="127"/>
      <c r="B234" s="32" t="s">
        <v>3473</v>
      </c>
      <c r="C234" s="82" t="s">
        <v>3474</v>
      </c>
      <c r="D234" s="322"/>
      <c r="E234" s="252">
        <v>65</v>
      </c>
      <c r="F234" s="241"/>
      <c r="G234" s="275" t="s">
        <v>3457</v>
      </c>
      <c r="H234" s="29"/>
      <c r="I234" s="416"/>
      <c r="J234" s="203"/>
      <c r="K234" s="311">
        <v>38</v>
      </c>
    </row>
    <row r="235" spans="1:11" ht="35.25" thickBot="1">
      <c r="A235" s="127"/>
      <c r="B235" s="32" t="s">
        <v>3475</v>
      </c>
      <c r="C235" s="82"/>
      <c r="D235" s="322"/>
      <c r="E235" s="252">
        <v>65</v>
      </c>
      <c r="F235" s="241"/>
      <c r="G235" s="275" t="s">
        <v>3476</v>
      </c>
      <c r="H235" s="29"/>
      <c r="I235" s="416"/>
      <c r="J235" s="203"/>
      <c r="K235" s="311">
        <v>38</v>
      </c>
    </row>
    <row r="236" spans="1:11">
      <c r="A236" s="1761"/>
      <c r="B236" s="32" t="s">
        <v>3477</v>
      </c>
      <c r="C236" s="82"/>
      <c r="D236" s="322"/>
      <c r="E236" s="252">
        <v>90</v>
      </c>
      <c r="F236" s="241"/>
      <c r="G236" s="275" t="s">
        <v>3459</v>
      </c>
      <c r="H236" s="29"/>
      <c r="I236" s="416"/>
      <c r="J236" s="203"/>
      <c r="K236" s="311"/>
    </row>
    <row r="237" spans="1:11">
      <c r="A237" s="222"/>
      <c r="B237" s="32" t="s">
        <v>3478</v>
      </c>
      <c r="C237" s="82"/>
      <c r="D237" s="322"/>
      <c r="E237" s="240">
        <v>75</v>
      </c>
      <c r="F237" s="241"/>
      <c r="G237" s="275" t="s">
        <v>3479</v>
      </c>
      <c r="H237" s="29"/>
      <c r="I237" s="416"/>
      <c r="J237" s="203"/>
      <c r="K237" s="311">
        <v>40</v>
      </c>
    </row>
    <row r="238" spans="1:11">
      <c r="A238" s="127"/>
      <c r="B238" s="32" t="s">
        <v>3478</v>
      </c>
      <c r="C238" s="82"/>
      <c r="D238" s="322"/>
      <c r="E238" s="240">
        <v>45</v>
      </c>
      <c r="F238" s="241"/>
      <c r="G238" s="275" t="s">
        <v>3479</v>
      </c>
      <c r="H238" s="29"/>
      <c r="I238" s="416"/>
      <c r="J238" s="203"/>
      <c r="K238" s="311">
        <v>30</v>
      </c>
    </row>
    <row r="239" spans="1:11">
      <c r="A239" s="127"/>
      <c r="B239" s="607" t="s">
        <v>3480</v>
      </c>
      <c r="C239" s="459" t="s">
        <v>3481</v>
      </c>
      <c r="D239" s="322"/>
      <c r="E239" s="240">
        <v>50</v>
      </c>
      <c r="F239" s="241"/>
      <c r="G239" s="275" t="s">
        <v>3459</v>
      </c>
      <c r="H239" s="29"/>
      <c r="I239" s="416"/>
      <c r="J239" s="203"/>
      <c r="K239" s="311">
        <v>35</v>
      </c>
    </row>
    <row r="240" spans="1:11">
      <c r="A240" s="127"/>
      <c r="B240" s="560" t="s">
        <v>3484</v>
      </c>
      <c r="C240" s="82"/>
      <c r="D240" s="322"/>
      <c r="E240" s="252">
        <v>65</v>
      </c>
      <c r="F240" s="241"/>
      <c r="G240" s="276" t="s">
        <v>3445</v>
      </c>
      <c r="H240" s="29"/>
      <c r="I240" s="416"/>
      <c r="J240" s="203" t="s">
        <v>3485</v>
      </c>
      <c r="K240" s="311">
        <v>35</v>
      </c>
    </row>
    <row r="241" spans="1:11">
      <c r="A241" s="127"/>
      <c r="B241" s="560" t="s">
        <v>3486</v>
      </c>
      <c r="C241" s="85"/>
      <c r="D241" s="322"/>
      <c r="E241" s="252">
        <v>190</v>
      </c>
      <c r="F241" s="241"/>
      <c r="G241" s="276" t="s">
        <v>3457</v>
      </c>
      <c r="H241" s="29"/>
      <c r="I241" s="416"/>
      <c r="J241" s="203"/>
      <c r="K241" s="311">
        <v>105</v>
      </c>
    </row>
    <row r="242" spans="1:11">
      <c r="A242" s="127"/>
      <c r="B242" s="616"/>
      <c r="C242" s="625"/>
      <c r="D242" s="626"/>
      <c r="E242" s="250"/>
      <c r="F242" s="251"/>
      <c r="G242" s="630"/>
      <c r="H242" s="628"/>
      <c r="I242" s="628"/>
      <c r="J242" s="1573"/>
      <c r="K242" s="629"/>
    </row>
    <row r="243" spans="1:11">
      <c r="A243" s="127"/>
      <c r="B243" s="616"/>
      <c r="C243" s="218"/>
      <c r="D243" s="968"/>
      <c r="E243" s="31"/>
      <c r="F243" s="241"/>
      <c r="G243" s="904"/>
      <c r="H243" s="69"/>
      <c r="I243" s="69"/>
      <c r="J243" s="1573"/>
      <c r="K243" s="1459"/>
    </row>
    <row r="244" spans="1:11">
      <c r="A244" s="127"/>
      <c r="B244" s="616"/>
      <c r="C244" s="218"/>
      <c r="D244" s="968"/>
      <c r="E244" s="256"/>
      <c r="F244" s="241"/>
      <c r="G244" s="904"/>
      <c r="H244" s="69"/>
      <c r="I244" s="69"/>
      <c r="J244" s="1573"/>
      <c r="K244" s="1459"/>
    </row>
    <row r="245" spans="1:11">
      <c r="A245" s="127"/>
      <c r="B245" s="616"/>
      <c r="C245" s="218"/>
      <c r="D245" s="968"/>
      <c r="E245" s="252"/>
      <c r="F245" s="241"/>
      <c r="G245" s="904"/>
      <c r="H245" s="69"/>
      <c r="I245" s="69"/>
      <c r="J245" s="1573"/>
      <c r="K245" s="1459"/>
    </row>
    <row r="246" spans="1:11">
      <c r="A246" s="127"/>
      <c r="B246" s="616"/>
      <c r="C246" s="218"/>
      <c r="D246" s="968"/>
      <c r="E246" s="252"/>
      <c r="F246" s="241"/>
      <c r="G246" s="904"/>
      <c r="H246" s="69"/>
      <c r="I246" s="69"/>
      <c r="J246" s="1573"/>
      <c r="K246" s="1459"/>
    </row>
    <row r="247" spans="1:11">
      <c r="A247" s="127"/>
      <c r="B247" s="616"/>
      <c r="C247" s="218"/>
      <c r="D247" s="968"/>
      <c r="E247" s="252"/>
      <c r="F247" s="241"/>
      <c r="G247" s="904"/>
      <c r="H247" s="69"/>
      <c r="I247" s="69"/>
      <c r="J247" s="1573"/>
      <c r="K247" s="1459"/>
    </row>
    <row r="248" spans="1:11">
      <c r="A248" s="222"/>
      <c r="B248" s="616"/>
      <c r="C248" s="218"/>
      <c r="D248" s="968"/>
      <c r="E248" s="252"/>
      <c r="F248" s="241"/>
      <c r="G248" s="904"/>
      <c r="H248" s="69"/>
      <c r="I248" s="69"/>
      <c r="J248" s="1573"/>
      <c r="K248" s="1459"/>
    </row>
    <row r="249" spans="1:11">
      <c r="A249" s="127"/>
      <c r="B249" s="393"/>
      <c r="C249" s="218"/>
      <c r="D249" s="968"/>
      <c r="E249" s="252"/>
      <c r="F249" s="241"/>
      <c r="G249" s="904"/>
      <c r="H249" s="69"/>
      <c r="I249" s="69"/>
      <c r="J249" s="1573"/>
      <c r="K249" s="1459"/>
    </row>
    <row r="250" spans="1:11">
      <c r="A250" s="4"/>
      <c r="B250" s="98"/>
      <c r="C250" s="77"/>
      <c r="D250" s="325"/>
      <c r="E250" s="252"/>
      <c r="F250" s="241"/>
      <c r="G250" s="292"/>
      <c r="H250" s="3"/>
      <c r="I250" s="420"/>
      <c r="J250" s="301"/>
    </row>
    <row r="251" spans="1:11">
      <c r="A251" s="1" t="s">
        <v>1</v>
      </c>
      <c r="B251" s="1"/>
      <c r="C251" s="71"/>
      <c r="D251" s="317"/>
      <c r="E251" s="232"/>
      <c r="F251" s="233"/>
      <c r="G251" s="270"/>
      <c r="H251" s="1"/>
      <c r="I251" s="413"/>
      <c r="J251" s="299"/>
      <c r="K251" s="309"/>
    </row>
    <row r="252" spans="1:11">
      <c r="A252" s="3753" t="s">
        <v>1184</v>
      </c>
      <c r="B252" s="3753"/>
      <c r="C252" s="10"/>
      <c r="D252" s="318"/>
      <c r="E252" s="232"/>
      <c r="F252" s="233"/>
      <c r="G252" s="270"/>
      <c r="H252" s="1"/>
      <c r="I252" s="413"/>
      <c r="J252" s="299"/>
      <c r="K252" s="309"/>
    </row>
    <row r="253" spans="1:11" ht="35.25" thickBot="1">
      <c r="A253" s="4"/>
      <c r="B253" s="3"/>
      <c r="C253" s="77"/>
      <c r="D253" s="317"/>
      <c r="E253" s="232"/>
      <c r="F253" s="233"/>
      <c r="G253" s="270"/>
      <c r="H253" s="3"/>
      <c r="I253" s="412"/>
      <c r="J253" s="299"/>
      <c r="K253" s="309"/>
    </row>
    <row r="254" spans="1:11">
      <c r="A254" s="3759"/>
      <c r="B254" s="3760" t="s">
        <v>3</v>
      </c>
      <c r="C254" s="6" t="s">
        <v>4</v>
      </c>
      <c r="D254" s="319" t="s">
        <v>5</v>
      </c>
      <c r="E254" s="234" t="s">
        <v>6</v>
      </c>
      <c r="F254" s="235" t="s">
        <v>6</v>
      </c>
      <c r="G254" s="297" t="s">
        <v>7</v>
      </c>
      <c r="H254" s="80" t="s">
        <v>8</v>
      </c>
      <c r="I254" s="80" t="s">
        <v>9</v>
      </c>
      <c r="J254" s="112" t="s">
        <v>10</v>
      </c>
      <c r="K254" s="219" t="s">
        <v>10</v>
      </c>
    </row>
    <row r="255" spans="1:11" ht="35.25" thickBot="1">
      <c r="A255" s="118"/>
      <c r="B255" s="16"/>
      <c r="C255" s="12"/>
      <c r="D255" s="320" t="s">
        <v>11</v>
      </c>
      <c r="E255" s="236" t="s">
        <v>12</v>
      </c>
      <c r="F255" s="237" t="s">
        <v>13</v>
      </c>
      <c r="G255" s="298"/>
      <c r="H255" s="12" t="s">
        <v>14</v>
      </c>
      <c r="I255" s="414"/>
      <c r="J255" s="122" t="s">
        <v>15</v>
      </c>
      <c r="K255" s="307" t="s">
        <v>16</v>
      </c>
    </row>
    <row r="256" spans="1:11">
      <c r="A256" s="1761"/>
      <c r="B256" s="1716" t="s">
        <v>3864</v>
      </c>
      <c r="C256" s="1717"/>
      <c r="D256" s="218"/>
      <c r="E256" s="1478"/>
      <c r="F256" s="1479"/>
      <c r="G256" s="1713"/>
      <c r="H256" s="69"/>
      <c r="I256" s="69"/>
      <c r="J256" s="908"/>
      <c r="K256" s="1490"/>
    </row>
    <row r="257" spans="1:11">
      <c r="A257" s="2069"/>
      <c r="B257" s="69" t="s">
        <v>3865</v>
      </c>
      <c r="C257" s="218" t="s">
        <v>3866</v>
      </c>
      <c r="D257" s="218" t="s">
        <v>1571</v>
      </c>
      <c r="E257" s="1478">
        <v>25</v>
      </c>
      <c r="F257" s="1479"/>
      <c r="G257" s="969" t="s">
        <v>3867</v>
      </c>
      <c r="H257" s="69"/>
      <c r="I257" s="69"/>
      <c r="J257" s="908">
        <v>173</v>
      </c>
      <c r="K257" s="1490">
        <v>17.3</v>
      </c>
    </row>
    <row r="258" spans="1:11">
      <c r="A258" s="2071"/>
      <c r="B258" s="69" t="s">
        <v>3868</v>
      </c>
      <c r="C258" s="218" t="s">
        <v>3866</v>
      </c>
      <c r="D258" s="218" t="s">
        <v>1571</v>
      </c>
      <c r="E258" s="1478">
        <v>28</v>
      </c>
      <c r="F258" s="1479"/>
      <c r="G258" s="969" t="s">
        <v>3867</v>
      </c>
      <c r="H258" s="69"/>
      <c r="I258" s="69"/>
      <c r="J258" s="908">
        <v>226</v>
      </c>
      <c r="K258" s="1490">
        <v>22.6</v>
      </c>
    </row>
    <row r="259" spans="1:11" ht="35.25" thickBot="1">
      <c r="A259" s="1195"/>
      <c r="B259" s="1768" t="s">
        <v>3869</v>
      </c>
      <c r="C259" s="1737" t="s">
        <v>3866</v>
      </c>
      <c r="D259" s="1737" t="s">
        <v>1571</v>
      </c>
      <c r="E259" s="1738">
        <v>32</v>
      </c>
      <c r="F259" s="1739"/>
      <c r="G259" s="1740" t="s">
        <v>3867</v>
      </c>
      <c r="H259" s="1726"/>
      <c r="I259" s="1741"/>
      <c r="J259" s="3836">
        <v>269</v>
      </c>
      <c r="K259" s="3837">
        <v>26.9</v>
      </c>
    </row>
    <row r="260" spans="1:11" ht="35.25" thickTop="1">
      <c r="A260" s="1195"/>
      <c r="B260" s="628" t="s">
        <v>3870</v>
      </c>
      <c r="C260" s="625" t="s">
        <v>3866</v>
      </c>
      <c r="D260" s="625" t="s">
        <v>1571</v>
      </c>
      <c r="E260" s="1734">
        <v>28</v>
      </c>
      <c r="F260" s="1735"/>
      <c r="G260" s="1796" t="s">
        <v>3871</v>
      </c>
      <c r="H260" s="628"/>
      <c r="I260" s="628"/>
      <c r="J260" s="907">
        <v>220</v>
      </c>
      <c r="K260" s="1736">
        <v>22</v>
      </c>
    </row>
    <row r="261" spans="1:11">
      <c r="A261" s="1195"/>
      <c r="B261" s="852" t="s">
        <v>3872</v>
      </c>
      <c r="C261" s="218" t="s">
        <v>3866</v>
      </c>
      <c r="D261" s="218" t="s">
        <v>1571</v>
      </c>
      <c r="E261" s="1478">
        <v>40</v>
      </c>
      <c r="F261" s="1479"/>
      <c r="G261" s="969" t="s">
        <v>3871</v>
      </c>
      <c r="H261" s="1345"/>
      <c r="I261" s="1349"/>
      <c r="J261" s="3838">
        <v>271</v>
      </c>
      <c r="K261" s="3839">
        <v>27.1</v>
      </c>
    </row>
    <row r="262" spans="1:11">
      <c r="A262" s="1195"/>
      <c r="B262" s="1718"/>
      <c r="C262" s="218"/>
      <c r="D262" s="218"/>
      <c r="E262" s="1478"/>
      <c r="F262" s="1479"/>
      <c r="G262" s="1713"/>
      <c r="H262" s="69"/>
      <c r="I262" s="69"/>
      <c r="J262" s="908"/>
      <c r="K262" s="1490"/>
    </row>
    <row r="263" spans="1:11">
      <c r="A263" s="1195"/>
      <c r="B263" s="1066" t="s">
        <v>3873</v>
      </c>
      <c r="C263" s="218" t="s">
        <v>3874</v>
      </c>
      <c r="D263" s="218" t="s">
        <v>3450</v>
      </c>
      <c r="E263" s="1478">
        <v>10</v>
      </c>
      <c r="F263" s="1479">
        <v>880</v>
      </c>
      <c r="G263" s="969" t="s">
        <v>3875</v>
      </c>
      <c r="H263" s="69"/>
      <c r="I263" s="69"/>
      <c r="J263" s="908">
        <v>781</v>
      </c>
      <c r="K263" s="1490">
        <v>7.81</v>
      </c>
    </row>
    <row r="264" spans="1:11">
      <c r="A264" s="1195"/>
      <c r="B264" s="1066" t="s">
        <v>3873</v>
      </c>
      <c r="C264" s="218" t="s">
        <v>3876</v>
      </c>
      <c r="D264" s="218" t="s">
        <v>3450</v>
      </c>
      <c r="E264" s="1478">
        <v>12</v>
      </c>
      <c r="F264" s="1479">
        <v>990</v>
      </c>
      <c r="G264" s="969" t="s">
        <v>3871</v>
      </c>
      <c r="H264" s="69"/>
      <c r="I264" s="69"/>
      <c r="J264" s="908">
        <v>907</v>
      </c>
      <c r="K264" s="1490">
        <v>9.07</v>
      </c>
    </row>
    <row r="265" spans="1:11">
      <c r="A265" s="1195"/>
      <c r="B265" s="1066" t="s">
        <v>3873</v>
      </c>
      <c r="C265" s="218" t="s">
        <v>3877</v>
      </c>
      <c r="D265" s="218" t="s">
        <v>3450</v>
      </c>
      <c r="E265" s="1478">
        <v>15</v>
      </c>
      <c r="F265" s="1479">
        <v>1350</v>
      </c>
      <c r="G265" s="969" t="s">
        <v>3871</v>
      </c>
      <c r="H265" s="69"/>
      <c r="I265" s="69"/>
      <c r="J265" s="908">
        <v>1220</v>
      </c>
      <c r="K265" s="1490">
        <v>12.2</v>
      </c>
    </row>
    <row r="266" spans="1:11">
      <c r="A266" s="1195"/>
      <c r="B266" s="69" t="s">
        <v>7434</v>
      </c>
      <c r="C266" s="218" t="s">
        <v>3874</v>
      </c>
      <c r="D266" s="218" t="s">
        <v>901</v>
      </c>
      <c r="E266" s="1478">
        <v>2</v>
      </c>
      <c r="F266" s="1479">
        <v>150</v>
      </c>
      <c r="G266" s="969" t="s">
        <v>3867</v>
      </c>
      <c r="H266" s="69"/>
      <c r="I266" s="69"/>
      <c r="J266" s="908">
        <v>126</v>
      </c>
      <c r="K266" s="1490">
        <v>1.26</v>
      </c>
    </row>
    <row r="267" spans="1:11">
      <c r="A267" s="1195"/>
      <c r="B267" s="69" t="s">
        <v>7434</v>
      </c>
      <c r="C267" s="218" t="s">
        <v>3876</v>
      </c>
      <c r="D267" s="218" t="s">
        <v>901</v>
      </c>
      <c r="E267" s="1478">
        <v>3</v>
      </c>
      <c r="F267" s="1479">
        <v>200</v>
      </c>
      <c r="G267" s="1797" t="s">
        <v>3867</v>
      </c>
      <c r="H267" s="1711"/>
      <c r="I267" s="1712"/>
      <c r="J267" s="3840">
        <v>185</v>
      </c>
      <c r="K267" s="581">
        <v>1.85</v>
      </c>
    </row>
    <row r="268" spans="1:11">
      <c r="A268" s="569"/>
      <c r="B268" s="69" t="s">
        <v>7434</v>
      </c>
      <c r="C268" s="218" t="s">
        <v>3877</v>
      </c>
      <c r="D268" s="218" t="s">
        <v>901</v>
      </c>
      <c r="E268" s="1478">
        <v>3</v>
      </c>
      <c r="F268" s="1479">
        <v>250</v>
      </c>
      <c r="G268" s="1798" t="s">
        <v>3867</v>
      </c>
      <c r="H268" s="20"/>
      <c r="I268" s="404"/>
      <c r="J268" s="3803">
        <v>210</v>
      </c>
      <c r="K268" s="478">
        <v>2.1</v>
      </c>
    </row>
    <row r="269" spans="1:11" ht="37.5">
      <c r="A269" s="1195"/>
      <c r="B269" s="898"/>
      <c r="C269" s="2070"/>
      <c r="D269" s="580"/>
      <c r="E269" s="31"/>
      <c r="F269" s="241"/>
      <c r="G269" s="275"/>
      <c r="H269" s="29"/>
      <c r="I269" s="416"/>
      <c r="J269" s="29"/>
      <c r="K269" s="1777"/>
    </row>
    <row r="270" spans="1:11">
      <c r="A270" s="1195"/>
      <c r="B270" s="544"/>
      <c r="C270" s="639"/>
      <c r="D270" s="580"/>
      <c r="E270" s="256"/>
      <c r="F270" s="241"/>
      <c r="G270" s="275"/>
      <c r="H270" s="20"/>
      <c r="I270" s="415"/>
      <c r="J270" s="204"/>
      <c r="K270" s="2018"/>
    </row>
    <row r="271" spans="1:11">
      <c r="A271" s="1195"/>
      <c r="B271" s="616"/>
      <c r="C271" s="218"/>
      <c r="D271" s="322"/>
      <c r="E271" s="252"/>
      <c r="F271" s="241"/>
      <c r="G271" s="275"/>
      <c r="H271" s="29"/>
      <c r="I271" s="416"/>
      <c r="J271" s="203"/>
      <c r="K271" s="1777"/>
    </row>
    <row r="272" spans="1:11">
      <c r="A272" s="1195"/>
      <c r="B272" s="393"/>
      <c r="C272" s="218"/>
      <c r="D272" s="322"/>
      <c r="E272" s="252"/>
      <c r="F272" s="241"/>
      <c r="G272" s="276"/>
      <c r="H272" s="29"/>
      <c r="I272" s="416"/>
      <c r="J272" s="203"/>
      <c r="K272" s="1777"/>
    </row>
    <row r="273" spans="1:11">
      <c r="A273" s="127"/>
      <c r="B273" s="393"/>
      <c r="C273" s="82"/>
      <c r="D273" s="2019"/>
      <c r="E273" s="252"/>
      <c r="F273" s="241"/>
      <c r="G273" s="276"/>
      <c r="H273" s="29"/>
      <c r="I273" s="416"/>
      <c r="J273" s="203"/>
      <c r="K273" s="1777"/>
    </row>
    <row r="274" spans="1:11">
      <c r="A274" s="127"/>
      <c r="B274" s="645"/>
      <c r="C274" s="82"/>
      <c r="D274" s="322"/>
      <c r="E274" s="252"/>
      <c r="F274" s="241"/>
      <c r="G274" s="276"/>
      <c r="H274" s="29"/>
      <c r="I274" s="1804"/>
      <c r="J274" s="203"/>
      <c r="K274" s="3154"/>
    </row>
    <row r="275" spans="1:11">
      <c r="A275" s="1806"/>
      <c r="B275" s="32"/>
      <c r="C275" s="82"/>
      <c r="D275" s="322"/>
      <c r="E275" s="252"/>
      <c r="F275" s="241"/>
      <c r="G275" s="276"/>
      <c r="H275" s="29"/>
      <c r="I275" s="416"/>
      <c r="J275" s="203"/>
      <c r="K275" s="1777"/>
    </row>
    <row r="276" spans="1:11" ht="35.25" thickBot="1">
      <c r="A276" s="1694"/>
      <c r="B276" s="2020"/>
      <c r="C276" s="1662"/>
      <c r="D276" s="2021"/>
      <c r="E276" s="2022"/>
      <c r="F276" s="1724"/>
      <c r="G276" s="2023"/>
      <c r="H276" s="1660"/>
      <c r="I276" s="1701"/>
      <c r="J276" s="2024"/>
      <c r="K276" s="2025"/>
    </row>
    <row r="277" spans="1:11" ht="35.25" thickTop="1">
      <c r="A277" s="194"/>
      <c r="B277" s="560"/>
      <c r="C277" s="598"/>
      <c r="D277" s="580"/>
      <c r="E277" s="250"/>
      <c r="F277" s="251"/>
      <c r="G277" s="275"/>
      <c r="H277" s="204"/>
      <c r="I277" s="415"/>
      <c r="J277" s="204"/>
      <c r="K277" s="1775"/>
    </row>
    <row r="278" spans="1:11" ht="37.5">
      <c r="A278" s="136"/>
      <c r="B278" s="654"/>
      <c r="C278" s="598"/>
      <c r="D278" s="580"/>
      <c r="E278" s="31"/>
      <c r="F278" s="241"/>
      <c r="G278" s="275"/>
      <c r="H278" s="29"/>
      <c r="I278" s="416"/>
      <c r="J278" s="29"/>
      <c r="K278" s="1777"/>
    </row>
    <row r="279" spans="1:11">
      <c r="A279" s="136"/>
      <c r="B279" s="26"/>
      <c r="C279" s="579"/>
      <c r="D279" s="580"/>
      <c r="E279" s="256"/>
      <c r="F279" s="241"/>
      <c r="G279" s="275"/>
      <c r="H279" s="20"/>
      <c r="I279" s="415"/>
      <c r="J279" s="204"/>
      <c r="K279" s="2018"/>
    </row>
    <row r="280" spans="1:11">
      <c r="A280" s="127"/>
      <c r="B280" s="616"/>
      <c r="C280" s="82"/>
      <c r="D280" s="322"/>
      <c r="E280" s="252"/>
      <c r="F280" s="241"/>
      <c r="G280" s="275"/>
      <c r="H280" s="29"/>
      <c r="I280" s="416"/>
      <c r="J280" s="203"/>
      <c r="K280" s="1777"/>
    </row>
    <row r="281" spans="1:11">
      <c r="A281" s="151"/>
      <c r="B281" s="225"/>
      <c r="C281" s="82"/>
      <c r="D281" s="322"/>
      <c r="E281" s="252"/>
      <c r="F281" s="241"/>
      <c r="G281" s="276"/>
      <c r="H281" s="29"/>
      <c r="I281" s="416"/>
      <c r="J281" s="203"/>
      <c r="K281" s="1777"/>
    </row>
    <row r="282" spans="1:11">
      <c r="A282" s="223"/>
      <c r="B282" s="393"/>
      <c r="C282" s="82"/>
      <c r="D282" s="2019"/>
      <c r="E282" s="252"/>
      <c r="F282" s="241"/>
      <c r="G282" s="276"/>
      <c r="H282" s="29"/>
      <c r="I282" s="416"/>
      <c r="J282" s="203"/>
      <c r="K282" s="1777"/>
    </row>
    <row r="283" spans="1:11">
      <c r="A283" s="194"/>
      <c r="B283" s="645"/>
      <c r="C283" s="82"/>
      <c r="D283" s="322"/>
      <c r="E283" s="252"/>
      <c r="F283" s="241"/>
      <c r="G283" s="276"/>
      <c r="H283" s="29"/>
      <c r="I283" s="1804"/>
      <c r="J283" s="203"/>
      <c r="K283" s="3154"/>
    </row>
    <row r="284" spans="1:11">
      <c r="A284" s="127"/>
      <c r="B284" s="32"/>
      <c r="C284" s="82"/>
      <c r="D284" s="322"/>
      <c r="E284" s="252"/>
      <c r="F284" s="241"/>
      <c r="G284" s="276"/>
      <c r="H284" s="29"/>
      <c r="I284" s="416"/>
      <c r="J284" s="203"/>
      <c r="K284" s="1777"/>
    </row>
    <row r="285" spans="1:11">
      <c r="A285" s="127"/>
      <c r="B285" s="32"/>
      <c r="C285" s="82"/>
      <c r="D285" s="2019"/>
      <c r="E285" s="252"/>
      <c r="F285" s="241"/>
      <c r="G285" s="276"/>
      <c r="H285" s="29"/>
      <c r="I285" s="416"/>
      <c r="J285" s="203"/>
      <c r="K285" s="1777"/>
    </row>
    <row r="286" spans="1:11">
      <c r="A286" s="4"/>
      <c r="B286" s="98"/>
      <c r="C286" s="77"/>
      <c r="D286" s="325"/>
      <c r="E286" s="1"/>
      <c r="F286" s="71"/>
      <c r="G286" s="292"/>
      <c r="H286" s="3"/>
      <c r="I286" s="420"/>
      <c r="J286" s="301"/>
    </row>
    <row r="287" spans="1:11">
      <c r="A287" s="1" t="s">
        <v>1</v>
      </c>
      <c r="B287" s="1"/>
      <c r="C287" s="71"/>
      <c r="D287" s="317"/>
      <c r="E287" s="232"/>
      <c r="F287" s="233"/>
      <c r="G287" s="270"/>
      <c r="H287" s="1"/>
      <c r="I287" s="413"/>
      <c r="J287" s="299"/>
      <c r="K287" s="309"/>
    </row>
    <row r="288" spans="1:11">
      <c r="A288" s="3753" t="s">
        <v>1184</v>
      </c>
      <c r="B288" s="3753"/>
      <c r="C288" s="10"/>
      <c r="D288" s="318"/>
      <c r="E288" s="232"/>
      <c r="F288" s="233"/>
      <c r="G288" s="270"/>
      <c r="H288" s="1"/>
      <c r="I288" s="413"/>
      <c r="J288" s="299"/>
      <c r="K288" s="309"/>
    </row>
    <row r="289" spans="1:11" ht="35.25" thickBot="1">
      <c r="A289" s="4"/>
      <c r="B289" s="3"/>
      <c r="C289" s="77"/>
      <c r="D289" s="317"/>
      <c r="E289" s="232"/>
      <c r="F289" s="233"/>
      <c r="G289" s="270"/>
      <c r="H289" s="3"/>
      <c r="I289" s="412"/>
      <c r="J289" s="299"/>
      <c r="K289" s="309"/>
    </row>
    <row r="290" spans="1:11">
      <c r="A290" s="3759"/>
      <c r="B290" s="3760" t="s">
        <v>3</v>
      </c>
      <c r="C290" s="6" t="s">
        <v>4</v>
      </c>
      <c r="D290" s="319" t="s">
        <v>5</v>
      </c>
      <c r="E290" s="234" t="s">
        <v>6</v>
      </c>
      <c r="F290" s="235" t="s">
        <v>6</v>
      </c>
      <c r="G290" s="297" t="s">
        <v>7</v>
      </c>
      <c r="H290" s="80" t="s">
        <v>8</v>
      </c>
      <c r="I290" s="80" t="s">
        <v>9</v>
      </c>
      <c r="J290" s="112" t="s">
        <v>10</v>
      </c>
      <c r="K290" s="219" t="s">
        <v>10</v>
      </c>
    </row>
    <row r="291" spans="1:11" ht="35.25" thickBot="1">
      <c r="A291" s="118"/>
      <c r="B291" s="16"/>
      <c r="C291" s="12"/>
      <c r="D291" s="320" t="s">
        <v>11</v>
      </c>
      <c r="E291" s="236" t="s">
        <v>12</v>
      </c>
      <c r="F291" s="237" t="s">
        <v>13</v>
      </c>
      <c r="G291" s="298"/>
      <c r="H291" s="12" t="s">
        <v>14</v>
      </c>
      <c r="I291" s="414"/>
      <c r="J291" s="122" t="s">
        <v>15</v>
      </c>
      <c r="K291" s="307" t="s">
        <v>16</v>
      </c>
    </row>
    <row r="292" spans="1:11" ht="40.5">
      <c r="A292" s="1571"/>
      <c r="B292" s="679" t="s">
        <v>7435</v>
      </c>
      <c r="C292" s="3777" t="s">
        <v>3263</v>
      </c>
      <c r="D292" s="3777"/>
      <c r="E292" s="3777"/>
      <c r="F292" s="3777"/>
      <c r="G292" s="3777"/>
      <c r="H292" s="3777"/>
      <c r="I292" s="3777"/>
      <c r="J292" s="3777"/>
      <c r="K292" s="3777"/>
    </row>
    <row r="293" spans="1:11" ht="38.25">
      <c r="A293" s="222"/>
      <c r="B293" s="654" t="s">
        <v>3264</v>
      </c>
      <c r="C293" s="747"/>
      <c r="D293" s="322"/>
      <c r="E293" s="669"/>
      <c r="F293" s="670"/>
      <c r="G293" s="275" t="s">
        <v>7436</v>
      </c>
      <c r="H293" s="656" t="s">
        <v>3272</v>
      </c>
      <c r="I293" s="656" t="s">
        <v>7437</v>
      </c>
      <c r="J293" s="671">
        <v>802</v>
      </c>
      <c r="K293" s="657"/>
    </row>
    <row r="294" spans="1:11" ht="38.25">
      <c r="A294" s="127"/>
      <c r="B294" s="654" t="s">
        <v>3270</v>
      </c>
      <c r="C294" s="747"/>
      <c r="D294" s="322"/>
      <c r="E294" s="672"/>
      <c r="F294" s="670"/>
      <c r="G294" s="275" t="s">
        <v>7436</v>
      </c>
      <c r="H294" s="656" t="s">
        <v>3272</v>
      </c>
      <c r="I294" s="656" t="s">
        <v>7437</v>
      </c>
      <c r="J294" s="671">
        <v>802</v>
      </c>
      <c r="K294" s="657"/>
    </row>
    <row r="295" spans="1:11" ht="38.25">
      <c r="A295" s="127"/>
      <c r="B295" s="654" t="s">
        <v>3275</v>
      </c>
      <c r="C295" s="747"/>
      <c r="D295" s="322"/>
      <c r="E295" s="672"/>
      <c r="F295" s="670"/>
      <c r="G295" s="275" t="s">
        <v>7436</v>
      </c>
      <c r="H295" s="656" t="s">
        <v>7438</v>
      </c>
      <c r="I295" s="656" t="s">
        <v>7439</v>
      </c>
      <c r="J295" s="671">
        <v>812</v>
      </c>
      <c r="K295" s="657"/>
    </row>
    <row r="296" spans="1:11" ht="38.25">
      <c r="A296" s="127"/>
      <c r="B296" s="654"/>
      <c r="C296" s="747"/>
      <c r="D296" s="322"/>
      <c r="E296" s="672"/>
      <c r="F296" s="670"/>
      <c r="G296" s="275"/>
      <c r="H296" s="656"/>
      <c r="I296" s="656"/>
      <c r="J296" s="671"/>
      <c r="K296" s="657"/>
    </row>
    <row r="297" spans="1:11" ht="38.25">
      <c r="A297" s="127"/>
      <c r="B297" s="654"/>
      <c r="C297" s="459"/>
      <c r="D297" s="322"/>
      <c r="E297" s="672"/>
      <c r="F297" s="670"/>
      <c r="G297" s="276"/>
      <c r="H297" s="658"/>
      <c r="I297" s="1568" t="s">
        <v>7440</v>
      </c>
      <c r="J297" s="671"/>
      <c r="K297" s="134"/>
    </row>
    <row r="298" spans="1:11">
      <c r="A298" s="127"/>
      <c r="B298" s="128"/>
      <c r="C298" s="213"/>
      <c r="D298" s="757"/>
      <c r="E298" s="182"/>
      <c r="F298" s="161"/>
      <c r="G298" s="766"/>
      <c r="H298" s="162"/>
      <c r="I298" s="1569" t="s">
        <v>7441</v>
      </c>
      <c r="J298" s="133"/>
      <c r="K298" s="310"/>
    </row>
    <row r="299" spans="1:11" ht="38.25">
      <c r="A299" s="127"/>
      <c r="B299" s="708" t="s">
        <v>7442</v>
      </c>
      <c r="C299" s="392"/>
      <c r="D299" s="370"/>
      <c r="E299" s="702"/>
      <c r="F299" s="688"/>
      <c r="G299" s="766"/>
      <c r="H299" s="659"/>
      <c r="I299" s="690"/>
      <c r="J299" s="691"/>
      <c r="K299" s="692"/>
    </row>
    <row r="300" spans="1:11" ht="38.25">
      <c r="A300" s="127"/>
      <c r="B300" s="707" t="s">
        <v>7443</v>
      </c>
      <c r="C300" s="392"/>
      <c r="D300" s="370"/>
      <c r="E300" s="702"/>
      <c r="F300" s="688"/>
      <c r="G300" s="766" t="s">
        <v>2909</v>
      </c>
      <c r="H300" s="659"/>
      <c r="I300" s="690"/>
      <c r="J300" s="691"/>
      <c r="K300" s="692" t="s">
        <v>7444</v>
      </c>
    </row>
    <row r="301" spans="1:11" ht="38.25">
      <c r="A301" s="127"/>
      <c r="B301" s="707" t="s">
        <v>7445</v>
      </c>
      <c r="C301" s="392"/>
      <c r="D301" s="370"/>
      <c r="E301" s="702"/>
      <c r="F301" s="688"/>
      <c r="G301" s="766"/>
      <c r="H301" s="659"/>
      <c r="I301" s="690"/>
      <c r="J301" s="691"/>
      <c r="K301" s="692"/>
    </row>
    <row r="302" spans="1:11" ht="38.25">
      <c r="A302" s="127"/>
      <c r="B302" s="707" t="s">
        <v>7446</v>
      </c>
      <c r="C302" s="392"/>
      <c r="D302" s="370"/>
      <c r="E302" s="702"/>
      <c r="F302" s="688"/>
      <c r="G302" s="766"/>
      <c r="H302" s="659"/>
      <c r="I302" s="690"/>
      <c r="J302" s="691"/>
      <c r="K302" s="692"/>
    </row>
    <row r="303" spans="1:11" ht="38.25">
      <c r="A303" s="127"/>
      <c r="B303" s="707" t="s">
        <v>7443</v>
      </c>
      <c r="C303" s="392" t="s">
        <v>7447</v>
      </c>
      <c r="D303" s="370"/>
      <c r="E303" s="702"/>
      <c r="F303" s="688"/>
      <c r="G303" s="766" t="s">
        <v>7448</v>
      </c>
      <c r="H303" s="659"/>
      <c r="I303" s="690"/>
      <c r="J303" s="691"/>
      <c r="K303" s="692" t="s">
        <v>7449</v>
      </c>
    </row>
    <row r="304" spans="1:11" ht="38.25">
      <c r="A304" s="222"/>
      <c r="B304" s="707"/>
      <c r="C304" s="392"/>
      <c r="D304" s="370"/>
      <c r="E304" s="702"/>
      <c r="F304" s="688"/>
      <c r="G304" s="766"/>
      <c r="H304" s="659"/>
      <c r="I304" s="690"/>
      <c r="J304" s="691"/>
      <c r="K304" s="692"/>
    </row>
    <row r="305" spans="1:11" ht="38.25">
      <c r="A305" s="127"/>
      <c r="B305" s="708" t="s">
        <v>7450</v>
      </c>
      <c r="C305" s="392"/>
      <c r="D305" s="370"/>
      <c r="E305" s="702"/>
      <c r="F305" s="688"/>
      <c r="G305" s="766"/>
      <c r="H305" s="659"/>
      <c r="I305" s="690"/>
      <c r="J305" s="691"/>
      <c r="K305" s="692"/>
    </row>
    <row r="306" spans="1:11" ht="38.25">
      <c r="A306" s="127"/>
      <c r="B306" s="662" t="s">
        <v>7451</v>
      </c>
      <c r="C306" s="392" t="s">
        <v>7452</v>
      </c>
      <c r="D306" s="370" t="s">
        <v>7453</v>
      </c>
      <c r="E306" s="687"/>
      <c r="F306" s="688"/>
      <c r="G306" s="766" t="s">
        <v>7090</v>
      </c>
      <c r="H306" s="659"/>
      <c r="I306" s="690"/>
      <c r="J306" s="691">
        <v>750</v>
      </c>
      <c r="K306" s="692">
        <v>75</v>
      </c>
    </row>
    <row r="307" spans="1:11">
      <c r="A307" s="127"/>
      <c r="B307" s="128"/>
      <c r="C307" s="213"/>
      <c r="D307" s="756"/>
      <c r="E307" s="44"/>
      <c r="F307" s="51"/>
      <c r="G307" s="766"/>
      <c r="H307" s="29"/>
      <c r="I307" s="150"/>
      <c r="J307" s="133"/>
      <c r="K307" s="134"/>
    </row>
    <row r="308" spans="1:11">
      <c r="A308" s="127"/>
      <c r="B308" s="685" t="s">
        <v>7454</v>
      </c>
      <c r="C308" s="213"/>
      <c r="D308" s="756"/>
      <c r="E308" s="44"/>
      <c r="F308" s="51"/>
      <c r="G308" s="766"/>
      <c r="H308" s="29"/>
      <c r="I308" s="132"/>
      <c r="J308" s="133"/>
      <c r="K308" s="134"/>
    </row>
    <row r="309" spans="1:11" ht="37.5">
      <c r="A309" s="127"/>
      <c r="B309" s="662" t="s">
        <v>7451</v>
      </c>
      <c r="C309" s="392" t="s">
        <v>7452</v>
      </c>
      <c r="D309" s="370" t="s">
        <v>7453</v>
      </c>
      <c r="E309" s="44"/>
      <c r="F309" s="51"/>
      <c r="G309" s="766" t="s">
        <v>2506</v>
      </c>
      <c r="H309" s="29"/>
      <c r="I309" s="132"/>
      <c r="J309" s="133">
        <v>750</v>
      </c>
      <c r="K309" s="134"/>
    </row>
    <row r="310" spans="1:11">
      <c r="A310" s="127"/>
      <c r="B310" s="1803"/>
      <c r="C310" s="3766"/>
      <c r="D310" s="3767"/>
      <c r="E310" s="252"/>
      <c r="F310" s="241"/>
      <c r="G310" s="276"/>
      <c r="H310" s="29"/>
      <c r="I310" s="416"/>
      <c r="J310" s="203"/>
      <c r="K310" s="311"/>
    </row>
    <row r="311" spans="1:11">
      <c r="A311" s="1806"/>
      <c r="B311" s="1835"/>
      <c r="C311" s="82"/>
      <c r="D311" s="322"/>
      <c r="E311" s="252"/>
      <c r="F311" s="241"/>
      <c r="G311" s="276"/>
      <c r="H311" s="29"/>
      <c r="I311" s="1804"/>
      <c r="J311" s="203"/>
      <c r="K311" s="311"/>
    </row>
    <row r="312" spans="1:11">
      <c r="A312" s="127"/>
      <c r="B312" s="32"/>
      <c r="C312" s="82"/>
      <c r="D312" s="322"/>
      <c r="E312" s="252"/>
      <c r="F312" s="241"/>
      <c r="G312" s="276"/>
      <c r="H312" s="29"/>
      <c r="I312" s="416"/>
      <c r="J312" s="203"/>
      <c r="K312" s="311"/>
    </row>
    <row r="313" spans="1:11">
      <c r="A313" s="127"/>
      <c r="B313" s="616"/>
      <c r="C313" s="82"/>
      <c r="D313" s="322"/>
      <c r="E313" s="252"/>
      <c r="F313" s="241"/>
      <c r="G313" s="276"/>
      <c r="H313" s="29"/>
      <c r="I313" s="416"/>
      <c r="J313" s="203"/>
      <c r="K313" s="311"/>
    </row>
    <row r="314" spans="1:11">
      <c r="A314" s="136"/>
      <c r="B314" s="32"/>
      <c r="C314" s="82"/>
      <c r="D314" s="322"/>
      <c r="E314" s="252"/>
      <c r="F314" s="241"/>
      <c r="G314" s="276"/>
      <c r="H314" s="29"/>
      <c r="I314" s="416"/>
      <c r="J314" s="203"/>
      <c r="K314" s="311"/>
    </row>
    <row r="315" spans="1:11">
      <c r="A315" s="136"/>
      <c r="B315" s="32"/>
      <c r="C315" s="82"/>
      <c r="D315" s="322"/>
      <c r="E315" s="240"/>
      <c r="F315" s="241"/>
      <c r="G315" s="276"/>
      <c r="H315" s="29"/>
      <c r="I315" s="416"/>
      <c r="J315" s="203"/>
      <c r="K315" s="311"/>
    </row>
    <row r="316" spans="1:11">
      <c r="A316" s="127"/>
      <c r="B316" s="32"/>
      <c r="C316" s="82"/>
      <c r="D316" s="322"/>
      <c r="E316" s="240"/>
      <c r="F316" s="241"/>
      <c r="G316" s="276"/>
      <c r="H316" s="29"/>
      <c r="I316" s="416"/>
      <c r="J316" s="203"/>
      <c r="K316" s="311"/>
    </row>
    <row r="317" spans="1:11">
      <c r="A317" s="151"/>
      <c r="B317" s="616"/>
      <c r="C317" s="82"/>
      <c r="D317" s="324"/>
      <c r="E317" s="256"/>
      <c r="F317" s="241"/>
      <c r="G317" s="277"/>
      <c r="H317" s="29"/>
      <c r="I317" s="416"/>
      <c r="J317" s="203"/>
      <c r="K317" s="311"/>
    </row>
    <row r="318" spans="1:11">
      <c r="A318" s="223"/>
      <c r="B318" s="26"/>
      <c r="C318" s="579"/>
      <c r="D318" s="321"/>
      <c r="E318" s="256"/>
      <c r="F318" s="241"/>
      <c r="G318" s="275"/>
      <c r="H318" s="20"/>
      <c r="I318" s="415"/>
      <c r="J318" s="204"/>
      <c r="K318" s="1605"/>
    </row>
    <row r="319" spans="1:11">
      <c r="A319" s="194"/>
      <c r="B319" s="227"/>
      <c r="C319" s="85"/>
      <c r="D319" s="321"/>
      <c r="E319" s="250"/>
      <c r="F319" s="251"/>
      <c r="G319" s="275"/>
      <c r="H319" s="20"/>
      <c r="I319" s="415"/>
      <c r="J319" s="204"/>
      <c r="K319" s="310"/>
    </row>
    <row r="320" spans="1:11">
      <c r="A320" s="127"/>
      <c r="B320" s="32"/>
      <c r="C320" s="82"/>
      <c r="D320" s="322"/>
      <c r="E320" s="252"/>
      <c r="F320" s="241"/>
      <c r="G320" s="276"/>
      <c r="H320" s="29"/>
      <c r="I320" s="416"/>
      <c r="J320" s="203"/>
      <c r="K320" s="311"/>
    </row>
    <row r="321" spans="1:12">
      <c r="A321" s="127"/>
      <c r="B321" s="32"/>
      <c r="C321" s="82"/>
      <c r="D321" s="322"/>
      <c r="E321" s="252"/>
      <c r="F321" s="241"/>
      <c r="G321" s="276"/>
      <c r="H321" s="29"/>
      <c r="I321" s="416"/>
      <c r="J321" s="203"/>
      <c r="K321" s="311"/>
    </row>
    <row r="322" spans="1:12">
      <c r="A322" s="4"/>
      <c r="B322" s="98"/>
      <c r="C322" s="77"/>
      <c r="D322" s="325"/>
      <c r="E322" s="1"/>
      <c r="F322" s="71"/>
      <c r="G322" s="292"/>
      <c r="H322" s="3"/>
      <c r="I322" s="420"/>
      <c r="J322" s="301"/>
    </row>
    <row r="323" spans="1:12">
      <c r="A323" s="1" t="s">
        <v>1</v>
      </c>
      <c r="B323" s="1"/>
      <c r="C323" s="71"/>
      <c r="D323" s="317"/>
      <c r="E323" s="232"/>
      <c r="F323" s="233"/>
      <c r="G323" s="270"/>
      <c r="H323" s="1"/>
      <c r="I323" s="413"/>
      <c r="J323" s="299"/>
      <c r="K323" s="309"/>
    </row>
    <row r="324" spans="1:12">
      <c r="A324" s="3753" t="s">
        <v>1184</v>
      </c>
      <c r="B324" s="3753"/>
      <c r="C324" s="10"/>
      <c r="D324" s="318"/>
      <c r="E324" s="232"/>
      <c r="F324" s="233"/>
      <c r="G324" s="270"/>
      <c r="H324" s="1"/>
      <c r="I324" s="413"/>
      <c r="J324" s="299"/>
      <c r="K324" s="309"/>
    </row>
    <row r="325" spans="1:12" ht="35.25" thickBot="1">
      <c r="A325" s="4"/>
      <c r="B325" s="3"/>
      <c r="C325" s="77"/>
      <c r="D325" s="317"/>
      <c r="E325" s="232"/>
      <c r="F325" s="233"/>
      <c r="G325" s="270"/>
      <c r="H325" s="3"/>
      <c r="I325" s="412"/>
      <c r="J325" s="299"/>
      <c r="K325" s="309"/>
    </row>
    <row r="326" spans="1:12">
      <c r="A326" s="3759"/>
      <c r="B326" s="3760" t="s">
        <v>3</v>
      </c>
      <c r="C326" s="6" t="s">
        <v>4</v>
      </c>
      <c r="D326" s="319" t="s">
        <v>5</v>
      </c>
      <c r="E326" s="234" t="s">
        <v>6</v>
      </c>
      <c r="F326" s="235" t="s">
        <v>6</v>
      </c>
      <c r="G326" s="297" t="s">
        <v>7</v>
      </c>
      <c r="H326" s="80" t="s">
        <v>8</v>
      </c>
      <c r="I326" s="80" t="s">
        <v>9</v>
      </c>
      <c r="J326" s="79" t="s">
        <v>10</v>
      </c>
      <c r="K326" s="176" t="s">
        <v>10</v>
      </c>
      <c r="L326" s="1807"/>
    </row>
    <row r="327" spans="1:12" ht="35.25" thickBot="1">
      <c r="A327" s="118"/>
      <c r="B327" s="16"/>
      <c r="C327" s="12"/>
      <c r="D327" s="320" t="s">
        <v>11</v>
      </c>
      <c r="E327" s="236" t="s">
        <v>12</v>
      </c>
      <c r="F327" s="237" t="s">
        <v>13</v>
      </c>
      <c r="G327" s="298"/>
      <c r="H327" s="12" t="s">
        <v>14</v>
      </c>
      <c r="I327" s="414"/>
      <c r="J327" s="81" t="s">
        <v>15</v>
      </c>
      <c r="K327" s="176" t="s">
        <v>16</v>
      </c>
      <c r="L327" s="1807"/>
    </row>
    <row r="328" spans="1:12">
      <c r="A328" s="1571"/>
      <c r="B328" s="1814" t="s">
        <v>7455</v>
      </c>
      <c r="C328" s="1816"/>
      <c r="D328" s="1815"/>
      <c r="E328" s="238"/>
      <c r="F328" s="239"/>
      <c r="G328" s="296" t="s">
        <v>7456</v>
      </c>
      <c r="H328" s="220"/>
      <c r="I328" s="419"/>
      <c r="J328" s="300"/>
      <c r="K328" s="315"/>
      <c r="L328" s="1808"/>
    </row>
    <row r="329" spans="1:12">
      <c r="A329" s="1817" t="s">
        <v>7457</v>
      </c>
      <c r="B329" s="227" t="s">
        <v>7458</v>
      </c>
      <c r="C329" s="598"/>
      <c r="D329" s="579" t="s">
        <v>4329</v>
      </c>
      <c r="E329" s="250">
        <v>220</v>
      </c>
      <c r="F329" s="251" t="s">
        <v>5003</v>
      </c>
      <c r="G329" s="276" t="s">
        <v>7459</v>
      </c>
      <c r="H329" s="203">
        <v>167</v>
      </c>
      <c r="I329" s="416" t="s">
        <v>7460</v>
      </c>
      <c r="J329" s="203">
        <v>1817</v>
      </c>
      <c r="K329" s="529">
        <v>182</v>
      </c>
      <c r="L329" s="309"/>
    </row>
    <row r="330" spans="1:12">
      <c r="A330" s="1805" t="s">
        <v>7461</v>
      </c>
      <c r="B330" s="227" t="s">
        <v>7462</v>
      </c>
      <c r="C330" s="85"/>
      <c r="D330" s="584" t="s">
        <v>3927</v>
      </c>
      <c r="E330" s="1416">
        <v>45</v>
      </c>
      <c r="F330" s="1620" t="s">
        <v>7463</v>
      </c>
      <c r="G330" s="276" t="s">
        <v>7459</v>
      </c>
      <c r="H330" s="203">
        <v>3600</v>
      </c>
      <c r="I330" s="416" t="s">
        <v>7464</v>
      </c>
      <c r="J330" s="203">
        <v>3852</v>
      </c>
      <c r="K330" s="529">
        <v>38.520000000000003</v>
      </c>
      <c r="L330" s="309"/>
    </row>
    <row r="331" spans="1:12">
      <c r="A331" s="127" t="s">
        <v>7465</v>
      </c>
      <c r="B331" s="578" t="s">
        <v>7466</v>
      </c>
      <c r="C331" s="85"/>
      <c r="D331" s="580" t="s">
        <v>3442</v>
      </c>
      <c r="E331" s="250">
        <v>45</v>
      </c>
      <c r="F331" s="251" t="s">
        <v>2977</v>
      </c>
      <c r="G331" s="275" t="s">
        <v>7459</v>
      </c>
      <c r="H331" s="204">
        <v>1077</v>
      </c>
      <c r="I331" s="415" t="s">
        <v>7467</v>
      </c>
      <c r="J331" s="204">
        <v>1182.3900000000001</v>
      </c>
      <c r="K331" s="308">
        <v>39.409999999999997</v>
      </c>
      <c r="L331" s="309"/>
    </row>
    <row r="332" spans="1:12">
      <c r="A332" s="127"/>
      <c r="B332" s="578"/>
      <c r="C332" s="85"/>
      <c r="D332" s="322"/>
      <c r="E332" s="252"/>
      <c r="F332" s="241"/>
      <c r="G332" s="276"/>
      <c r="H332" s="203"/>
      <c r="I332" s="416"/>
      <c r="J332" s="203"/>
      <c r="K332" s="311"/>
      <c r="L332" s="309"/>
    </row>
    <row r="333" spans="1:12">
      <c r="A333" s="127"/>
      <c r="B333" s="1631" t="s">
        <v>7468</v>
      </c>
      <c r="C333" s="82"/>
      <c r="D333" s="324"/>
      <c r="E333" s="256"/>
      <c r="F333" s="241"/>
      <c r="G333" s="277"/>
      <c r="H333" s="29"/>
      <c r="I333" s="416"/>
      <c r="J333" s="203"/>
      <c r="K333" s="311"/>
      <c r="L333" s="309"/>
    </row>
    <row r="334" spans="1:12">
      <c r="A334" s="127"/>
      <c r="B334" s="560" t="s">
        <v>7469</v>
      </c>
      <c r="C334" s="598" t="s">
        <v>7470</v>
      </c>
      <c r="D334" s="580" t="s">
        <v>6590</v>
      </c>
      <c r="E334" s="31" t="s">
        <v>7471</v>
      </c>
      <c r="F334" s="251"/>
      <c r="G334" s="275" t="s">
        <v>800</v>
      </c>
      <c r="H334" s="204" t="s">
        <v>1216</v>
      </c>
      <c r="I334" s="415"/>
      <c r="J334" s="204" t="s">
        <v>1216</v>
      </c>
      <c r="K334" s="1775" t="s">
        <v>7472</v>
      </c>
      <c r="L334" s="309"/>
    </row>
    <row r="335" spans="1:12">
      <c r="A335" s="127"/>
      <c r="B335" s="560" t="s">
        <v>7473</v>
      </c>
      <c r="C335" s="598" t="s">
        <v>7470</v>
      </c>
      <c r="D335" s="580" t="s">
        <v>6590</v>
      </c>
      <c r="E335" s="252"/>
      <c r="F335" s="241"/>
      <c r="G335" s="275"/>
      <c r="H335" s="203"/>
      <c r="I335" s="416"/>
      <c r="J335" s="203"/>
      <c r="K335" s="311"/>
      <c r="L335" s="309"/>
    </row>
    <row r="336" spans="1:12">
      <c r="A336" s="127"/>
      <c r="B336" s="560" t="s">
        <v>7474</v>
      </c>
      <c r="C336" s="598" t="s">
        <v>7470</v>
      </c>
      <c r="D336" s="580" t="s">
        <v>4947</v>
      </c>
      <c r="E336" s="31" t="s">
        <v>7471</v>
      </c>
      <c r="F336" s="241"/>
      <c r="G336" s="275" t="s">
        <v>800</v>
      </c>
      <c r="H336" s="29" t="s">
        <v>2462</v>
      </c>
      <c r="I336" s="416"/>
      <c r="J336" s="29" t="s">
        <v>2462</v>
      </c>
      <c r="K336" s="1777" t="s">
        <v>7472</v>
      </c>
      <c r="L336" s="309"/>
    </row>
    <row r="337" spans="1:12">
      <c r="A337" s="127"/>
      <c r="B337" s="26" t="s">
        <v>7475</v>
      </c>
      <c r="C337" s="579" t="s">
        <v>7476</v>
      </c>
      <c r="D337" s="321" t="s">
        <v>7477</v>
      </c>
      <c r="E337" s="256"/>
      <c r="F337" s="241"/>
      <c r="G337" s="275" t="s">
        <v>6598</v>
      </c>
      <c r="H337" s="20"/>
      <c r="I337" s="415" t="s">
        <v>627</v>
      </c>
      <c r="J337" s="204" t="s">
        <v>7478</v>
      </c>
      <c r="K337" s="2018" t="s">
        <v>7479</v>
      </c>
      <c r="L337" s="309"/>
    </row>
    <row r="338" spans="1:12">
      <c r="A338" s="127"/>
      <c r="B338" s="616"/>
      <c r="C338" s="82"/>
      <c r="D338" s="324"/>
      <c r="E338" s="256"/>
      <c r="F338" s="241"/>
      <c r="G338" s="277"/>
      <c r="H338" s="29"/>
      <c r="I338" s="416"/>
      <c r="J338" s="203"/>
      <c r="K338" s="311"/>
      <c r="L338" s="309"/>
    </row>
    <row r="339" spans="1:12">
      <c r="A339" s="127"/>
      <c r="B339" s="2017" t="s">
        <v>7480</v>
      </c>
      <c r="C339" s="598"/>
      <c r="D339" s="580"/>
      <c r="E339" s="31"/>
      <c r="F339" s="251"/>
      <c r="G339" s="275"/>
      <c r="H339" s="204"/>
      <c r="I339" s="415"/>
      <c r="J339" s="204"/>
      <c r="K339" s="1775"/>
      <c r="L339" s="309"/>
    </row>
    <row r="340" spans="1:12">
      <c r="A340" s="222"/>
      <c r="B340" s="560" t="s">
        <v>6561</v>
      </c>
      <c r="C340" s="598" t="s">
        <v>6562</v>
      </c>
      <c r="D340" s="580" t="s">
        <v>6563</v>
      </c>
      <c r="E340" s="252"/>
      <c r="F340" s="241"/>
      <c r="G340" s="275" t="s">
        <v>6564</v>
      </c>
      <c r="H340" s="203"/>
      <c r="I340" s="416"/>
      <c r="J340" s="203" t="s">
        <v>3106</v>
      </c>
      <c r="K340" s="1777">
        <v>80.5</v>
      </c>
      <c r="L340" s="309"/>
    </row>
    <row r="341" spans="1:12" ht="37.5">
      <c r="A341" s="127"/>
      <c r="B341" s="654"/>
      <c r="C341" s="598" t="s">
        <v>6565</v>
      </c>
      <c r="D341" s="580" t="s">
        <v>6566</v>
      </c>
      <c r="E341" s="31"/>
      <c r="F341" s="241"/>
      <c r="G341" s="275" t="s">
        <v>6564</v>
      </c>
      <c r="H341" s="29"/>
      <c r="I341" s="416"/>
      <c r="J341" s="29" t="s">
        <v>3988</v>
      </c>
      <c r="K341" s="1777">
        <v>92.5</v>
      </c>
      <c r="L341" s="309"/>
    </row>
    <row r="342" spans="1:12">
      <c r="A342" s="127"/>
      <c r="B342" s="26"/>
      <c r="C342" s="579" t="s">
        <v>6455</v>
      </c>
      <c r="D342" s="580" t="s">
        <v>6567</v>
      </c>
      <c r="E342" s="256"/>
      <c r="F342" s="241"/>
      <c r="G342" s="275" t="s">
        <v>6564</v>
      </c>
      <c r="H342" s="20"/>
      <c r="I342" s="415"/>
      <c r="J342" s="204" t="s">
        <v>6568</v>
      </c>
      <c r="K342" s="2018">
        <v>208</v>
      </c>
      <c r="L342" s="309"/>
    </row>
    <row r="343" spans="1:12">
      <c r="A343" s="127"/>
      <c r="B343" s="616" t="s">
        <v>6569</v>
      </c>
      <c r="C343" s="82" t="s">
        <v>3474</v>
      </c>
      <c r="D343" s="322" t="s">
        <v>6570</v>
      </c>
      <c r="E343" s="252"/>
      <c r="F343" s="241"/>
      <c r="G343" s="275" t="s">
        <v>6564</v>
      </c>
      <c r="H343" s="29"/>
      <c r="I343" s="416"/>
      <c r="J343" s="203" t="s">
        <v>6571</v>
      </c>
      <c r="K343" s="1777">
        <v>48</v>
      </c>
      <c r="L343" s="309"/>
    </row>
    <row r="344" spans="1:12">
      <c r="A344" s="127"/>
      <c r="B344" s="225"/>
      <c r="C344" s="82" t="s">
        <v>5556</v>
      </c>
      <c r="D344" s="322" t="s">
        <v>6563</v>
      </c>
      <c r="E344" s="252"/>
      <c r="F344" s="241"/>
      <c r="G344" s="276" t="s">
        <v>6564</v>
      </c>
      <c r="H344" s="29"/>
      <c r="I344" s="416"/>
      <c r="J344" s="203" t="s">
        <v>2994</v>
      </c>
      <c r="K344" s="1777">
        <v>58.5</v>
      </c>
      <c r="L344" s="309"/>
    </row>
    <row r="345" spans="1:12">
      <c r="A345" s="127"/>
      <c r="B345" s="393"/>
      <c r="C345" s="82" t="s">
        <v>5562</v>
      </c>
      <c r="D345" s="2019" t="s">
        <v>6563</v>
      </c>
      <c r="E345" s="252"/>
      <c r="F345" s="241"/>
      <c r="G345" s="276" t="s">
        <v>6564</v>
      </c>
      <c r="H345" s="29"/>
      <c r="I345" s="416"/>
      <c r="J345" s="203" t="s">
        <v>5043</v>
      </c>
      <c r="K345" s="1777">
        <v>78.25</v>
      </c>
      <c r="L345" s="309"/>
    </row>
    <row r="346" spans="1:12">
      <c r="A346" s="127"/>
      <c r="B346" s="645" t="s">
        <v>6572</v>
      </c>
      <c r="C346" s="82" t="s">
        <v>6573</v>
      </c>
      <c r="D346" s="322" t="s">
        <v>6563</v>
      </c>
      <c r="E346" s="252"/>
      <c r="F346" s="241"/>
      <c r="G346" s="276" t="s">
        <v>6564</v>
      </c>
      <c r="H346" s="29"/>
      <c r="I346" s="1804"/>
      <c r="J346" s="203" t="s">
        <v>2994</v>
      </c>
      <c r="K346" s="3154">
        <v>58.5</v>
      </c>
      <c r="L346" s="309"/>
    </row>
    <row r="347" spans="1:12">
      <c r="A347" s="1806"/>
      <c r="B347" s="32"/>
      <c r="C347" s="82" t="s">
        <v>6416</v>
      </c>
      <c r="D347" s="322" t="s">
        <v>6563</v>
      </c>
      <c r="E347" s="252"/>
      <c r="F347" s="241"/>
      <c r="G347" s="276" t="s">
        <v>6564</v>
      </c>
      <c r="H347" s="29"/>
      <c r="I347" s="416"/>
      <c r="J347" s="203" t="s">
        <v>6574</v>
      </c>
      <c r="K347" s="1777">
        <v>72.25</v>
      </c>
      <c r="L347" s="309"/>
    </row>
    <row r="348" spans="1:12" ht="35.25" thickBot="1">
      <c r="A348" s="1694"/>
      <c r="B348" s="2020"/>
      <c r="C348" s="1662" t="s">
        <v>6575</v>
      </c>
      <c r="D348" s="2021" t="s">
        <v>6563</v>
      </c>
      <c r="E348" s="2022"/>
      <c r="F348" s="1724"/>
      <c r="G348" s="2023" t="s">
        <v>6564</v>
      </c>
      <c r="H348" s="1660"/>
      <c r="I348" s="1701"/>
      <c r="J348" s="2024" t="s">
        <v>1709</v>
      </c>
      <c r="K348" s="2025">
        <v>82.5</v>
      </c>
      <c r="L348" s="309"/>
    </row>
    <row r="349" spans="1:12" ht="35.25" thickTop="1">
      <c r="A349" s="194"/>
      <c r="B349" s="560" t="s">
        <v>6576</v>
      </c>
      <c r="C349" s="598" t="s">
        <v>6562</v>
      </c>
      <c r="D349" s="580" t="s">
        <v>6563</v>
      </c>
      <c r="E349" s="250"/>
      <c r="F349" s="251"/>
      <c r="G349" s="275" t="s">
        <v>6564</v>
      </c>
      <c r="H349" s="204"/>
      <c r="I349" s="415"/>
      <c r="J349" s="204"/>
      <c r="K349" s="1775"/>
      <c r="L349" s="309"/>
    </row>
    <row r="350" spans="1:12" ht="37.5">
      <c r="A350" s="136"/>
      <c r="B350" s="654"/>
      <c r="C350" s="598" t="s">
        <v>6565</v>
      </c>
      <c r="D350" s="580" t="s">
        <v>6566</v>
      </c>
      <c r="E350" s="31"/>
      <c r="F350" s="241"/>
      <c r="G350" s="275" t="s">
        <v>6564</v>
      </c>
      <c r="H350" s="29"/>
      <c r="I350" s="416"/>
      <c r="J350" s="29" t="s">
        <v>3046</v>
      </c>
      <c r="K350" s="1777">
        <v>112</v>
      </c>
      <c r="L350" s="309"/>
    </row>
    <row r="351" spans="1:12">
      <c r="A351" s="136"/>
      <c r="B351" s="26"/>
      <c r="C351" s="579" t="s">
        <v>6455</v>
      </c>
      <c r="D351" s="580" t="s">
        <v>6567</v>
      </c>
      <c r="E351" s="256"/>
      <c r="F351" s="241"/>
      <c r="G351" s="275" t="s">
        <v>6564</v>
      </c>
      <c r="H351" s="20"/>
      <c r="I351" s="415"/>
      <c r="J351" s="204" t="s">
        <v>6577</v>
      </c>
      <c r="K351" s="2018">
        <v>202.5</v>
      </c>
      <c r="L351" s="309"/>
    </row>
    <row r="352" spans="1:12">
      <c r="A352" s="127"/>
      <c r="B352" s="616" t="s">
        <v>6578</v>
      </c>
      <c r="C352" s="82" t="s">
        <v>3474</v>
      </c>
      <c r="D352" s="322" t="s">
        <v>6570</v>
      </c>
      <c r="E352" s="252"/>
      <c r="F352" s="241"/>
      <c r="G352" s="275" t="s">
        <v>6564</v>
      </c>
      <c r="H352" s="29"/>
      <c r="I352" s="416"/>
      <c r="J352" s="203"/>
      <c r="K352" s="1777"/>
      <c r="L352" s="309"/>
    </row>
    <row r="353" spans="1:12">
      <c r="A353" s="151"/>
      <c r="B353" s="225"/>
      <c r="C353" s="82" t="s">
        <v>5556</v>
      </c>
      <c r="D353" s="322" t="s">
        <v>6563</v>
      </c>
      <c r="E353" s="252"/>
      <c r="F353" s="241"/>
      <c r="G353" s="276" t="s">
        <v>6564</v>
      </c>
      <c r="H353" s="29"/>
      <c r="I353" s="416"/>
      <c r="J353" s="203" t="s">
        <v>1808</v>
      </c>
      <c r="K353" s="1777">
        <v>68</v>
      </c>
      <c r="L353" s="309"/>
    </row>
    <row r="354" spans="1:12">
      <c r="A354" s="223"/>
      <c r="B354" s="393"/>
      <c r="C354" s="82" t="s">
        <v>5562</v>
      </c>
      <c r="D354" s="2019" t="s">
        <v>6563</v>
      </c>
      <c r="E354" s="252"/>
      <c r="F354" s="241"/>
      <c r="G354" s="276" t="s">
        <v>6564</v>
      </c>
      <c r="H354" s="29"/>
      <c r="I354" s="416"/>
      <c r="J354" s="203" t="s">
        <v>3988</v>
      </c>
      <c r="K354" s="1777">
        <v>92.5</v>
      </c>
      <c r="L354" s="1809"/>
    </row>
    <row r="355" spans="1:12">
      <c r="A355" s="194"/>
      <c r="B355" s="645" t="s">
        <v>6579</v>
      </c>
      <c r="C355" s="82" t="s">
        <v>6573</v>
      </c>
      <c r="D355" s="322" t="s">
        <v>6563</v>
      </c>
      <c r="E355" s="252"/>
      <c r="F355" s="241"/>
      <c r="G355" s="276" t="s">
        <v>6564</v>
      </c>
      <c r="H355" s="29"/>
      <c r="I355" s="1804"/>
      <c r="J355" s="203" t="s">
        <v>1975</v>
      </c>
      <c r="K355" s="3154">
        <v>61</v>
      </c>
      <c r="L355" s="309"/>
    </row>
    <row r="356" spans="1:12">
      <c r="A356" s="127"/>
      <c r="B356" s="32"/>
      <c r="C356" s="82" t="s">
        <v>6416</v>
      </c>
      <c r="D356" s="322" t="s">
        <v>6563</v>
      </c>
      <c r="E356" s="252"/>
      <c r="F356" s="241"/>
      <c r="G356" s="276" t="s">
        <v>6564</v>
      </c>
      <c r="H356" s="29"/>
      <c r="I356" s="416"/>
      <c r="J356" s="203" t="s">
        <v>2167</v>
      </c>
      <c r="K356" s="1777">
        <v>85</v>
      </c>
      <c r="L356" s="309"/>
    </row>
    <row r="357" spans="1:12">
      <c r="A357" s="127"/>
      <c r="B357" s="32"/>
      <c r="C357" s="82" t="s">
        <v>6575</v>
      </c>
      <c r="D357" s="2019" t="s">
        <v>6563</v>
      </c>
      <c r="E357" s="252"/>
      <c r="F357" s="241"/>
      <c r="G357" s="276" t="s">
        <v>6564</v>
      </c>
      <c r="H357" s="29"/>
      <c r="I357" s="416"/>
      <c r="J357" s="203" t="s">
        <v>5207</v>
      </c>
      <c r="K357" s="1777">
        <v>98</v>
      </c>
      <c r="L357" s="309"/>
    </row>
    <row r="358" spans="1:12">
      <c r="A358" s="4"/>
      <c r="B358" s="98"/>
      <c r="C358" s="77"/>
      <c r="D358" s="325"/>
      <c r="E358" s="1"/>
      <c r="F358" s="71"/>
      <c r="G358" s="292"/>
      <c r="H358" s="3"/>
      <c r="I358" s="420"/>
      <c r="J358" s="301"/>
    </row>
    <row r="359" spans="1:12">
      <c r="A359" s="1" t="s">
        <v>1</v>
      </c>
      <c r="B359" s="1"/>
      <c r="C359" s="71"/>
      <c r="D359" s="317"/>
      <c r="E359" s="232"/>
      <c r="F359" s="233"/>
      <c r="G359" s="270"/>
      <c r="H359" s="1"/>
      <c r="I359" s="413"/>
      <c r="J359" s="299"/>
      <c r="K359" s="309"/>
    </row>
    <row r="360" spans="1:12">
      <c r="A360" s="3753" t="s">
        <v>1184</v>
      </c>
      <c r="B360" s="3753"/>
      <c r="C360" s="10"/>
      <c r="D360" s="318"/>
      <c r="E360" s="232"/>
      <c r="F360" s="233"/>
      <c r="G360" s="270"/>
      <c r="H360" s="1"/>
      <c r="I360" s="413"/>
      <c r="J360" s="299"/>
      <c r="K360" s="309"/>
    </row>
    <row r="361" spans="1:12" ht="35.25" thickBot="1">
      <c r="A361" s="4"/>
      <c r="B361" s="3"/>
      <c r="C361" s="77"/>
      <c r="D361" s="317"/>
      <c r="E361" s="232"/>
      <c r="F361" s="233"/>
      <c r="G361" s="270"/>
      <c r="H361" s="3"/>
      <c r="I361" s="412"/>
      <c r="J361" s="299"/>
      <c r="K361" s="309"/>
    </row>
    <row r="362" spans="1:12">
      <c r="A362" s="3759"/>
      <c r="B362" s="3760" t="s">
        <v>3</v>
      </c>
      <c r="C362" s="6" t="s">
        <v>4</v>
      </c>
      <c r="D362" s="319" t="s">
        <v>5</v>
      </c>
      <c r="E362" s="234" t="s">
        <v>6</v>
      </c>
      <c r="F362" s="235" t="s">
        <v>6</v>
      </c>
      <c r="G362" s="297" t="s">
        <v>7</v>
      </c>
      <c r="H362" s="80" t="s">
        <v>8</v>
      </c>
      <c r="I362" s="80" t="s">
        <v>9</v>
      </c>
      <c r="J362" s="112" t="s">
        <v>10</v>
      </c>
      <c r="K362" s="219" t="s">
        <v>10</v>
      </c>
    </row>
    <row r="363" spans="1:12" ht="35.25" thickBot="1">
      <c r="A363" s="118"/>
      <c r="B363" s="16"/>
      <c r="C363" s="12"/>
      <c r="D363" s="320" t="s">
        <v>11</v>
      </c>
      <c r="E363" s="236" t="s">
        <v>12</v>
      </c>
      <c r="F363" s="237" t="s">
        <v>13</v>
      </c>
      <c r="G363" s="298"/>
      <c r="H363" s="12" t="s">
        <v>14</v>
      </c>
      <c r="I363" s="414"/>
      <c r="J363" s="122" t="s">
        <v>15</v>
      </c>
      <c r="K363" s="307" t="s">
        <v>16</v>
      </c>
    </row>
    <row r="364" spans="1:12">
      <c r="A364" s="1571"/>
      <c r="B364" s="1570" t="s">
        <v>3337</v>
      </c>
      <c r="C364" s="3777" t="s">
        <v>3338</v>
      </c>
      <c r="D364" s="3777"/>
      <c r="E364" s="238"/>
      <c r="F364" s="239"/>
      <c r="G364" s="296" t="s">
        <v>3339</v>
      </c>
      <c r="H364" s="220"/>
      <c r="I364" s="419"/>
      <c r="J364" s="300"/>
      <c r="K364" s="315"/>
      <c r="L364" s="1824"/>
    </row>
    <row r="365" spans="1:12">
      <c r="A365" s="222"/>
      <c r="B365" s="578" t="s">
        <v>3340</v>
      </c>
      <c r="C365" s="85" t="s">
        <v>3341</v>
      </c>
      <c r="D365" s="584" t="s">
        <v>3216</v>
      </c>
      <c r="E365" s="250">
        <v>155</v>
      </c>
      <c r="F365" s="251"/>
      <c r="G365" s="276" t="s">
        <v>89</v>
      </c>
      <c r="H365" s="203">
        <v>2803.74</v>
      </c>
      <c r="I365" s="416" t="s">
        <v>3342</v>
      </c>
      <c r="J365" s="203">
        <v>2550</v>
      </c>
      <c r="K365" s="311">
        <v>127.5</v>
      </c>
    </row>
    <row r="366" spans="1:12">
      <c r="A366" s="127"/>
      <c r="B366" s="578" t="s">
        <v>3340</v>
      </c>
      <c r="C366" s="85" t="s">
        <v>3343</v>
      </c>
      <c r="D366" s="584" t="s">
        <v>3216</v>
      </c>
      <c r="E366" s="250">
        <v>115</v>
      </c>
      <c r="F366" s="251"/>
      <c r="G366" s="276" t="s">
        <v>3344</v>
      </c>
      <c r="H366" s="203">
        <v>2102.8000000000002</v>
      </c>
      <c r="I366" s="416" t="s">
        <v>3342</v>
      </c>
      <c r="J366" s="203">
        <v>1912.5</v>
      </c>
      <c r="K366" s="311">
        <v>95.63</v>
      </c>
    </row>
    <row r="367" spans="1:12">
      <c r="A367" s="127"/>
      <c r="B367" s="578" t="s">
        <v>3345</v>
      </c>
      <c r="C367" s="85" t="s">
        <v>3346</v>
      </c>
      <c r="D367" s="580" t="s">
        <v>3216</v>
      </c>
      <c r="E367" s="250">
        <v>105</v>
      </c>
      <c r="F367" s="251"/>
      <c r="G367" s="275" t="s">
        <v>3347</v>
      </c>
      <c r="H367" s="204">
        <v>1869.16</v>
      </c>
      <c r="I367" s="415" t="s">
        <v>3342</v>
      </c>
      <c r="J367" s="204">
        <v>1700.01</v>
      </c>
      <c r="K367" s="310">
        <v>85</v>
      </c>
    </row>
    <row r="368" spans="1:12">
      <c r="A368" s="127"/>
      <c r="B368" s="578" t="s">
        <v>3348</v>
      </c>
      <c r="C368" s="85" t="s">
        <v>3349</v>
      </c>
      <c r="D368" s="584" t="s">
        <v>3216</v>
      </c>
      <c r="E368" s="252">
        <v>75</v>
      </c>
      <c r="F368" s="241"/>
      <c r="G368" s="276" t="s">
        <v>3347</v>
      </c>
      <c r="H368" s="203">
        <v>1401.87</v>
      </c>
      <c r="I368" s="416" t="s">
        <v>3342</v>
      </c>
      <c r="J368" s="203">
        <v>1275.01</v>
      </c>
      <c r="K368" s="311">
        <v>63.75</v>
      </c>
    </row>
    <row r="369" spans="1:11">
      <c r="A369" s="127"/>
      <c r="B369" s="578" t="s">
        <v>3350</v>
      </c>
      <c r="C369" s="85" t="s">
        <v>3351</v>
      </c>
      <c r="D369" s="584" t="s">
        <v>3216</v>
      </c>
      <c r="E369" s="252">
        <v>75</v>
      </c>
      <c r="F369" s="241"/>
      <c r="G369" s="276" t="s">
        <v>3352</v>
      </c>
      <c r="H369" s="29">
        <v>1305.4000000000001</v>
      </c>
      <c r="I369" s="416" t="s">
        <v>3342</v>
      </c>
      <c r="J369" s="203">
        <v>1189.99</v>
      </c>
      <c r="K369" s="311">
        <v>59.51</v>
      </c>
    </row>
    <row r="370" spans="1:11">
      <c r="A370" s="127"/>
      <c r="B370" s="578" t="s">
        <v>3353</v>
      </c>
      <c r="C370" s="85" t="s">
        <v>3354</v>
      </c>
      <c r="D370" s="584" t="s">
        <v>3216</v>
      </c>
      <c r="E370" s="252">
        <v>100</v>
      </c>
      <c r="F370" s="241"/>
      <c r="G370" s="276" t="s">
        <v>3347</v>
      </c>
      <c r="H370" s="29">
        <v>1775.7</v>
      </c>
      <c r="I370" s="416" t="s">
        <v>3342</v>
      </c>
      <c r="J370" s="203">
        <v>1615</v>
      </c>
      <c r="K370" s="311">
        <v>80.75</v>
      </c>
    </row>
    <row r="371" spans="1:11">
      <c r="A371" s="127"/>
      <c r="B371" s="578" t="s">
        <v>3355</v>
      </c>
      <c r="C371" s="85" t="s">
        <v>3356</v>
      </c>
      <c r="D371" s="584" t="s">
        <v>3216</v>
      </c>
      <c r="E371" s="252">
        <v>100</v>
      </c>
      <c r="F371" s="241"/>
      <c r="G371" s="276" t="s">
        <v>3347</v>
      </c>
      <c r="H371" s="29">
        <v>1775.7</v>
      </c>
      <c r="I371" s="416" t="s">
        <v>3342</v>
      </c>
      <c r="J371" s="203">
        <v>1615</v>
      </c>
      <c r="K371" s="311">
        <v>80.75</v>
      </c>
    </row>
    <row r="372" spans="1:11">
      <c r="A372" s="127"/>
      <c r="B372" s="578" t="s">
        <v>3357</v>
      </c>
      <c r="C372" s="82"/>
      <c r="D372" s="322"/>
      <c r="E372" s="252">
        <v>85</v>
      </c>
      <c r="F372" s="241"/>
      <c r="G372" s="276" t="s">
        <v>3352</v>
      </c>
      <c r="H372" s="29"/>
      <c r="I372" s="416"/>
      <c r="J372" s="203"/>
      <c r="K372" s="311">
        <v>75</v>
      </c>
    </row>
    <row r="373" spans="1:11">
      <c r="A373" s="127"/>
      <c r="B373" s="578" t="s">
        <v>3358</v>
      </c>
      <c r="C373" s="82" t="s">
        <v>3359</v>
      </c>
      <c r="D373" s="324"/>
      <c r="E373" s="256">
        <v>75</v>
      </c>
      <c r="F373" s="241"/>
      <c r="G373" s="277" t="s">
        <v>3352</v>
      </c>
      <c r="H373" s="29"/>
      <c r="I373" s="416"/>
      <c r="J373" s="203"/>
      <c r="K373" s="311">
        <v>65</v>
      </c>
    </row>
    <row r="374" spans="1:11">
      <c r="A374" s="127"/>
      <c r="B374" s="32"/>
      <c r="C374" s="82"/>
      <c r="D374" s="324"/>
      <c r="E374" s="256"/>
      <c r="F374" s="241"/>
      <c r="G374" s="277"/>
      <c r="H374" s="29"/>
      <c r="I374" s="416"/>
      <c r="J374" s="203"/>
      <c r="K374" s="311"/>
    </row>
    <row r="375" spans="1:11">
      <c r="A375" s="127"/>
      <c r="B375" s="1631" t="s">
        <v>3360</v>
      </c>
      <c r="C375" s="82"/>
      <c r="D375" s="324"/>
      <c r="E375" s="256"/>
      <c r="F375" s="241"/>
      <c r="G375" s="277"/>
      <c r="H375" s="29"/>
      <c r="I375" s="416"/>
      <c r="J375" s="203"/>
      <c r="K375" s="311"/>
    </row>
    <row r="376" spans="1:11">
      <c r="A376" s="222"/>
      <c r="B376" s="578" t="s">
        <v>3345</v>
      </c>
      <c r="C376" s="85" t="s">
        <v>3346</v>
      </c>
      <c r="D376" s="580" t="s">
        <v>3216</v>
      </c>
      <c r="E376" s="250">
        <v>105</v>
      </c>
      <c r="F376" s="251"/>
      <c r="G376" s="275" t="s">
        <v>3361</v>
      </c>
      <c r="H376" s="204">
        <v>1740</v>
      </c>
      <c r="I376" s="415" t="s">
        <v>3362</v>
      </c>
      <c r="J376" s="204">
        <v>1600</v>
      </c>
      <c r="K376" s="310">
        <v>80</v>
      </c>
    </row>
    <row r="377" spans="1:11">
      <c r="A377" s="127"/>
      <c r="B377" s="578" t="s">
        <v>3348</v>
      </c>
      <c r="C377" s="85" t="s">
        <v>3349</v>
      </c>
      <c r="D377" s="584" t="s">
        <v>3216</v>
      </c>
      <c r="E377" s="252">
        <v>75</v>
      </c>
      <c r="F377" s="241"/>
      <c r="G377" s="275" t="s">
        <v>3361</v>
      </c>
      <c r="H377" s="203">
        <v>1480</v>
      </c>
      <c r="I377" s="416"/>
      <c r="J377" s="203">
        <v>1410</v>
      </c>
      <c r="K377" s="311">
        <v>70.5</v>
      </c>
    </row>
    <row r="378" spans="1:11">
      <c r="A378" s="127"/>
      <c r="B378" s="578" t="s">
        <v>3353</v>
      </c>
      <c r="C378" s="85" t="s">
        <v>3354</v>
      </c>
      <c r="D378" s="584" t="s">
        <v>3216</v>
      </c>
      <c r="E378" s="252">
        <v>100</v>
      </c>
      <c r="F378" s="241"/>
      <c r="G378" s="275" t="s">
        <v>3361</v>
      </c>
      <c r="H378" s="29">
        <v>1650</v>
      </c>
      <c r="I378" s="416"/>
      <c r="J378" s="203">
        <v>1570</v>
      </c>
      <c r="K378" s="311">
        <v>78</v>
      </c>
    </row>
    <row r="379" spans="1:11">
      <c r="A379" s="127"/>
      <c r="B379" s="560" t="s">
        <v>3355</v>
      </c>
      <c r="C379" s="85" t="s">
        <v>3356</v>
      </c>
      <c r="D379" s="584" t="s">
        <v>3216</v>
      </c>
      <c r="E379" s="252">
        <v>100</v>
      </c>
      <c r="F379" s="241"/>
      <c r="G379" s="275" t="s">
        <v>3361</v>
      </c>
      <c r="H379" s="29">
        <v>1740</v>
      </c>
      <c r="I379" s="416"/>
      <c r="J379" s="203">
        <v>1600</v>
      </c>
      <c r="K379" s="311">
        <v>80</v>
      </c>
    </row>
    <row r="380" spans="1:11">
      <c r="A380" s="127"/>
      <c r="B380" s="560" t="s">
        <v>3357</v>
      </c>
      <c r="C380" s="82" t="s">
        <v>3363</v>
      </c>
      <c r="D380" s="584" t="s">
        <v>3216</v>
      </c>
      <c r="E380" s="252">
        <v>85</v>
      </c>
      <c r="F380" s="241"/>
      <c r="G380" s="275" t="s">
        <v>3361</v>
      </c>
      <c r="H380" s="29">
        <v>1520</v>
      </c>
      <c r="I380" s="416"/>
      <c r="J380" s="203">
        <v>1400</v>
      </c>
      <c r="K380" s="311">
        <v>70</v>
      </c>
    </row>
    <row r="381" spans="1:11">
      <c r="A381" s="127"/>
      <c r="B381" s="225"/>
      <c r="C381" s="82"/>
      <c r="D381" s="322"/>
      <c r="E381" s="252"/>
      <c r="F381" s="241"/>
      <c r="G381" s="276"/>
      <c r="H381" s="29"/>
      <c r="I381" s="416"/>
      <c r="J381" s="203"/>
      <c r="K381" s="311"/>
    </row>
    <row r="382" spans="1:11">
      <c r="A382" s="127"/>
      <c r="B382" s="1803" t="s">
        <v>7481</v>
      </c>
      <c r="C382" s="3766" t="s">
        <v>6476</v>
      </c>
      <c r="D382" s="3767"/>
      <c r="E382" s="252"/>
      <c r="F382" s="241" t="s">
        <v>3366</v>
      </c>
      <c r="G382" s="276"/>
      <c r="H382" s="29"/>
      <c r="I382" s="416"/>
      <c r="J382" s="203"/>
      <c r="K382" s="311"/>
    </row>
    <row r="383" spans="1:11">
      <c r="A383" s="1806" t="s">
        <v>3369</v>
      </c>
      <c r="B383" s="645" t="s">
        <v>3370</v>
      </c>
      <c r="C383" s="82" t="s">
        <v>3371</v>
      </c>
      <c r="D383" s="2283" t="s">
        <v>3372</v>
      </c>
      <c r="E383" s="252">
        <v>85</v>
      </c>
      <c r="F383" s="241" t="s">
        <v>3386</v>
      </c>
      <c r="G383" s="276" t="s">
        <v>3379</v>
      </c>
      <c r="H383" s="29">
        <v>1200</v>
      </c>
      <c r="I383" s="1804" t="s">
        <v>6477</v>
      </c>
      <c r="J383" s="203" t="s">
        <v>6478</v>
      </c>
      <c r="K383" s="311">
        <v>69.34</v>
      </c>
    </row>
    <row r="384" spans="1:11">
      <c r="A384" s="1806" t="s">
        <v>3377</v>
      </c>
      <c r="B384" s="645" t="s">
        <v>3370</v>
      </c>
      <c r="C384" s="82" t="s">
        <v>3378</v>
      </c>
      <c r="D384" s="2283" t="s">
        <v>3372</v>
      </c>
      <c r="E384" s="252">
        <v>95</v>
      </c>
      <c r="F384" s="241" t="s">
        <v>3949</v>
      </c>
      <c r="G384" s="276" t="s">
        <v>3379</v>
      </c>
      <c r="H384" s="29">
        <v>1360</v>
      </c>
      <c r="I384" s="1804" t="s">
        <v>6479</v>
      </c>
      <c r="J384" s="203" t="s">
        <v>6480</v>
      </c>
      <c r="K384" s="311">
        <v>78.38</v>
      </c>
    </row>
    <row r="385" spans="1:11">
      <c r="A385" s="1806" t="s">
        <v>3383</v>
      </c>
      <c r="B385" s="645" t="s">
        <v>3370</v>
      </c>
      <c r="C385" s="459" t="s">
        <v>3384</v>
      </c>
      <c r="D385" s="2283" t="s">
        <v>3385</v>
      </c>
      <c r="E385" s="252">
        <v>220</v>
      </c>
      <c r="F385" s="241" t="s">
        <v>3386</v>
      </c>
      <c r="G385" s="276" t="s">
        <v>3379</v>
      </c>
      <c r="H385" s="29">
        <v>1200</v>
      </c>
      <c r="I385" s="1804" t="s">
        <v>6477</v>
      </c>
      <c r="J385" s="203" t="s">
        <v>6478</v>
      </c>
      <c r="K385" s="311">
        <v>185</v>
      </c>
    </row>
    <row r="386" spans="1:11">
      <c r="A386" s="136"/>
      <c r="B386" s="32"/>
      <c r="C386" s="82"/>
      <c r="D386" s="322"/>
      <c r="E386" s="252"/>
      <c r="F386" s="241"/>
      <c r="G386" s="275"/>
      <c r="H386" s="29"/>
      <c r="I386" s="416"/>
      <c r="J386" s="203"/>
      <c r="K386" s="311"/>
    </row>
    <row r="387" spans="1:11">
      <c r="A387" s="136"/>
      <c r="B387" s="32"/>
      <c r="C387" s="82"/>
      <c r="D387" s="322"/>
      <c r="E387" s="252"/>
      <c r="F387" s="241"/>
      <c r="G387" s="275"/>
      <c r="H387" s="29"/>
      <c r="I387" s="416"/>
      <c r="J387" s="203"/>
      <c r="K387" s="311"/>
    </row>
    <row r="388" spans="1:11">
      <c r="A388" s="127"/>
      <c r="B388" s="32"/>
      <c r="C388" s="82"/>
      <c r="D388" s="322"/>
      <c r="E388" s="240"/>
      <c r="F388" s="241"/>
      <c r="G388" s="275"/>
      <c r="H388" s="29"/>
      <c r="I388" s="416"/>
      <c r="J388" s="203"/>
      <c r="K388" s="311"/>
    </row>
    <row r="389" spans="1:11">
      <c r="A389" s="151"/>
      <c r="B389" s="607"/>
      <c r="C389" s="459"/>
      <c r="D389" s="322"/>
      <c r="E389" s="240"/>
      <c r="F389" s="241"/>
      <c r="G389" s="275"/>
      <c r="H389" s="29"/>
      <c r="I389" s="416"/>
      <c r="J389" s="203"/>
      <c r="K389" s="311"/>
    </row>
    <row r="390" spans="1:11">
      <c r="A390" s="223"/>
      <c r="B390" s="616"/>
      <c r="C390" s="82"/>
      <c r="D390" s="324"/>
      <c r="E390" s="256"/>
      <c r="F390" s="241"/>
      <c r="G390" s="275"/>
      <c r="H390" s="29"/>
      <c r="I390" s="416"/>
      <c r="J390" s="203"/>
      <c r="K390" s="311"/>
    </row>
    <row r="391" spans="1:11">
      <c r="A391" s="194"/>
      <c r="B391" s="26"/>
      <c r="C391" s="747"/>
      <c r="D391" s="321"/>
      <c r="E391" s="256"/>
      <c r="F391" s="241"/>
      <c r="G391" s="275"/>
      <c r="H391" s="20"/>
      <c r="I391" s="415"/>
      <c r="J391" s="204"/>
      <c r="K391" s="1566"/>
    </row>
    <row r="392" spans="1:11">
      <c r="A392" s="127"/>
      <c r="B392" s="26"/>
      <c r="C392" s="747"/>
      <c r="D392" s="321"/>
      <c r="E392" s="256"/>
      <c r="F392" s="241"/>
      <c r="G392" s="275"/>
      <c r="H392" s="20"/>
      <c r="I392" s="415"/>
      <c r="J392" s="204"/>
      <c r="K392" s="1566"/>
    </row>
    <row r="393" spans="1:11">
      <c r="A393" s="127"/>
      <c r="B393" s="560"/>
      <c r="C393" s="85"/>
      <c r="D393" s="321"/>
      <c r="E393" s="250"/>
      <c r="F393" s="251"/>
      <c r="G393" s="275"/>
      <c r="H393" s="20"/>
      <c r="I393" s="415"/>
      <c r="J393" s="204"/>
      <c r="K393" s="310"/>
    </row>
    <row r="394" spans="1:11">
      <c r="A394" s="4"/>
      <c r="B394" s="98"/>
      <c r="C394" s="77"/>
      <c r="D394" s="325"/>
      <c r="E394" s="1"/>
      <c r="F394" s="71"/>
      <c r="G394" s="292"/>
      <c r="H394" s="3"/>
      <c r="I394" s="420"/>
      <c r="J394" s="301"/>
    </row>
    <row r="395" spans="1:11">
      <c r="A395" s="1" t="s">
        <v>1</v>
      </c>
      <c r="B395" s="1"/>
      <c r="C395" s="71"/>
      <c r="D395" s="317"/>
      <c r="E395" s="232"/>
      <c r="F395" s="233"/>
      <c r="G395" s="270"/>
      <c r="H395" s="1"/>
      <c r="I395" s="413"/>
      <c r="J395" s="299"/>
      <c r="K395" s="309"/>
    </row>
    <row r="396" spans="1:11">
      <c r="A396" s="3753" t="s">
        <v>1184</v>
      </c>
      <c r="B396" s="3753"/>
      <c r="C396" s="10"/>
      <c r="D396" s="318"/>
      <c r="E396" s="232"/>
      <c r="F396" s="233"/>
      <c r="G396" s="270"/>
      <c r="H396" s="1"/>
      <c r="I396" s="413"/>
      <c r="J396" s="299"/>
      <c r="K396" s="309"/>
    </row>
    <row r="397" spans="1:11" ht="35.25" thickBot="1">
      <c r="A397" s="4"/>
      <c r="B397" s="3"/>
      <c r="C397" s="77"/>
      <c r="D397" s="317"/>
      <c r="E397" s="232"/>
      <c r="F397" s="233"/>
      <c r="G397" s="270"/>
      <c r="H397" s="3"/>
      <c r="I397" s="412"/>
      <c r="J397" s="299"/>
      <c r="K397" s="309"/>
    </row>
    <row r="398" spans="1:11">
      <c r="A398" s="3759"/>
      <c r="B398" s="3760" t="s">
        <v>3</v>
      </c>
      <c r="C398" s="6" t="s">
        <v>4</v>
      </c>
      <c r="D398" s="319" t="s">
        <v>5</v>
      </c>
      <c r="E398" s="234" t="s">
        <v>6</v>
      </c>
      <c r="F398" s="235" t="s">
        <v>6</v>
      </c>
      <c r="G398" s="297" t="s">
        <v>7</v>
      </c>
      <c r="H398" s="80" t="s">
        <v>8</v>
      </c>
      <c r="I398" s="80" t="s">
        <v>9</v>
      </c>
      <c r="J398" s="112" t="s">
        <v>10</v>
      </c>
      <c r="K398" s="219" t="s">
        <v>10</v>
      </c>
    </row>
    <row r="399" spans="1:11" ht="35.25" thickBot="1">
      <c r="A399" s="118"/>
      <c r="B399" s="16"/>
      <c r="C399" s="12"/>
      <c r="D399" s="320" t="s">
        <v>11</v>
      </c>
      <c r="E399" s="236" t="s">
        <v>12</v>
      </c>
      <c r="F399" s="237" t="s">
        <v>13</v>
      </c>
      <c r="G399" s="298"/>
      <c r="H399" s="12" t="s">
        <v>14</v>
      </c>
      <c r="I399" s="414"/>
      <c r="J399" s="122" t="s">
        <v>15</v>
      </c>
      <c r="K399" s="307" t="s">
        <v>16</v>
      </c>
    </row>
    <row r="400" spans="1:11" ht="40.5">
      <c r="A400" s="1571"/>
      <c r="B400" s="1799" t="s">
        <v>3410</v>
      </c>
      <c r="C400" s="220"/>
      <c r="D400" s="323"/>
      <c r="E400" s="238"/>
      <c r="F400" s="1802" t="s">
        <v>3411</v>
      </c>
      <c r="G400" s="1788"/>
      <c r="H400" s="1800" t="s">
        <v>3412</v>
      </c>
      <c r="I400" s="1801"/>
      <c r="J400" s="1801"/>
      <c r="K400" s="1812"/>
    </row>
    <row r="401" spans="1:11">
      <c r="A401" s="222"/>
      <c r="B401" s="560" t="s">
        <v>3413</v>
      </c>
      <c r="C401" s="85" t="s">
        <v>3414</v>
      </c>
      <c r="D401" s="322"/>
      <c r="E401" s="250">
        <v>80</v>
      </c>
      <c r="F401" s="251"/>
      <c r="G401" s="276" t="s">
        <v>3415</v>
      </c>
      <c r="H401" s="203"/>
      <c r="I401" s="416"/>
      <c r="J401" s="1810"/>
      <c r="K401" s="1494">
        <v>30</v>
      </c>
    </row>
    <row r="402" spans="1:11">
      <c r="A402" s="127"/>
      <c r="B402" s="560" t="s">
        <v>3416</v>
      </c>
      <c r="C402" s="85" t="s">
        <v>3414</v>
      </c>
      <c r="D402" s="322"/>
      <c r="E402" s="250">
        <v>80</v>
      </c>
      <c r="F402" s="251"/>
      <c r="G402" s="276" t="s">
        <v>3415</v>
      </c>
      <c r="H402" s="203"/>
      <c r="I402" s="416"/>
      <c r="J402" s="1810"/>
      <c r="K402" s="1494">
        <v>30</v>
      </c>
    </row>
    <row r="403" spans="1:11">
      <c r="A403" s="127"/>
      <c r="B403" s="560" t="s">
        <v>3417</v>
      </c>
      <c r="C403" s="85" t="s">
        <v>3414</v>
      </c>
      <c r="D403" s="321"/>
      <c r="E403" s="250">
        <v>80</v>
      </c>
      <c r="F403" s="251"/>
      <c r="G403" s="276" t="s">
        <v>3415</v>
      </c>
      <c r="H403" s="204"/>
      <c r="I403" s="415"/>
      <c r="J403" s="1811"/>
      <c r="K403" s="1494">
        <v>30</v>
      </c>
    </row>
    <row r="404" spans="1:11">
      <c r="A404" s="127"/>
      <c r="B404" s="560" t="s">
        <v>3418</v>
      </c>
      <c r="C404" s="85" t="s">
        <v>3414</v>
      </c>
      <c r="D404" s="322"/>
      <c r="E404" s="252">
        <v>80</v>
      </c>
      <c r="F404" s="241"/>
      <c r="G404" s="276" t="s">
        <v>3415</v>
      </c>
      <c r="H404" s="203"/>
      <c r="I404" s="416"/>
      <c r="J404" s="1810"/>
      <c r="K404" s="1494">
        <v>30</v>
      </c>
    </row>
    <row r="405" spans="1:11">
      <c r="A405" s="127"/>
      <c r="B405" s="560" t="s">
        <v>3419</v>
      </c>
      <c r="C405" s="85" t="s">
        <v>3414</v>
      </c>
      <c r="D405" s="322"/>
      <c r="E405" s="252">
        <v>80</v>
      </c>
      <c r="F405" s="241"/>
      <c r="G405" s="276" t="s">
        <v>3415</v>
      </c>
      <c r="H405" s="29"/>
      <c r="I405" s="416"/>
      <c r="J405" s="1810"/>
      <c r="K405" s="1494">
        <v>30</v>
      </c>
    </row>
    <row r="406" spans="1:11">
      <c r="A406" s="127"/>
      <c r="B406" s="560" t="s">
        <v>3413</v>
      </c>
      <c r="C406" s="85" t="s">
        <v>3420</v>
      </c>
      <c r="D406" s="322"/>
      <c r="E406" s="252">
        <v>100</v>
      </c>
      <c r="F406" s="241"/>
      <c r="G406" s="276" t="s">
        <v>3415</v>
      </c>
      <c r="H406" s="29"/>
      <c r="I406" s="416"/>
      <c r="J406" s="1810"/>
      <c r="K406" s="1494">
        <v>40</v>
      </c>
    </row>
    <row r="407" spans="1:11">
      <c r="A407" s="127"/>
      <c r="B407" s="560" t="s">
        <v>3416</v>
      </c>
      <c r="C407" s="85" t="s">
        <v>3420</v>
      </c>
      <c r="D407" s="322"/>
      <c r="E407" s="252">
        <v>100</v>
      </c>
      <c r="F407" s="241"/>
      <c r="G407" s="276" t="s">
        <v>3415</v>
      </c>
      <c r="H407" s="29"/>
      <c r="I407" s="416"/>
      <c r="J407" s="1810"/>
      <c r="K407" s="1494">
        <v>40</v>
      </c>
    </row>
    <row r="408" spans="1:11">
      <c r="A408" s="127"/>
      <c r="B408" s="560" t="s">
        <v>3417</v>
      </c>
      <c r="C408" s="85" t="s">
        <v>3420</v>
      </c>
      <c r="D408" s="322"/>
      <c r="E408" s="252">
        <v>100</v>
      </c>
      <c r="F408" s="241"/>
      <c r="G408" s="276" t="s">
        <v>3415</v>
      </c>
      <c r="H408" s="29"/>
      <c r="I408" s="416"/>
      <c r="J408" s="1810"/>
      <c r="K408" s="1494">
        <v>40</v>
      </c>
    </row>
    <row r="409" spans="1:11">
      <c r="A409" s="127"/>
      <c r="B409" s="560" t="s">
        <v>3418</v>
      </c>
      <c r="C409" s="85" t="s">
        <v>3420</v>
      </c>
      <c r="D409" s="324"/>
      <c r="E409" s="256">
        <v>100</v>
      </c>
      <c r="F409" s="241"/>
      <c r="G409" s="276" t="s">
        <v>3415</v>
      </c>
      <c r="H409" s="29"/>
      <c r="I409" s="416"/>
      <c r="J409" s="1810"/>
      <c r="K409" s="1494">
        <v>40</v>
      </c>
    </row>
    <row r="410" spans="1:11">
      <c r="A410" s="127"/>
      <c r="B410" s="560" t="s">
        <v>3419</v>
      </c>
      <c r="C410" s="85" t="s">
        <v>3420</v>
      </c>
      <c r="D410" s="324"/>
      <c r="E410" s="256">
        <v>100</v>
      </c>
      <c r="F410" s="241"/>
      <c r="G410" s="276" t="s">
        <v>3415</v>
      </c>
      <c r="H410" s="29"/>
      <c r="I410" s="416"/>
      <c r="J410" s="1810"/>
      <c r="K410" s="1494">
        <v>40</v>
      </c>
    </row>
    <row r="411" spans="1:11">
      <c r="A411" s="127"/>
      <c r="B411" s="560" t="s">
        <v>3413</v>
      </c>
      <c r="C411" s="82" t="s">
        <v>3421</v>
      </c>
      <c r="D411" s="324"/>
      <c r="E411" s="256">
        <v>120</v>
      </c>
      <c r="F411" s="241"/>
      <c r="G411" s="276" t="s">
        <v>3415</v>
      </c>
      <c r="H411" s="29"/>
      <c r="I411" s="416"/>
      <c r="J411" s="1810"/>
      <c r="K411" s="1494">
        <v>65</v>
      </c>
    </row>
    <row r="412" spans="1:11">
      <c r="A412" s="222"/>
      <c r="B412" s="560" t="s">
        <v>3417</v>
      </c>
      <c r="C412" s="85" t="s">
        <v>3422</v>
      </c>
      <c r="D412" s="321"/>
      <c r="E412" s="250">
        <v>120</v>
      </c>
      <c r="F412" s="251"/>
      <c r="G412" s="276" t="s">
        <v>3415</v>
      </c>
      <c r="H412" s="204"/>
      <c r="I412" s="415"/>
      <c r="J412" s="1811"/>
      <c r="K412" s="1494">
        <v>60</v>
      </c>
    </row>
    <row r="413" spans="1:11">
      <c r="A413" s="127"/>
      <c r="B413" s="560" t="s">
        <v>3417</v>
      </c>
      <c r="C413" s="85" t="s">
        <v>3422</v>
      </c>
      <c r="D413" s="322"/>
      <c r="E413" s="252">
        <v>120</v>
      </c>
      <c r="F413" s="241"/>
      <c r="G413" s="276" t="s">
        <v>3415</v>
      </c>
      <c r="H413" s="203"/>
      <c r="I413" s="416"/>
      <c r="J413" s="1810"/>
      <c r="K413" s="1494">
        <v>60</v>
      </c>
    </row>
    <row r="414" spans="1:11">
      <c r="A414" s="127"/>
      <c r="B414" s="560" t="s">
        <v>3423</v>
      </c>
      <c r="C414" s="85" t="s">
        <v>3424</v>
      </c>
      <c r="D414" s="322"/>
      <c r="E414" s="252">
        <v>120</v>
      </c>
      <c r="F414" s="241"/>
      <c r="G414" s="276" t="s">
        <v>3415</v>
      </c>
      <c r="H414" s="29"/>
      <c r="I414" s="416"/>
      <c r="J414" s="1810"/>
      <c r="K414" s="1494">
        <v>60</v>
      </c>
    </row>
    <row r="415" spans="1:11">
      <c r="A415" s="127"/>
      <c r="B415" s="560" t="s">
        <v>3413</v>
      </c>
      <c r="C415" s="85" t="s">
        <v>3425</v>
      </c>
      <c r="D415" s="322"/>
      <c r="E415" s="252">
        <v>150</v>
      </c>
      <c r="F415" s="241"/>
      <c r="G415" s="276" t="s">
        <v>3415</v>
      </c>
      <c r="H415" s="29"/>
      <c r="I415" s="416"/>
      <c r="J415" s="1810"/>
      <c r="K415" s="1494">
        <v>90</v>
      </c>
    </row>
    <row r="416" spans="1:11">
      <c r="A416" s="127"/>
      <c r="B416" s="560" t="s">
        <v>3426</v>
      </c>
      <c r="C416" s="85" t="s">
        <v>3427</v>
      </c>
      <c r="D416" s="322"/>
      <c r="E416" s="252">
        <v>150</v>
      </c>
      <c r="F416" s="241"/>
      <c r="G416" s="276" t="s">
        <v>3415</v>
      </c>
      <c r="H416" s="29"/>
      <c r="I416" s="416"/>
      <c r="J416" s="1810"/>
      <c r="K416" s="1494">
        <v>90</v>
      </c>
    </row>
    <row r="417" spans="1:11">
      <c r="A417" s="127"/>
      <c r="B417" s="560" t="s">
        <v>3428</v>
      </c>
      <c r="C417" s="85" t="s">
        <v>3429</v>
      </c>
      <c r="D417" s="322"/>
      <c r="E417" s="252">
        <v>120</v>
      </c>
      <c r="F417" s="241"/>
      <c r="G417" s="276" t="s">
        <v>3415</v>
      </c>
      <c r="H417" s="29"/>
      <c r="I417" s="416"/>
      <c r="J417" s="1810"/>
      <c r="K417" s="1494">
        <v>85</v>
      </c>
    </row>
    <row r="418" spans="1:11">
      <c r="A418" s="127"/>
      <c r="B418" s="560" t="s">
        <v>3430</v>
      </c>
      <c r="C418" s="85" t="s">
        <v>3429</v>
      </c>
      <c r="D418" s="322"/>
      <c r="E418" s="252">
        <v>120</v>
      </c>
      <c r="F418" s="241"/>
      <c r="G418" s="276" t="s">
        <v>3415</v>
      </c>
      <c r="H418" s="29"/>
      <c r="I418" s="416"/>
      <c r="J418" s="1810"/>
      <c r="K418" s="1494">
        <v>85</v>
      </c>
    </row>
    <row r="419" spans="1:11">
      <c r="A419" s="127"/>
      <c r="B419" s="560" t="s">
        <v>3431</v>
      </c>
      <c r="C419" s="85" t="s">
        <v>3427</v>
      </c>
      <c r="D419" s="322"/>
      <c r="E419" s="252">
        <v>120</v>
      </c>
      <c r="F419" s="241"/>
      <c r="G419" s="276" t="s">
        <v>3415</v>
      </c>
      <c r="H419" s="29"/>
      <c r="I419" s="416"/>
      <c r="J419" s="1810"/>
      <c r="K419" s="1494">
        <v>60</v>
      </c>
    </row>
    <row r="420" spans="1:11">
      <c r="A420" s="127"/>
      <c r="B420" s="560" t="s">
        <v>3432</v>
      </c>
      <c r="C420" s="85" t="s">
        <v>3427</v>
      </c>
      <c r="D420" s="322"/>
      <c r="E420" s="252">
        <v>120</v>
      </c>
      <c r="F420" s="241"/>
      <c r="G420" s="276" t="s">
        <v>3415</v>
      </c>
      <c r="H420" s="29"/>
      <c r="I420" s="416"/>
      <c r="J420" s="1810"/>
      <c r="K420" s="1494">
        <v>60</v>
      </c>
    </row>
    <row r="421" spans="1:11">
      <c r="A421" s="127"/>
      <c r="B421" s="560" t="s">
        <v>3432</v>
      </c>
      <c r="C421" s="85" t="s">
        <v>3433</v>
      </c>
      <c r="D421" s="322"/>
      <c r="E421" s="252">
        <v>100</v>
      </c>
      <c r="F421" s="241"/>
      <c r="G421" s="276" t="s">
        <v>3415</v>
      </c>
      <c r="H421" s="29"/>
      <c r="I421" s="416"/>
      <c r="J421" s="1810"/>
      <c r="K421" s="1494">
        <v>50</v>
      </c>
    </row>
    <row r="422" spans="1:11">
      <c r="A422" s="136"/>
      <c r="B422" s="560" t="s">
        <v>3434</v>
      </c>
      <c r="C422" s="85" t="s">
        <v>3435</v>
      </c>
      <c r="D422" s="322"/>
      <c r="E422" s="252">
        <v>70</v>
      </c>
      <c r="F422" s="241"/>
      <c r="G422" s="276" t="s">
        <v>3415</v>
      </c>
      <c r="H422" s="29"/>
      <c r="I422" s="416"/>
      <c r="J422" s="1810"/>
      <c r="K422" s="1494">
        <v>20</v>
      </c>
    </row>
    <row r="423" spans="1:11">
      <c r="A423" s="136"/>
      <c r="B423" s="560" t="s">
        <v>3436</v>
      </c>
      <c r="C423" s="85"/>
      <c r="D423" s="322"/>
      <c r="E423" s="252">
        <v>95</v>
      </c>
      <c r="F423" s="241"/>
      <c r="G423" s="276" t="s">
        <v>3415</v>
      </c>
      <c r="H423" s="29"/>
      <c r="I423" s="416"/>
      <c r="J423" s="1810"/>
      <c r="K423" s="1494">
        <v>60</v>
      </c>
    </row>
    <row r="424" spans="1:11">
      <c r="A424" s="127"/>
      <c r="B424" s="560" t="s">
        <v>3437</v>
      </c>
      <c r="C424" s="85"/>
      <c r="D424" s="322"/>
      <c r="E424" s="252">
        <v>150</v>
      </c>
      <c r="F424" s="241"/>
      <c r="G424" s="276" t="s">
        <v>3415</v>
      </c>
      <c r="H424" s="29"/>
      <c r="I424" s="416"/>
      <c r="J424" s="1810"/>
      <c r="K424" s="1494">
        <v>100</v>
      </c>
    </row>
    <row r="425" spans="1:11">
      <c r="A425" s="151"/>
      <c r="B425" s="560"/>
      <c r="C425" s="85"/>
      <c r="D425" s="322"/>
      <c r="E425" s="252"/>
      <c r="F425" s="241"/>
      <c r="G425" s="276" t="s">
        <v>3415</v>
      </c>
      <c r="H425" s="29"/>
      <c r="I425" s="416"/>
      <c r="J425" s="1810"/>
      <c r="K425" s="1494"/>
    </row>
    <row r="426" spans="1:11">
      <c r="A426" s="223"/>
      <c r="B426" s="26"/>
      <c r="C426" s="747"/>
      <c r="D426" s="321"/>
      <c r="E426" s="256"/>
      <c r="F426" s="241"/>
      <c r="G426" s="276" t="s">
        <v>3415</v>
      </c>
      <c r="H426" s="20"/>
      <c r="I426" s="415"/>
      <c r="J426" s="1811"/>
      <c r="K426" s="1813"/>
    </row>
    <row r="427" spans="1:11">
      <c r="A427" s="194"/>
      <c r="B427" s="227"/>
      <c r="C427" s="85"/>
      <c r="D427" s="321"/>
      <c r="E427" s="250"/>
      <c r="F427" s="251"/>
      <c r="G427" s="276" t="s">
        <v>3415</v>
      </c>
      <c r="H427" s="20"/>
      <c r="I427" s="415"/>
      <c r="J427" s="1811"/>
      <c r="K427" s="1494"/>
    </row>
    <row r="428" spans="1:11">
      <c r="A428" s="127"/>
      <c r="B428" s="32"/>
      <c r="C428" s="82"/>
      <c r="D428" s="322"/>
      <c r="E428" s="252"/>
      <c r="F428" s="241"/>
      <c r="G428" s="276" t="s">
        <v>3415</v>
      </c>
      <c r="H428" s="29"/>
      <c r="I428" s="416"/>
      <c r="J428" s="1810"/>
      <c r="K428" s="1494"/>
    </row>
    <row r="429" spans="1:11">
      <c r="A429" s="127"/>
      <c r="B429" s="32"/>
      <c r="C429" s="82"/>
      <c r="D429" s="322"/>
      <c r="E429" s="252"/>
      <c r="F429" s="241"/>
      <c r="G429" s="276" t="s">
        <v>3415</v>
      </c>
      <c r="H429" s="29"/>
      <c r="I429" s="416"/>
      <c r="J429" s="1810"/>
      <c r="K429" s="1494"/>
    </row>
    <row r="430" spans="1:11">
      <c r="A430" s="4"/>
      <c r="B430" s="98"/>
      <c r="C430" s="77"/>
      <c r="D430" s="325"/>
      <c r="E430" s="1"/>
      <c r="F430" s="71"/>
      <c r="G430" s="292"/>
      <c r="H430" s="3"/>
      <c r="I430" s="420"/>
      <c r="J430" s="301"/>
    </row>
    <row r="431" spans="1:11">
      <c r="A431" s="1" t="s">
        <v>1</v>
      </c>
      <c r="B431" s="1"/>
      <c r="C431" s="71"/>
      <c r="D431" s="317"/>
      <c r="E431" s="232"/>
      <c r="F431" s="233"/>
      <c r="G431" s="270"/>
      <c r="H431" s="1"/>
      <c r="I431" s="413"/>
      <c r="J431" s="299"/>
      <c r="K431" s="309"/>
    </row>
    <row r="432" spans="1:11">
      <c r="A432" s="3753" t="s">
        <v>1184</v>
      </c>
      <c r="B432" s="3753"/>
      <c r="C432" s="10"/>
      <c r="D432" s="318"/>
      <c r="E432" s="232"/>
      <c r="F432" s="233"/>
      <c r="G432" s="270"/>
      <c r="H432" s="1"/>
      <c r="I432" s="413"/>
      <c r="J432" s="299"/>
      <c r="K432" s="309"/>
    </row>
    <row r="433" spans="1:11" ht="35.25" thickBot="1">
      <c r="A433" s="4"/>
      <c r="B433" s="3"/>
      <c r="C433" s="77"/>
      <c r="D433" s="317"/>
      <c r="E433" s="232"/>
      <c r="F433" s="233"/>
      <c r="G433" s="270"/>
      <c r="H433" s="3"/>
      <c r="I433" s="412"/>
      <c r="J433" s="299"/>
      <c r="K433" s="309"/>
    </row>
    <row r="434" spans="1:11">
      <c r="A434" s="3759"/>
      <c r="B434" s="3760" t="s">
        <v>3</v>
      </c>
      <c r="C434" s="6" t="s">
        <v>4</v>
      </c>
      <c r="D434" s="319" t="s">
        <v>5</v>
      </c>
      <c r="E434" s="234" t="s">
        <v>6</v>
      </c>
      <c r="F434" s="235" t="s">
        <v>6</v>
      </c>
      <c r="G434" s="297" t="s">
        <v>7</v>
      </c>
      <c r="H434" s="80" t="s">
        <v>8</v>
      </c>
      <c r="I434" s="80" t="s">
        <v>9</v>
      </c>
      <c r="J434" s="112" t="s">
        <v>10</v>
      </c>
      <c r="K434" s="219" t="s">
        <v>10</v>
      </c>
    </row>
    <row r="435" spans="1:11" ht="35.25" thickBot="1">
      <c r="A435" s="118"/>
      <c r="B435" s="16"/>
      <c r="C435" s="12"/>
      <c r="D435" s="320" t="s">
        <v>11</v>
      </c>
      <c r="E435" s="236" t="s">
        <v>12</v>
      </c>
      <c r="F435" s="237" t="s">
        <v>13</v>
      </c>
      <c r="G435" s="298"/>
      <c r="H435" s="12" t="s">
        <v>14</v>
      </c>
      <c r="I435" s="414"/>
      <c r="J435" s="122" t="s">
        <v>15</v>
      </c>
      <c r="K435" s="307" t="s">
        <v>16</v>
      </c>
    </row>
    <row r="436" spans="1:11">
      <c r="A436" s="1571"/>
      <c r="B436" s="3755"/>
      <c r="C436" s="3777"/>
      <c r="D436" s="3777"/>
      <c r="E436" s="238"/>
      <c r="F436" s="239"/>
      <c r="G436" s="1820"/>
      <c r="H436" s="1821"/>
      <c r="I436" s="1821"/>
      <c r="J436" s="1822"/>
      <c r="K436" s="1823"/>
    </row>
    <row r="437" spans="1:11">
      <c r="A437" s="222"/>
      <c r="B437" s="560"/>
      <c r="C437" s="85"/>
      <c r="D437" s="584"/>
      <c r="E437" s="250"/>
      <c r="F437" s="251"/>
      <c r="G437" s="276"/>
      <c r="H437" s="203"/>
      <c r="I437" s="416"/>
      <c r="J437" s="203"/>
      <c r="K437" s="311"/>
    </row>
    <row r="438" spans="1:11">
      <c r="A438" s="127"/>
      <c r="B438" s="560"/>
      <c r="C438" s="85"/>
      <c r="D438" s="584"/>
      <c r="E438" s="250"/>
      <c r="F438" s="251"/>
      <c r="G438" s="276"/>
      <c r="H438" s="203"/>
      <c r="I438" s="416"/>
      <c r="J438" s="203"/>
      <c r="K438" s="311"/>
    </row>
    <row r="439" spans="1:11">
      <c r="A439" s="1805"/>
      <c r="B439" s="560"/>
      <c r="C439" s="85"/>
      <c r="D439" s="584"/>
      <c r="E439" s="1416"/>
      <c r="F439" s="251"/>
      <c r="G439" s="275"/>
      <c r="H439" s="204"/>
      <c r="I439" s="415"/>
      <c r="J439" s="204"/>
      <c r="K439" s="310"/>
    </row>
    <row r="440" spans="1:11">
      <c r="A440" s="127"/>
      <c r="B440" s="560"/>
      <c r="C440" s="85"/>
      <c r="D440" s="584"/>
      <c r="E440" s="611"/>
      <c r="F440" s="241"/>
      <c r="G440" s="276"/>
      <c r="H440" s="203"/>
      <c r="I440" s="416"/>
      <c r="J440" s="203"/>
      <c r="K440" s="311"/>
    </row>
    <row r="441" spans="1:11">
      <c r="A441" s="127"/>
      <c r="B441" s="560"/>
      <c r="C441" s="85"/>
      <c r="D441" s="584"/>
      <c r="E441" s="611"/>
      <c r="F441" s="241"/>
      <c r="G441" s="276"/>
      <c r="H441" s="203"/>
      <c r="I441" s="416"/>
      <c r="J441" s="203"/>
      <c r="K441" s="311"/>
    </row>
    <row r="442" spans="1:11">
      <c r="A442" s="127"/>
      <c r="B442" s="560"/>
      <c r="C442" s="85"/>
      <c r="D442" s="584"/>
      <c r="E442" s="827"/>
      <c r="F442" s="241"/>
      <c r="G442" s="276"/>
      <c r="H442" s="29"/>
      <c r="I442" s="416"/>
      <c r="J442" s="203"/>
      <c r="K442" s="311"/>
    </row>
    <row r="443" spans="1:11">
      <c r="A443" s="127"/>
      <c r="B443" s="560"/>
      <c r="C443" s="85"/>
      <c r="D443" s="322"/>
      <c r="E443" s="252"/>
      <c r="F443" s="241"/>
      <c r="G443" s="276"/>
      <c r="H443" s="29"/>
      <c r="I443" s="416"/>
      <c r="J443" s="203"/>
      <c r="K443" s="311"/>
    </row>
    <row r="444" spans="1:11">
      <c r="A444" s="127"/>
      <c r="B444" s="560"/>
      <c r="C444" s="85"/>
      <c r="D444" s="321"/>
      <c r="E444" s="250"/>
      <c r="F444" s="251"/>
      <c r="G444" s="275"/>
      <c r="H444" s="204"/>
      <c r="I444" s="415"/>
      <c r="J444" s="204"/>
      <c r="K444" s="310"/>
    </row>
    <row r="445" spans="1:11">
      <c r="A445" s="127"/>
      <c r="B445" s="560"/>
      <c r="C445" s="82"/>
      <c r="D445" s="322"/>
      <c r="E445" s="252"/>
      <c r="F445" s="241"/>
      <c r="G445" s="276"/>
      <c r="H445" s="29"/>
      <c r="I445" s="416"/>
      <c r="J445" s="203"/>
      <c r="K445" s="311"/>
    </row>
    <row r="446" spans="1:11">
      <c r="A446" s="127"/>
      <c r="B446" s="560"/>
      <c r="C446" s="82"/>
      <c r="D446" s="324"/>
      <c r="E446" s="256"/>
      <c r="F446" s="241"/>
      <c r="G446" s="275"/>
      <c r="H446" s="29"/>
      <c r="I446" s="416"/>
      <c r="J446" s="203"/>
      <c r="K446" s="311"/>
    </row>
    <row r="447" spans="1:11">
      <c r="A447" s="127"/>
      <c r="B447" s="560"/>
      <c r="C447" s="82"/>
      <c r="D447" s="324"/>
      <c r="E447" s="256"/>
      <c r="F447" s="241"/>
      <c r="G447" s="276"/>
      <c r="H447" s="29"/>
      <c r="I447" s="416"/>
      <c r="J447" s="203"/>
      <c r="K447" s="311"/>
    </row>
    <row r="448" spans="1:11">
      <c r="A448" s="222"/>
      <c r="B448" s="560"/>
      <c r="C448" s="82"/>
      <c r="D448" s="324"/>
      <c r="E448" s="256"/>
      <c r="F448" s="241"/>
      <c r="G448" s="277"/>
      <c r="H448" s="29"/>
      <c r="I448" s="416"/>
      <c r="J448" s="203"/>
      <c r="K448" s="311"/>
    </row>
    <row r="449" spans="1:11">
      <c r="A449" s="127"/>
      <c r="B449" s="560"/>
      <c r="C449" s="85"/>
      <c r="D449" s="321"/>
      <c r="E449" s="250"/>
      <c r="F449" s="251"/>
      <c r="G449" s="275"/>
      <c r="H449" s="204"/>
      <c r="I449" s="415"/>
      <c r="J449" s="204"/>
      <c r="K449" s="310"/>
    </row>
    <row r="450" spans="1:11">
      <c r="A450" s="127"/>
      <c r="B450" s="560"/>
      <c r="C450" s="579"/>
      <c r="D450" s="322"/>
      <c r="E450" s="252"/>
      <c r="F450" s="241"/>
      <c r="G450" s="275"/>
      <c r="H450" s="203"/>
      <c r="I450" s="416"/>
      <c r="J450" s="203"/>
      <c r="K450" s="311"/>
    </row>
    <row r="451" spans="1:11">
      <c r="A451" s="127"/>
      <c r="B451" s="560"/>
      <c r="C451" s="85"/>
      <c r="D451" s="322"/>
      <c r="E451" s="252"/>
      <c r="F451" s="241"/>
      <c r="G451" s="275"/>
      <c r="H451" s="29"/>
      <c r="I451" s="416"/>
      <c r="J451" s="203"/>
      <c r="K451" s="311"/>
    </row>
    <row r="452" spans="1:11">
      <c r="A452" s="127"/>
      <c r="B452" s="578"/>
      <c r="C452" s="583"/>
      <c r="D452" s="322"/>
      <c r="E452" s="252"/>
      <c r="F452" s="241"/>
      <c r="G452" s="275"/>
      <c r="H452" s="29"/>
      <c r="I452" s="416"/>
      <c r="J452" s="203"/>
      <c r="K452" s="311"/>
    </row>
    <row r="453" spans="1:11">
      <c r="A453" s="127"/>
      <c r="B453" s="560"/>
      <c r="C453" s="82"/>
      <c r="D453" s="322"/>
      <c r="E453" s="252"/>
      <c r="F453" s="241"/>
      <c r="G453" s="275"/>
      <c r="H453" s="29"/>
      <c r="I453" s="416"/>
      <c r="J453" s="203"/>
      <c r="K453" s="311"/>
    </row>
    <row r="454" spans="1:11">
      <c r="A454" s="127"/>
      <c r="B454" s="560"/>
      <c r="C454" s="82"/>
      <c r="D454" s="322"/>
      <c r="E454" s="252"/>
      <c r="F454" s="241"/>
      <c r="G454" s="275"/>
      <c r="H454" s="29"/>
      <c r="I454" s="416"/>
      <c r="J454" s="203"/>
      <c r="K454" s="311"/>
    </row>
    <row r="455" spans="1:11">
      <c r="A455" s="127"/>
      <c r="B455" s="1844"/>
      <c r="C455" s="1843"/>
      <c r="D455" s="322"/>
      <c r="E455" s="252"/>
      <c r="F455" s="241"/>
      <c r="G455" s="275"/>
      <c r="H455" s="29"/>
      <c r="I455" s="416"/>
      <c r="J455" s="203"/>
      <c r="K455" s="311"/>
    </row>
    <row r="456" spans="1:11">
      <c r="A456" s="127"/>
      <c r="B456" s="225"/>
      <c r="C456" s="82"/>
      <c r="D456" s="322"/>
      <c r="E456" s="252"/>
      <c r="F456" s="241"/>
      <c r="G456" s="275"/>
      <c r="H456" s="29"/>
      <c r="I456" s="416"/>
      <c r="J456" s="203"/>
      <c r="K456" s="311"/>
    </row>
    <row r="457" spans="1:11">
      <c r="A457" s="127"/>
      <c r="B457" s="32"/>
      <c r="C457" s="82"/>
      <c r="D457" s="322"/>
      <c r="E457" s="252"/>
      <c r="F457" s="241"/>
      <c r="G457" s="275"/>
      <c r="H457" s="29"/>
      <c r="I457" s="416"/>
      <c r="J457" s="203"/>
      <c r="K457" s="311"/>
    </row>
    <row r="458" spans="1:11">
      <c r="A458" s="136"/>
      <c r="B458" s="32"/>
      <c r="C458" s="82"/>
      <c r="D458" s="322"/>
      <c r="E458" s="252"/>
      <c r="F458" s="241"/>
      <c r="G458" s="275"/>
      <c r="H458" s="29"/>
      <c r="I458" s="416"/>
      <c r="J458" s="203"/>
      <c r="K458" s="311"/>
    </row>
    <row r="459" spans="1:11">
      <c r="A459" s="136"/>
      <c r="B459" s="32"/>
      <c r="C459" s="82"/>
      <c r="D459" s="322"/>
      <c r="E459" s="252"/>
      <c r="F459" s="241"/>
      <c r="G459" s="275"/>
      <c r="H459" s="29"/>
      <c r="I459" s="416"/>
      <c r="J459" s="203"/>
      <c r="K459" s="311"/>
    </row>
    <row r="460" spans="1:11">
      <c r="A460" s="127"/>
      <c r="B460" s="32"/>
      <c r="C460" s="82"/>
      <c r="D460" s="322"/>
      <c r="E460" s="240"/>
      <c r="F460" s="241"/>
      <c r="G460" s="275"/>
      <c r="H460" s="29"/>
      <c r="I460" s="416"/>
      <c r="J460" s="203"/>
      <c r="K460" s="311"/>
    </row>
    <row r="461" spans="1:11">
      <c r="A461" s="151"/>
      <c r="B461" s="32"/>
      <c r="C461" s="82"/>
      <c r="D461" s="322"/>
      <c r="E461" s="240"/>
      <c r="F461" s="241"/>
      <c r="G461" s="275"/>
      <c r="H461" s="29"/>
      <c r="I461" s="416"/>
      <c r="J461" s="203"/>
      <c r="K461" s="311"/>
    </row>
    <row r="462" spans="1:11">
      <c r="A462" s="223"/>
      <c r="B462" s="607"/>
      <c r="C462" s="459"/>
      <c r="D462" s="322"/>
      <c r="E462" s="240"/>
      <c r="F462" s="241"/>
      <c r="G462" s="275"/>
      <c r="H462" s="29"/>
      <c r="I462" s="416"/>
      <c r="J462" s="203"/>
      <c r="K462" s="311"/>
    </row>
    <row r="463" spans="1:11">
      <c r="A463" s="194"/>
      <c r="B463" s="26"/>
      <c r="C463" s="747"/>
      <c r="D463" s="321"/>
      <c r="E463" s="256"/>
      <c r="F463" s="241"/>
      <c r="G463" s="275"/>
      <c r="H463" s="20"/>
      <c r="I463" s="415"/>
      <c r="J463" s="204"/>
      <c r="K463" s="1566"/>
    </row>
    <row r="464" spans="1:11">
      <c r="A464" s="127"/>
      <c r="B464" s="560"/>
      <c r="C464" s="85"/>
      <c r="D464" s="321"/>
      <c r="E464" s="250"/>
      <c r="F464" s="251"/>
      <c r="G464" s="275"/>
      <c r="H464" s="20"/>
      <c r="I464" s="415"/>
      <c r="J464" s="204"/>
      <c r="K464" s="310"/>
    </row>
    <row r="465" spans="1:11">
      <c r="A465" s="127"/>
      <c r="B465" s="560"/>
      <c r="C465" s="82"/>
      <c r="D465" s="322"/>
      <c r="E465" s="252"/>
      <c r="F465" s="241"/>
      <c r="G465" s="276"/>
      <c r="H465" s="29"/>
      <c r="I465" s="416"/>
      <c r="J465" s="203"/>
      <c r="K465" s="311"/>
    </row>
    <row r="466" spans="1:11">
      <c r="A466" s="4"/>
      <c r="B466" s="560"/>
      <c r="C466" s="85"/>
      <c r="D466" s="322"/>
      <c r="E466" s="252"/>
      <c r="F466" s="241"/>
      <c r="G466" s="276"/>
      <c r="H466" s="29"/>
      <c r="I466" s="416"/>
      <c r="J466" s="203"/>
      <c r="K466" s="311"/>
    </row>
    <row r="467" spans="1:11">
      <c r="A467" s="1" t="s">
        <v>1</v>
      </c>
      <c r="B467" s="1"/>
      <c r="C467" s="71"/>
      <c r="D467" s="317"/>
      <c r="E467" s="232"/>
      <c r="F467" s="233"/>
      <c r="G467" s="270"/>
      <c r="H467" s="1"/>
      <c r="I467" s="413"/>
      <c r="J467" s="299"/>
      <c r="K467" s="309"/>
    </row>
    <row r="468" spans="1:11">
      <c r="A468" s="3753" t="s">
        <v>1184</v>
      </c>
      <c r="B468" s="3753"/>
      <c r="C468" s="10"/>
      <c r="D468" s="318"/>
      <c r="E468" s="232"/>
      <c r="F468" s="233"/>
      <c r="G468" s="270"/>
      <c r="H468" s="1"/>
      <c r="I468" s="413"/>
      <c r="J468" s="299"/>
      <c r="K468" s="309"/>
    </row>
    <row r="469" spans="1:11" ht="35.25" thickBot="1">
      <c r="A469" s="4"/>
      <c r="B469" s="3"/>
      <c r="C469" s="77"/>
      <c r="D469" s="317"/>
      <c r="E469" s="232"/>
      <c r="F469" s="233"/>
      <c r="G469" s="270"/>
      <c r="H469" s="3"/>
      <c r="I469" s="412"/>
      <c r="J469" s="299"/>
      <c r="K469" s="309"/>
    </row>
    <row r="470" spans="1:11">
      <c r="A470" s="3759"/>
      <c r="B470" s="3760" t="s">
        <v>3</v>
      </c>
      <c r="C470" s="6" t="s">
        <v>4</v>
      </c>
      <c r="D470" s="319" t="s">
        <v>5</v>
      </c>
      <c r="E470" s="234" t="s">
        <v>6</v>
      </c>
      <c r="F470" s="235" t="s">
        <v>6</v>
      </c>
      <c r="G470" s="297" t="s">
        <v>7</v>
      </c>
      <c r="H470" s="80" t="s">
        <v>8</v>
      </c>
      <c r="I470" s="80" t="s">
        <v>9</v>
      </c>
      <c r="J470" s="112" t="s">
        <v>10</v>
      </c>
      <c r="K470" s="219" t="s">
        <v>10</v>
      </c>
    </row>
    <row r="471" spans="1:11" ht="35.25" thickBot="1">
      <c r="A471" s="118"/>
      <c r="B471" s="16"/>
      <c r="C471" s="12"/>
      <c r="D471" s="320" t="s">
        <v>11</v>
      </c>
      <c r="E471" s="236" t="s">
        <v>12</v>
      </c>
      <c r="F471" s="237" t="s">
        <v>13</v>
      </c>
      <c r="G471" s="298"/>
      <c r="H471" s="12" t="s">
        <v>14</v>
      </c>
      <c r="I471" s="414"/>
      <c r="J471" s="122" t="s">
        <v>15</v>
      </c>
      <c r="K471" s="307" t="s">
        <v>16</v>
      </c>
    </row>
    <row r="472" spans="1:11">
      <c r="A472" s="1571"/>
      <c r="B472" s="3755"/>
      <c r="C472" s="3777"/>
      <c r="D472" s="3777"/>
      <c r="E472" s="1416"/>
      <c r="F472" s="251"/>
      <c r="G472" s="275"/>
      <c r="H472" s="204"/>
      <c r="I472" s="415"/>
      <c r="J472" s="204"/>
      <c r="K472" s="310"/>
    </row>
    <row r="473" spans="1:11">
      <c r="A473" s="1805"/>
      <c r="B473" s="560"/>
      <c r="C473" s="85"/>
      <c r="D473" s="321"/>
      <c r="E473" s="1416"/>
      <c r="F473" s="251"/>
      <c r="G473" s="275"/>
      <c r="H473" s="204"/>
      <c r="I473" s="415"/>
      <c r="J473" s="204"/>
      <c r="K473" s="310"/>
    </row>
    <row r="474" spans="1:11">
      <c r="A474" s="127"/>
      <c r="B474" s="560"/>
      <c r="C474" s="85"/>
      <c r="D474" s="322"/>
      <c r="E474" s="611"/>
      <c r="F474" s="241"/>
      <c r="G474" s="276"/>
      <c r="H474" s="203"/>
      <c r="I474" s="416"/>
      <c r="J474" s="203"/>
      <c r="K474" s="203"/>
    </row>
    <row r="475" spans="1:11">
      <c r="A475" s="127"/>
      <c r="B475" s="560"/>
      <c r="C475" s="85"/>
      <c r="D475" s="322"/>
      <c r="E475" s="611"/>
      <c r="F475" s="648"/>
      <c r="G475" s="276"/>
      <c r="H475" s="203"/>
      <c r="I475" s="416"/>
      <c r="J475" s="203"/>
      <c r="K475" s="203"/>
    </row>
    <row r="476" spans="1:11">
      <c r="A476" s="127"/>
      <c r="B476" s="560"/>
      <c r="C476" s="85"/>
      <c r="D476" s="322"/>
      <c r="E476" s="611"/>
      <c r="F476" s="648"/>
      <c r="G476" s="276"/>
      <c r="H476" s="203"/>
      <c r="I476" s="416"/>
      <c r="J476" s="203"/>
      <c r="K476" s="203"/>
    </row>
    <row r="477" spans="1:11">
      <c r="A477" s="127"/>
      <c r="B477" s="560"/>
      <c r="C477" s="85"/>
      <c r="D477" s="322"/>
      <c r="E477" s="827"/>
      <c r="F477" s="241"/>
      <c r="G477" s="276"/>
      <c r="H477" s="29"/>
      <c r="I477" s="416"/>
      <c r="J477" s="203"/>
      <c r="K477" s="311"/>
    </row>
    <row r="478" spans="1:11">
      <c r="A478" s="127"/>
      <c r="B478" s="560"/>
      <c r="C478" s="85"/>
      <c r="D478" s="322"/>
      <c r="E478" s="827"/>
      <c r="F478" s="241"/>
      <c r="G478" s="276"/>
      <c r="H478" s="29"/>
      <c r="I478" s="416"/>
      <c r="J478" s="203"/>
      <c r="K478" s="311"/>
    </row>
    <row r="479" spans="1:11">
      <c r="A479" s="127"/>
      <c r="B479" s="560"/>
      <c r="C479" s="85"/>
      <c r="D479" s="322"/>
      <c r="E479" s="827"/>
      <c r="F479" s="241"/>
      <c r="G479" s="276"/>
      <c r="H479" s="29"/>
      <c r="I479" s="416"/>
      <c r="J479" s="203"/>
      <c r="K479" s="311"/>
    </row>
    <row r="480" spans="1:11">
      <c r="A480" s="127"/>
      <c r="B480" s="560"/>
      <c r="C480" s="85"/>
      <c r="D480" s="322"/>
      <c r="E480" s="827"/>
      <c r="F480" s="241"/>
      <c r="G480" s="276"/>
      <c r="H480" s="29"/>
      <c r="I480" s="416"/>
      <c r="J480" s="203"/>
      <c r="K480" s="311"/>
    </row>
    <row r="481" spans="1:11">
      <c r="A481" s="127"/>
      <c r="B481" s="560"/>
      <c r="C481" s="82"/>
      <c r="D481" s="324"/>
      <c r="E481" s="256"/>
      <c r="F481" s="241"/>
      <c r="G481" s="277"/>
      <c r="H481" s="29"/>
      <c r="I481" s="416"/>
      <c r="J481" s="203"/>
      <c r="K481" s="311"/>
    </row>
    <row r="482" spans="1:11">
      <c r="A482" s="127"/>
      <c r="B482" s="560"/>
      <c r="C482" s="82"/>
      <c r="D482" s="322"/>
      <c r="E482" s="252"/>
      <c r="F482" s="241"/>
      <c r="G482" s="276"/>
      <c r="H482" s="29"/>
      <c r="I482" s="416"/>
      <c r="J482" s="203"/>
      <c r="K482" s="311"/>
    </row>
    <row r="483" spans="1:11">
      <c r="A483" s="127"/>
      <c r="B483" s="32"/>
      <c r="C483" s="82"/>
      <c r="D483" s="324"/>
      <c r="E483" s="256"/>
      <c r="F483" s="241"/>
      <c r="G483" s="277"/>
      <c r="H483" s="29"/>
      <c r="I483" s="416"/>
      <c r="J483" s="203"/>
      <c r="K483" s="311"/>
    </row>
    <row r="484" spans="1:11">
      <c r="A484" s="127"/>
      <c r="B484" s="616"/>
      <c r="C484" s="82"/>
      <c r="D484" s="324"/>
      <c r="E484" s="256"/>
      <c r="F484" s="241"/>
      <c r="G484" s="277"/>
      <c r="H484" s="29"/>
      <c r="I484" s="416"/>
      <c r="J484" s="203"/>
      <c r="K484" s="311"/>
    </row>
    <row r="485" spans="1:11">
      <c r="A485" s="222"/>
      <c r="B485" s="560" t="s">
        <v>3504</v>
      </c>
      <c r="C485" s="579" t="s">
        <v>3505</v>
      </c>
      <c r="D485" s="584" t="s">
        <v>3506</v>
      </c>
      <c r="E485" s="252">
        <v>40</v>
      </c>
      <c r="F485" s="241"/>
      <c r="G485" s="275" t="s">
        <v>3476</v>
      </c>
      <c r="H485" s="203"/>
      <c r="I485" s="416"/>
      <c r="J485" s="203"/>
      <c r="K485" s="311">
        <v>20</v>
      </c>
    </row>
    <row r="486" spans="1:11">
      <c r="A486" s="127"/>
      <c r="B486" s="560" t="s">
        <v>3507</v>
      </c>
      <c r="C486" s="579" t="s">
        <v>3505</v>
      </c>
      <c r="D486" s="584" t="s">
        <v>3506</v>
      </c>
      <c r="E486" s="252">
        <v>40</v>
      </c>
      <c r="F486" s="241"/>
      <c r="G486" s="275" t="s">
        <v>3476</v>
      </c>
      <c r="H486" s="203"/>
      <c r="I486" s="416"/>
      <c r="J486" s="203">
        <v>960</v>
      </c>
      <c r="K486" s="311">
        <v>32</v>
      </c>
    </row>
    <row r="487" spans="1:11">
      <c r="A487" s="127"/>
      <c r="B487" s="560" t="s">
        <v>3507</v>
      </c>
      <c r="C487" s="579" t="s">
        <v>3508</v>
      </c>
      <c r="D487" s="584" t="s">
        <v>3506</v>
      </c>
      <c r="E487" s="252">
        <v>45</v>
      </c>
      <c r="F487" s="241"/>
      <c r="G487" s="275" t="s">
        <v>3443</v>
      </c>
      <c r="H487" s="203"/>
      <c r="I487" s="416" t="s">
        <v>3509</v>
      </c>
      <c r="J487" s="203"/>
      <c r="K487" s="311">
        <v>26</v>
      </c>
    </row>
    <row r="488" spans="1:11">
      <c r="A488" s="127"/>
      <c r="B488" s="560" t="s">
        <v>3507</v>
      </c>
      <c r="C488" s="579" t="s">
        <v>3510</v>
      </c>
      <c r="D488" s="584" t="s">
        <v>3506</v>
      </c>
      <c r="E488" s="252">
        <v>45</v>
      </c>
      <c r="F488" s="241"/>
      <c r="G488" s="275" t="s">
        <v>3443</v>
      </c>
      <c r="H488" s="203"/>
      <c r="I488" s="416" t="s">
        <v>3509</v>
      </c>
      <c r="J488" s="203"/>
      <c r="K488" s="311">
        <v>26</v>
      </c>
    </row>
    <row r="489" spans="1:11">
      <c r="A489" s="127"/>
      <c r="B489" s="560"/>
      <c r="C489" s="85"/>
      <c r="D489" s="321"/>
      <c r="E489" s="250"/>
      <c r="F489" s="251"/>
      <c r="G489" s="275"/>
      <c r="H489" s="20"/>
      <c r="I489" s="415"/>
      <c r="J489" s="204"/>
      <c r="K489" s="310"/>
    </row>
    <row r="490" spans="1:11">
      <c r="A490" s="127"/>
      <c r="B490" s="645" t="s">
        <v>3511</v>
      </c>
      <c r="C490" s="93" t="s">
        <v>3512</v>
      </c>
      <c r="D490" s="322" t="s">
        <v>3513</v>
      </c>
      <c r="E490" s="252">
        <v>160</v>
      </c>
      <c r="F490" s="241"/>
      <c r="G490" s="276" t="s">
        <v>3443</v>
      </c>
      <c r="H490" s="29">
        <v>130</v>
      </c>
      <c r="I490" s="416" t="s">
        <v>3514</v>
      </c>
      <c r="J490" s="203"/>
      <c r="K490" s="311">
        <v>130</v>
      </c>
    </row>
    <row r="491" spans="1:11">
      <c r="A491" s="127"/>
      <c r="B491" s="645" t="s">
        <v>3511</v>
      </c>
      <c r="C491" s="93" t="s">
        <v>3515</v>
      </c>
      <c r="D491" s="322" t="s">
        <v>3516</v>
      </c>
      <c r="E491" s="252">
        <v>170</v>
      </c>
      <c r="F491" s="241"/>
      <c r="G491" s="276" t="s">
        <v>3443</v>
      </c>
      <c r="H491" s="29"/>
      <c r="I491" s="416"/>
      <c r="J491" s="203"/>
      <c r="K491" s="311">
        <v>145</v>
      </c>
    </row>
    <row r="492" spans="1:11">
      <c r="A492" s="127"/>
      <c r="B492" s="645" t="s">
        <v>3511</v>
      </c>
      <c r="C492" s="93" t="s">
        <v>3517</v>
      </c>
      <c r="D492" s="322" t="s">
        <v>3518</v>
      </c>
      <c r="E492" s="252">
        <v>220</v>
      </c>
      <c r="F492" s="241"/>
      <c r="G492" s="276"/>
      <c r="H492" s="29"/>
      <c r="I492" s="416"/>
      <c r="J492" s="203"/>
      <c r="K492" s="311">
        <v>180</v>
      </c>
    </row>
    <row r="493" spans="1:11">
      <c r="A493" s="127"/>
      <c r="B493" s="645" t="s">
        <v>3511</v>
      </c>
      <c r="C493" s="93" t="s">
        <v>3519</v>
      </c>
      <c r="D493" s="322" t="s">
        <v>3038</v>
      </c>
      <c r="E493" s="256">
        <v>280</v>
      </c>
      <c r="F493" s="241"/>
      <c r="G493" s="277"/>
      <c r="H493" s="29"/>
      <c r="I493" s="416"/>
      <c r="J493" s="203"/>
      <c r="K493" s="311">
        <v>230</v>
      </c>
    </row>
    <row r="494" spans="1:11">
      <c r="A494" s="136"/>
      <c r="B494" s="645" t="s">
        <v>3520</v>
      </c>
      <c r="C494" s="93" t="s">
        <v>3521</v>
      </c>
      <c r="D494" s="322" t="s">
        <v>3516</v>
      </c>
      <c r="E494" s="252">
        <v>175</v>
      </c>
      <c r="F494" s="241"/>
      <c r="G494" s="275"/>
      <c r="H494" s="29"/>
      <c r="I494" s="416"/>
      <c r="J494" s="203"/>
      <c r="K494" s="311"/>
    </row>
    <row r="495" spans="1:11">
      <c r="A495" s="136"/>
      <c r="B495" s="645" t="s">
        <v>3520</v>
      </c>
      <c r="C495" s="93" t="s">
        <v>3522</v>
      </c>
      <c r="D495" s="322" t="s">
        <v>3518</v>
      </c>
      <c r="E495" s="252">
        <v>320</v>
      </c>
      <c r="F495" s="241"/>
      <c r="G495" s="276"/>
      <c r="H495" s="29"/>
      <c r="I495" s="416"/>
      <c r="J495" s="203"/>
      <c r="K495" s="311"/>
    </row>
    <row r="496" spans="1:11">
      <c r="A496" s="127"/>
      <c r="B496" s="645" t="s">
        <v>3520</v>
      </c>
      <c r="C496" s="93" t="s">
        <v>3523</v>
      </c>
      <c r="D496" s="322"/>
      <c r="E496" s="252">
        <v>490</v>
      </c>
      <c r="F496" s="241"/>
      <c r="G496" s="276"/>
      <c r="H496" s="29"/>
      <c r="I496" s="416"/>
      <c r="J496" s="203"/>
      <c r="K496" s="311"/>
    </row>
    <row r="497" spans="1:11">
      <c r="A497" s="151"/>
      <c r="B497" s="645" t="s">
        <v>3524</v>
      </c>
      <c r="C497" s="82"/>
      <c r="D497" s="322" t="s">
        <v>3513</v>
      </c>
      <c r="E497" s="256">
        <v>50</v>
      </c>
      <c r="F497" s="241"/>
      <c r="G497" s="277"/>
      <c r="H497" s="29"/>
      <c r="I497" s="416"/>
      <c r="J497" s="203"/>
      <c r="K497" s="311">
        <v>40</v>
      </c>
    </row>
    <row r="498" spans="1:11">
      <c r="A498" s="223"/>
      <c r="B498" s="560" t="s">
        <v>3525</v>
      </c>
      <c r="C498" s="2749" t="s">
        <v>3526</v>
      </c>
      <c r="D498" s="322" t="s">
        <v>3513</v>
      </c>
      <c r="E498" s="252">
        <v>70</v>
      </c>
      <c r="F498" s="241"/>
      <c r="G498" s="275"/>
      <c r="H498" s="29"/>
      <c r="I498" s="416"/>
      <c r="J498" s="203"/>
      <c r="K498" s="311"/>
    </row>
    <row r="499" spans="1:11">
      <c r="A499" s="194"/>
      <c r="B499" s="616"/>
      <c r="C499" s="82"/>
      <c r="D499" s="324"/>
      <c r="E499" s="256"/>
      <c r="F499" s="241"/>
      <c r="G499" s="275"/>
      <c r="H499" s="29"/>
      <c r="I499" s="416"/>
      <c r="J499" s="203"/>
      <c r="K499" s="311"/>
    </row>
    <row r="500" spans="1:11">
      <c r="A500" s="127"/>
      <c r="B500" s="26"/>
      <c r="C500" s="747"/>
      <c r="D500" s="321"/>
      <c r="E500" s="256"/>
      <c r="F500" s="241"/>
      <c r="G500" s="275"/>
      <c r="H500" s="20"/>
      <c r="I500" s="415"/>
      <c r="J500" s="204"/>
      <c r="K500" s="1566"/>
    </row>
    <row r="501" spans="1:11">
      <c r="A501" s="127"/>
      <c r="B501" s="560"/>
      <c r="C501" s="85"/>
      <c r="D501" s="322"/>
      <c r="E501" s="827"/>
      <c r="F501" s="241"/>
      <c r="G501" s="276"/>
      <c r="H501" s="29"/>
      <c r="I501" s="416"/>
      <c r="J501" s="203"/>
      <c r="K501" s="311"/>
    </row>
    <row r="502" spans="1:11">
      <c r="A502" s="127"/>
      <c r="B502" s="560"/>
      <c r="C502" s="85"/>
      <c r="D502" s="322"/>
      <c r="E502" s="827"/>
      <c r="F502" s="241"/>
      <c r="G502" s="276"/>
      <c r="H502" s="29"/>
      <c r="I502" s="416"/>
      <c r="J502" s="203"/>
      <c r="K502" s="311"/>
    </row>
    <row r="503" spans="1:11">
      <c r="A503" s="127"/>
      <c r="B503" s="32"/>
      <c r="C503" s="82"/>
      <c r="D503" s="322"/>
      <c r="E503" s="252"/>
      <c r="F503" s="241"/>
      <c r="G503" s="276"/>
      <c r="H503" s="29"/>
      <c r="I503" s="416"/>
      <c r="J503" s="203"/>
      <c r="K503" s="311"/>
    </row>
    <row r="504" spans="1:11">
      <c r="A504" s="4"/>
      <c r="B504" s="98"/>
      <c r="C504" s="77"/>
      <c r="D504" s="325"/>
      <c r="E504" s="1"/>
      <c r="F504" s="71"/>
      <c r="G504" s="292"/>
      <c r="H504" s="3"/>
      <c r="I504" s="420"/>
      <c r="J504" s="301"/>
    </row>
    <row r="505" spans="1:11">
      <c r="A505" s="1" t="s">
        <v>1</v>
      </c>
      <c r="B505" s="1"/>
      <c r="C505" s="71"/>
      <c r="D505" s="317"/>
      <c r="E505" s="232"/>
      <c r="F505" s="233"/>
      <c r="G505" s="270"/>
      <c r="H505" s="1"/>
      <c r="I505" s="413"/>
      <c r="J505" s="299"/>
      <c r="K505" s="309"/>
    </row>
    <row r="506" spans="1:11">
      <c r="A506" s="3753" t="s">
        <v>1184</v>
      </c>
      <c r="B506" s="3753"/>
      <c r="C506" s="10"/>
      <c r="D506" s="318"/>
      <c r="E506" s="232"/>
      <c r="F506" s="233"/>
      <c r="G506" s="270"/>
      <c r="H506" s="1"/>
      <c r="I506" s="413"/>
      <c r="J506" s="299"/>
      <c r="K506" s="309"/>
    </row>
    <row r="507" spans="1:11" ht="35.25" thickBot="1">
      <c r="A507" s="4"/>
      <c r="B507" s="3"/>
      <c r="C507" s="77"/>
      <c r="D507" s="317"/>
      <c r="E507" s="232"/>
      <c r="F507" s="233"/>
      <c r="G507" s="270"/>
      <c r="H507" s="3"/>
      <c r="I507" s="412"/>
      <c r="J507" s="299"/>
      <c r="K507" s="309"/>
    </row>
    <row r="508" spans="1:11">
      <c r="A508" s="3759"/>
      <c r="B508" s="3760" t="s">
        <v>3</v>
      </c>
      <c r="C508" s="6" t="s">
        <v>4</v>
      </c>
      <c r="D508" s="319" t="s">
        <v>5</v>
      </c>
      <c r="E508" s="234" t="s">
        <v>6</v>
      </c>
      <c r="F508" s="235" t="s">
        <v>6</v>
      </c>
      <c r="G508" s="297" t="s">
        <v>7</v>
      </c>
      <c r="H508" s="80" t="s">
        <v>8</v>
      </c>
      <c r="I508" s="80" t="s">
        <v>9</v>
      </c>
      <c r="J508" s="112" t="s">
        <v>10</v>
      </c>
      <c r="K508" s="219" t="s">
        <v>10</v>
      </c>
    </row>
    <row r="509" spans="1:11" ht="35.25" thickBot="1">
      <c r="A509" s="118"/>
      <c r="B509" s="16"/>
      <c r="C509" s="12"/>
      <c r="D509" s="320" t="s">
        <v>11</v>
      </c>
      <c r="E509" s="236" t="s">
        <v>12</v>
      </c>
      <c r="F509" s="237" t="s">
        <v>13</v>
      </c>
      <c r="G509" s="298"/>
      <c r="H509" s="12" t="s">
        <v>14</v>
      </c>
      <c r="I509" s="414"/>
      <c r="J509" s="122" t="s">
        <v>15</v>
      </c>
      <c r="K509" s="307" t="s">
        <v>16</v>
      </c>
    </row>
    <row r="510" spans="1:11">
      <c r="A510" s="1571"/>
      <c r="B510" s="3755"/>
      <c r="C510" s="3777"/>
      <c r="D510" s="3777"/>
      <c r="E510" s="238"/>
      <c r="F510" s="239"/>
      <c r="G510" s="1820"/>
      <c r="H510" s="1821"/>
      <c r="I510" s="1821"/>
      <c r="J510" s="1822"/>
      <c r="K510" s="1823"/>
    </row>
    <row r="511" spans="1:11">
      <c r="A511" s="222"/>
      <c r="B511" s="32"/>
      <c r="C511" s="82"/>
      <c r="D511" s="322"/>
      <c r="E511" s="252"/>
      <c r="F511" s="241"/>
      <c r="G511" s="276"/>
      <c r="H511" s="29"/>
      <c r="I511" s="416"/>
      <c r="J511" s="203"/>
      <c r="K511" s="311"/>
    </row>
    <row r="512" spans="1:11">
      <c r="A512" s="127"/>
      <c r="B512" s="32"/>
      <c r="C512" s="82"/>
      <c r="D512" s="322"/>
      <c r="E512" s="252"/>
      <c r="F512" s="241"/>
      <c r="G512" s="276"/>
      <c r="H512" s="29"/>
      <c r="I512" s="416"/>
      <c r="J512" s="203"/>
      <c r="K512" s="311"/>
    </row>
    <row r="513" spans="1:11">
      <c r="A513" s="1805"/>
      <c r="B513" s="616"/>
      <c r="C513" s="82"/>
      <c r="D513" s="324"/>
      <c r="E513" s="256"/>
      <c r="F513" s="241"/>
      <c r="G513" s="277"/>
      <c r="H513" s="29"/>
      <c r="I513" s="416"/>
      <c r="J513" s="203"/>
      <c r="K513" s="311"/>
    </row>
    <row r="514" spans="1:11">
      <c r="A514" s="127"/>
      <c r="B514" s="560"/>
      <c r="C514" s="85"/>
      <c r="D514" s="322"/>
      <c r="E514" s="252"/>
      <c r="F514" s="241"/>
      <c r="G514" s="275"/>
      <c r="H514" s="29"/>
      <c r="I514" s="416"/>
      <c r="J514" s="203"/>
      <c r="K514" s="311"/>
    </row>
    <row r="515" spans="1:11">
      <c r="A515" s="127"/>
      <c r="B515" s="616"/>
      <c r="C515" s="82"/>
      <c r="D515" s="324"/>
      <c r="E515" s="256"/>
      <c r="F515" s="241"/>
      <c r="G515" s="275"/>
      <c r="H515" s="29"/>
      <c r="I515" s="416"/>
      <c r="J515" s="203"/>
      <c r="K515" s="311"/>
    </row>
    <row r="516" spans="1:11">
      <c r="A516" s="127"/>
      <c r="B516" s="26"/>
      <c r="C516" s="747"/>
      <c r="D516" s="321"/>
      <c r="E516" s="256"/>
      <c r="F516" s="241"/>
      <c r="G516" s="275"/>
      <c r="H516" s="20"/>
      <c r="I516" s="415"/>
      <c r="J516" s="204"/>
      <c r="K516" s="1566"/>
    </row>
    <row r="517" spans="1:11">
      <c r="A517" s="127"/>
      <c r="B517" s="560"/>
      <c r="C517" s="85"/>
      <c r="D517" s="322"/>
      <c r="E517" s="827"/>
      <c r="F517" s="241"/>
      <c r="G517" s="276"/>
      <c r="H517" s="29"/>
      <c r="I517" s="416"/>
      <c r="J517" s="203"/>
      <c r="K517" s="311"/>
    </row>
    <row r="518" spans="1:11">
      <c r="A518" s="127"/>
      <c r="B518" s="560"/>
      <c r="C518" s="85"/>
      <c r="D518" s="322"/>
      <c r="E518" s="827"/>
      <c r="F518" s="241"/>
      <c r="G518" s="276"/>
      <c r="H518" s="29"/>
      <c r="I518" s="416"/>
      <c r="J518" s="203"/>
      <c r="K518" s="311"/>
    </row>
    <row r="519" spans="1:11">
      <c r="A519" s="127"/>
      <c r="B519" s="560"/>
      <c r="C519" s="583"/>
      <c r="D519" s="322"/>
      <c r="E519" s="252"/>
      <c r="F519" s="241"/>
      <c r="G519" s="276"/>
      <c r="H519" s="29"/>
      <c r="I519" s="416"/>
      <c r="J519" s="203"/>
      <c r="K519" s="311"/>
    </row>
    <row r="520" spans="1:11">
      <c r="A520" s="127"/>
      <c r="B520" s="560"/>
      <c r="C520" s="82"/>
      <c r="D520" s="324"/>
      <c r="E520" s="256"/>
      <c r="F520" s="241"/>
      <c r="G520" s="275"/>
      <c r="H520" s="29"/>
      <c r="I520" s="416"/>
      <c r="J520" s="203"/>
      <c r="K520" s="311"/>
    </row>
    <row r="521" spans="1:11">
      <c r="A521" s="127"/>
      <c r="B521" s="560"/>
      <c r="C521" s="85"/>
      <c r="D521" s="322"/>
      <c r="E521" s="827"/>
      <c r="F521" s="241"/>
      <c r="G521" s="276"/>
      <c r="H521" s="29"/>
      <c r="I521" s="416"/>
      <c r="J521" s="203"/>
      <c r="K521" s="311"/>
    </row>
    <row r="522" spans="1:11">
      <c r="A522" s="222"/>
      <c r="B522" s="560"/>
      <c r="C522" s="85"/>
      <c r="D522" s="322"/>
      <c r="E522" s="827"/>
      <c r="F522" s="241"/>
      <c r="G522" s="276"/>
      <c r="H522" s="29"/>
      <c r="I522" s="416"/>
      <c r="J522" s="203"/>
      <c r="K522" s="311"/>
    </row>
    <row r="523" spans="1:11">
      <c r="A523" s="127"/>
      <c r="B523" s="560"/>
      <c r="C523" s="85"/>
      <c r="D523" s="321"/>
      <c r="E523" s="250"/>
      <c r="F523" s="251"/>
      <c r="G523" s="275"/>
      <c r="H523" s="204"/>
      <c r="I523" s="415"/>
      <c r="J523" s="204"/>
      <c r="K523" s="310"/>
    </row>
    <row r="524" spans="1:11">
      <c r="A524" s="127"/>
      <c r="B524" s="560"/>
      <c r="C524" s="579"/>
      <c r="D524" s="322"/>
      <c r="E524" s="252"/>
      <c r="F524" s="241"/>
      <c r="G524" s="275"/>
      <c r="H524" s="203"/>
      <c r="I524" s="416"/>
      <c r="J524" s="203"/>
      <c r="K524" s="311"/>
    </row>
    <row r="525" spans="1:11">
      <c r="A525" s="127"/>
      <c r="B525" s="560"/>
      <c r="C525" s="82"/>
      <c r="D525" s="322"/>
      <c r="E525" s="252"/>
      <c r="F525" s="241"/>
      <c r="G525" s="276"/>
      <c r="H525" s="29"/>
      <c r="I525" s="416"/>
      <c r="J525" s="203"/>
      <c r="K525" s="311"/>
    </row>
    <row r="526" spans="1:11">
      <c r="A526" s="127"/>
      <c r="B526" s="32"/>
      <c r="C526" s="82"/>
      <c r="D526" s="324"/>
      <c r="E526" s="256"/>
      <c r="F526" s="241"/>
      <c r="G526" s="277"/>
      <c r="H526" s="29"/>
      <c r="I526" s="416"/>
      <c r="J526" s="203"/>
      <c r="K526" s="311"/>
    </row>
    <row r="527" spans="1:11">
      <c r="A527" s="127"/>
      <c r="B527" s="616"/>
      <c r="C527" s="82"/>
      <c r="D527" s="324"/>
      <c r="E527" s="256"/>
      <c r="F527" s="241"/>
      <c r="G527" s="277"/>
      <c r="H527" s="29"/>
      <c r="I527" s="416"/>
      <c r="J527" s="203"/>
      <c r="K527" s="311"/>
    </row>
    <row r="528" spans="1:11">
      <c r="A528" s="127"/>
      <c r="B528" s="560"/>
      <c r="C528" s="82"/>
      <c r="D528" s="322"/>
      <c r="E528" s="252"/>
      <c r="F528" s="241"/>
      <c r="G528" s="275"/>
      <c r="H528" s="29"/>
      <c r="I528" s="416"/>
      <c r="J528" s="203"/>
      <c r="K528" s="311"/>
    </row>
    <row r="529" spans="1:11">
      <c r="A529" s="127"/>
      <c r="B529" s="1844"/>
      <c r="C529" s="1843"/>
      <c r="D529" s="322"/>
      <c r="E529" s="252"/>
      <c r="F529" s="241"/>
      <c r="G529" s="275"/>
      <c r="H529" s="29"/>
      <c r="I529" s="416"/>
      <c r="J529" s="203"/>
      <c r="K529" s="311"/>
    </row>
    <row r="530" spans="1:11">
      <c r="A530" s="127"/>
      <c r="B530" s="225"/>
      <c r="C530" s="82"/>
      <c r="D530" s="322"/>
      <c r="E530" s="252"/>
      <c r="F530" s="241"/>
      <c r="G530" s="275"/>
      <c r="H530" s="29"/>
      <c r="I530" s="416"/>
      <c r="J530" s="203"/>
      <c r="K530" s="311"/>
    </row>
    <row r="531" spans="1:11">
      <c r="A531" s="127"/>
      <c r="B531" s="32"/>
      <c r="C531" s="82"/>
      <c r="D531" s="322"/>
      <c r="E531" s="252"/>
      <c r="F531" s="241"/>
      <c r="G531" s="275"/>
      <c r="H531" s="29"/>
      <c r="I531" s="416"/>
      <c r="J531" s="203"/>
      <c r="K531" s="311"/>
    </row>
    <row r="532" spans="1:11">
      <c r="A532" s="136"/>
      <c r="B532" s="32"/>
      <c r="C532" s="82"/>
      <c r="D532" s="322"/>
      <c r="E532" s="252"/>
      <c r="F532" s="241"/>
      <c r="G532" s="275"/>
      <c r="H532" s="29"/>
      <c r="I532" s="416"/>
      <c r="J532" s="203"/>
      <c r="K532" s="311"/>
    </row>
    <row r="533" spans="1:11">
      <c r="A533" s="136"/>
      <c r="B533" s="32"/>
      <c r="C533" s="82"/>
      <c r="D533" s="322"/>
      <c r="E533" s="252"/>
      <c r="F533" s="241"/>
      <c r="G533" s="275"/>
      <c r="H533" s="29"/>
      <c r="I533" s="416"/>
      <c r="J533" s="203"/>
      <c r="K533" s="311"/>
    </row>
    <row r="534" spans="1:11">
      <c r="A534" s="127"/>
      <c r="B534" s="32"/>
      <c r="C534" s="82"/>
      <c r="D534" s="322"/>
      <c r="E534" s="240"/>
      <c r="F534" s="241"/>
      <c r="G534" s="275"/>
      <c r="H534" s="29"/>
      <c r="I534" s="416"/>
      <c r="J534" s="203"/>
      <c r="K534" s="311"/>
    </row>
    <row r="535" spans="1:11">
      <c r="A535" s="151"/>
      <c r="B535" s="607"/>
      <c r="C535" s="459"/>
      <c r="D535" s="322"/>
      <c r="E535" s="240"/>
      <c r="F535" s="241"/>
      <c r="G535" s="275"/>
      <c r="H535" s="29"/>
      <c r="I535" s="416"/>
      <c r="J535" s="203"/>
      <c r="K535" s="311"/>
    </row>
    <row r="536" spans="1:11">
      <c r="A536" s="223"/>
      <c r="B536" s="616"/>
      <c r="C536" s="82"/>
      <c r="D536" s="324"/>
      <c r="E536" s="256"/>
      <c r="F536" s="241"/>
      <c r="G536" s="275"/>
      <c r="H536" s="29"/>
      <c r="I536" s="416"/>
      <c r="J536" s="203"/>
      <c r="K536" s="311"/>
    </row>
    <row r="537" spans="1:11">
      <c r="A537" s="194"/>
      <c r="B537" s="26"/>
      <c r="C537" s="747"/>
      <c r="D537" s="321"/>
      <c r="E537" s="256"/>
      <c r="F537" s="241"/>
      <c r="G537" s="275"/>
      <c r="H537" s="20"/>
      <c r="I537" s="415"/>
      <c r="J537" s="204"/>
      <c r="K537" s="1566"/>
    </row>
    <row r="538" spans="1:11">
      <c r="A538" s="127"/>
      <c r="B538" s="26"/>
      <c r="C538" s="747"/>
      <c r="D538" s="321"/>
      <c r="E538" s="256"/>
      <c r="F538" s="241"/>
      <c r="G538" s="275"/>
      <c r="H538" s="20"/>
      <c r="I538" s="415"/>
      <c r="J538" s="204"/>
      <c r="K538" s="1566"/>
    </row>
    <row r="539" spans="1:11">
      <c r="A539" s="127"/>
      <c r="B539" s="560"/>
      <c r="C539" s="85"/>
      <c r="D539" s="321"/>
      <c r="E539" s="250"/>
      <c r="F539" s="251"/>
      <c r="G539" s="275"/>
      <c r="H539" s="20"/>
      <c r="I539" s="415"/>
      <c r="J539" s="204"/>
      <c r="K539" s="310"/>
    </row>
    <row r="540" spans="1:11">
      <c r="A540" s="4"/>
      <c r="B540" s="98"/>
      <c r="C540" s="77"/>
      <c r="D540" s="325"/>
      <c r="E540" s="1"/>
      <c r="F540" s="71"/>
      <c r="G540" s="292"/>
      <c r="H540" s="3"/>
      <c r="I540" s="420"/>
      <c r="J540" s="301"/>
    </row>
  </sheetData>
  <mergeCells count="16">
    <mergeCell ref="A146:B146"/>
    <mergeCell ref="C510:D510"/>
    <mergeCell ref="C7:D7"/>
    <mergeCell ref="C44:D44"/>
    <mergeCell ref="C80:D80"/>
    <mergeCell ref="C292:K292"/>
    <mergeCell ref="C310:D310"/>
    <mergeCell ref="C364:D364"/>
    <mergeCell ref="C382:D382"/>
    <mergeCell ref="C436:D436"/>
    <mergeCell ref="C472:D472"/>
    <mergeCell ref="A3:B3"/>
    <mergeCell ref="A40:B40"/>
    <mergeCell ref="C40:F40"/>
    <mergeCell ref="A76:B76"/>
    <mergeCell ref="A110:B110"/>
  </mergeCells>
  <phoneticPr fontId="4" type="noConversion"/>
  <pageMargins left="0.7" right="0.7" top="0.75" bottom="0.75" header="0.3" footer="0.3"/>
  <pageSetup paperSize="9"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1F61-CDE7-4E2A-B0C9-428EA2AA1144}">
  <sheetPr>
    <tabColor rgb="FFFFC000"/>
  </sheetPr>
  <dimension ref="A1:P647"/>
  <sheetViews>
    <sheetView view="pageBreakPreview" topLeftCell="A16" zoomScale="90" zoomScaleNormal="75" zoomScaleSheetLayoutView="90" workbookViewId="0">
      <selection activeCell="E19" sqref="E19"/>
    </sheetView>
  </sheetViews>
  <sheetFormatPr defaultColWidth="12.140625" defaultRowHeight="34.5"/>
  <cols>
    <col min="1" max="1" width="39.140625" style="98" customWidth="1"/>
    <col min="2" max="2" width="11.85546875" style="77" customWidth="1"/>
    <col min="3" max="3" width="11" style="77" customWidth="1"/>
    <col min="4" max="4" width="10.28515625" style="1" customWidth="1"/>
    <col min="5" max="5" width="9.85546875" style="178" customWidth="1"/>
    <col min="6" max="6" width="11.42578125" style="99" customWidth="1"/>
    <col min="7" max="7" width="10.85546875" style="3" customWidth="1"/>
    <col min="8" max="8" width="21.28515625" style="100" customWidth="1"/>
    <col min="9" max="9" width="11.7109375" style="515" customWidth="1"/>
    <col min="10" max="10" width="12.42578125" style="516" customWidth="1"/>
    <col min="12" max="12" width="14.85546875" style="104" customWidth="1"/>
    <col min="13" max="13" width="13.85546875" style="104" customWidth="1"/>
    <col min="14" max="14" width="8.85546875" style="105" customWidth="1"/>
    <col min="15" max="15" width="18.140625" style="101" customWidth="1"/>
    <col min="16" max="16384" width="12.140625" style="3"/>
  </cols>
  <sheetData>
    <row r="1" spans="1:15" ht="34.5" customHeight="1">
      <c r="A1" s="4"/>
      <c r="B1" s="98"/>
      <c r="D1" s="98"/>
      <c r="E1" s="1"/>
      <c r="F1" s="71"/>
      <c r="G1" s="99"/>
      <c r="H1" s="3"/>
      <c r="I1" s="527"/>
      <c r="J1" s="3881"/>
      <c r="K1" s="3757"/>
    </row>
    <row r="2" spans="1:15">
      <c r="A2" s="2" t="s">
        <v>1</v>
      </c>
      <c r="B2" s="106"/>
      <c r="C2" s="10"/>
      <c r="D2" s="98"/>
      <c r="E2" s="1"/>
      <c r="F2" s="71"/>
      <c r="G2" s="99"/>
      <c r="H2" s="3"/>
      <c r="I2" s="527"/>
      <c r="J2" s="3881"/>
      <c r="K2" s="3757"/>
    </row>
    <row r="3" spans="1:15">
      <c r="A3" s="3761" t="s">
        <v>7482</v>
      </c>
      <c r="B3" s="3761"/>
      <c r="C3" s="71"/>
      <c r="D3" s="91"/>
      <c r="E3" s="2"/>
      <c r="F3" s="71"/>
      <c r="G3" s="99"/>
      <c r="H3" s="3"/>
      <c r="I3" s="527"/>
      <c r="J3" s="3881"/>
      <c r="K3" s="3757"/>
    </row>
    <row r="4" spans="1:15" ht="15.75" customHeight="1" thickBot="1">
      <c r="A4" s="4"/>
      <c r="B4" s="98"/>
      <c r="D4" s="98"/>
      <c r="E4" s="1"/>
      <c r="F4" s="71"/>
      <c r="G4" s="99"/>
      <c r="H4" s="3"/>
      <c r="I4" s="527"/>
      <c r="J4" s="3881"/>
      <c r="K4" s="3757"/>
    </row>
    <row r="5" spans="1:15" ht="35.25" thickBot="1">
      <c r="A5" s="3760" t="s">
        <v>3</v>
      </c>
      <c r="B5" s="6" t="s">
        <v>4</v>
      </c>
      <c r="C5" s="7" t="s">
        <v>5</v>
      </c>
      <c r="D5" s="8" t="s">
        <v>6</v>
      </c>
      <c r="E5" s="9" t="s">
        <v>6</v>
      </c>
      <c r="F5" s="111" t="s">
        <v>7</v>
      </c>
      <c r="G5" s="112" t="s">
        <v>8</v>
      </c>
      <c r="H5" s="113" t="s">
        <v>936</v>
      </c>
      <c r="I5" s="514" t="s">
        <v>10</v>
      </c>
      <c r="J5" s="2216" t="s">
        <v>10</v>
      </c>
      <c r="K5" s="3757"/>
      <c r="L5" s="117"/>
    </row>
    <row r="6" spans="1:15" ht="35.25" thickBot="1">
      <c r="A6" s="1256" t="s">
        <v>7483</v>
      </c>
      <c r="B6" s="12"/>
      <c r="C6" s="13" t="s">
        <v>11</v>
      </c>
      <c r="D6" s="14" t="s">
        <v>13</v>
      </c>
      <c r="E6" s="15" t="s">
        <v>12</v>
      </c>
      <c r="F6" s="121"/>
      <c r="G6" s="122" t="s">
        <v>14</v>
      </c>
      <c r="H6" s="123" t="s">
        <v>937</v>
      </c>
      <c r="I6" s="531" t="s">
        <v>15</v>
      </c>
      <c r="J6" s="2218" t="s">
        <v>16</v>
      </c>
      <c r="K6" s="3757"/>
      <c r="L6" s="117"/>
    </row>
    <row r="7" spans="1:15">
      <c r="A7" s="20" t="s">
        <v>5346</v>
      </c>
      <c r="B7" s="747" t="s">
        <v>7484</v>
      </c>
      <c r="C7" s="97" t="s">
        <v>7485</v>
      </c>
      <c r="D7" s="3757">
        <v>29</v>
      </c>
      <c r="E7" s="88"/>
      <c r="F7" s="403"/>
      <c r="G7" s="20"/>
      <c r="H7" s="2143"/>
      <c r="I7" s="629"/>
      <c r="J7" s="3882"/>
      <c r="K7" s="3757"/>
      <c r="L7" s="104">
        <v>3552</v>
      </c>
      <c r="M7" s="104">
        <f t="shared" ref="M7:M24" si="0">L7-(L7*0.03)</f>
        <v>3445.44</v>
      </c>
      <c r="N7" s="105">
        <v>7.0000000000000007E-2</v>
      </c>
      <c r="O7" s="101">
        <f t="shared" ref="O7:O24" si="1">(M7*N7)+M7</f>
        <v>3686.6208000000001</v>
      </c>
    </row>
    <row r="8" spans="1:15">
      <c r="A8" s="20"/>
      <c r="B8" s="747" t="s">
        <v>5349</v>
      </c>
      <c r="C8" s="97" t="s">
        <v>7485</v>
      </c>
      <c r="D8" s="396">
        <v>32</v>
      </c>
      <c r="E8" s="88"/>
      <c r="F8" s="3719" t="s">
        <v>4941</v>
      </c>
      <c r="G8" s="20">
        <v>4090</v>
      </c>
      <c r="H8" s="1765" t="s">
        <v>7486</v>
      </c>
      <c r="I8" s="629">
        <v>4130</v>
      </c>
      <c r="J8" s="3882">
        <v>27.53</v>
      </c>
      <c r="K8" s="3757"/>
      <c r="M8" s="104">
        <f t="shared" si="0"/>
        <v>0</v>
      </c>
      <c r="N8" s="105">
        <v>7.0000000000000007E-2</v>
      </c>
      <c r="O8" s="101">
        <f t="shared" si="1"/>
        <v>0</v>
      </c>
    </row>
    <row r="9" spans="1:15">
      <c r="A9" s="162"/>
      <c r="B9" s="459" t="s">
        <v>7487</v>
      </c>
      <c r="C9" s="97" t="s">
        <v>7488</v>
      </c>
      <c r="D9" s="3757">
        <v>34</v>
      </c>
      <c r="E9" s="51"/>
      <c r="F9" s="131" t="s">
        <v>7489</v>
      </c>
      <c r="G9" s="29"/>
      <c r="H9" s="1765" t="s">
        <v>5353</v>
      </c>
      <c r="I9" s="1459"/>
      <c r="J9" s="3757">
        <v>29</v>
      </c>
      <c r="K9" s="3757"/>
    </row>
    <row r="10" spans="1:15">
      <c r="A10" s="162"/>
      <c r="B10" s="459" t="s">
        <v>5354</v>
      </c>
      <c r="C10" s="97" t="s">
        <v>7488</v>
      </c>
      <c r="D10" s="158">
        <v>38</v>
      </c>
      <c r="E10" s="51"/>
      <c r="F10" s="3536" t="s">
        <v>4941</v>
      </c>
      <c r="G10" s="29">
        <v>3200</v>
      </c>
      <c r="H10" s="1765" t="s">
        <v>7490</v>
      </c>
      <c r="I10" s="1459">
        <v>3240</v>
      </c>
      <c r="J10" s="3757">
        <v>32.4</v>
      </c>
      <c r="K10" s="3757"/>
      <c r="L10" s="104">
        <v>9498.06</v>
      </c>
      <c r="M10" s="104">
        <f t="shared" si="0"/>
        <v>9213.118199999999</v>
      </c>
      <c r="N10" s="105">
        <v>7.0000000000000007E-2</v>
      </c>
      <c r="O10" s="101">
        <f t="shared" si="1"/>
        <v>9858.0364739999986</v>
      </c>
    </row>
    <row r="11" spans="1:15">
      <c r="A11" s="162"/>
      <c r="B11" s="459" t="s">
        <v>5358</v>
      </c>
      <c r="C11" s="97" t="s">
        <v>7491</v>
      </c>
      <c r="D11" s="3757">
        <v>36</v>
      </c>
      <c r="E11" s="51"/>
      <c r="F11" s="131" t="s">
        <v>7489</v>
      </c>
      <c r="G11" s="29"/>
      <c r="H11" s="1765" t="s">
        <v>5353</v>
      </c>
      <c r="I11" s="1459"/>
      <c r="J11" s="3757">
        <v>30</v>
      </c>
      <c r="K11" s="3757"/>
      <c r="L11" s="104">
        <v>15305.4</v>
      </c>
      <c r="M11" s="104">
        <f t="shared" si="0"/>
        <v>14846.237999999999</v>
      </c>
      <c r="N11" s="105">
        <v>7.0000000000000007E-2</v>
      </c>
      <c r="O11" s="101">
        <f t="shared" si="1"/>
        <v>15885.47466</v>
      </c>
    </row>
    <row r="12" spans="1:15">
      <c r="A12" s="162"/>
      <c r="B12" s="459" t="s">
        <v>5359</v>
      </c>
      <c r="C12" s="97" t="s">
        <v>7491</v>
      </c>
      <c r="D12" s="158">
        <v>42</v>
      </c>
      <c r="E12" s="51" t="s">
        <v>7492</v>
      </c>
      <c r="F12" s="131" t="s">
        <v>5350</v>
      </c>
      <c r="G12" s="29"/>
      <c r="H12" s="1765" t="s">
        <v>5361</v>
      </c>
      <c r="I12" s="1459"/>
      <c r="J12" s="3757">
        <v>32</v>
      </c>
      <c r="K12" s="3757"/>
      <c r="M12" s="104">
        <f t="shared" si="0"/>
        <v>0</v>
      </c>
      <c r="N12" s="105">
        <v>7.0000000000000007E-2</v>
      </c>
      <c r="O12" s="101">
        <f t="shared" si="1"/>
        <v>0</v>
      </c>
    </row>
    <row r="13" spans="1:15">
      <c r="A13" s="162"/>
      <c r="B13" s="459" t="s">
        <v>7493</v>
      </c>
      <c r="C13" s="97" t="s">
        <v>7494</v>
      </c>
      <c r="D13" s="158">
        <v>44</v>
      </c>
      <c r="E13" s="51"/>
      <c r="F13" s="3536" t="s">
        <v>4941</v>
      </c>
      <c r="G13" s="69">
        <v>2775</v>
      </c>
      <c r="H13" s="1765" t="s">
        <v>7490</v>
      </c>
      <c r="I13" s="1459">
        <v>2815</v>
      </c>
      <c r="J13" s="3757">
        <v>37.53</v>
      </c>
      <c r="K13" s="3757"/>
      <c r="M13" s="104">
        <f t="shared" si="0"/>
        <v>0</v>
      </c>
      <c r="N13" s="105">
        <v>7.0000000000000007E-2</v>
      </c>
      <c r="O13" s="101">
        <f t="shared" si="1"/>
        <v>0</v>
      </c>
    </row>
    <row r="14" spans="1:15">
      <c r="A14" s="162"/>
      <c r="B14" s="459" t="s">
        <v>7495</v>
      </c>
      <c r="C14" s="97" t="s">
        <v>7496</v>
      </c>
      <c r="D14" s="3757">
        <v>48</v>
      </c>
      <c r="E14" s="51"/>
      <c r="F14" s="131" t="s">
        <v>7489</v>
      </c>
      <c r="G14" s="29"/>
      <c r="H14" s="1765" t="s">
        <v>5353</v>
      </c>
      <c r="I14" s="1459">
        <v>41</v>
      </c>
      <c r="J14" s="3757">
        <v>39</v>
      </c>
      <c r="K14" s="3757"/>
      <c r="M14" s="104">
        <f t="shared" si="0"/>
        <v>0</v>
      </c>
      <c r="N14" s="105">
        <v>7.0000000000000007E-2</v>
      </c>
      <c r="O14" s="101">
        <f t="shared" si="1"/>
        <v>0</v>
      </c>
    </row>
    <row r="15" spans="1:15">
      <c r="A15" s="162"/>
      <c r="B15" s="459" t="s">
        <v>5366</v>
      </c>
      <c r="C15" s="97" t="s">
        <v>7496</v>
      </c>
      <c r="D15" s="189">
        <v>54</v>
      </c>
      <c r="E15" s="143"/>
      <c r="F15" s="3536" t="s">
        <v>4941</v>
      </c>
      <c r="G15" s="69">
        <v>2925</v>
      </c>
      <c r="H15" s="1765" t="s">
        <v>7497</v>
      </c>
      <c r="I15" s="1459">
        <v>2965</v>
      </c>
      <c r="J15" s="3757">
        <v>45.62</v>
      </c>
      <c r="K15" s="3757"/>
      <c r="L15" s="104">
        <v>14244.12</v>
      </c>
      <c r="M15" s="104">
        <f t="shared" si="0"/>
        <v>13816.796400000001</v>
      </c>
      <c r="N15" s="105">
        <v>7.0000000000000007E-2</v>
      </c>
      <c r="O15" s="101">
        <f t="shared" si="1"/>
        <v>14783.972148000001</v>
      </c>
    </row>
    <row r="16" spans="1:15">
      <c r="A16" s="162"/>
      <c r="B16" s="93" t="s">
        <v>7498</v>
      </c>
      <c r="C16" s="97" t="s">
        <v>7499</v>
      </c>
      <c r="D16" s="3757">
        <v>52</v>
      </c>
      <c r="E16" s="51"/>
      <c r="F16" s="131" t="s">
        <v>5350</v>
      </c>
      <c r="G16" s="29"/>
      <c r="H16" s="1765" t="s">
        <v>5353</v>
      </c>
      <c r="I16" s="3757"/>
      <c r="J16" s="3757" t="s">
        <v>7500</v>
      </c>
      <c r="K16" s="3757"/>
      <c r="L16" s="104">
        <v>3240</v>
      </c>
      <c r="M16" s="104">
        <f t="shared" si="0"/>
        <v>3142.8</v>
      </c>
      <c r="N16" s="105">
        <v>7.0000000000000007E-2</v>
      </c>
      <c r="O16" s="101">
        <f t="shared" si="1"/>
        <v>3362.7960000000003</v>
      </c>
    </row>
    <row r="17" spans="1:15">
      <c r="A17" s="162"/>
      <c r="B17" s="93" t="s">
        <v>5370</v>
      </c>
      <c r="C17" s="97" t="s">
        <v>7499</v>
      </c>
      <c r="D17" s="158">
        <v>59</v>
      </c>
      <c r="E17" s="51"/>
      <c r="F17" s="3536" t="s">
        <v>4941</v>
      </c>
      <c r="G17" s="29">
        <v>2450</v>
      </c>
      <c r="H17" s="1765" t="s">
        <v>7501</v>
      </c>
      <c r="I17" s="3757">
        <v>2490</v>
      </c>
      <c r="J17" s="3757">
        <v>49.8</v>
      </c>
      <c r="K17" s="3757"/>
      <c r="L17" s="104">
        <v>14700</v>
      </c>
      <c r="M17" s="104">
        <f t="shared" si="0"/>
        <v>14259</v>
      </c>
      <c r="N17" s="105">
        <v>7.0000000000000007E-2</v>
      </c>
      <c r="O17" s="101">
        <f t="shared" si="1"/>
        <v>15257.130000000001</v>
      </c>
    </row>
    <row r="18" spans="1:15">
      <c r="A18" s="162"/>
      <c r="B18" s="93" t="s">
        <v>7502</v>
      </c>
      <c r="C18" s="97" t="s">
        <v>7499</v>
      </c>
      <c r="D18" s="3757">
        <v>59</v>
      </c>
      <c r="E18" s="51"/>
      <c r="F18" s="131" t="s">
        <v>7489</v>
      </c>
      <c r="G18" s="29"/>
      <c r="H18" s="1765" t="s">
        <v>5374</v>
      </c>
      <c r="I18" s="3757"/>
      <c r="J18" s="3757" t="s">
        <v>7503</v>
      </c>
      <c r="K18" s="3757"/>
      <c r="L18" s="104">
        <v>14582.7</v>
      </c>
      <c r="M18" s="104">
        <f t="shared" si="0"/>
        <v>14145.219000000001</v>
      </c>
      <c r="N18" s="105">
        <v>7.0000000000000007E-2</v>
      </c>
      <c r="O18" s="101">
        <f t="shared" si="1"/>
        <v>15135.384330000001</v>
      </c>
    </row>
    <row r="19" spans="1:15">
      <c r="A19" s="162"/>
      <c r="B19" s="93" t="s">
        <v>5375</v>
      </c>
      <c r="C19" s="97" t="s">
        <v>7499</v>
      </c>
      <c r="D19" s="158">
        <v>67</v>
      </c>
      <c r="E19" s="51"/>
      <c r="F19" s="3536" t="s">
        <v>4941</v>
      </c>
      <c r="G19" s="29">
        <v>2800</v>
      </c>
      <c r="H19" s="1765" t="s">
        <v>7504</v>
      </c>
      <c r="I19" s="3757">
        <v>2840</v>
      </c>
      <c r="J19" s="3757">
        <v>56.8</v>
      </c>
      <c r="K19" s="3757"/>
      <c r="L19" s="104">
        <v>13483.8</v>
      </c>
      <c r="M19" s="104">
        <f t="shared" si="0"/>
        <v>13079.286</v>
      </c>
      <c r="N19" s="105">
        <v>7.0000000000000007E-2</v>
      </c>
      <c r="O19" s="101">
        <f t="shared" si="1"/>
        <v>13994.836020000001</v>
      </c>
    </row>
    <row r="20" spans="1:15">
      <c r="A20" s="162"/>
      <c r="B20" s="93" t="s">
        <v>7505</v>
      </c>
      <c r="C20" s="97" t="s">
        <v>7499</v>
      </c>
      <c r="D20" s="3757">
        <v>59</v>
      </c>
      <c r="E20" s="51"/>
      <c r="F20" s="131" t="s">
        <v>5350</v>
      </c>
      <c r="G20" s="29"/>
      <c r="H20" s="1765" t="s">
        <v>5353</v>
      </c>
      <c r="I20" s="1459"/>
      <c r="J20" s="3757" t="s">
        <v>7506</v>
      </c>
      <c r="K20" s="3757"/>
      <c r="L20" s="104">
        <v>2669.52</v>
      </c>
      <c r="M20" s="104">
        <f t="shared" si="0"/>
        <v>2589.4344000000001</v>
      </c>
      <c r="N20" s="105">
        <v>7.0000000000000007E-2</v>
      </c>
      <c r="O20" s="101">
        <f t="shared" si="1"/>
        <v>2770.6948080000002</v>
      </c>
    </row>
    <row r="21" spans="1:15">
      <c r="A21" s="162"/>
      <c r="B21" s="93" t="s">
        <v>5378</v>
      </c>
      <c r="C21" s="97" t="s">
        <v>7499</v>
      </c>
      <c r="D21" s="158">
        <v>67</v>
      </c>
      <c r="E21" s="51"/>
      <c r="F21" s="131" t="s">
        <v>5350</v>
      </c>
      <c r="G21" s="29"/>
      <c r="H21" s="1765" t="s">
        <v>5374</v>
      </c>
      <c r="I21" s="1459"/>
      <c r="J21" s="3757" t="s">
        <v>7506</v>
      </c>
      <c r="K21" s="3757"/>
      <c r="M21" s="104">
        <f t="shared" si="0"/>
        <v>0</v>
      </c>
      <c r="N21" s="105">
        <v>7.0000000000000007E-2</v>
      </c>
      <c r="O21" s="101">
        <f t="shared" si="1"/>
        <v>0</v>
      </c>
    </row>
    <row r="22" spans="1:15">
      <c r="A22" s="29" t="s">
        <v>5405</v>
      </c>
      <c r="B22" s="459">
        <v>1612</v>
      </c>
      <c r="C22" s="457"/>
      <c r="D22" s="158">
        <v>140</v>
      </c>
      <c r="E22" s="51"/>
      <c r="F22" s="180" t="s">
        <v>7507</v>
      </c>
      <c r="G22" s="69"/>
      <c r="H22" s="144"/>
      <c r="I22" s="1459"/>
      <c r="J22" s="3868">
        <v>110</v>
      </c>
      <c r="K22" s="3757"/>
      <c r="L22" s="104">
        <v>12972.96</v>
      </c>
      <c r="M22" s="104">
        <f t="shared" si="0"/>
        <v>12583.771199999999</v>
      </c>
      <c r="N22" s="105">
        <v>7.0000000000000007E-2</v>
      </c>
      <c r="O22" s="101">
        <f t="shared" si="1"/>
        <v>13464.635183999999</v>
      </c>
    </row>
    <row r="23" spans="1:15">
      <c r="A23" s="162"/>
      <c r="B23" s="459">
        <v>2216</v>
      </c>
      <c r="C23" s="457"/>
      <c r="D23" s="158">
        <v>190</v>
      </c>
      <c r="E23" s="51"/>
      <c r="F23" s="180" t="s">
        <v>7507</v>
      </c>
      <c r="G23" s="69"/>
      <c r="H23" s="144"/>
      <c r="I23" s="1459"/>
      <c r="J23" s="3868">
        <v>145</v>
      </c>
      <c r="K23" s="3757"/>
      <c r="L23" s="104">
        <v>12687.84</v>
      </c>
      <c r="M23" s="104">
        <f t="shared" si="0"/>
        <v>12307.2048</v>
      </c>
      <c r="N23" s="105">
        <v>7.0000000000000007E-2</v>
      </c>
      <c r="O23" s="101">
        <f t="shared" si="1"/>
        <v>13168.709135999999</v>
      </c>
    </row>
    <row r="24" spans="1:15">
      <c r="A24" s="162"/>
      <c r="B24" s="459">
        <v>2416</v>
      </c>
      <c r="C24" s="457"/>
      <c r="D24" s="158">
        <v>200</v>
      </c>
      <c r="E24" s="51"/>
      <c r="F24" s="180" t="s">
        <v>7507</v>
      </c>
      <c r="G24" s="69"/>
      <c r="H24" s="144"/>
      <c r="I24" s="1459"/>
      <c r="J24" s="3868">
        <v>160</v>
      </c>
      <c r="K24" s="3757"/>
      <c r="L24" s="104">
        <v>16572.599999999999</v>
      </c>
      <c r="M24" s="104">
        <f t="shared" si="0"/>
        <v>16075.421999999999</v>
      </c>
      <c r="N24" s="105">
        <v>7.0000000000000007E-2</v>
      </c>
      <c r="O24" s="101">
        <f t="shared" si="1"/>
        <v>17200.701539999998</v>
      </c>
    </row>
    <row r="25" spans="1:15">
      <c r="A25" s="162"/>
      <c r="B25" s="459">
        <v>2616</v>
      </c>
      <c r="C25" s="196"/>
      <c r="D25" s="158">
        <v>230</v>
      </c>
      <c r="E25" s="51"/>
      <c r="F25" s="131" t="s">
        <v>7508</v>
      </c>
      <c r="G25" s="29"/>
      <c r="H25" s="132"/>
      <c r="I25" s="529"/>
      <c r="J25" s="3868">
        <v>180</v>
      </c>
      <c r="K25" s="3757"/>
      <c r="L25" s="104">
        <v>6021.12</v>
      </c>
      <c r="M25" s="104">
        <f t="shared" ref="M25:M33" si="2">L25-(L25*0.03)</f>
        <v>5840.4863999999998</v>
      </c>
      <c r="N25" s="105">
        <v>7.0000000000000007E-2</v>
      </c>
      <c r="O25" s="101">
        <f>(M25*N25)+M25</f>
        <v>6249.3204479999995</v>
      </c>
    </row>
    <row r="26" spans="1:15">
      <c r="A26" s="162"/>
      <c r="B26" s="459">
        <v>2816</v>
      </c>
      <c r="C26" s="196"/>
      <c r="D26" s="158">
        <v>260</v>
      </c>
      <c r="E26" s="51"/>
      <c r="F26" s="131" t="s">
        <v>7507</v>
      </c>
      <c r="G26" s="29"/>
      <c r="H26" s="132"/>
      <c r="I26" s="529"/>
      <c r="J26" s="1187">
        <v>210</v>
      </c>
      <c r="K26" s="3757"/>
      <c r="L26" s="104">
        <v>8714.16</v>
      </c>
      <c r="M26" s="104">
        <f t="shared" si="2"/>
        <v>8452.7351999999992</v>
      </c>
      <c r="N26" s="105">
        <v>7.0000000000000007E-2</v>
      </c>
      <c r="O26" s="101">
        <f>(M26*N26)+M26</f>
        <v>9044.4266639999987</v>
      </c>
    </row>
    <row r="27" spans="1:15">
      <c r="A27" s="434"/>
      <c r="B27" s="460">
        <v>3219</v>
      </c>
      <c r="C27" s="196"/>
      <c r="D27" s="95">
        <v>360</v>
      </c>
      <c r="E27" s="51"/>
      <c r="F27" s="131"/>
      <c r="G27" s="29"/>
      <c r="H27" s="150"/>
      <c r="I27" s="529"/>
      <c r="J27" s="1187">
        <v>290</v>
      </c>
      <c r="K27" s="3757"/>
      <c r="L27" s="104">
        <v>0</v>
      </c>
      <c r="M27" s="104">
        <f t="shared" si="2"/>
        <v>0</v>
      </c>
      <c r="N27" s="105">
        <v>7.0000000000000007E-2</v>
      </c>
      <c r="O27" s="101">
        <f t="shared" ref="O27:O33" si="3">(M27*N27)+M27</f>
        <v>0</v>
      </c>
    </row>
    <row r="28" spans="1:15">
      <c r="A28" s="29"/>
      <c r="B28" s="82">
        <v>3220</v>
      </c>
      <c r="C28" s="196"/>
      <c r="D28" s="95">
        <v>360</v>
      </c>
      <c r="E28" s="51"/>
      <c r="F28" s="131"/>
      <c r="G28" s="29"/>
      <c r="H28" s="132"/>
      <c r="I28" s="529"/>
      <c r="J28" s="1187"/>
      <c r="K28" s="3757"/>
      <c r="L28" s="104">
        <v>18537.7</v>
      </c>
      <c r="M28" s="104">
        <f t="shared" si="2"/>
        <v>17981.569</v>
      </c>
      <c r="N28" s="105">
        <v>7.0000000000000007E-2</v>
      </c>
      <c r="O28" s="101">
        <f t="shared" si="3"/>
        <v>19240.278829999999</v>
      </c>
    </row>
    <row r="29" spans="1:15">
      <c r="A29" s="29" t="s">
        <v>7509</v>
      </c>
      <c r="B29" s="82" t="s">
        <v>3577</v>
      </c>
      <c r="C29" s="196"/>
      <c r="D29" s="95">
        <v>35</v>
      </c>
      <c r="E29" s="51"/>
      <c r="F29" s="131" t="s">
        <v>7510</v>
      </c>
      <c r="G29" s="29"/>
      <c r="H29" s="132"/>
      <c r="I29" s="529"/>
      <c r="J29" s="1187">
        <v>30</v>
      </c>
      <c r="K29" s="3757"/>
      <c r="L29" s="104">
        <v>9031.68</v>
      </c>
      <c r="M29" s="104">
        <f t="shared" si="2"/>
        <v>8760.7296000000006</v>
      </c>
      <c r="N29" s="105">
        <v>7.0000000000000007E-2</v>
      </c>
      <c r="O29" s="101">
        <f t="shared" si="3"/>
        <v>9373.9806720000015</v>
      </c>
    </row>
    <row r="30" spans="1:15">
      <c r="A30" s="29"/>
      <c r="B30" s="82" t="s">
        <v>3551</v>
      </c>
      <c r="C30" s="196"/>
      <c r="D30" s="95">
        <v>45</v>
      </c>
      <c r="E30" s="51"/>
      <c r="F30" s="131" t="s">
        <v>7510</v>
      </c>
      <c r="G30" s="29"/>
      <c r="H30" s="132"/>
      <c r="I30" s="529"/>
      <c r="J30" s="1187">
        <v>35</v>
      </c>
      <c r="K30" s="3757"/>
      <c r="M30" s="104">
        <f t="shared" si="2"/>
        <v>0</v>
      </c>
      <c r="N30" s="105">
        <v>7.0000000000000007E-2</v>
      </c>
      <c r="O30" s="101">
        <f t="shared" si="3"/>
        <v>0</v>
      </c>
    </row>
    <row r="31" spans="1:15">
      <c r="A31" s="29"/>
      <c r="B31" s="82" t="s">
        <v>3554</v>
      </c>
      <c r="C31" s="196"/>
      <c r="D31" s="95">
        <v>55</v>
      </c>
      <c r="E31" s="51"/>
      <c r="F31" s="131" t="s">
        <v>7510</v>
      </c>
      <c r="G31" s="29"/>
      <c r="H31" s="132"/>
      <c r="I31" s="529"/>
      <c r="J31" s="1187">
        <v>45</v>
      </c>
      <c r="K31" s="3757"/>
      <c r="L31" s="104">
        <v>8478.9599999999991</v>
      </c>
      <c r="M31" s="104">
        <f t="shared" si="2"/>
        <v>8224.5911999999989</v>
      </c>
      <c r="N31" s="105">
        <v>7.0000000000000007E-2</v>
      </c>
      <c r="O31" s="101">
        <f t="shared" si="3"/>
        <v>8800.3125839999993</v>
      </c>
    </row>
    <row r="32" spans="1:15">
      <c r="A32" s="29"/>
      <c r="B32" s="82" t="s">
        <v>3776</v>
      </c>
      <c r="C32" s="196"/>
      <c r="D32" s="216">
        <v>60</v>
      </c>
      <c r="E32" s="51"/>
      <c r="F32" s="131" t="s">
        <v>7511</v>
      </c>
      <c r="G32" s="29"/>
      <c r="H32" s="132"/>
      <c r="I32" s="529"/>
      <c r="J32" s="1187">
        <v>45</v>
      </c>
      <c r="K32" s="3757"/>
      <c r="L32" s="104">
        <v>11122.62</v>
      </c>
      <c r="M32" s="104">
        <f t="shared" si="2"/>
        <v>10788.941400000002</v>
      </c>
      <c r="N32" s="105">
        <v>7.0000000000000007E-2</v>
      </c>
      <c r="O32" s="101">
        <f t="shared" si="3"/>
        <v>11544.167298000002</v>
      </c>
    </row>
    <row r="33" spans="1:15">
      <c r="A33" s="29"/>
      <c r="B33" s="82" t="s">
        <v>3716</v>
      </c>
      <c r="C33" s="196"/>
      <c r="D33" s="95">
        <v>70</v>
      </c>
      <c r="E33" s="51"/>
      <c r="F33" s="131" t="s">
        <v>7512</v>
      </c>
      <c r="G33" s="29"/>
      <c r="H33" s="132"/>
      <c r="I33" s="529"/>
      <c r="J33" s="1187">
        <v>50</v>
      </c>
      <c r="K33" s="3757"/>
      <c r="L33" s="104">
        <v>3813.12</v>
      </c>
      <c r="M33" s="104">
        <f t="shared" si="2"/>
        <v>3698.7264</v>
      </c>
      <c r="N33" s="105">
        <v>7.0000000000000007E-2</v>
      </c>
      <c r="O33" s="101">
        <f t="shared" si="3"/>
        <v>3957.637248</v>
      </c>
    </row>
    <row r="34" spans="1:15">
      <c r="A34" s="29"/>
      <c r="B34" s="82" t="s">
        <v>5415</v>
      </c>
      <c r="C34" s="196"/>
      <c r="D34" s="157">
        <v>80</v>
      </c>
      <c r="E34" s="51"/>
      <c r="F34" s="131" t="s">
        <v>7512</v>
      </c>
      <c r="G34" s="35"/>
      <c r="H34" s="154"/>
      <c r="I34" s="3883"/>
      <c r="J34" s="3884">
        <v>60</v>
      </c>
      <c r="K34" s="3757"/>
    </row>
    <row r="35" spans="1:15">
      <c r="A35" s="29" t="s">
        <v>7513</v>
      </c>
      <c r="B35" s="82" t="s">
        <v>3577</v>
      </c>
      <c r="C35" s="196"/>
      <c r="D35" s="160">
        <v>70</v>
      </c>
      <c r="E35" s="161"/>
      <c r="F35" s="131" t="s">
        <v>7510</v>
      </c>
      <c r="G35" s="162"/>
      <c r="H35" s="163"/>
      <c r="I35" s="529"/>
      <c r="J35" s="1187">
        <v>55</v>
      </c>
      <c r="K35" s="3757"/>
    </row>
    <row r="36" spans="1:15">
      <c r="A36" s="29"/>
      <c r="B36" s="82" t="s">
        <v>3551</v>
      </c>
      <c r="C36" s="196"/>
      <c r="D36" s="182">
        <v>85</v>
      </c>
      <c r="E36" s="161"/>
      <c r="F36" s="131" t="s">
        <v>7510</v>
      </c>
      <c r="G36" s="162"/>
      <c r="H36" s="163"/>
      <c r="I36" s="529"/>
      <c r="J36" s="1187">
        <v>70</v>
      </c>
      <c r="K36" s="3757"/>
    </row>
    <row r="37" spans="1:15">
      <c r="A37" s="29"/>
      <c r="B37" s="82" t="s">
        <v>3554</v>
      </c>
      <c r="D37" s="182">
        <v>95</v>
      </c>
      <c r="E37" s="161"/>
      <c r="F37" s="2984">
        <v>23897</v>
      </c>
      <c r="G37" s="99"/>
      <c r="H37" s="3"/>
      <c r="I37" s="527"/>
      <c r="J37" s="3881" t="s">
        <v>7514</v>
      </c>
      <c r="K37" s="3757"/>
      <c r="L37" s="3753"/>
    </row>
    <row r="38" spans="1:15" ht="35.25" customHeight="1">
      <c r="A38" s="2" t="s">
        <v>1</v>
      </c>
      <c r="B38" s="106"/>
      <c r="C38" s="10"/>
      <c r="D38" s="98"/>
      <c r="E38" s="1"/>
      <c r="F38" s="71"/>
      <c r="G38" s="99"/>
      <c r="H38" s="3"/>
      <c r="I38" s="527"/>
      <c r="J38" s="3881"/>
      <c r="K38" s="3757"/>
    </row>
    <row r="39" spans="1:15" ht="35.25" customHeight="1">
      <c r="A39" s="3761" t="s">
        <v>7482</v>
      </c>
      <c r="B39" s="3761"/>
      <c r="C39" s="71"/>
      <c r="D39" s="91"/>
      <c r="E39" s="2"/>
      <c r="F39" s="71"/>
      <c r="G39" s="99"/>
      <c r="H39" s="3"/>
      <c r="I39" s="527"/>
      <c r="J39" s="3881"/>
      <c r="K39" s="3757"/>
    </row>
    <row r="40" spans="1:15" ht="22.5" customHeight="1" thickBot="1">
      <c r="A40" s="4"/>
      <c r="B40" s="98"/>
      <c r="D40" s="98"/>
      <c r="E40" s="1"/>
      <c r="F40" s="71"/>
      <c r="G40" s="99"/>
      <c r="H40" s="3"/>
      <c r="I40" s="527"/>
      <c r="J40" s="3881"/>
      <c r="K40" s="3757"/>
    </row>
    <row r="41" spans="1:15">
      <c r="A41" s="6" t="s">
        <v>3</v>
      </c>
      <c r="B41" s="6" t="s">
        <v>4</v>
      </c>
      <c r="C41" s="7" t="s">
        <v>5</v>
      </c>
      <c r="D41" s="8" t="s">
        <v>6</v>
      </c>
      <c r="E41" s="9" t="s">
        <v>6</v>
      </c>
      <c r="F41" s="111" t="s">
        <v>7</v>
      </c>
      <c r="G41" s="112" t="s">
        <v>8</v>
      </c>
      <c r="H41" s="113" t="s">
        <v>936</v>
      </c>
      <c r="I41" s="510" t="s">
        <v>10</v>
      </c>
      <c r="J41" s="2216" t="s">
        <v>10</v>
      </c>
      <c r="K41" s="3757"/>
      <c r="L41" s="117"/>
    </row>
    <row r="42" spans="1:15" ht="35.25" thickBot="1">
      <c r="A42" s="464"/>
      <c r="B42" s="12"/>
      <c r="C42" s="13" t="s">
        <v>11</v>
      </c>
      <c r="D42" s="14" t="s">
        <v>13</v>
      </c>
      <c r="E42" s="15" t="s">
        <v>12</v>
      </c>
      <c r="F42" s="121"/>
      <c r="G42" s="122" t="s">
        <v>14</v>
      </c>
      <c r="H42" s="123" t="s">
        <v>937</v>
      </c>
      <c r="I42" s="528" t="s">
        <v>15</v>
      </c>
      <c r="J42" s="2218" t="s">
        <v>16</v>
      </c>
      <c r="K42" s="3757"/>
      <c r="L42" s="117"/>
    </row>
    <row r="43" spans="1:15">
      <c r="A43" s="29" t="s">
        <v>7515</v>
      </c>
      <c r="B43" s="82"/>
      <c r="C43" s="196"/>
      <c r="D43" s="158">
        <v>25</v>
      </c>
      <c r="E43" s="51"/>
      <c r="F43" s="131" t="s">
        <v>7508</v>
      </c>
      <c r="G43" s="29"/>
      <c r="H43" s="132"/>
      <c r="I43" s="529"/>
      <c r="J43" s="1187">
        <v>17</v>
      </c>
      <c r="K43" s="3757"/>
      <c r="L43" s="117"/>
    </row>
    <row r="44" spans="1:15">
      <c r="A44" s="29" t="s">
        <v>7516</v>
      </c>
      <c r="B44" s="82"/>
      <c r="C44" s="196"/>
      <c r="D44" s="160">
        <v>30</v>
      </c>
      <c r="E44" s="161"/>
      <c r="F44" s="131" t="s">
        <v>7508</v>
      </c>
      <c r="G44" s="162"/>
      <c r="H44" s="163"/>
      <c r="I44" s="529"/>
      <c r="J44" s="1187">
        <v>20</v>
      </c>
      <c r="K44" s="3757"/>
      <c r="L44" s="104">
        <v>3552</v>
      </c>
      <c r="M44" s="104">
        <f t="shared" ref="M44:M68" si="4">L44-(L44*0.03)</f>
        <v>3445.44</v>
      </c>
      <c r="N44" s="105">
        <v>7.0000000000000007E-2</v>
      </c>
      <c r="O44" s="101">
        <f t="shared" ref="O44:O59" si="5">(M44*N44)+M44</f>
        <v>3686.6208000000001</v>
      </c>
    </row>
    <row r="45" spans="1:15" ht="35.25" thickBot="1">
      <c r="A45" s="29" t="s">
        <v>7517</v>
      </c>
      <c r="B45" s="82"/>
      <c r="C45" s="196"/>
      <c r="D45" s="182">
        <v>35</v>
      </c>
      <c r="E45" s="161"/>
      <c r="F45" s="131" t="s">
        <v>7508</v>
      </c>
      <c r="G45" s="162"/>
      <c r="H45" s="163"/>
      <c r="I45" s="529"/>
      <c r="J45" s="1187">
        <v>35</v>
      </c>
      <c r="K45" s="3757"/>
      <c r="M45" s="104">
        <f t="shared" si="4"/>
        <v>0</v>
      </c>
      <c r="N45" s="105">
        <v>7.0000000000000007E-2</v>
      </c>
      <c r="O45" s="101">
        <f t="shared" si="5"/>
        <v>0</v>
      </c>
    </row>
    <row r="46" spans="1:15">
      <c r="A46" s="1255" t="s">
        <v>7518</v>
      </c>
      <c r="B46" s="82"/>
      <c r="C46" s="196"/>
      <c r="D46" s="182"/>
      <c r="E46" s="161"/>
      <c r="F46" s="131"/>
      <c r="G46" s="162"/>
      <c r="H46" s="163"/>
      <c r="I46" s="529"/>
      <c r="J46" s="1187"/>
      <c r="K46" s="3757"/>
      <c r="L46" s="104">
        <v>9498.06</v>
      </c>
      <c r="M46" s="104">
        <f t="shared" si="4"/>
        <v>9213.118199999999</v>
      </c>
      <c r="N46" s="105">
        <v>7.0000000000000007E-2</v>
      </c>
      <c r="O46" s="101">
        <f t="shared" si="5"/>
        <v>9858.0364739999986</v>
      </c>
    </row>
    <row r="47" spans="1:15">
      <c r="A47" s="20" t="s">
        <v>7519</v>
      </c>
      <c r="B47" s="218" t="s">
        <v>7520</v>
      </c>
      <c r="C47" s="86"/>
      <c r="D47" s="396">
        <v>3700</v>
      </c>
      <c r="E47" s="88"/>
      <c r="F47" s="403"/>
      <c r="G47" s="20"/>
      <c r="H47" s="404"/>
      <c r="I47" s="1394"/>
      <c r="J47" s="3885">
        <v>2600</v>
      </c>
      <c r="K47" s="3757"/>
      <c r="L47" s="104">
        <v>15305.4</v>
      </c>
      <c r="M47" s="104">
        <f t="shared" si="4"/>
        <v>14846.237999999999</v>
      </c>
      <c r="N47" s="105">
        <v>7.0000000000000007E-2</v>
      </c>
      <c r="O47" s="101">
        <f t="shared" si="5"/>
        <v>15885.47466</v>
      </c>
    </row>
    <row r="48" spans="1:15">
      <c r="A48" s="29" t="s">
        <v>7521</v>
      </c>
      <c r="B48" s="218" t="s">
        <v>7520</v>
      </c>
      <c r="C48" s="83"/>
      <c r="D48" s="158">
        <v>3700</v>
      </c>
      <c r="E48" s="51"/>
      <c r="F48" s="131" t="s">
        <v>7522</v>
      </c>
      <c r="G48" s="29"/>
      <c r="H48" s="132"/>
      <c r="I48" s="529"/>
      <c r="J48" s="1187">
        <v>2700</v>
      </c>
      <c r="K48" s="3757"/>
      <c r="M48" s="104">
        <f t="shared" si="4"/>
        <v>0</v>
      </c>
      <c r="N48" s="105">
        <v>7.0000000000000007E-2</v>
      </c>
      <c r="O48" s="101">
        <f t="shared" si="5"/>
        <v>0</v>
      </c>
    </row>
    <row r="49" spans="1:15">
      <c r="A49" s="29" t="s">
        <v>7523</v>
      </c>
      <c r="B49" s="218" t="s">
        <v>7520</v>
      </c>
      <c r="C49" s="83"/>
      <c r="D49" s="158">
        <v>3700</v>
      </c>
      <c r="E49" s="51"/>
      <c r="F49" s="131" t="s">
        <v>7522</v>
      </c>
      <c r="G49" s="29"/>
      <c r="H49" s="132"/>
      <c r="I49" s="529"/>
      <c r="J49" s="1187">
        <v>2700</v>
      </c>
      <c r="K49" s="3757"/>
      <c r="M49" s="104">
        <f t="shared" si="4"/>
        <v>0</v>
      </c>
      <c r="N49" s="105">
        <v>7.0000000000000007E-2</v>
      </c>
      <c r="O49" s="101">
        <f t="shared" si="5"/>
        <v>0</v>
      </c>
    </row>
    <row r="50" spans="1:15">
      <c r="A50" s="29" t="s">
        <v>7524</v>
      </c>
      <c r="B50" s="218" t="s">
        <v>7520</v>
      </c>
      <c r="C50" s="83"/>
      <c r="D50" s="158">
        <v>2700</v>
      </c>
      <c r="E50" s="51"/>
      <c r="F50" s="131"/>
      <c r="G50" s="29"/>
      <c r="H50" s="132"/>
      <c r="I50" s="529"/>
      <c r="J50" s="1187">
        <v>2200</v>
      </c>
      <c r="K50" s="3757"/>
      <c r="M50" s="104">
        <f t="shared" si="4"/>
        <v>0</v>
      </c>
      <c r="N50" s="105">
        <v>7.0000000000000007E-2</v>
      </c>
      <c r="O50" s="101">
        <f t="shared" si="5"/>
        <v>0</v>
      </c>
    </row>
    <row r="51" spans="1:15">
      <c r="A51" s="29" t="s">
        <v>7525</v>
      </c>
      <c r="B51" s="218" t="s">
        <v>7520</v>
      </c>
      <c r="C51" s="83"/>
      <c r="D51" s="158">
        <v>2500</v>
      </c>
      <c r="E51" s="51"/>
      <c r="F51" s="131" t="s">
        <v>7526</v>
      </c>
      <c r="G51" s="29"/>
      <c r="H51" s="132"/>
      <c r="I51" s="529"/>
      <c r="J51" s="1187">
        <v>1900</v>
      </c>
      <c r="K51" s="3757"/>
      <c r="L51" s="104">
        <v>14244.12</v>
      </c>
      <c r="M51" s="104">
        <f t="shared" si="4"/>
        <v>13816.796400000001</v>
      </c>
      <c r="N51" s="105">
        <v>7.0000000000000007E-2</v>
      </c>
      <c r="O51" s="101">
        <f t="shared" si="5"/>
        <v>14783.972148000001</v>
      </c>
    </row>
    <row r="52" spans="1:15">
      <c r="A52" s="29" t="s">
        <v>7527</v>
      </c>
      <c r="B52" s="459" t="s">
        <v>7528</v>
      </c>
      <c r="C52" s="83"/>
      <c r="D52" s="158">
        <v>2000</v>
      </c>
      <c r="E52" s="51"/>
      <c r="F52" s="131" t="s">
        <v>7526</v>
      </c>
      <c r="G52" s="29"/>
      <c r="H52" s="132"/>
      <c r="I52" s="529"/>
      <c r="J52" s="1187">
        <v>1650</v>
      </c>
      <c r="K52" s="3757"/>
      <c r="L52" s="104">
        <v>3240</v>
      </c>
      <c r="M52" s="104">
        <f t="shared" si="4"/>
        <v>3142.8</v>
      </c>
      <c r="N52" s="105">
        <v>7.0000000000000007E-2</v>
      </c>
      <c r="O52" s="101">
        <f t="shared" si="5"/>
        <v>3362.7960000000003</v>
      </c>
    </row>
    <row r="53" spans="1:15">
      <c r="A53" s="29" t="s">
        <v>7529</v>
      </c>
      <c r="B53" s="459" t="s">
        <v>7528</v>
      </c>
      <c r="C53" s="83"/>
      <c r="D53" s="158">
        <v>1400</v>
      </c>
      <c r="E53" s="51"/>
      <c r="F53" s="131" t="s">
        <v>7526</v>
      </c>
      <c r="G53" s="29"/>
      <c r="H53" s="132"/>
      <c r="I53" s="529"/>
      <c r="J53" s="1187">
        <v>1200</v>
      </c>
      <c r="K53" s="3757"/>
      <c r="L53" s="104">
        <v>14700</v>
      </c>
      <c r="M53" s="104">
        <f t="shared" si="4"/>
        <v>14259</v>
      </c>
      <c r="N53" s="105">
        <v>7.0000000000000007E-2</v>
      </c>
      <c r="O53" s="101">
        <f t="shared" si="5"/>
        <v>15257.130000000001</v>
      </c>
    </row>
    <row r="54" spans="1:15">
      <c r="A54" s="29" t="s">
        <v>7530</v>
      </c>
      <c r="B54" s="459" t="s">
        <v>7528</v>
      </c>
      <c r="C54" s="3756"/>
      <c r="D54" s="158">
        <v>950</v>
      </c>
      <c r="E54" s="51"/>
      <c r="F54" s="131"/>
      <c r="G54" s="29"/>
      <c r="H54" s="132"/>
      <c r="I54" s="529"/>
      <c r="J54" s="1187"/>
      <c r="K54" s="3757"/>
      <c r="L54" s="104">
        <v>14582.7</v>
      </c>
      <c r="M54" s="104">
        <f t="shared" si="4"/>
        <v>14145.219000000001</v>
      </c>
      <c r="N54" s="105">
        <v>7.0000000000000007E-2</v>
      </c>
      <c r="O54" s="101">
        <f t="shared" si="5"/>
        <v>15135.384330000001</v>
      </c>
    </row>
    <row r="55" spans="1:15">
      <c r="A55" s="29" t="s">
        <v>7531</v>
      </c>
      <c r="B55" s="218" t="s">
        <v>7520</v>
      </c>
      <c r="C55" s="458"/>
      <c r="D55" s="158">
        <v>3700</v>
      </c>
      <c r="E55" s="51"/>
      <c r="F55" s="131" t="s">
        <v>7526</v>
      </c>
      <c r="G55" s="162"/>
      <c r="H55" s="163"/>
      <c r="I55" s="529"/>
      <c r="J55" s="1187">
        <v>2700</v>
      </c>
      <c r="K55" s="3757"/>
      <c r="L55" s="104">
        <v>13483.8</v>
      </c>
      <c r="M55" s="104">
        <f t="shared" si="4"/>
        <v>13079.286</v>
      </c>
      <c r="N55" s="105">
        <v>7.0000000000000007E-2</v>
      </c>
      <c r="O55" s="101">
        <f t="shared" si="5"/>
        <v>13994.836020000001</v>
      </c>
    </row>
    <row r="56" spans="1:15">
      <c r="A56" s="29" t="s">
        <v>7532</v>
      </c>
      <c r="B56" s="218" t="s">
        <v>7520</v>
      </c>
      <c r="C56" s="3756"/>
      <c r="D56" s="158">
        <v>4200</v>
      </c>
      <c r="E56" s="51"/>
      <c r="F56" s="131"/>
      <c r="G56" s="29"/>
      <c r="H56" s="132"/>
      <c r="I56" s="529"/>
      <c r="J56" s="1187">
        <v>3000</v>
      </c>
      <c r="K56" s="3757"/>
      <c r="L56" s="104">
        <v>2669.52</v>
      </c>
      <c r="M56" s="104">
        <f t="shared" si="4"/>
        <v>2589.4344000000001</v>
      </c>
      <c r="N56" s="105">
        <v>7.0000000000000007E-2</v>
      </c>
      <c r="O56" s="101">
        <f t="shared" si="5"/>
        <v>2770.6948080000002</v>
      </c>
    </row>
    <row r="57" spans="1:15">
      <c r="A57" s="29" t="s">
        <v>7533</v>
      </c>
      <c r="B57" s="218" t="s">
        <v>7520</v>
      </c>
      <c r="C57" s="3756"/>
      <c r="D57" s="158">
        <v>5500</v>
      </c>
      <c r="E57" s="51"/>
      <c r="F57" s="131"/>
      <c r="G57" s="29"/>
      <c r="H57" s="132"/>
      <c r="I57" s="529"/>
      <c r="J57" s="1187"/>
      <c r="K57" s="3757"/>
      <c r="L57" s="104">
        <v>12972.96</v>
      </c>
      <c r="M57" s="104">
        <f t="shared" si="4"/>
        <v>12583.771199999999</v>
      </c>
      <c r="N57" s="105">
        <v>7.0000000000000007E-2</v>
      </c>
      <c r="O57" s="101">
        <f t="shared" si="5"/>
        <v>13464.635183999999</v>
      </c>
    </row>
    <row r="58" spans="1:15">
      <c r="A58" s="29" t="s">
        <v>7534</v>
      </c>
      <c r="B58" s="218" t="s">
        <v>7520</v>
      </c>
      <c r="C58" s="458"/>
      <c r="D58" s="189">
        <v>6000</v>
      </c>
      <c r="E58" s="143"/>
      <c r="F58" s="180"/>
      <c r="G58" s="69"/>
      <c r="H58" s="144"/>
      <c r="I58" s="1459"/>
      <c r="J58" s="3868"/>
      <c r="K58" s="3757"/>
      <c r="L58" s="104">
        <v>12687.84</v>
      </c>
      <c r="M58" s="104">
        <f t="shared" si="4"/>
        <v>12307.2048</v>
      </c>
      <c r="N58" s="105">
        <v>7.0000000000000007E-2</v>
      </c>
      <c r="O58" s="101">
        <f t="shared" si="5"/>
        <v>13168.709135999999</v>
      </c>
    </row>
    <row r="59" spans="1:15">
      <c r="A59" s="29" t="s">
        <v>7535</v>
      </c>
      <c r="B59" s="459"/>
      <c r="C59" s="458"/>
      <c r="D59" s="158">
        <v>1200</v>
      </c>
      <c r="E59" s="51"/>
      <c r="F59" s="180" t="s">
        <v>7536</v>
      </c>
      <c r="G59" s="69"/>
      <c r="H59" s="144"/>
      <c r="I59" s="1459"/>
      <c r="J59" s="3868">
        <v>800</v>
      </c>
      <c r="K59" s="3757"/>
      <c r="L59" s="104">
        <v>16572.599999999999</v>
      </c>
      <c r="M59" s="104">
        <f t="shared" si="4"/>
        <v>16075.421999999999</v>
      </c>
      <c r="N59" s="105">
        <v>7.0000000000000007E-2</v>
      </c>
      <c r="O59" s="101">
        <f t="shared" si="5"/>
        <v>17200.701539999998</v>
      </c>
    </row>
    <row r="60" spans="1:15">
      <c r="A60" s="29" t="s">
        <v>7537</v>
      </c>
      <c r="B60" s="459"/>
      <c r="C60" s="458"/>
      <c r="D60" s="158">
        <v>800</v>
      </c>
      <c r="E60" s="51"/>
      <c r="F60" s="180" t="s">
        <v>7536</v>
      </c>
      <c r="G60" s="69"/>
      <c r="H60" s="144"/>
      <c r="I60" s="1459"/>
      <c r="J60" s="3868">
        <v>600</v>
      </c>
      <c r="K60" s="3757"/>
      <c r="L60" s="104">
        <v>6021.12</v>
      </c>
      <c r="M60" s="104">
        <f t="shared" si="4"/>
        <v>5840.4863999999998</v>
      </c>
      <c r="N60" s="105">
        <v>7.0000000000000007E-2</v>
      </c>
      <c r="O60" s="101">
        <f>(M60*N60)+M60</f>
        <v>6249.3204479999995</v>
      </c>
    </row>
    <row r="61" spans="1:15" ht="37.5">
      <c r="A61" s="1029" t="s">
        <v>7538</v>
      </c>
      <c r="B61" s="459"/>
      <c r="C61" s="3756"/>
      <c r="D61" s="158">
        <v>650</v>
      </c>
      <c r="E61" s="51"/>
      <c r="F61" s="131" t="s">
        <v>7539</v>
      </c>
      <c r="G61" s="29"/>
      <c r="H61" s="132"/>
      <c r="I61" s="529"/>
      <c r="J61" s="3868">
        <v>450</v>
      </c>
      <c r="K61" s="3757"/>
      <c r="L61" s="104">
        <v>8714.16</v>
      </c>
      <c r="M61" s="104">
        <f t="shared" si="4"/>
        <v>8452.7351999999992</v>
      </c>
      <c r="N61" s="105">
        <v>7.0000000000000007E-2</v>
      </c>
      <c r="O61" s="101">
        <f>(M61*N61)+M61</f>
        <v>9044.4266639999987</v>
      </c>
    </row>
    <row r="62" spans="1:15" ht="37.5">
      <c r="A62" s="661" t="s">
        <v>7540</v>
      </c>
      <c r="B62" s="459"/>
      <c r="C62" s="3756"/>
      <c r="D62" s="158">
        <v>500</v>
      </c>
      <c r="E62" s="51"/>
      <c r="F62" s="131" t="s">
        <v>7541</v>
      </c>
      <c r="G62" s="29"/>
      <c r="H62" s="132"/>
      <c r="I62" s="529"/>
      <c r="J62" s="1187">
        <v>400</v>
      </c>
      <c r="K62" s="3757"/>
      <c r="L62" s="104">
        <v>0</v>
      </c>
      <c r="M62" s="104">
        <f t="shared" si="4"/>
        <v>0</v>
      </c>
      <c r="N62" s="105">
        <v>7.0000000000000007E-2</v>
      </c>
      <c r="O62" s="101">
        <f t="shared" ref="O62:O68" si="6">(M62*N62)+M62</f>
        <v>0</v>
      </c>
    </row>
    <row r="63" spans="1:15" ht="37.5">
      <c r="A63" s="661" t="s">
        <v>7542</v>
      </c>
      <c r="B63" s="459"/>
      <c r="C63" s="3756"/>
      <c r="D63" s="95">
        <v>450</v>
      </c>
      <c r="E63" s="51"/>
      <c r="F63" s="131" t="s">
        <v>7508</v>
      </c>
      <c r="G63" s="29"/>
      <c r="H63" s="150"/>
      <c r="I63" s="529"/>
      <c r="J63" s="1187">
        <v>350</v>
      </c>
      <c r="K63" s="3757"/>
      <c r="L63" s="104">
        <v>18537.7</v>
      </c>
      <c r="M63" s="104">
        <f t="shared" si="4"/>
        <v>17981.569</v>
      </c>
      <c r="N63" s="105">
        <v>7.0000000000000007E-2</v>
      </c>
      <c r="O63" s="101">
        <f t="shared" si="6"/>
        <v>19240.278829999999</v>
      </c>
    </row>
    <row r="64" spans="1:15">
      <c r="A64" s="53" t="s">
        <v>7543</v>
      </c>
      <c r="B64" s="459"/>
      <c r="C64" s="3756"/>
      <c r="D64" s="95">
        <v>290</v>
      </c>
      <c r="E64" s="51"/>
      <c r="F64" s="131" t="s">
        <v>7507</v>
      </c>
      <c r="G64" s="29"/>
      <c r="H64" s="132"/>
      <c r="I64" s="529"/>
      <c r="J64" s="1187">
        <v>220</v>
      </c>
      <c r="K64" s="3757"/>
      <c r="L64" s="104">
        <v>9031.68</v>
      </c>
      <c r="M64" s="104">
        <f t="shared" si="4"/>
        <v>8760.7296000000006</v>
      </c>
      <c r="N64" s="105">
        <v>7.0000000000000007E-2</v>
      </c>
      <c r="O64" s="101">
        <f t="shared" si="6"/>
        <v>9373.9806720000015</v>
      </c>
    </row>
    <row r="65" spans="1:15">
      <c r="A65" s="53" t="s">
        <v>7544</v>
      </c>
      <c r="B65" s="459"/>
      <c r="C65" s="3756"/>
      <c r="D65" s="95">
        <v>290</v>
      </c>
      <c r="E65" s="51"/>
      <c r="F65" s="131" t="s">
        <v>7507</v>
      </c>
      <c r="G65" s="29"/>
      <c r="H65" s="132"/>
      <c r="I65" s="529"/>
      <c r="J65" s="1187">
        <v>220</v>
      </c>
      <c r="K65" s="3757"/>
      <c r="M65" s="104">
        <f t="shared" si="4"/>
        <v>0</v>
      </c>
      <c r="N65" s="105">
        <v>7.0000000000000007E-2</v>
      </c>
      <c r="O65" s="101">
        <f t="shared" si="6"/>
        <v>0</v>
      </c>
    </row>
    <row r="66" spans="1:15">
      <c r="A66" s="454" t="s">
        <v>7545</v>
      </c>
      <c r="B66" s="459"/>
      <c r="C66" s="3756"/>
      <c r="D66" s="95">
        <v>95</v>
      </c>
      <c r="E66" s="51"/>
      <c r="F66" s="131" t="s">
        <v>7546</v>
      </c>
      <c r="G66" s="29"/>
      <c r="H66" s="132"/>
      <c r="I66" s="529"/>
      <c r="J66" s="1187">
        <v>80</v>
      </c>
      <c r="K66" s="3757"/>
      <c r="L66" s="104">
        <v>8478.9599999999991</v>
      </c>
      <c r="M66" s="104">
        <f t="shared" si="4"/>
        <v>8224.5911999999989</v>
      </c>
      <c r="N66" s="105">
        <v>7.0000000000000007E-2</v>
      </c>
      <c r="O66" s="101">
        <f t="shared" si="6"/>
        <v>8800.3125839999993</v>
      </c>
    </row>
    <row r="67" spans="1:15">
      <c r="A67" s="454" t="s">
        <v>7547</v>
      </c>
      <c r="B67" s="459"/>
      <c r="C67" s="3756"/>
      <c r="D67" s="216">
        <v>85</v>
      </c>
      <c r="E67" s="51"/>
      <c r="F67" s="131" t="s">
        <v>7546</v>
      </c>
      <c r="G67" s="29"/>
      <c r="H67" s="132"/>
      <c r="I67" s="529"/>
      <c r="J67" s="1187">
        <v>65</v>
      </c>
      <c r="K67" s="3757"/>
      <c r="L67" s="104">
        <v>11122.62</v>
      </c>
      <c r="M67" s="104">
        <f t="shared" si="4"/>
        <v>10788.941400000002</v>
      </c>
      <c r="N67" s="105">
        <v>7.0000000000000007E-2</v>
      </c>
      <c r="O67" s="101">
        <f t="shared" si="6"/>
        <v>11544.167298000002</v>
      </c>
    </row>
    <row r="68" spans="1:15" ht="37.5">
      <c r="A68" s="661" t="s">
        <v>7548</v>
      </c>
      <c r="B68" s="459"/>
      <c r="C68" s="3756"/>
      <c r="D68" s="95">
        <v>95</v>
      </c>
      <c r="E68" s="51"/>
      <c r="F68" s="131" t="s">
        <v>7549</v>
      </c>
      <c r="G68" s="35"/>
      <c r="H68" s="455"/>
      <c r="I68" s="3883"/>
      <c r="J68" s="3884">
        <v>75</v>
      </c>
      <c r="K68" s="3757"/>
      <c r="L68" s="104">
        <v>3813.12</v>
      </c>
      <c r="M68" s="104">
        <f t="shared" si="4"/>
        <v>3698.7264</v>
      </c>
      <c r="N68" s="105">
        <v>7.0000000000000007E-2</v>
      </c>
      <c r="O68" s="101">
        <f t="shared" si="6"/>
        <v>3957.637248</v>
      </c>
    </row>
    <row r="69" spans="1:15" ht="37.5">
      <c r="A69" s="661" t="s">
        <v>7550</v>
      </c>
      <c r="B69" s="459"/>
      <c r="C69" s="3756"/>
      <c r="D69" s="216">
        <v>75</v>
      </c>
      <c r="E69" s="51"/>
      <c r="F69" s="131" t="s">
        <v>7549</v>
      </c>
      <c r="G69" s="29"/>
      <c r="H69" s="455"/>
      <c r="I69" s="529"/>
      <c r="J69" s="1187">
        <v>60</v>
      </c>
      <c r="K69" s="3757"/>
    </row>
    <row r="70" spans="1:15">
      <c r="A70" s="3886" t="s">
        <v>7551</v>
      </c>
      <c r="B70" s="459"/>
      <c r="C70" s="3756"/>
      <c r="D70" s="157">
        <v>35</v>
      </c>
      <c r="E70" s="51"/>
      <c r="F70" s="131"/>
      <c r="G70" s="29"/>
      <c r="H70" s="132"/>
      <c r="I70" s="529"/>
      <c r="J70" s="1187"/>
      <c r="K70" s="3757"/>
    </row>
    <row r="71" spans="1:15" ht="35.25" thickBot="1">
      <c r="A71" s="3887" t="s">
        <v>7552</v>
      </c>
      <c r="B71" s="85"/>
      <c r="C71" s="3756"/>
      <c r="D71" s="157">
        <v>40</v>
      </c>
      <c r="E71" s="161"/>
      <c r="F71" s="131" t="s">
        <v>7549</v>
      </c>
      <c r="G71" s="162"/>
      <c r="H71" s="163"/>
      <c r="I71" s="529" t="s">
        <v>7553</v>
      </c>
      <c r="J71" s="1187">
        <v>30</v>
      </c>
      <c r="K71" s="3757"/>
    </row>
    <row r="72" spans="1:15">
      <c r="A72" s="463" t="s">
        <v>7554</v>
      </c>
      <c r="B72" s="82" t="s">
        <v>7555</v>
      </c>
      <c r="C72" s="196"/>
      <c r="D72" s="182">
        <v>140</v>
      </c>
      <c r="E72" s="161"/>
      <c r="F72" s="131"/>
      <c r="G72" s="162"/>
      <c r="H72" s="163"/>
      <c r="I72" s="529"/>
      <c r="J72" s="1187">
        <v>100</v>
      </c>
      <c r="K72" s="3757"/>
    </row>
    <row r="73" spans="1:15">
      <c r="A73" s="4"/>
      <c r="B73" s="98"/>
      <c r="D73" s="98"/>
      <c r="E73" s="1"/>
      <c r="F73" s="71"/>
      <c r="G73" s="99"/>
      <c r="H73" s="3"/>
      <c r="I73" s="527"/>
      <c r="J73" s="3881"/>
      <c r="K73" s="3757"/>
    </row>
    <row r="74" spans="1:15" s="4" customFormat="1" ht="27.75" customHeight="1">
      <c r="A74" s="2" t="s">
        <v>1</v>
      </c>
      <c r="B74" s="106"/>
      <c r="C74" s="10"/>
      <c r="D74" s="98"/>
      <c r="E74" s="1"/>
      <c r="F74" s="71"/>
      <c r="G74" s="99"/>
      <c r="H74" s="3"/>
      <c r="I74" s="527"/>
      <c r="J74" s="3881"/>
      <c r="L74" s="3753"/>
      <c r="M74" s="104"/>
      <c r="N74" s="105"/>
      <c r="O74" s="101"/>
    </row>
    <row r="75" spans="1:15">
      <c r="A75" s="3761" t="s">
        <v>7482</v>
      </c>
      <c r="B75" s="3761"/>
      <c r="C75" s="71"/>
      <c r="D75" s="91"/>
      <c r="E75" s="2"/>
      <c r="F75" s="71"/>
      <c r="G75" s="99"/>
      <c r="H75" s="3"/>
      <c r="I75" s="527"/>
      <c r="J75" s="3881"/>
      <c r="K75" s="3757"/>
    </row>
    <row r="76" spans="1:15" ht="20.25" customHeight="1" thickBot="1">
      <c r="A76" s="4"/>
      <c r="B76" s="98"/>
      <c r="D76" s="98"/>
      <c r="E76" s="1"/>
      <c r="F76" s="71"/>
      <c r="G76" s="99"/>
      <c r="H76" s="3"/>
      <c r="I76" s="527"/>
      <c r="J76" s="3881"/>
      <c r="K76" s="3757"/>
    </row>
    <row r="77" spans="1:15">
      <c r="A77" s="6" t="s">
        <v>3</v>
      </c>
      <c r="B77" s="6" t="s">
        <v>4</v>
      </c>
      <c r="C77" s="7" t="s">
        <v>5</v>
      </c>
      <c r="D77" s="8" t="s">
        <v>6</v>
      </c>
      <c r="E77" s="9" t="s">
        <v>6</v>
      </c>
      <c r="F77" s="111" t="s">
        <v>7</v>
      </c>
      <c r="G77" s="112" t="s">
        <v>8</v>
      </c>
      <c r="H77" s="113" t="s">
        <v>936</v>
      </c>
      <c r="I77" s="510" t="s">
        <v>10</v>
      </c>
      <c r="J77" s="2216" t="s">
        <v>10</v>
      </c>
      <c r="K77" s="3757"/>
      <c r="L77" s="117"/>
    </row>
    <row r="78" spans="1:15" ht="35.25" thickBot="1">
      <c r="A78" s="464"/>
      <c r="B78" s="12"/>
      <c r="C78" s="13" t="s">
        <v>11</v>
      </c>
      <c r="D78" s="14" t="s">
        <v>13</v>
      </c>
      <c r="E78" s="15" t="s">
        <v>12</v>
      </c>
      <c r="F78" s="121"/>
      <c r="G78" s="122" t="s">
        <v>14</v>
      </c>
      <c r="H78" s="123" t="s">
        <v>937</v>
      </c>
      <c r="I78" s="528" t="s">
        <v>15</v>
      </c>
      <c r="J78" s="2218" t="s">
        <v>16</v>
      </c>
      <c r="K78" s="3757"/>
      <c r="L78" s="117"/>
    </row>
    <row r="79" spans="1:15">
      <c r="A79" s="1257" t="s">
        <v>7556</v>
      </c>
      <c r="B79" s="82"/>
      <c r="C79" s="461"/>
      <c r="D79" s="217"/>
      <c r="E79" s="509"/>
      <c r="F79" s="131"/>
      <c r="G79" s="29"/>
      <c r="H79" s="455"/>
      <c r="I79" s="514"/>
      <c r="J79" s="1187"/>
      <c r="K79" s="3757"/>
      <c r="L79" s="511">
        <v>3552</v>
      </c>
      <c r="M79" s="511">
        <f t="shared" ref="M79:M95" si="7">L79-(L79*0.03)</f>
        <v>3445.44</v>
      </c>
      <c r="N79" s="512">
        <v>7.0000000000000007E-2</v>
      </c>
      <c r="O79" s="513">
        <f t="shared" ref="O79:O95" si="8">(M79*N79)+M79</f>
        <v>3686.6208000000001</v>
      </c>
    </row>
    <row r="80" spans="1:15">
      <c r="A80" s="29" t="s">
        <v>7557</v>
      </c>
      <c r="B80" s="82" t="s">
        <v>7558</v>
      </c>
      <c r="C80" s="456"/>
      <c r="D80" s="158">
        <v>1600</v>
      </c>
      <c r="E80" s="51"/>
      <c r="F80" s="131"/>
      <c r="G80" s="29"/>
      <c r="H80" s="132"/>
      <c r="I80" s="529"/>
      <c r="J80" s="1187"/>
      <c r="K80" s="3757"/>
      <c r="M80" s="104">
        <f t="shared" si="7"/>
        <v>0</v>
      </c>
      <c r="N80" s="105">
        <v>7.0000000000000007E-2</v>
      </c>
      <c r="O80" s="101">
        <f t="shared" si="8"/>
        <v>0</v>
      </c>
    </row>
    <row r="81" spans="1:15">
      <c r="A81" s="29"/>
      <c r="B81" s="82" t="s">
        <v>7559</v>
      </c>
      <c r="C81" s="196"/>
      <c r="D81" s="158">
        <v>1800</v>
      </c>
      <c r="E81" s="51"/>
      <c r="F81" s="131"/>
      <c r="G81" s="29"/>
      <c r="H81" s="132"/>
      <c r="I81" s="529"/>
      <c r="J81" s="1187"/>
      <c r="K81" s="3757"/>
      <c r="L81" s="104">
        <v>9498.06</v>
      </c>
      <c r="M81" s="104">
        <f t="shared" si="7"/>
        <v>9213.118199999999</v>
      </c>
      <c r="N81" s="105">
        <v>7.0000000000000007E-2</v>
      </c>
      <c r="O81" s="101">
        <f t="shared" si="8"/>
        <v>9858.0364739999986</v>
      </c>
    </row>
    <row r="82" spans="1:15">
      <c r="A82" s="29"/>
      <c r="B82" s="82" t="s">
        <v>7560</v>
      </c>
      <c r="C82" s="196"/>
      <c r="D82" s="158">
        <v>1900</v>
      </c>
      <c r="E82" s="51"/>
      <c r="F82" s="131"/>
      <c r="G82" s="29"/>
      <c r="H82" s="132"/>
      <c r="I82" s="529"/>
      <c r="J82" s="1187"/>
      <c r="K82" s="3757"/>
      <c r="L82" s="104">
        <v>15305.4</v>
      </c>
      <c r="M82" s="104">
        <f t="shared" si="7"/>
        <v>14846.237999999999</v>
      </c>
      <c r="N82" s="105">
        <v>7.0000000000000007E-2</v>
      </c>
      <c r="O82" s="101">
        <f t="shared" si="8"/>
        <v>15885.47466</v>
      </c>
    </row>
    <row r="83" spans="1:15">
      <c r="A83" s="29"/>
      <c r="B83" s="82" t="s">
        <v>7561</v>
      </c>
      <c r="C83" s="196"/>
      <c r="D83" s="158">
        <v>2000</v>
      </c>
      <c r="E83" s="51"/>
      <c r="F83" s="131"/>
      <c r="G83" s="29"/>
      <c r="H83" s="132"/>
      <c r="I83" s="529"/>
      <c r="J83" s="1187"/>
      <c r="K83" s="3757"/>
      <c r="M83" s="104">
        <f t="shared" si="7"/>
        <v>0</v>
      </c>
      <c r="N83" s="105">
        <v>7.0000000000000007E-2</v>
      </c>
      <c r="O83" s="101">
        <f t="shared" si="8"/>
        <v>0</v>
      </c>
    </row>
    <row r="84" spans="1:15">
      <c r="A84" s="29" t="s">
        <v>7562</v>
      </c>
      <c r="B84" s="82" t="s">
        <v>7563</v>
      </c>
      <c r="C84" s="196"/>
      <c r="D84" s="158">
        <v>4000</v>
      </c>
      <c r="E84" s="51"/>
      <c r="F84" s="131"/>
      <c r="G84" s="29"/>
      <c r="H84" s="132"/>
      <c r="I84" s="529"/>
      <c r="J84" s="1187"/>
      <c r="K84" s="3757"/>
      <c r="M84" s="104">
        <f t="shared" si="7"/>
        <v>0</v>
      </c>
      <c r="N84" s="105">
        <v>7.0000000000000007E-2</v>
      </c>
      <c r="O84" s="101">
        <f t="shared" si="8"/>
        <v>0</v>
      </c>
    </row>
    <row r="85" spans="1:15">
      <c r="A85" s="29"/>
      <c r="B85" s="82" t="s">
        <v>7564</v>
      </c>
      <c r="C85" s="196"/>
      <c r="D85" s="158">
        <v>4500</v>
      </c>
      <c r="E85" s="51"/>
      <c r="F85" s="131"/>
      <c r="G85" s="29"/>
      <c r="H85" s="132"/>
      <c r="I85" s="529"/>
      <c r="J85" s="1187"/>
      <c r="K85" s="3757"/>
      <c r="M85" s="104">
        <f t="shared" si="7"/>
        <v>0</v>
      </c>
      <c r="N85" s="105">
        <v>7.0000000000000007E-2</v>
      </c>
      <c r="O85" s="101">
        <f t="shared" si="8"/>
        <v>0</v>
      </c>
    </row>
    <row r="86" spans="1:15">
      <c r="A86" s="29"/>
      <c r="B86" s="82" t="s">
        <v>7565</v>
      </c>
      <c r="C86" s="457"/>
      <c r="D86" s="158">
        <v>5200</v>
      </c>
      <c r="E86" s="51"/>
      <c r="F86" s="180"/>
      <c r="G86" s="69"/>
      <c r="H86" s="144"/>
      <c r="I86" s="1459"/>
      <c r="J86" s="3868"/>
      <c r="K86" s="3757"/>
      <c r="L86" s="104">
        <v>14244.12</v>
      </c>
      <c r="M86" s="104">
        <f t="shared" si="7"/>
        <v>13816.796400000001</v>
      </c>
      <c r="N86" s="105">
        <v>7.0000000000000007E-2</v>
      </c>
      <c r="O86" s="101">
        <f t="shared" si="8"/>
        <v>14783.972148000001</v>
      </c>
    </row>
    <row r="87" spans="1:15">
      <c r="A87" s="29" t="s">
        <v>7566</v>
      </c>
      <c r="B87" s="82"/>
      <c r="C87" s="196"/>
      <c r="D87" s="158"/>
      <c r="E87" s="51"/>
      <c r="F87" s="131" t="s">
        <v>7567</v>
      </c>
      <c r="G87" s="29"/>
      <c r="H87" s="132"/>
      <c r="I87" s="529"/>
      <c r="J87" s="1187">
        <v>480</v>
      </c>
      <c r="K87" s="3757"/>
      <c r="L87" s="104">
        <v>3240</v>
      </c>
      <c r="M87" s="104">
        <f t="shared" si="7"/>
        <v>3142.8</v>
      </c>
      <c r="N87" s="105">
        <v>7.0000000000000007E-2</v>
      </c>
      <c r="O87" s="101">
        <f t="shared" si="8"/>
        <v>3362.7960000000003</v>
      </c>
    </row>
    <row r="88" spans="1:15">
      <c r="A88" s="29" t="s">
        <v>7568</v>
      </c>
      <c r="B88" s="82"/>
      <c r="C88" s="196"/>
      <c r="D88" s="158"/>
      <c r="E88" s="51"/>
      <c r="F88" s="131"/>
      <c r="G88" s="29"/>
      <c r="H88" s="132"/>
      <c r="I88" s="529"/>
      <c r="J88" s="1187"/>
      <c r="K88" s="3757"/>
      <c r="L88" s="104">
        <v>14700</v>
      </c>
      <c r="M88" s="104">
        <f t="shared" si="7"/>
        <v>14259</v>
      </c>
      <c r="N88" s="105">
        <v>7.0000000000000007E-2</v>
      </c>
      <c r="O88" s="101">
        <f t="shared" si="8"/>
        <v>15257.130000000001</v>
      </c>
    </row>
    <row r="89" spans="1:15">
      <c r="A89" s="29" t="s">
        <v>7569</v>
      </c>
      <c r="B89" s="82" t="s">
        <v>7570</v>
      </c>
      <c r="C89" s="457"/>
      <c r="D89" s="189">
        <v>7200</v>
      </c>
      <c r="E89" s="143"/>
      <c r="F89" s="180"/>
      <c r="G89" s="69"/>
      <c r="H89" s="144"/>
      <c r="I89" s="1459"/>
      <c r="J89" s="3868"/>
      <c r="K89" s="3757"/>
      <c r="L89" s="104">
        <v>14582.7</v>
      </c>
      <c r="M89" s="104">
        <f t="shared" si="7"/>
        <v>14145.219000000001</v>
      </c>
      <c r="N89" s="105">
        <v>7.0000000000000007E-2</v>
      </c>
      <c r="O89" s="101">
        <f t="shared" si="8"/>
        <v>15135.384330000001</v>
      </c>
    </row>
    <row r="90" spans="1:15">
      <c r="A90" s="29"/>
      <c r="B90" s="82" t="s">
        <v>7571</v>
      </c>
      <c r="C90" s="196"/>
      <c r="D90" s="158">
        <v>12000</v>
      </c>
      <c r="E90" s="51"/>
      <c r="F90" s="131"/>
      <c r="G90" s="29"/>
      <c r="H90" s="132"/>
      <c r="I90" s="529"/>
      <c r="J90" s="1187"/>
      <c r="K90" s="3757"/>
      <c r="L90" s="104">
        <v>13483.8</v>
      </c>
      <c r="M90" s="104">
        <f t="shared" si="7"/>
        <v>13079.286</v>
      </c>
      <c r="N90" s="105">
        <v>7.0000000000000007E-2</v>
      </c>
      <c r="O90" s="101">
        <f t="shared" si="8"/>
        <v>13994.836020000001</v>
      </c>
    </row>
    <row r="91" spans="1:15">
      <c r="A91" s="20" t="s">
        <v>7572</v>
      </c>
      <c r="B91" s="85"/>
      <c r="C91" s="457"/>
      <c r="D91" s="158">
        <v>45</v>
      </c>
      <c r="E91" s="51"/>
      <c r="F91" s="180" t="s">
        <v>7573</v>
      </c>
      <c r="G91" s="69"/>
      <c r="H91" s="144"/>
      <c r="I91" s="1459"/>
      <c r="J91" s="3868">
        <v>31.67</v>
      </c>
      <c r="K91" s="3757"/>
      <c r="L91" s="104">
        <v>2669.52</v>
      </c>
      <c r="M91" s="104">
        <f t="shared" si="7"/>
        <v>2589.4344000000001</v>
      </c>
      <c r="N91" s="105">
        <v>7.0000000000000007E-2</v>
      </c>
      <c r="O91" s="101">
        <f t="shared" si="8"/>
        <v>2770.6948080000002</v>
      </c>
    </row>
    <row r="92" spans="1:15">
      <c r="A92" s="29" t="s">
        <v>7574</v>
      </c>
      <c r="B92" s="82"/>
      <c r="C92" s="457"/>
      <c r="D92" s="158">
        <v>35</v>
      </c>
      <c r="E92" s="51"/>
      <c r="F92" s="180" t="s">
        <v>7573</v>
      </c>
      <c r="G92" s="69"/>
      <c r="H92" s="144"/>
      <c r="I92" s="1459"/>
      <c r="J92" s="3868">
        <v>27.09</v>
      </c>
      <c r="K92" s="3757"/>
      <c r="M92" s="104">
        <f t="shared" si="7"/>
        <v>0</v>
      </c>
      <c r="N92" s="105">
        <v>7.0000000000000007E-2</v>
      </c>
      <c r="O92" s="101">
        <f t="shared" si="8"/>
        <v>0</v>
      </c>
    </row>
    <row r="93" spans="1:15">
      <c r="A93" s="29" t="s">
        <v>7575</v>
      </c>
      <c r="B93" s="82"/>
      <c r="C93" s="457"/>
      <c r="D93" s="158">
        <v>25</v>
      </c>
      <c r="E93" s="51"/>
      <c r="F93" s="180" t="s">
        <v>7536</v>
      </c>
      <c r="G93" s="69"/>
      <c r="H93" s="144"/>
      <c r="I93" s="1459" t="s">
        <v>7576</v>
      </c>
      <c r="J93" s="3868">
        <v>15</v>
      </c>
      <c r="K93" s="3757"/>
      <c r="L93" s="104">
        <v>12972.96</v>
      </c>
      <c r="M93" s="104">
        <f t="shared" si="7"/>
        <v>12583.771199999999</v>
      </c>
      <c r="N93" s="105">
        <v>7.0000000000000007E-2</v>
      </c>
      <c r="O93" s="101">
        <f t="shared" si="8"/>
        <v>13464.635183999999</v>
      </c>
    </row>
    <row r="94" spans="1:15">
      <c r="A94" s="29" t="s">
        <v>7577</v>
      </c>
      <c r="B94" s="82" t="s">
        <v>7578</v>
      </c>
      <c r="C94" s="196"/>
      <c r="D94" s="158">
        <v>180</v>
      </c>
      <c r="E94" s="51"/>
      <c r="F94" s="131" t="s">
        <v>7526</v>
      </c>
      <c r="G94" s="29"/>
      <c r="H94" s="132"/>
      <c r="I94" s="3888" t="s">
        <v>7579</v>
      </c>
      <c r="J94" s="3868">
        <v>145</v>
      </c>
      <c r="K94" s="3757"/>
      <c r="L94" s="104">
        <v>12687.84</v>
      </c>
      <c r="M94" s="104">
        <f t="shared" si="7"/>
        <v>12307.2048</v>
      </c>
      <c r="N94" s="105">
        <v>7.0000000000000007E-2</v>
      </c>
      <c r="O94" s="101">
        <f t="shared" si="8"/>
        <v>13168.709135999999</v>
      </c>
    </row>
    <row r="95" spans="1:15">
      <c r="A95" s="53"/>
      <c r="B95" s="82" t="s">
        <v>7580</v>
      </c>
      <c r="C95" s="196"/>
      <c r="D95" s="158">
        <v>170</v>
      </c>
      <c r="E95" s="51"/>
      <c r="F95" s="131"/>
      <c r="G95" s="29"/>
      <c r="H95" s="132"/>
      <c r="I95" s="529"/>
      <c r="J95" s="1187"/>
      <c r="K95" s="3757"/>
      <c r="L95" s="104">
        <v>16572.599999999999</v>
      </c>
      <c r="M95" s="104">
        <f t="shared" si="7"/>
        <v>16075.421999999999</v>
      </c>
      <c r="N95" s="105">
        <v>7.0000000000000007E-2</v>
      </c>
      <c r="O95" s="101">
        <f t="shared" si="8"/>
        <v>17200.701539999998</v>
      </c>
    </row>
    <row r="96" spans="1:15">
      <c r="A96" s="53"/>
      <c r="B96" s="82" t="s">
        <v>7581</v>
      </c>
      <c r="C96" s="196"/>
      <c r="D96" s="95">
        <v>160</v>
      </c>
      <c r="E96" s="51"/>
      <c r="F96" s="131" t="s">
        <v>7507</v>
      </c>
      <c r="G96" s="29"/>
      <c r="H96" s="150"/>
      <c r="I96" s="3888" t="s">
        <v>7582</v>
      </c>
      <c r="J96" s="1187">
        <v>125</v>
      </c>
      <c r="K96" s="3757"/>
      <c r="L96" s="104">
        <v>6021.12</v>
      </c>
      <c r="M96" s="104">
        <f t="shared" ref="M96:M104" si="9">L96-(L96*0.03)</f>
        <v>5840.4863999999998</v>
      </c>
      <c r="N96" s="105">
        <v>7.0000000000000007E-2</v>
      </c>
      <c r="O96" s="101">
        <f>(M96*N96)+M96</f>
        <v>6249.3204479999995</v>
      </c>
    </row>
    <row r="97" spans="1:15">
      <c r="A97" s="53"/>
      <c r="B97" s="82" t="s">
        <v>3033</v>
      </c>
      <c r="C97" s="196"/>
      <c r="D97" s="95">
        <v>75</v>
      </c>
      <c r="E97" s="51"/>
      <c r="F97" s="131" t="s">
        <v>7508</v>
      </c>
      <c r="G97" s="29"/>
      <c r="H97" s="132"/>
      <c r="I97" s="529"/>
      <c r="J97" s="1187">
        <v>45</v>
      </c>
      <c r="K97" s="3757"/>
      <c r="L97" s="104">
        <v>8714.16</v>
      </c>
      <c r="M97" s="104">
        <f t="shared" si="9"/>
        <v>8452.7351999999992</v>
      </c>
      <c r="N97" s="105">
        <v>7.0000000000000007E-2</v>
      </c>
      <c r="O97" s="101">
        <f>(M97*N97)+M97</f>
        <v>9044.4266639999987</v>
      </c>
    </row>
    <row r="98" spans="1:15">
      <c r="A98" s="29" t="s">
        <v>7583</v>
      </c>
      <c r="B98" s="82" t="s">
        <v>7584</v>
      </c>
      <c r="C98" s="196"/>
      <c r="D98" s="95"/>
      <c r="E98" s="51"/>
      <c r="F98" s="131"/>
      <c r="G98" s="29"/>
      <c r="H98" s="132"/>
      <c r="I98" s="529"/>
      <c r="J98" s="1187"/>
      <c r="K98" s="3757"/>
      <c r="L98" s="104">
        <v>0</v>
      </c>
      <c r="M98" s="104">
        <f t="shared" si="9"/>
        <v>0</v>
      </c>
      <c r="N98" s="105">
        <v>7.0000000000000007E-2</v>
      </c>
      <c r="O98" s="101">
        <f t="shared" ref="O98:O104" si="10">(M98*N98)+M98</f>
        <v>0</v>
      </c>
    </row>
    <row r="99" spans="1:15">
      <c r="A99" s="29" t="s">
        <v>7583</v>
      </c>
      <c r="B99" s="82" t="s">
        <v>7585</v>
      </c>
      <c r="C99" s="196"/>
      <c r="D99" s="158">
        <v>50</v>
      </c>
      <c r="E99" s="51"/>
      <c r="F99" s="131" t="s">
        <v>7507</v>
      </c>
      <c r="G99" s="29"/>
      <c r="H99" s="132"/>
      <c r="I99" s="529"/>
      <c r="J99" s="1187">
        <v>35.83</v>
      </c>
      <c r="K99" s="3757"/>
      <c r="L99" s="104">
        <v>18537.7</v>
      </c>
      <c r="M99" s="104">
        <f t="shared" si="9"/>
        <v>17981.569</v>
      </c>
      <c r="N99" s="105">
        <v>7.0000000000000007E-2</v>
      </c>
      <c r="O99" s="101">
        <f t="shared" si="10"/>
        <v>19240.278829999999</v>
      </c>
    </row>
    <row r="100" spans="1:15">
      <c r="A100" s="53" t="s">
        <v>7586</v>
      </c>
      <c r="B100" s="82"/>
      <c r="C100" s="3756"/>
      <c r="D100" s="95">
        <v>30</v>
      </c>
      <c r="E100" s="51"/>
      <c r="F100" s="131" t="s">
        <v>7507</v>
      </c>
      <c r="G100" s="29"/>
      <c r="H100" s="150"/>
      <c r="I100" s="1459" t="s">
        <v>7587</v>
      </c>
      <c r="J100" s="1187">
        <v>20</v>
      </c>
      <c r="K100" s="3757"/>
      <c r="L100" s="104">
        <v>9031.68</v>
      </c>
      <c r="M100" s="104">
        <f t="shared" si="9"/>
        <v>8760.7296000000006</v>
      </c>
      <c r="N100" s="105">
        <v>7.0000000000000007E-2</v>
      </c>
      <c r="O100" s="101">
        <f t="shared" si="10"/>
        <v>9373.9806720000015</v>
      </c>
    </row>
    <row r="101" spans="1:15">
      <c r="A101" s="53" t="s">
        <v>7588</v>
      </c>
      <c r="B101" s="82"/>
      <c r="C101" s="3756"/>
      <c r="D101" s="95">
        <v>15</v>
      </c>
      <c r="E101" s="51"/>
      <c r="F101" s="131"/>
      <c r="G101" s="29"/>
      <c r="H101" s="132"/>
      <c r="I101" s="529"/>
      <c r="J101" s="1187"/>
      <c r="K101" s="3757"/>
      <c r="M101" s="104">
        <f t="shared" si="9"/>
        <v>0</v>
      </c>
      <c r="N101" s="105">
        <v>7.0000000000000007E-2</v>
      </c>
      <c r="O101" s="101">
        <f t="shared" si="10"/>
        <v>0</v>
      </c>
    </row>
    <row r="102" spans="1:15">
      <c r="A102" s="53" t="s">
        <v>7589</v>
      </c>
      <c r="B102" s="82" t="s">
        <v>7590</v>
      </c>
      <c r="C102" s="3756"/>
      <c r="D102" s="95">
        <v>30</v>
      </c>
      <c r="E102" s="51"/>
      <c r="F102" s="131" t="s">
        <v>7522</v>
      </c>
      <c r="G102" s="29"/>
      <c r="H102" s="132"/>
      <c r="I102" s="529" t="s">
        <v>7587</v>
      </c>
      <c r="J102" s="1187" t="s">
        <v>7591</v>
      </c>
      <c r="K102" s="3757"/>
      <c r="L102" s="104">
        <v>8478.9599999999991</v>
      </c>
      <c r="M102" s="104">
        <f t="shared" si="9"/>
        <v>8224.5911999999989</v>
      </c>
      <c r="N102" s="105">
        <v>7.0000000000000007E-2</v>
      </c>
      <c r="O102" s="101">
        <f t="shared" si="10"/>
        <v>8800.3125839999993</v>
      </c>
    </row>
    <row r="103" spans="1:15">
      <c r="A103" s="53" t="s">
        <v>7589</v>
      </c>
      <c r="B103" s="82" t="s">
        <v>7592</v>
      </c>
      <c r="C103" s="3756"/>
      <c r="D103" s="95">
        <v>25</v>
      </c>
      <c r="E103" s="51"/>
      <c r="F103" s="131" t="s">
        <v>7522</v>
      </c>
      <c r="G103" s="29"/>
      <c r="H103" s="132"/>
      <c r="I103" s="529" t="s">
        <v>7593</v>
      </c>
      <c r="J103" s="1187" t="s">
        <v>7594</v>
      </c>
      <c r="K103" s="3757"/>
      <c r="L103" s="104">
        <v>11122.62</v>
      </c>
      <c r="M103" s="104">
        <f t="shared" si="9"/>
        <v>10788.941400000002</v>
      </c>
      <c r="N103" s="105">
        <v>7.0000000000000007E-2</v>
      </c>
      <c r="O103" s="101">
        <f t="shared" si="10"/>
        <v>11544.167298000002</v>
      </c>
    </row>
    <row r="104" spans="1:15">
      <c r="A104" s="29" t="s">
        <v>7595</v>
      </c>
      <c r="B104" s="82" t="s">
        <v>7596</v>
      </c>
      <c r="C104" s="3756"/>
      <c r="D104" s="158">
        <v>190</v>
      </c>
      <c r="E104" s="51"/>
      <c r="F104" s="131"/>
      <c r="G104" s="29"/>
      <c r="H104" s="132"/>
      <c r="I104" s="529"/>
      <c r="J104" s="1187"/>
      <c r="K104" s="3757"/>
      <c r="L104" s="104">
        <v>3813.12</v>
      </c>
      <c r="M104" s="104">
        <f t="shared" si="9"/>
        <v>3698.7264</v>
      </c>
      <c r="N104" s="105">
        <v>7.0000000000000007E-2</v>
      </c>
      <c r="O104" s="101">
        <f t="shared" si="10"/>
        <v>3957.637248</v>
      </c>
    </row>
    <row r="105" spans="1:15">
      <c r="A105" s="29" t="s">
        <v>7595</v>
      </c>
      <c r="B105" s="82" t="s">
        <v>7597</v>
      </c>
      <c r="C105" s="3756"/>
      <c r="D105" s="158">
        <v>95</v>
      </c>
      <c r="E105" s="51"/>
      <c r="F105" s="131" t="s">
        <v>7598</v>
      </c>
      <c r="G105" s="35"/>
      <c r="H105" s="154"/>
      <c r="I105" s="529" t="s">
        <v>7599</v>
      </c>
      <c r="J105" s="3884" t="s">
        <v>7600</v>
      </c>
      <c r="K105" s="3757"/>
    </row>
    <row r="106" spans="1:15">
      <c r="A106" s="29" t="s">
        <v>7601</v>
      </c>
      <c r="B106" s="82"/>
      <c r="C106" s="3756"/>
      <c r="D106" s="158" t="s">
        <v>7602</v>
      </c>
      <c r="E106" s="51"/>
      <c r="F106" s="131" t="s">
        <v>7536</v>
      </c>
      <c r="G106" s="35"/>
      <c r="H106" s="154"/>
      <c r="I106" s="529" t="s">
        <v>7603</v>
      </c>
      <c r="J106" s="3884">
        <v>3.8</v>
      </c>
      <c r="K106" s="3757"/>
    </row>
    <row r="107" spans="1:15">
      <c r="A107" s="53" t="s">
        <v>7604</v>
      </c>
      <c r="B107" s="82"/>
      <c r="C107" s="196"/>
      <c r="D107" s="95">
        <v>150</v>
      </c>
      <c r="E107" s="51"/>
      <c r="F107" s="131" t="s">
        <v>7541</v>
      </c>
      <c r="G107" s="29"/>
      <c r="H107" s="132"/>
      <c r="I107" s="529"/>
      <c r="J107" s="1187">
        <v>115</v>
      </c>
      <c r="K107" s="3757"/>
    </row>
    <row r="108" spans="1:15">
      <c r="A108" s="53" t="s">
        <v>7605</v>
      </c>
      <c r="B108" s="82"/>
      <c r="C108" s="196"/>
      <c r="D108" s="157"/>
      <c r="E108" s="51"/>
      <c r="F108" s="131"/>
      <c r="G108" s="35"/>
      <c r="H108" s="154"/>
      <c r="I108" s="529"/>
      <c r="J108" s="3884"/>
      <c r="K108" s="3757"/>
    </row>
    <row r="109" spans="1:15" ht="35.25" customHeight="1">
      <c r="A109" s="2" t="s">
        <v>1</v>
      </c>
      <c r="B109" s="106"/>
      <c r="C109" s="10"/>
      <c r="D109" s="98"/>
      <c r="E109" s="1"/>
      <c r="F109" s="71"/>
      <c r="G109" s="99"/>
      <c r="H109" s="3"/>
      <c r="I109" s="527"/>
      <c r="J109" s="3881"/>
      <c r="K109" s="3757"/>
      <c r="L109" s="3753"/>
    </row>
    <row r="110" spans="1:15" ht="35.25" customHeight="1">
      <c r="A110" s="1831" t="s">
        <v>7606</v>
      </c>
      <c r="B110" s="1190"/>
      <c r="C110" s="71"/>
      <c r="D110" s="91"/>
      <c r="E110" s="2"/>
      <c r="F110" s="71"/>
      <c r="G110" s="99"/>
      <c r="H110" s="3"/>
      <c r="I110" s="527"/>
      <c r="J110" s="3881"/>
      <c r="K110" s="3757"/>
      <c r="L110" s="3753"/>
    </row>
    <row r="111" spans="1:15" ht="35.25" thickBot="1">
      <c r="A111" s="4"/>
      <c r="B111" s="98"/>
      <c r="D111" s="98"/>
      <c r="E111" s="1"/>
      <c r="F111" s="71"/>
      <c r="G111" s="99"/>
      <c r="H111" s="3"/>
      <c r="I111" s="527"/>
      <c r="J111" s="3881"/>
      <c r="K111" s="3757"/>
    </row>
    <row r="112" spans="1:15">
      <c r="A112" s="6" t="s">
        <v>3</v>
      </c>
      <c r="B112" s="6" t="s">
        <v>4</v>
      </c>
      <c r="C112" s="7" t="s">
        <v>5</v>
      </c>
      <c r="D112" s="8" t="s">
        <v>6</v>
      </c>
      <c r="E112" s="9" t="s">
        <v>6</v>
      </c>
      <c r="F112" s="111" t="s">
        <v>7</v>
      </c>
      <c r="G112" s="112" t="s">
        <v>8</v>
      </c>
      <c r="H112" s="113" t="s">
        <v>936</v>
      </c>
      <c r="I112" s="510" t="s">
        <v>10</v>
      </c>
      <c r="J112" s="2216" t="s">
        <v>10</v>
      </c>
      <c r="K112" s="3757"/>
    </row>
    <row r="113" spans="1:15" ht="35.25" thickBot="1">
      <c r="A113" s="464"/>
      <c r="B113" s="12"/>
      <c r="C113" s="13" t="s">
        <v>11</v>
      </c>
      <c r="D113" s="14" t="s">
        <v>13</v>
      </c>
      <c r="E113" s="15" t="s">
        <v>12</v>
      </c>
      <c r="F113" s="121"/>
      <c r="G113" s="122" t="s">
        <v>14</v>
      </c>
      <c r="H113" s="123" t="s">
        <v>937</v>
      </c>
      <c r="I113" s="528" t="s">
        <v>15</v>
      </c>
      <c r="J113" s="2218" t="s">
        <v>16</v>
      </c>
      <c r="K113" s="3757"/>
    </row>
    <row r="114" spans="1:15">
      <c r="A114" s="29" t="s">
        <v>7607</v>
      </c>
      <c r="B114" s="459" t="s">
        <v>7608</v>
      </c>
      <c r="C114" s="3756"/>
      <c r="D114" s="158">
        <v>2900</v>
      </c>
      <c r="E114" s="51"/>
      <c r="F114" s="131"/>
      <c r="G114" s="29"/>
      <c r="H114" s="132"/>
      <c r="I114" s="529"/>
      <c r="J114" s="1187"/>
      <c r="K114" s="3757"/>
    </row>
    <row r="115" spans="1:15" ht="35.25" customHeight="1">
      <c r="A115" s="29" t="s">
        <v>7607</v>
      </c>
      <c r="B115" s="459" t="s">
        <v>1484</v>
      </c>
      <c r="C115" s="458"/>
      <c r="D115" s="158">
        <v>2200</v>
      </c>
      <c r="E115" s="51"/>
      <c r="F115" s="180"/>
      <c r="G115" s="69"/>
      <c r="H115" s="144"/>
      <c r="I115" s="1459"/>
      <c r="J115" s="3868"/>
      <c r="K115" s="3757"/>
    </row>
    <row r="116" spans="1:15">
      <c r="A116" s="29" t="s">
        <v>7609</v>
      </c>
      <c r="B116" s="459"/>
      <c r="C116" s="3756"/>
      <c r="D116" s="158">
        <v>3500</v>
      </c>
      <c r="E116" s="51"/>
      <c r="F116" s="131" t="s">
        <v>7522</v>
      </c>
      <c r="G116" s="29"/>
      <c r="H116" s="132"/>
      <c r="I116" s="529"/>
      <c r="J116" s="1187">
        <v>2700</v>
      </c>
      <c r="K116" s="3757"/>
    </row>
    <row r="117" spans="1:15">
      <c r="A117" s="29" t="s">
        <v>7610</v>
      </c>
      <c r="B117" s="82"/>
      <c r="C117" s="196"/>
      <c r="D117" s="158">
        <v>95</v>
      </c>
      <c r="E117" s="51"/>
      <c r="F117" s="131" t="s">
        <v>7611</v>
      </c>
      <c r="G117" s="29"/>
      <c r="H117" s="132"/>
      <c r="I117" s="1459"/>
      <c r="J117" s="1187">
        <v>70</v>
      </c>
      <c r="K117" s="3757"/>
      <c r="L117" s="117"/>
    </row>
    <row r="118" spans="1:15">
      <c r="A118" s="29" t="s">
        <v>7612</v>
      </c>
      <c r="B118" s="82"/>
      <c r="C118" s="196"/>
      <c r="D118" s="158">
        <v>85</v>
      </c>
      <c r="E118" s="51"/>
      <c r="F118" s="131"/>
      <c r="G118" s="29"/>
      <c r="H118" s="132"/>
      <c r="I118" s="1459"/>
      <c r="J118" s="1187"/>
      <c r="K118" s="3757"/>
      <c r="L118" s="117"/>
    </row>
    <row r="119" spans="1:15">
      <c r="A119" s="29" t="s">
        <v>7613</v>
      </c>
      <c r="B119" s="82"/>
      <c r="C119" s="196"/>
      <c r="D119" s="158">
        <v>140</v>
      </c>
      <c r="E119" s="51"/>
      <c r="F119" s="180" t="s">
        <v>7507</v>
      </c>
      <c r="G119" s="69"/>
      <c r="H119" s="144"/>
      <c r="I119" s="529">
        <v>1380</v>
      </c>
      <c r="J119" s="3868">
        <v>115</v>
      </c>
      <c r="K119" s="3757"/>
      <c r="L119" s="104">
        <v>3552</v>
      </c>
      <c r="M119" s="104">
        <f t="shared" ref="M119:M135" si="11">L119-(L119*0.03)</f>
        <v>3445.44</v>
      </c>
      <c r="N119" s="105">
        <v>7.0000000000000007E-2</v>
      </c>
      <c r="O119" s="101">
        <f t="shared" ref="O119:O135" si="12">(M119*N119)+M119</f>
        <v>3686.6208000000001</v>
      </c>
    </row>
    <row r="120" spans="1:15">
      <c r="A120" s="29" t="s">
        <v>7614</v>
      </c>
      <c r="B120" s="82"/>
      <c r="C120" s="457"/>
      <c r="D120" s="158">
        <v>145</v>
      </c>
      <c r="E120" s="51"/>
      <c r="F120" s="131"/>
      <c r="G120" s="29"/>
      <c r="H120" s="132"/>
      <c r="I120" s="529"/>
      <c r="J120" s="1187">
        <v>117</v>
      </c>
      <c r="K120" s="3757"/>
      <c r="M120" s="104">
        <f t="shared" si="11"/>
        <v>0</v>
      </c>
      <c r="N120" s="105">
        <v>7.0000000000000007E-2</v>
      </c>
      <c r="O120" s="101">
        <f t="shared" si="12"/>
        <v>0</v>
      </c>
    </row>
    <row r="121" spans="1:15">
      <c r="A121" s="29" t="s">
        <v>7615</v>
      </c>
      <c r="B121" s="82"/>
      <c r="C121" s="196"/>
      <c r="D121" s="158">
        <v>20</v>
      </c>
      <c r="E121" s="51"/>
      <c r="F121" s="131" t="s">
        <v>7526</v>
      </c>
      <c r="G121" s="29"/>
      <c r="H121" s="132"/>
      <c r="I121" s="1459" t="s">
        <v>7616</v>
      </c>
      <c r="J121" s="1187">
        <v>13.33</v>
      </c>
      <c r="K121" s="3757"/>
      <c r="L121" s="104">
        <v>9498.06</v>
      </c>
      <c r="M121" s="104">
        <f t="shared" si="11"/>
        <v>9213.118199999999</v>
      </c>
      <c r="N121" s="105">
        <v>7.0000000000000007E-2</v>
      </c>
      <c r="O121" s="101">
        <f t="shared" si="12"/>
        <v>9858.0364739999986</v>
      </c>
    </row>
    <row r="122" spans="1:15">
      <c r="A122" s="29" t="s">
        <v>7617</v>
      </c>
      <c r="B122" s="82"/>
      <c r="C122" s="457"/>
      <c r="D122" s="158">
        <v>10</v>
      </c>
      <c r="E122" s="51"/>
      <c r="F122" s="131" t="s">
        <v>7526</v>
      </c>
      <c r="G122" s="29"/>
      <c r="H122" s="132"/>
      <c r="I122" s="529" t="s">
        <v>7618</v>
      </c>
      <c r="J122" s="1187">
        <v>6.67</v>
      </c>
      <c r="K122" s="3757"/>
      <c r="L122" s="104">
        <v>15305.4</v>
      </c>
      <c r="M122" s="104">
        <f t="shared" si="11"/>
        <v>14846.237999999999</v>
      </c>
      <c r="N122" s="105">
        <v>7.0000000000000007E-2</v>
      </c>
      <c r="O122" s="101">
        <f t="shared" si="12"/>
        <v>15885.47466</v>
      </c>
    </row>
    <row r="123" spans="1:15">
      <c r="A123" s="29" t="s">
        <v>7619</v>
      </c>
      <c r="B123" s="82"/>
      <c r="C123" s="196"/>
      <c r="D123" s="158">
        <v>20</v>
      </c>
      <c r="E123" s="51"/>
      <c r="F123" s="131" t="s">
        <v>7620</v>
      </c>
      <c r="G123" s="29"/>
      <c r="H123" s="132"/>
      <c r="I123" s="1459" t="s">
        <v>7621</v>
      </c>
      <c r="J123" s="1187">
        <v>12.5</v>
      </c>
      <c r="K123" s="3757"/>
      <c r="M123" s="104">
        <f t="shared" si="11"/>
        <v>0</v>
      </c>
      <c r="N123" s="105">
        <v>7.0000000000000007E-2</v>
      </c>
      <c r="O123" s="101">
        <f t="shared" si="12"/>
        <v>0</v>
      </c>
    </row>
    <row r="124" spans="1:15">
      <c r="A124" s="29" t="s">
        <v>7622</v>
      </c>
      <c r="B124" s="82"/>
      <c r="C124" s="457"/>
      <c r="D124" s="189">
        <v>65</v>
      </c>
      <c r="E124" s="143"/>
      <c r="F124" s="180" t="s">
        <v>7508</v>
      </c>
      <c r="G124" s="69"/>
      <c r="H124" s="144"/>
      <c r="I124" s="529" t="s">
        <v>7553</v>
      </c>
      <c r="J124" s="3868">
        <v>50</v>
      </c>
      <c r="K124" s="3757"/>
      <c r="M124" s="104">
        <f t="shared" si="11"/>
        <v>0</v>
      </c>
      <c r="N124" s="105">
        <v>7.0000000000000007E-2</v>
      </c>
      <c r="O124" s="101">
        <f t="shared" si="12"/>
        <v>0</v>
      </c>
    </row>
    <row r="125" spans="1:15">
      <c r="A125" s="162" t="s">
        <v>7623</v>
      </c>
      <c r="B125" s="82"/>
      <c r="C125" s="457"/>
      <c r="D125" s="158">
        <v>25</v>
      </c>
      <c r="E125" s="51"/>
      <c r="F125" s="131" t="s">
        <v>7620</v>
      </c>
      <c r="G125" s="29"/>
      <c r="H125" s="132"/>
      <c r="I125" s="1459" t="s">
        <v>7624</v>
      </c>
      <c r="J125" s="1187">
        <v>16.66</v>
      </c>
      <c r="K125" s="3757"/>
      <c r="M125" s="104">
        <f t="shared" si="11"/>
        <v>0</v>
      </c>
      <c r="N125" s="105">
        <v>7.0000000000000007E-2</v>
      </c>
      <c r="O125" s="101">
        <f t="shared" si="12"/>
        <v>0</v>
      </c>
    </row>
    <row r="126" spans="1:15">
      <c r="A126" s="162" t="s">
        <v>7625</v>
      </c>
      <c r="B126" s="82"/>
      <c r="C126" s="457"/>
      <c r="D126" s="158">
        <v>35</v>
      </c>
      <c r="E126" s="51"/>
      <c r="F126" s="131" t="s">
        <v>7526</v>
      </c>
      <c r="G126" s="29"/>
      <c r="H126" s="132"/>
      <c r="I126" s="529" t="s">
        <v>7626</v>
      </c>
      <c r="J126" s="1187">
        <v>27</v>
      </c>
      <c r="K126" s="3757"/>
      <c r="L126" s="104">
        <v>14244.12</v>
      </c>
      <c r="M126" s="104">
        <f t="shared" si="11"/>
        <v>13816.796400000001</v>
      </c>
      <c r="N126" s="105">
        <v>7.0000000000000007E-2</v>
      </c>
      <c r="O126" s="101">
        <f t="shared" si="12"/>
        <v>14783.972148000001</v>
      </c>
    </row>
    <row r="127" spans="1:15">
      <c r="A127" s="162" t="s">
        <v>7627</v>
      </c>
      <c r="B127" s="82"/>
      <c r="C127" s="196"/>
      <c r="D127" s="158">
        <v>45</v>
      </c>
      <c r="E127" s="51"/>
      <c r="F127" s="131" t="s">
        <v>7526</v>
      </c>
      <c r="G127" s="29"/>
      <c r="H127" s="132"/>
      <c r="I127" s="529" t="s">
        <v>7628</v>
      </c>
      <c r="J127" s="1187">
        <v>33.33</v>
      </c>
      <c r="K127" s="3757"/>
      <c r="L127" s="104">
        <v>3240</v>
      </c>
      <c r="M127" s="104">
        <f t="shared" si="11"/>
        <v>3142.8</v>
      </c>
      <c r="N127" s="105">
        <v>7.0000000000000007E-2</v>
      </c>
      <c r="O127" s="101">
        <f t="shared" si="12"/>
        <v>3362.7960000000003</v>
      </c>
    </row>
    <row r="128" spans="1:15">
      <c r="A128" s="29" t="s">
        <v>7629</v>
      </c>
      <c r="B128" s="82"/>
      <c r="C128" s="196"/>
      <c r="D128" s="158">
        <v>15</v>
      </c>
      <c r="E128" s="51" t="s">
        <v>7630</v>
      </c>
      <c r="F128" s="180" t="s">
        <v>7549</v>
      </c>
      <c r="G128" s="69"/>
      <c r="H128" s="144"/>
      <c r="I128" s="1459" t="s">
        <v>5306</v>
      </c>
      <c r="J128" s="3868">
        <v>9.17</v>
      </c>
      <c r="K128" s="3757"/>
      <c r="L128" s="104">
        <v>14700</v>
      </c>
      <c r="M128" s="104">
        <f t="shared" si="11"/>
        <v>14259</v>
      </c>
      <c r="N128" s="105">
        <v>7.0000000000000007E-2</v>
      </c>
      <c r="O128" s="101">
        <f t="shared" si="12"/>
        <v>15257.130000000001</v>
      </c>
    </row>
    <row r="129" spans="1:15">
      <c r="A129" s="29" t="s">
        <v>7631</v>
      </c>
      <c r="B129" s="82"/>
      <c r="C129" s="196"/>
      <c r="D129" s="158">
        <v>10</v>
      </c>
      <c r="E129" s="51" t="s">
        <v>5308</v>
      </c>
      <c r="F129" s="180" t="s">
        <v>7549</v>
      </c>
      <c r="G129" s="69"/>
      <c r="H129" s="144"/>
      <c r="I129" s="1459" t="s">
        <v>7632</v>
      </c>
      <c r="J129" s="3868">
        <v>7.08</v>
      </c>
      <c r="K129" s="3757"/>
      <c r="L129" s="104">
        <v>14582.7</v>
      </c>
      <c r="M129" s="104">
        <f t="shared" si="11"/>
        <v>14145.219000000001</v>
      </c>
      <c r="N129" s="105">
        <v>7.0000000000000007E-2</v>
      </c>
      <c r="O129" s="101">
        <f t="shared" si="12"/>
        <v>15135.384330000001</v>
      </c>
    </row>
    <row r="130" spans="1:15">
      <c r="A130" s="29" t="s">
        <v>7633</v>
      </c>
      <c r="B130" s="82"/>
      <c r="C130" s="196"/>
      <c r="D130" s="158">
        <v>10</v>
      </c>
      <c r="E130" s="51" t="s">
        <v>5308</v>
      </c>
      <c r="F130" s="131" t="s">
        <v>7549</v>
      </c>
      <c r="G130" s="29"/>
      <c r="H130" s="132"/>
      <c r="I130" s="1459" t="s">
        <v>7634</v>
      </c>
      <c r="J130" s="3868">
        <v>6.67</v>
      </c>
      <c r="K130" s="3757"/>
      <c r="L130" s="104">
        <v>13483.8</v>
      </c>
      <c r="M130" s="104">
        <f t="shared" si="11"/>
        <v>13079.286</v>
      </c>
      <c r="N130" s="105">
        <v>7.0000000000000007E-2</v>
      </c>
      <c r="O130" s="101">
        <f t="shared" si="12"/>
        <v>13994.836020000001</v>
      </c>
    </row>
    <row r="131" spans="1:15">
      <c r="A131" s="56" t="s">
        <v>7635</v>
      </c>
      <c r="B131" s="82" t="s">
        <v>7636</v>
      </c>
      <c r="C131" s="196"/>
      <c r="D131" s="158">
        <v>140</v>
      </c>
      <c r="E131" s="51"/>
      <c r="F131" s="131" t="s">
        <v>7549</v>
      </c>
      <c r="G131" s="29"/>
      <c r="H131" s="132"/>
      <c r="I131" s="529"/>
      <c r="J131" s="1187">
        <v>115</v>
      </c>
      <c r="K131" s="3757"/>
      <c r="L131" s="104">
        <v>2669.52</v>
      </c>
      <c r="M131" s="104">
        <f t="shared" si="11"/>
        <v>2589.4344000000001</v>
      </c>
      <c r="N131" s="105">
        <v>7.0000000000000007E-2</v>
      </c>
      <c r="O131" s="101">
        <f t="shared" si="12"/>
        <v>2770.6948080000002</v>
      </c>
    </row>
    <row r="132" spans="1:15">
      <c r="A132" s="53"/>
      <c r="B132" s="82" t="s">
        <v>7637</v>
      </c>
      <c r="C132" s="196"/>
      <c r="D132" s="95">
        <v>90</v>
      </c>
      <c r="E132" s="51"/>
      <c r="F132" s="131" t="s">
        <v>7536</v>
      </c>
      <c r="G132" s="29"/>
      <c r="H132" s="150"/>
      <c r="I132" s="529"/>
      <c r="J132" s="1187">
        <v>70</v>
      </c>
      <c r="K132" s="3757"/>
      <c r="M132" s="104">
        <f t="shared" si="11"/>
        <v>0</v>
      </c>
      <c r="N132" s="105">
        <v>7.0000000000000007E-2</v>
      </c>
      <c r="O132" s="101">
        <f t="shared" si="12"/>
        <v>0</v>
      </c>
    </row>
    <row r="133" spans="1:15">
      <c r="A133" s="53"/>
      <c r="B133" s="82" t="s">
        <v>7590</v>
      </c>
      <c r="C133" s="196"/>
      <c r="D133" s="95">
        <v>70</v>
      </c>
      <c r="E133" s="51"/>
      <c r="F133" s="131" t="s">
        <v>7507</v>
      </c>
      <c r="G133" s="29"/>
      <c r="H133" s="132"/>
      <c r="I133" s="529"/>
      <c r="J133" s="1187">
        <v>55</v>
      </c>
      <c r="K133" s="3757"/>
      <c r="L133" s="104">
        <v>12972.96</v>
      </c>
      <c r="M133" s="104">
        <f t="shared" si="11"/>
        <v>12583.771199999999</v>
      </c>
      <c r="N133" s="105">
        <v>7.0000000000000007E-2</v>
      </c>
      <c r="O133" s="101">
        <f t="shared" si="12"/>
        <v>13464.635183999999</v>
      </c>
    </row>
    <row r="134" spans="1:15">
      <c r="A134" s="53"/>
      <c r="B134" s="82" t="s">
        <v>7592</v>
      </c>
      <c r="C134" s="196"/>
      <c r="D134" s="95">
        <v>50</v>
      </c>
      <c r="E134" s="51"/>
      <c r="F134" s="131" t="s">
        <v>7549</v>
      </c>
      <c r="G134" s="29"/>
      <c r="H134" s="132"/>
      <c r="I134" s="529"/>
      <c r="J134" s="1187">
        <v>40</v>
      </c>
      <c r="K134" s="3757"/>
      <c r="L134" s="104">
        <v>12687.84</v>
      </c>
      <c r="M134" s="104">
        <f t="shared" si="11"/>
        <v>12307.2048</v>
      </c>
      <c r="N134" s="105">
        <v>7.0000000000000007E-2</v>
      </c>
      <c r="O134" s="101">
        <f t="shared" si="12"/>
        <v>13168.709135999999</v>
      </c>
    </row>
    <row r="135" spans="1:15">
      <c r="A135" s="56" t="s">
        <v>7638</v>
      </c>
      <c r="B135" s="82" t="s">
        <v>7639</v>
      </c>
      <c r="C135" s="196"/>
      <c r="D135" s="95">
        <v>80</v>
      </c>
      <c r="E135" s="51"/>
      <c r="F135" s="131"/>
      <c r="G135" s="29"/>
      <c r="H135" s="132"/>
      <c r="I135" s="529"/>
      <c r="J135" s="1187"/>
      <c r="K135" s="3757"/>
      <c r="L135" s="104">
        <v>16572.599999999999</v>
      </c>
      <c r="M135" s="104">
        <f t="shared" si="11"/>
        <v>16075.421999999999</v>
      </c>
      <c r="N135" s="105">
        <v>7.0000000000000007E-2</v>
      </c>
      <c r="O135" s="101">
        <f t="shared" si="12"/>
        <v>17200.701539999998</v>
      </c>
    </row>
    <row r="136" spans="1:15">
      <c r="A136" s="29" t="s">
        <v>7640</v>
      </c>
      <c r="B136" s="82" t="s">
        <v>7641</v>
      </c>
      <c r="C136" s="196"/>
      <c r="D136" s="216">
        <v>70</v>
      </c>
      <c r="E136" s="51"/>
      <c r="F136" s="131" t="s">
        <v>7642</v>
      </c>
      <c r="G136" s="29"/>
      <c r="H136" s="132"/>
      <c r="I136" s="529"/>
      <c r="J136" s="1187">
        <v>55</v>
      </c>
      <c r="K136" s="3757"/>
      <c r="L136" s="104">
        <v>6021.12</v>
      </c>
      <c r="M136" s="104">
        <f>L136-(L136*0.03)</f>
        <v>5840.4863999999998</v>
      </c>
      <c r="N136" s="105">
        <v>7.0000000000000007E-2</v>
      </c>
      <c r="O136" s="101">
        <f>(M136*N136)+M136</f>
        <v>6249.3204479999995</v>
      </c>
    </row>
    <row r="137" spans="1:15">
      <c r="A137" s="29" t="s">
        <v>7643</v>
      </c>
      <c r="B137" s="82" t="s">
        <v>7644</v>
      </c>
      <c r="C137" s="196"/>
      <c r="D137" s="157">
        <v>45</v>
      </c>
      <c r="E137" s="51"/>
      <c r="F137" s="131" t="s">
        <v>7536</v>
      </c>
      <c r="G137" s="35"/>
      <c r="H137" s="154"/>
      <c r="I137" s="3883"/>
      <c r="J137" s="3884">
        <v>35</v>
      </c>
      <c r="K137" s="3757"/>
      <c r="L137" s="104">
        <v>8714.16</v>
      </c>
      <c r="M137" s="104">
        <f>L137-(L137*0.03)</f>
        <v>8452.7351999999992</v>
      </c>
      <c r="N137" s="105">
        <v>7.0000000000000007E-2</v>
      </c>
      <c r="O137" s="101">
        <f>(M137*N137)+M137</f>
        <v>9044.4266639999987</v>
      </c>
    </row>
    <row r="138" spans="1:15">
      <c r="A138" s="29" t="s">
        <v>7645</v>
      </c>
      <c r="B138" s="82" t="s">
        <v>7636</v>
      </c>
      <c r="C138" s="196"/>
      <c r="D138" s="157">
        <v>30</v>
      </c>
      <c r="E138" s="51"/>
      <c r="F138" s="131" t="s">
        <v>7536</v>
      </c>
      <c r="G138" s="29"/>
      <c r="H138" s="132"/>
      <c r="I138" s="529"/>
      <c r="J138" s="1187">
        <v>23</v>
      </c>
      <c r="K138" s="3757"/>
      <c r="L138" s="104">
        <v>0</v>
      </c>
      <c r="M138" s="104">
        <f>L138-(L138*0.03)</f>
        <v>0</v>
      </c>
      <c r="N138" s="105">
        <v>7.0000000000000007E-2</v>
      </c>
      <c r="O138" s="101">
        <f t="shared" ref="O138:O144" si="13">(M138*N138)+M138</f>
        <v>0</v>
      </c>
    </row>
    <row r="139" spans="1:15">
      <c r="A139" s="29" t="s">
        <v>7645</v>
      </c>
      <c r="B139" s="82" t="s">
        <v>7646</v>
      </c>
      <c r="C139" s="196"/>
      <c r="D139" s="157">
        <v>20</v>
      </c>
      <c r="E139" s="51"/>
      <c r="F139" s="131" t="s">
        <v>7536</v>
      </c>
      <c r="G139" s="29"/>
      <c r="H139" s="132"/>
      <c r="I139" s="529"/>
      <c r="J139" s="1187">
        <v>15</v>
      </c>
      <c r="K139" s="3757"/>
      <c r="L139" s="104">
        <v>18537.7</v>
      </c>
      <c r="M139" s="104">
        <f>L139-(L139*0.03)</f>
        <v>17981.569</v>
      </c>
      <c r="N139" s="105">
        <v>7.0000000000000007E-2</v>
      </c>
      <c r="O139" s="101">
        <f t="shared" si="13"/>
        <v>19240.278829999999</v>
      </c>
    </row>
    <row r="140" spans="1:15">
      <c r="A140" s="53" t="s">
        <v>7647</v>
      </c>
      <c r="B140" s="82"/>
      <c r="C140" s="196"/>
      <c r="D140" s="158">
        <v>10</v>
      </c>
      <c r="E140" s="51"/>
      <c r="F140" s="131" t="s">
        <v>7508</v>
      </c>
      <c r="G140" s="29"/>
      <c r="H140" s="132"/>
      <c r="I140" s="529"/>
      <c r="J140" s="1187">
        <v>6</v>
      </c>
      <c r="K140" s="3757"/>
      <c r="L140" s="104">
        <v>9031.68</v>
      </c>
      <c r="M140" s="104">
        <f t="shared" ref="M140:M150" si="14">L140-(L140*0.03)</f>
        <v>8760.7296000000006</v>
      </c>
      <c r="N140" s="105">
        <v>7.0000000000000007E-2</v>
      </c>
      <c r="O140" s="101">
        <f t="shared" si="13"/>
        <v>9373.9806720000015</v>
      </c>
    </row>
    <row r="141" spans="1:15">
      <c r="A141" s="53" t="s">
        <v>7648</v>
      </c>
      <c r="B141" s="82"/>
      <c r="C141" s="196"/>
      <c r="D141" s="160">
        <v>6</v>
      </c>
      <c r="E141" s="161"/>
      <c r="F141" s="131" t="s">
        <v>7508</v>
      </c>
      <c r="G141" s="162"/>
      <c r="H141" s="163"/>
      <c r="I141" s="529"/>
      <c r="J141" s="1187">
        <v>3.5</v>
      </c>
      <c r="K141" s="3757"/>
      <c r="M141" s="104">
        <f t="shared" si="14"/>
        <v>0</v>
      </c>
      <c r="N141" s="105">
        <v>7.0000000000000007E-2</v>
      </c>
      <c r="O141" s="101">
        <f t="shared" si="13"/>
        <v>0</v>
      </c>
    </row>
    <row r="142" spans="1:15">
      <c r="A142" s="53" t="s">
        <v>7649</v>
      </c>
      <c r="B142" s="82"/>
      <c r="C142" s="196"/>
      <c r="D142" s="182">
        <v>25</v>
      </c>
      <c r="E142" s="161"/>
      <c r="F142" s="131" t="s">
        <v>7536</v>
      </c>
      <c r="G142" s="162"/>
      <c r="H142" s="163"/>
      <c r="I142" s="529" t="s">
        <v>7587</v>
      </c>
      <c r="J142" s="1187">
        <v>20</v>
      </c>
      <c r="K142" s="3757"/>
      <c r="L142" s="104">
        <v>8478.9599999999991</v>
      </c>
      <c r="M142" s="104">
        <f t="shared" si="14"/>
        <v>8224.5911999999989</v>
      </c>
      <c r="N142" s="105">
        <v>7.0000000000000007E-2</v>
      </c>
      <c r="O142" s="101">
        <f t="shared" si="13"/>
        <v>8800.3125839999993</v>
      </c>
    </row>
    <row r="143" spans="1:15">
      <c r="A143" s="53" t="s">
        <v>7650</v>
      </c>
      <c r="B143" s="82"/>
      <c r="C143" s="196"/>
      <c r="D143" s="158">
        <v>50</v>
      </c>
      <c r="E143" s="51"/>
      <c r="F143" s="131" t="s">
        <v>7549</v>
      </c>
      <c r="G143" s="29"/>
      <c r="H143" s="132"/>
      <c r="I143" s="529"/>
      <c r="J143" s="3868">
        <v>30</v>
      </c>
      <c r="K143" s="3757"/>
      <c r="L143" s="104">
        <v>11122.62</v>
      </c>
      <c r="M143" s="104">
        <f t="shared" si="14"/>
        <v>10788.941400000002</v>
      </c>
      <c r="N143" s="105">
        <v>7.0000000000000007E-2</v>
      </c>
      <c r="O143" s="101">
        <f t="shared" si="13"/>
        <v>11544.167298000002</v>
      </c>
    </row>
    <row r="144" spans="1:15">
      <c r="A144" s="29" t="s">
        <v>7651</v>
      </c>
      <c r="B144" s="82"/>
      <c r="C144" s="196"/>
      <c r="D144" s="182">
        <v>50</v>
      </c>
      <c r="E144" s="161"/>
      <c r="F144" s="131" t="s">
        <v>7549</v>
      </c>
      <c r="G144" s="162"/>
      <c r="H144" s="163"/>
      <c r="I144" s="529" t="s">
        <v>7652</v>
      </c>
      <c r="J144" s="1187">
        <v>40</v>
      </c>
      <c r="K144" s="3757"/>
      <c r="L144" s="104">
        <v>3813.12</v>
      </c>
      <c r="M144" s="104">
        <f t="shared" si="14"/>
        <v>3698.7264</v>
      </c>
      <c r="N144" s="105">
        <v>7.0000000000000007E-2</v>
      </c>
      <c r="O144" s="101">
        <f t="shared" si="13"/>
        <v>3957.637248</v>
      </c>
    </row>
    <row r="145" spans="1:15">
      <c r="A145" s="4"/>
      <c r="B145" s="98"/>
      <c r="D145" s="98"/>
      <c r="E145" s="1"/>
      <c r="F145" s="71"/>
      <c r="G145" s="99"/>
      <c r="H145" s="3"/>
      <c r="I145" s="527"/>
      <c r="J145" s="3881"/>
      <c r="K145" s="3757"/>
    </row>
    <row r="146" spans="1:15">
      <c r="A146" s="2" t="s">
        <v>1</v>
      </c>
      <c r="B146" s="106"/>
      <c r="C146" s="10"/>
      <c r="D146" s="98"/>
      <c r="E146" s="1"/>
      <c r="F146" s="71"/>
      <c r="G146" s="99"/>
      <c r="H146" s="3"/>
      <c r="I146" s="527"/>
      <c r="J146" s="3881"/>
      <c r="K146" s="3757"/>
    </row>
    <row r="147" spans="1:15">
      <c r="A147" s="3761" t="s">
        <v>7482</v>
      </c>
      <c r="B147" s="3761"/>
      <c r="C147" s="71"/>
      <c r="D147" s="91"/>
      <c r="E147" s="2"/>
      <c r="F147" s="71"/>
      <c r="G147" s="99"/>
      <c r="H147" s="3"/>
      <c r="I147" s="527"/>
      <c r="J147" s="3881"/>
      <c r="K147" s="3757"/>
    </row>
    <row r="148" spans="1:15" ht="21.75" customHeight="1" thickBot="1">
      <c r="A148" s="4"/>
      <c r="B148" s="98"/>
      <c r="D148" s="98"/>
      <c r="E148" s="1"/>
      <c r="F148" s="71"/>
      <c r="G148" s="99"/>
      <c r="H148" s="3"/>
      <c r="I148" s="527"/>
      <c r="J148" s="3881"/>
      <c r="K148" s="3757"/>
    </row>
    <row r="149" spans="1:15">
      <c r="A149" s="3760" t="s">
        <v>3</v>
      </c>
      <c r="B149" s="6" t="s">
        <v>4</v>
      </c>
      <c r="C149" s="7" t="s">
        <v>5</v>
      </c>
      <c r="D149" s="8" t="s">
        <v>6</v>
      </c>
      <c r="E149" s="9" t="s">
        <v>6</v>
      </c>
      <c r="F149" s="111" t="s">
        <v>7</v>
      </c>
      <c r="G149" s="112" t="s">
        <v>8</v>
      </c>
      <c r="H149" s="113" t="s">
        <v>936</v>
      </c>
      <c r="I149" s="510" t="s">
        <v>10</v>
      </c>
      <c r="J149" s="2216" t="s">
        <v>10</v>
      </c>
      <c r="K149" s="3757"/>
    </row>
    <row r="150" spans="1:15" ht="35.25" thickBot="1">
      <c r="A150" s="119"/>
      <c r="B150" s="12"/>
      <c r="C150" s="13" t="s">
        <v>11</v>
      </c>
      <c r="D150" s="14" t="s">
        <v>13</v>
      </c>
      <c r="E150" s="15" t="s">
        <v>12</v>
      </c>
      <c r="F150" s="121"/>
      <c r="G150" s="122" t="s">
        <v>14</v>
      </c>
      <c r="H150" s="123" t="s">
        <v>937</v>
      </c>
      <c r="I150" s="528" t="s">
        <v>15</v>
      </c>
      <c r="J150" s="2218" t="s">
        <v>16</v>
      </c>
      <c r="K150" s="3757"/>
      <c r="L150" s="104">
        <v>8640</v>
      </c>
      <c r="M150" s="104">
        <f t="shared" si="14"/>
        <v>8380.7999999999993</v>
      </c>
      <c r="N150" s="105">
        <v>7.0000000000000007E-2</v>
      </c>
      <c r="O150" s="101">
        <f>(M150*N150)+M150</f>
        <v>8967.4559999999983</v>
      </c>
    </row>
    <row r="151" spans="1:15" ht="33.75" customHeight="1" thickBot="1">
      <c r="A151" s="1256" t="s">
        <v>7653</v>
      </c>
      <c r="B151" s="82"/>
      <c r="C151" s="461"/>
      <c r="D151" s="186"/>
      <c r="E151" s="187"/>
      <c r="F151" s="131"/>
      <c r="G151" s="29"/>
      <c r="H151" s="42"/>
      <c r="I151" s="514"/>
      <c r="J151" s="1187"/>
      <c r="K151" s="3757"/>
    </row>
    <row r="152" spans="1:15" ht="33.75" customHeight="1">
      <c r="A152" s="463" t="s">
        <v>7654</v>
      </c>
      <c r="B152" s="82"/>
      <c r="C152" s="461"/>
      <c r="D152" s="186">
        <v>60</v>
      </c>
      <c r="E152" s="187"/>
      <c r="F152" s="131" t="s">
        <v>7508</v>
      </c>
      <c r="G152" s="29"/>
      <c r="H152" s="42"/>
      <c r="I152" s="514"/>
      <c r="J152" s="1187">
        <v>40</v>
      </c>
      <c r="K152" s="3757"/>
    </row>
    <row r="153" spans="1:15">
      <c r="A153" s="29" t="s">
        <v>7655</v>
      </c>
      <c r="B153" s="82"/>
      <c r="C153" s="461"/>
      <c r="D153" s="158">
        <v>50</v>
      </c>
      <c r="E153" s="51"/>
      <c r="F153" s="131" t="s">
        <v>7508</v>
      </c>
      <c r="G153" s="29"/>
      <c r="H153" s="42"/>
      <c r="I153" s="529"/>
      <c r="J153" s="1187">
        <v>34</v>
      </c>
      <c r="K153" s="3757"/>
      <c r="L153" s="3753"/>
    </row>
    <row r="154" spans="1:15">
      <c r="A154" s="53" t="s">
        <v>7656</v>
      </c>
      <c r="B154" s="82" t="s">
        <v>7657</v>
      </c>
      <c r="C154" s="3756"/>
      <c r="D154" s="158">
        <v>250</v>
      </c>
      <c r="E154" s="161"/>
      <c r="F154" s="131" t="s">
        <v>7549</v>
      </c>
      <c r="G154" s="162"/>
      <c r="H154" s="163"/>
      <c r="I154" s="3888" t="s">
        <v>7658</v>
      </c>
      <c r="J154" s="1187">
        <v>195</v>
      </c>
      <c r="K154" s="3757"/>
    </row>
    <row r="155" spans="1:15">
      <c r="A155" s="53" t="s">
        <v>7659</v>
      </c>
      <c r="B155" s="82" t="s">
        <v>7660</v>
      </c>
      <c r="C155" s="3756"/>
      <c r="D155" s="158">
        <v>240</v>
      </c>
      <c r="E155" s="161"/>
      <c r="F155" s="131" t="s">
        <v>7536</v>
      </c>
      <c r="G155" s="162"/>
      <c r="H155" s="163"/>
      <c r="I155" s="3888" t="s">
        <v>7661</v>
      </c>
      <c r="J155" s="1187">
        <v>190</v>
      </c>
      <c r="K155" s="3757"/>
    </row>
    <row r="156" spans="1:15">
      <c r="A156" s="29" t="s">
        <v>7662</v>
      </c>
      <c r="B156" s="82"/>
      <c r="C156" s="3756"/>
      <c r="D156" s="158">
        <v>10</v>
      </c>
      <c r="E156" s="51"/>
      <c r="F156" s="131" t="s">
        <v>7511</v>
      </c>
      <c r="G156" s="29"/>
      <c r="H156" s="132"/>
      <c r="I156" s="529"/>
      <c r="J156" s="1187">
        <v>5.5</v>
      </c>
      <c r="K156" s="3757"/>
    </row>
    <row r="157" spans="1:15">
      <c r="A157" s="162" t="s">
        <v>7663</v>
      </c>
      <c r="B157" s="82" t="s">
        <v>7664</v>
      </c>
      <c r="C157" s="196"/>
      <c r="D157" s="182">
        <v>340</v>
      </c>
      <c r="E157" s="161"/>
      <c r="F157" s="131"/>
      <c r="G157" s="162"/>
      <c r="H157" s="163"/>
      <c r="I157" s="529"/>
      <c r="J157" s="1187">
        <v>290</v>
      </c>
      <c r="K157" s="3757"/>
    </row>
    <row r="158" spans="1:15">
      <c r="A158" s="1207" t="s">
        <v>7653</v>
      </c>
      <c r="B158" s="1239" t="s">
        <v>7665</v>
      </c>
      <c r="C158" s="1258"/>
      <c r="D158" s="1205">
        <v>190</v>
      </c>
      <c r="E158" s="1259"/>
      <c r="F158" s="1206" t="s">
        <v>7611</v>
      </c>
      <c r="G158" s="1207"/>
      <c r="H158" s="1208"/>
      <c r="I158" s="3889"/>
      <c r="J158" s="3890">
        <v>150</v>
      </c>
      <c r="K158" s="3757"/>
    </row>
    <row r="159" spans="1:15">
      <c r="A159" s="1207" t="s">
        <v>7653</v>
      </c>
      <c r="B159" s="1239" t="s">
        <v>7666</v>
      </c>
      <c r="C159" s="1258"/>
      <c r="D159" s="1205">
        <v>170</v>
      </c>
      <c r="E159" s="1259"/>
      <c r="F159" s="1206" t="s">
        <v>7611</v>
      </c>
      <c r="G159" s="1207"/>
      <c r="H159" s="1208"/>
      <c r="I159" s="3889"/>
      <c r="J159" s="3890">
        <v>120</v>
      </c>
      <c r="K159" s="3757"/>
    </row>
    <row r="160" spans="1:15">
      <c r="A160" s="1207" t="s">
        <v>7653</v>
      </c>
      <c r="B160" s="1239" t="s">
        <v>7667</v>
      </c>
      <c r="C160" s="1258"/>
      <c r="D160" s="1205">
        <v>90</v>
      </c>
      <c r="E160" s="1259"/>
      <c r="F160" s="1206"/>
      <c r="G160" s="1207"/>
      <c r="H160" s="1208"/>
      <c r="I160" s="3889"/>
      <c r="J160" s="3890">
        <v>70</v>
      </c>
      <c r="K160" s="3757"/>
      <c r="L160" s="117"/>
    </row>
    <row r="161" spans="1:16">
      <c r="A161" s="1207" t="s">
        <v>7653</v>
      </c>
      <c r="B161" s="1239" t="s">
        <v>7668</v>
      </c>
      <c r="C161" s="1258"/>
      <c r="D161" s="1205">
        <v>70</v>
      </c>
      <c r="E161" s="1259"/>
      <c r="F161" s="1206" t="s">
        <v>7669</v>
      </c>
      <c r="G161" s="1207"/>
      <c r="H161" s="1208"/>
      <c r="I161" s="3889"/>
      <c r="J161" s="3890">
        <v>58</v>
      </c>
      <c r="K161" s="3757"/>
      <c r="L161" s="117"/>
    </row>
    <row r="162" spans="1:16">
      <c r="A162" s="1207" t="s">
        <v>7653</v>
      </c>
      <c r="B162" s="1239" t="s">
        <v>7670</v>
      </c>
      <c r="C162" s="1258"/>
      <c r="D162" s="1205">
        <v>140</v>
      </c>
      <c r="E162" s="1259"/>
      <c r="F162" s="1206" t="s">
        <v>7508</v>
      </c>
      <c r="G162" s="1207"/>
      <c r="H162" s="1208"/>
      <c r="I162" s="3889"/>
      <c r="J162" s="3890">
        <v>110</v>
      </c>
      <c r="K162" s="3757"/>
      <c r="L162" s="104">
        <v>3552</v>
      </c>
      <c r="M162" s="104">
        <f t="shared" ref="M162:M178" si="15">L162-(L162*0.03)</f>
        <v>3445.44</v>
      </c>
      <c r="N162" s="105">
        <v>7.0000000000000007E-2</v>
      </c>
      <c r="O162" s="101">
        <f t="shared" ref="O162:O178" si="16">(M162*N162)+M162</f>
        <v>3686.6208000000001</v>
      </c>
    </row>
    <row r="163" spans="1:16">
      <c r="A163" s="1207" t="s">
        <v>7671</v>
      </c>
      <c r="B163" s="1239" t="s">
        <v>7672</v>
      </c>
      <c r="C163" s="1258"/>
      <c r="D163" s="1205" t="s">
        <v>7673</v>
      </c>
      <c r="E163" s="1260" t="s">
        <v>7674</v>
      </c>
      <c r="F163" s="1206" t="s">
        <v>7675</v>
      </c>
      <c r="G163" s="1207"/>
      <c r="H163" s="1208"/>
      <c r="I163" s="3889" t="s">
        <v>7676</v>
      </c>
      <c r="J163" s="3890">
        <v>3.19</v>
      </c>
      <c r="K163" s="3757"/>
      <c r="M163" s="104">
        <f t="shared" si="15"/>
        <v>0</v>
      </c>
      <c r="N163" s="105">
        <v>7.0000000000000007E-2</v>
      </c>
      <c r="O163" s="101">
        <f t="shared" si="16"/>
        <v>0</v>
      </c>
    </row>
    <row r="164" spans="1:16">
      <c r="A164" s="29" t="s">
        <v>7677</v>
      </c>
      <c r="B164" s="82"/>
      <c r="C164" s="3756"/>
      <c r="D164" s="158">
        <v>70</v>
      </c>
      <c r="E164" s="51"/>
      <c r="F164" s="131"/>
      <c r="G164" s="29"/>
      <c r="H164" s="132"/>
      <c r="I164" s="529"/>
      <c r="J164" s="1187"/>
      <c r="K164" s="3757"/>
      <c r="L164" s="104">
        <v>9498.06</v>
      </c>
      <c r="M164" s="104">
        <f t="shared" si="15"/>
        <v>9213.118199999999</v>
      </c>
      <c r="N164" s="105">
        <v>7.0000000000000007E-2</v>
      </c>
      <c r="O164" s="101">
        <f t="shared" si="16"/>
        <v>9858.0364739999986</v>
      </c>
    </row>
    <row r="165" spans="1:16">
      <c r="A165" s="29" t="s">
        <v>7583</v>
      </c>
      <c r="B165" s="82" t="s">
        <v>7584</v>
      </c>
      <c r="C165" s="3756"/>
      <c r="D165" s="158">
        <v>60</v>
      </c>
      <c r="E165" s="51"/>
      <c r="F165" s="131" t="s">
        <v>7549</v>
      </c>
      <c r="G165" s="29"/>
      <c r="H165" s="132"/>
      <c r="I165" s="1459" t="s">
        <v>7678</v>
      </c>
      <c r="J165" s="1187">
        <v>41.67</v>
      </c>
      <c r="K165" s="3757"/>
      <c r="L165" s="104">
        <v>15305.4</v>
      </c>
      <c r="M165" s="104">
        <f t="shared" si="15"/>
        <v>14846.237999999999</v>
      </c>
      <c r="N165" s="105">
        <v>7.0000000000000007E-2</v>
      </c>
      <c r="O165" s="101">
        <f t="shared" si="16"/>
        <v>15885.47466</v>
      </c>
    </row>
    <row r="166" spans="1:16">
      <c r="A166" s="29" t="s">
        <v>7583</v>
      </c>
      <c r="B166" s="82" t="s">
        <v>7585</v>
      </c>
      <c r="C166" s="3756"/>
      <c r="D166" s="158">
        <v>60</v>
      </c>
      <c r="E166" s="51"/>
      <c r="F166" s="131" t="s">
        <v>7549</v>
      </c>
      <c r="G166" s="29"/>
      <c r="H166" s="132"/>
      <c r="I166" s="1459" t="s">
        <v>7679</v>
      </c>
      <c r="J166" s="1187">
        <v>46.67</v>
      </c>
      <c r="K166" s="3757"/>
      <c r="M166" s="104">
        <f t="shared" si="15"/>
        <v>0</v>
      </c>
      <c r="N166" s="105">
        <v>7.0000000000000007E-2</v>
      </c>
      <c r="O166" s="101">
        <f t="shared" si="16"/>
        <v>0</v>
      </c>
    </row>
    <row r="167" spans="1:16">
      <c r="A167" s="53" t="s">
        <v>3477</v>
      </c>
      <c r="B167" s="82" t="s">
        <v>6219</v>
      </c>
      <c r="C167" s="3756"/>
      <c r="D167" s="95">
        <v>80</v>
      </c>
      <c r="E167" s="51"/>
      <c r="F167" s="131" t="s">
        <v>7541</v>
      </c>
      <c r="G167" s="29"/>
      <c r="H167" s="132"/>
      <c r="I167" s="529" t="s">
        <v>7680</v>
      </c>
      <c r="J167" s="1187">
        <v>55</v>
      </c>
      <c r="K167" s="3757"/>
      <c r="M167" s="104">
        <f t="shared" si="15"/>
        <v>0</v>
      </c>
      <c r="N167" s="105">
        <v>7.0000000000000007E-2</v>
      </c>
      <c r="O167" s="101">
        <f t="shared" si="16"/>
        <v>0</v>
      </c>
    </row>
    <row r="168" spans="1:16">
      <c r="A168" s="53" t="s">
        <v>3477</v>
      </c>
      <c r="B168" s="82" t="s">
        <v>6214</v>
      </c>
      <c r="C168" s="3756"/>
      <c r="D168" s="96"/>
      <c r="E168" s="51"/>
      <c r="F168" s="131"/>
      <c r="G168" s="29"/>
      <c r="H168" s="132"/>
      <c r="I168" s="529"/>
      <c r="J168" s="1187"/>
      <c r="K168" s="3757"/>
      <c r="M168" s="104">
        <f t="shared" si="15"/>
        <v>0</v>
      </c>
      <c r="N168" s="105">
        <v>7.0000000000000007E-2</v>
      </c>
      <c r="O168" s="101">
        <f t="shared" si="16"/>
        <v>0</v>
      </c>
    </row>
    <row r="169" spans="1:16">
      <c r="A169" s="53" t="s">
        <v>7681</v>
      </c>
      <c r="B169" s="82" t="s">
        <v>7682</v>
      </c>
      <c r="C169" s="3756" t="s">
        <v>7683</v>
      </c>
      <c r="D169" s="157" t="s">
        <v>7602</v>
      </c>
      <c r="E169" s="51" t="s">
        <v>5091</v>
      </c>
      <c r="F169" s="131" t="s">
        <v>7549</v>
      </c>
      <c r="G169" s="35"/>
      <c r="H169" s="154" t="s">
        <v>7603</v>
      </c>
      <c r="I169" s="1401" t="s">
        <v>7684</v>
      </c>
      <c r="J169" s="3884" t="s">
        <v>7685</v>
      </c>
      <c r="K169" s="3757"/>
      <c r="L169" s="104">
        <v>14244.12</v>
      </c>
      <c r="M169" s="104">
        <f t="shared" si="15"/>
        <v>13816.796400000001</v>
      </c>
      <c r="N169" s="105">
        <v>7.0000000000000007E-2</v>
      </c>
      <c r="O169" s="101">
        <f t="shared" si="16"/>
        <v>14783.972148000001</v>
      </c>
    </row>
    <row r="170" spans="1:16">
      <c r="A170" s="53" t="s">
        <v>7686</v>
      </c>
      <c r="B170" s="82"/>
      <c r="C170" s="3756"/>
      <c r="D170" s="826" t="s">
        <v>7687</v>
      </c>
      <c r="E170" s="1606" t="s">
        <v>7688</v>
      </c>
      <c r="F170" s="131" t="s">
        <v>7689</v>
      </c>
      <c r="G170" s="29"/>
      <c r="H170" s="132"/>
      <c r="I170" s="529"/>
      <c r="J170" s="3884" t="s">
        <v>7690</v>
      </c>
      <c r="K170" s="3757"/>
      <c r="L170" s="104">
        <v>3240</v>
      </c>
      <c r="M170" s="104">
        <f t="shared" si="15"/>
        <v>3142.8</v>
      </c>
      <c r="N170" s="105">
        <v>7.0000000000000007E-2</v>
      </c>
      <c r="O170" s="101">
        <f t="shared" si="16"/>
        <v>3362.7960000000003</v>
      </c>
    </row>
    <row r="171" spans="1:16">
      <c r="A171" s="53" t="s">
        <v>7691</v>
      </c>
      <c r="B171" s="82"/>
      <c r="C171" s="3756"/>
      <c r="D171" s="158">
        <v>12</v>
      </c>
      <c r="E171" s="51"/>
      <c r="F171" s="131"/>
      <c r="G171" s="29"/>
      <c r="H171" s="132"/>
      <c r="I171" s="529"/>
      <c r="J171" s="1187"/>
      <c r="K171" s="3757"/>
      <c r="L171" s="104">
        <v>14700</v>
      </c>
      <c r="M171" s="104">
        <f t="shared" si="15"/>
        <v>14259</v>
      </c>
      <c r="N171" s="105">
        <v>7.0000000000000007E-2</v>
      </c>
      <c r="O171" s="101">
        <f t="shared" si="16"/>
        <v>15257.130000000001</v>
      </c>
    </row>
    <row r="172" spans="1:16">
      <c r="A172" s="29" t="s">
        <v>7692</v>
      </c>
      <c r="B172" s="82"/>
      <c r="C172" s="3756"/>
      <c r="D172" s="160">
        <v>15</v>
      </c>
      <c r="E172" s="161"/>
      <c r="F172" s="131" t="s">
        <v>7536</v>
      </c>
      <c r="G172" s="162"/>
      <c r="H172" s="163"/>
      <c r="I172" s="3883"/>
      <c r="J172" s="1187">
        <v>12</v>
      </c>
      <c r="K172" s="3757"/>
      <c r="L172" s="104">
        <v>14582.7</v>
      </c>
      <c r="M172" s="104">
        <f t="shared" si="15"/>
        <v>14145.219000000001</v>
      </c>
      <c r="N172" s="105">
        <v>7.0000000000000007E-2</v>
      </c>
      <c r="O172" s="101">
        <f t="shared" si="16"/>
        <v>15135.384330000001</v>
      </c>
    </row>
    <row r="173" spans="1:16">
      <c r="A173" s="29" t="s">
        <v>7693</v>
      </c>
      <c r="B173" s="82"/>
      <c r="C173" s="3756"/>
      <c r="D173" s="182">
        <v>35</v>
      </c>
      <c r="E173" s="161"/>
      <c r="F173" s="131" t="s">
        <v>7620</v>
      </c>
      <c r="G173" s="162"/>
      <c r="H173" s="163"/>
      <c r="I173" s="529"/>
      <c r="J173" s="1187">
        <v>24</v>
      </c>
      <c r="K173" s="3757"/>
      <c r="L173" s="104">
        <v>13483.8</v>
      </c>
      <c r="M173" s="104">
        <f t="shared" si="15"/>
        <v>13079.286</v>
      </c>
      <c r="N173" s="105">
        <v>7.0000000000000007E-2</v>
      </c>
      <c r="O173" s="101">
        <f t="shared" si="16"/>
        <v>13994.836020000001</v>
      </c>
    </row>
    <row r="174" spans="1:16">
      <c r="A174" s="29" t="s">
        <v>7694</v>
      </c>
      <c r="B174" s="82"/>
      <c r="C174" s="3756"/>
      <c r="D174" s="182">
        <v>45</v>
      </c>
      <c r="E174" s="161"/>
      <c r="F174" s="131"/>
      <c r="G174" s="162"/>
      <c r="H174" s="163"/>
      <c r="I174" s="529"/>
      <c r="J174" s="1187"/>
      <c r="K174" s="3757"/>
      <c r="L174" s="104">
        <v>2669.52</v>
      </c>
      <c r="M174" s="104">
        <f t="shared" si="15"/>
        <v>2589.4344000000001</v>
      </c>
      <c r="N174" s="105">
        <v>7.0000000000000007E-2</v>
      </c>
      <c r="O174" s="101">
        <f t="shared" si="16"/>
        <v>2770.6948080000002</v>
      </c>
    </row>
    <row r="175" spans="1:16">
      <c r="A175" s="29" t="s">
        <v>7695</v>
      </c>
      <c r="B175" s="82"/>
      <c r="C175" s="3756"/>
      <c r="D175" s="182">
        <v>45</v>
      </c>
      <c r="E175" s="161"/>
      <c r="F175" s="131"/>
      <c r="G175" s="162"/>
      <c r="H175" s="163"/>
      <c r="I175" s="529"/>
      <c r="J175" s="1187"/>
      <c r="K175" s="3757"/>
      <c r="M175" s="104">
        <f t="shared" si="15"/>
        <v>0</v>
      </c>
      <c r="N175" s="105">
        <v>7.0000000000000007E-2</v>
      </c>
      <c r="O175" s="101">
        <f t="shared" si="16"/>
        <v>0</v>
      </c>
    </row>
    <row r="176" spans="1:16">
      <c r="A176" s="29" t="s">
        <v>7696</v>
      </c>
      <c r="B176" s="82"/>
      <c r="C176" s="3756"/>
      <c r="D176" s="182">
        <v>80</v>
      </c>
      <c r="E176" s="161"/>
      <c r="F176" s="131" t="s">
        <v>7536</v>
      </c>
      <c r="G176" s="162"/>
      <c r="H176" s="163"/>
      <c r="I176" s="529"/>
      <c r="J176" s="1187">
        <v>55</v>
      </c>
      <c r="K176" s="3757"/>
      <c r="L176" s="104">
        <v>12972.96</v>
      </c>
      <c r="M176" s="104">
        <f t="shared" si="15"/>
        <v>12583.771199999999</v>
      </c>
      <c r="N176" s="105">
        <v>7.0000000000000007E-2</v>
      </c>
      <c r="O176" s="101">
        <f t="shared" si="16"/>
        <v>13464.635183999999</v>
      </c>
      <c r="P176" s="3">
        <f>598.5/12</f>
        <v>49.875</v>
      </c>
    </row>
    <row r="177" spans="1:16">
      <c r="A177" s="29" t="s">
        <v>7697</v>
      </c>
      <c r="B177" s="82"/>
      <c r="C177" s="3756"/>
      <c r="D177" s="182">
        <v>80</v>
      </c>
      <c r="E177" s="161"/>
      <c r="F177" s="131" t="s">
        <v>7536</v>
      </c>
      <c r="G177" s="162"/>
      <c r="H177" s="163"/>
      <c r="I177" s="529"/>
      <c r="J177" s="1187">
        <v>55</v>
      </c>
      <c r="K177" s="3757"/>
      <c r="L177" s="104">
        <v>12687.84</v>
      </c>
      <c r="M177" s="104">
        <f t="shared" si="15"/>
        <v>12307.2048</v>
      </c>
      <c r="N177" s="105">
        <v>7.0000000000000007E-2</v>
      </c>
      <c r="O177" s="101">
        <f t="shared" si="16"/>
        <v>13168.709135999999</v>
      </c>
      <c r="P177" s="3">
        <f>450/12</f>
        <v>37.5</v>
      </c>
    </row>
    <row r="178" spans="1:16">
      <c r="A178" s="29" t="s">
        <v>7698</v>
      </c>
      <c r="B178" s="82"/>
      <c r="C178" s="3756"/>
      <c r="D178" s="182">
        <v>25</v>
      </c>
      <c r="E178" s="161"/>
      <c r="F178" s="131" t="s">
        <v>7620</v>
      </c>
      <c r="G178" s="162"/>
      <c r="H178" s="163"/>
      <c r="I178" s="529"/>
      <c r="J178" s="1187">
        <v>16</v>
      </c>
      <c r="K178" s="3757"/>
      <c r="L178" s="104">
        <v>16572.599999999999</v>
      </c>
      <c r="M178" s="104">
        <f t="shared" si="15"/>
        <v>16075.421999999999</v>
      </c>
      <c r="N178" s="105">
        <v>7.0000000000000007E-2</v>
      </c>
      <c r="O178" s="101">
        <f t="shared" si="16"/>
        <v>17200.701539999998</v>
      </c>
    </row>
    <row r="179" spans="1:16">
      <c r="A179" s="162" t="s">
        <v>7699</v>
      </c>
      <c r="B179" s="82"/>
      <c r="C179" s="196"/>
      <c r="D179" s="182">
        <v>1200</v>
      </c>
      <c r="E179" s="161"/>
      <c r="F179" s="131"/>
      <c r="G179" s="162"/>
      <c r="H179" s="163"/>
      <c r="I179" s="529"/>
      <c r="J179" s="1187">
        <v>900</v>
      </c>
      <c r="K179" s="3757"/>
      <c r="L179" s="104">
        <v>6021.12</v>
      </c>
      <c r="M179" s="104">
        <f>L179-(L179*0.03)</f>
        <v>5840.4863999999998</v>
      </c>
      <c r="N179" s="105">
        <v>7.0000000000000007E-2</v>
      </c>
      <c r="O179" s="101">
        <f>(M179*N179)+M179</f>
        <v>6249.3204479999995</v>
      </c>
    </row>
    <row r="180" spans="1:16">
      <c r="A180" s="29" t="s">
        <v>7700</v>
      </c>
      <c r="B180" s="82" t="s">
        <v>7701</v>
      </c>
      <c r="C180" s="3756"/>
      <c r="D180" s="182">
        <v>160</v>
      </c>
      <c r="E180" s="161"/>
      <c r="F180" s="131" t="s">
        <v>7541</v>
      </c>
      <c r="G180" s="162"/>
      <c r="H180" s="163"/>
      <c r="I180" s="529"/>
      <c r="J180" s="1187">
        <v>140</v>
      </c>
      <c r="K180" s="3757"/>
      <c r="L180" s="104">
        <v>0</v>
      </c>
      <c r="M180" s="104">
        <f>L180-(L180*0.03)</f>
        <v>0</v>
      </c>
      <c r="N180" s="105">
        <v>7.0000000000000007E-2</v>
      </c>
      <c r="O180" s="101">
        <f t="shared" ref="O180:O186" si="17">(M180*N180)+M180</f>
        <v>0</v>
      </c>
    </row>
    <row r="181" spans="1:16">
      <c r="A181" s="2" t="s">
        <v>1</v>
      </c>
      <c r="B181" s="106"/>
      <c r="C181" s="10"/>
      <c r="D181" s="98"/>
      <c r="E181" s="1"/>
      <c r="F181" s="71"/>
      <c r="G181" s="99"/>
      <c r="H181" s="3"/>
      <c r="I181" s="527"/>
      <c r="J181" s="3881"/>
      <c r="K181" s="3757"/>
      <c r="L181" s="104">
        <v>18537.7</v>
      </c>
      <c r="M181" s="104">
        <f>L181-(L181*0.03)</f>
        <v>17981.569</v>
      </c>
      <c r="N181" s="105">
        <v>7.0000000000000007E-2</v>
      </c>
      <c r="O181" s="101">
        <f t="shared" si="17"/>
        <v>19240.278829999999</v>
      </c>
    </row>
    <row r="182" spans="1:16">
      <c r="A182" s="3761" t="s">
        <v>7482</v>
      </c>
      <c r="B182" s="3761"/>
      <c r="C182" s="71"/>
      <c r="D182" s="91"/>
      <c r="E182" s="2"/>
      <c r="F182" s="71"/>
      <c r="G182" s="99"/>
      <c r="H182" s="3"/>
      <c r="I182" s="527"/>
      <c r="J182" s="3881"/>
      <c r="K182" s="3757"/>
      <c r="L182" s="104">
        <v>9031.68</v>
      </c>
      <c r="M182" s="104">
        <f t="shared" ref="M182:M192" si="18">L182-(L182*0.03)</f>
        <v>8760.7296000000006</v>
      </c>
      <c r="N182" s="105">
        <v>7.0000000000000007E-2</v>
      </c>
      <c r="O182" s="101">
        <f t="shared" si="17"/>
        <v>9373.9806720000015</v>
      </c>
    </row>
    <row r="183" spans="1:16" ht="25.5" customHeight="1" thickBot="1">
      <c r="A183" s="4"/>
      <c r="B183" s="98"/>
      <c r="D183" s="98"/>
      <c r="E183" s="1"/>
      <c r="F183" s="71"/>
      <c r="G183" s="99"/>
      <c r="H183" s="3"/>
      <c r="I183" s="527"/>
      <c r="J183" s="3881"/>
      <c r="K183" s="3757"/>
      <c r="M183" s="104">
        <f t="shared" si="18"/>
        <v>0</v>
      </c>
      <c r="N183" s="105">
        <v>7.0000000000000007E-2</v>
      </c>
      <c r="O183" s="101">
        <f t="shared" si="17"/>
        <v>0</v>
      </c>
    </row>
    <row r="184" spans="1:16">
      <c r="A184" s="6" t="s">
        <v>3</v>
      </c>
      <c r="B184" s="6" t="s">
        <v>4</v>
      </c>
      <c r="C184" s="7" t="s">
        <v>5</v>
      </c>
      <c r="D184" s="8" t="s">
        <v>6</v>
      </c>
      <c r="E184" s="9" t="s">
        <v>6</v>
      </c>
      <c r="F184" s="111" t="s">
        <v>7</v>
      </c>
      <c r="G184" s="112" t="s">
        <v>8</v>
      </c>
      <c r="H184" s="113" t="s">
        <v>936</v>
      </c>
      <c r="I184" s="510" t="s">
        <v>10</v>
      </c>
      <c r="J184" s="2216" t="s">
        <v>10</v>
      </c>
      <c r="K184" s="3757"/>
      <c r="L184" s="104">
        <v>8478.9599999999991</v>
      </c>
      <c r="M184" s="104">
        <f t="shared" si="18"/>
        <v>8224.5911999999989</v>
      </c>
      <c r="N184" s="105">
        <v>7.0000000000000007E-2</v>
      </c>
      <c r="O184" s="101">
        <f t="shared" si="17"/>
        <v>8800.3125839999993</v>
      </c>
    </row>
    <row r="185" spans="1:16" ht="35.25" thickBot="1">
      <c r="A185" s="464"/>
      <c r="B185" s="122"/>
      <c r="C185" s="13" t="s">
        <v>11</v>
      </c>
      <c r="D185" s="14" t="s">
        <v>13</v>
      </c>
      <c r="E185" s="15" t="s">
        <v>12</v>
      </c>
      <c r="F185" s="121"/>
      <c r="G185" s="122" t="s">
        <v>14</v>
      </c>
      <c r="H185" s="123" t="s">
        <v>937</v>
      </c>
      <c r="I185" s="528" t="s">
        <v>15</v>
      </c>
      <c r="J185" s="2218" t="s">
        <v>16</v>
      </c>
      <c r="K185" s="3757"/>
      <c r="L185" s="104">
        <v>11122.62</v>
      </c>
      <c r="M185" s="104">
        <f t="shared" si="18"/>
        <v>10788.941400000002</v>
      </c>
      <c r="N185" s="105">
        <v>7.0000000000000007E-2</v>
      </c>
      <c r="O185" s="101">
        <f t="shared" si="17"/>
        <v>11544.167298000002</v>
      </c>
    </row>
    <row r="186" spans="1:16" ht="35.25" thickBot="1">
      <c r="A186" s="465"/>
      <c r="B186" s="82"/>
      <c r="C186" s="456"/>
      <c r="D186" s="217"/>
      <c r="E186" s="187"/>
      <c r="F186" s="131"/>
      <c r="G186" s="29"/>
      <c r="H186" s="132"/>
      <c r="I186" s="514"/>
      <c r="J186" s="1187"/>
      <c r="K186" s="3757"/>
      <c r="L186" s="104">
        <v>3813.12</v>
      </c>
      <c r="M186" s="104">
        <f t="shared" si="18"/>
        <v>3698.7264</v>
      </c>
      <c r="N186" s="105">
        <v>7.0000000000000007E-2</v>
      </c>
      <c r="O186" s="101">
        <f t="shared" si="17"/>
        <v>3957.637248</v>
      </c>
    </row>
    <row r="187" spans="1:16">
      <c r="A187" s="29" t="s">
        <v>7702</v>
      </c>
      <c r="B187" s="82" t="s">
        <v>7703</v>
      </c>
      <c r="C187" s="196"/>
      <c r="D187" s="186">
        <v>25</v>
      </c>
      <c r="E187" s="187"/>
      <c r="F187" s="131" t="s">
        <v>7549</v>
      </c>
      <c r="G187" s="29"/>
      <c r="H187" s="132"/>
      <c r="I187" s="514"/>
      <c r="J187" s="1187">
        <v>5</v>
      </c>
      <c r="K187" s="3757"/>
    </row>
    <row r="188" spans="1:16">
      <c r="A188" s="29" t="s">
        <v>7704</v>
      </c>
      <c r="B188" s="82" t="s">
        <v>7705</v>
      </c>
      <c r="C188" s="196"/>
      <c r="D188" s="158">
        <v>25</v>
      </c>
      <c r="E188" s="51"/>
      <c r="F188" s="131" t="s">
        <v>7549</v>
      </c>
      <c r="G188" s="29"/>
      <c r="H188" s="132"/>
      <c r="I188" s="529"/>
      <c r="J188" s="1187">
        <v>6</v>
      </c>
      <c r="K188" s="3757"/>
    </row>
    <row r="189" spans="1:16">
      <c r="A189" s="29" t="s">
        <v>7706</v>
      </c>
      <c r="B189" s="82" t="s">
        <v>7707</v>
      </c>
      <c r="C189" s="196"/>
      <c r="D189" s="158">
        <v>25</v>
      </c>
      <c r="E189" s="51"/>
      <c r="F189" s="131" t="s">
        <v>7549</v>
      </c>
      <c r="G189" s="29"/>
      <c r="H189" s="132"/>
      <c r="I189" s="529"/>
      <c r="J189" s="1187">
        <v>7</v>
      </c>
      <c r="K189" s="3757"/>
    </row>
    <row r="190" spans="1:16" ht="35.25" thickBot="1">
      <c r="A190" s="29" t="s">
        <v>7708</v>
      </c>
      <c r="B190" s="48"/>
      <c r="C190" s="456"/>
      <c r="D190" s="158"/>
      <c r="E190" s="51"/>
      <c r="F190" s="131"/>
      <c r="G190" s="29"/>
      <c r="H190" s="132"/>
      <c r="I190" s="529"/>
      <c r="J190" s="1187"/>
      <c r="K190" s="3757"/>
    </row>
    <row r="191" spans="1:16">
      <c r="A191" s="465" t="s">
        <v>7709</v>
      </c>
      <c r="B191" s="82" t="s">
        <v>7710</v>
      </c>
      <c r="C191" s="456"/>
      <c r="D191" s="217">
        <v>15</v>
      </c>
      <c r="E191" s="187"/>
      <c r="F191" s="131"/>
      <c r="G191" s="29"/>
      <c r="H191" s="132"/>
      <c r="I191" s="529"/>
      <c r="J191" s="1187"/>
      <c r="K191" s="3757"/>
    </row>
    <row r="192" spans="1:16">
      <c r="A192" s="29" t="s">
        <v>7711</v>
      </c>
      <c r="B192" s="48"/>
      <c r="C192" s="196"/>
      <c r="D192" s="158" t="s">
        <v>7712</v>
      </c>
      <c r="E192" s="51"/>
      <c r="F192" s="131" t="s">
        <v>7713</v>
      </c>
      <c r="G192" s="29"/>
      <c r="H192" s="132"/>
      <c r="I192" s="529"/>
      <c r="J192" s="1187">
        <v>2.25</v>
      </c>
      <c r="K192" s="3757"/>
      <c r="L192" s="104">
        <v>8640</v>
      </c>
      <c r="M192" s="104">
        <f t="shared" si="18"/>
        <v>8380.7999999999993</v>
      </c>
      <c r="N192" s="105">
        <v>7.0000000000000007E-2</v>
      </c>
      <c r="O192" s="101">
        <f>(M192*N192)+M192</f>
        <v>8967.4559999999983</v>
      </c>
    </row>
    <row r="193" spans="1:15" ht="34.5" customHeight="1">
      <c r="A193" s="29" t="s">
        <v>7714</v>
      </c>
      <c r="B193" s="48"/>
      <c r="C193" s="196"/>
      <c r="D193" s="158" t="s">
        <v>7715</v>
      </c>
      <c r="E193" s="51"/>
      <c r="F193" s="131" t="s">
        <v>7713</v>
      </c>
      <c r="G193" s="29"/>
      <c r="H193" s="132"/>
      <c r="I193" s="529"/>
      <c r="J193" s="1187">
        <v>2.25</v>
      </c>
      <c r="K193" s="3757"/>
    </row>
    <row r="194" spans="1:15" ht="34.5" customHeight="1">
      <c r="A194" s="29" t="s">
        <v>7711</v>
      </c>
      <c r="B194" s="140"/>
      <c r="C194" s="457"/>
      <c r="D194" s="158" t="s">
        <v>7716</v>
      </c>
      <c r="E194" s="51"/>
      <c r="F194" s="131" t="s">
        <v>7713</v>
      </c>
      <c r="G194" s="69"/>
      <c r="H194" s="144"/>
      <c r="I194" s="1459"/>
      <c r="J194" s="3868">
        <v>1.85</v>
      </c>
      <c r="K194" s="3757"/>
    </row>
    <row r="195" spans="1:15">
      <c r="A195" s="29" t="s">
        <v>7717</v>
      </c>
      <c r="B195" s="82"/>
      <c r="C195" s="196"/>
      <c r="D195" s="158">
        <v>100</v>
      </c>
      <c r="E195" s="51"/>
      <c r="F195" s="131"/>
      <c r="G195" s="29"/>
      <c r="H195" s="132"/>
      <c r="I195" s="529"/>
      <c r="J195" s="1187"/>
      <c r="K195" s="3757"/>
      <c r="L195" s="3753"/>
    </row>
    <row r="196" spans="1:15">
      <c r="A196" s="29" t="s">
        <v>7718</v>
      </c>
      <c r="B196" s="82"/>
      <c r="C196" s="196"/>
      <c r="D196" s="158">
        <v>20</v>
      </c>
      <c r="E196" s="51"/>
      <c r="F196" s="131"/>
      <c r="G196" s="29"/>
      <c r="H196" s="132"/>
      <c r="I196" s="529"/>
      <c r="J196" s="1187"/>
      <c r="K196" s="3757"/>
    </row>
    <row r="197" spans="1:15">
      <c r="A197" s="29" t="s">
        <v>7719</v>
      </c>
      <c r="B197" s="82"/>
      <c r="C197" s="196"/>
      <c r="D197" s="158"/>
      <c r="E197" s="51"/>
      <c r="F197" s="131" t="s">
        <v>7549</v>
      </c>
      <c r="G197" s="29"/>
      <c r="H197" s="132"/>
      <c r="I197" s="529"/>
      <c r="J197" s="1187"/>
      <c r="K197" s="3757"/>
    </row>
    <row r="198" spans="1:15">
      <c r="A198" s="29" t="s">
        <v>7720</v>
      </c>
      <c r="B198" s="218"/>
      <c r="C198" s="458"/>
      <c r="D198" s="189"/>
      <c r="E198" s="143"/>
      <c r="F198" s="180"/>
      <c r="G198" s="69"/>
      <c r="H198" s="144"/>
      <c r="I198" s="1459"/>
      <c r="J198" s="3868"/>
      <c r="K198" s="3757"/>
    </row>
    <row r="199" spans="1:15">
      <c r="A199" s="29" t="s">
        <v>7721</v>
      </c>
      <c r="B199" s="82" t="s">
        <v>7722</v>
      </c>
      <c r="C199" s="196"/>
      <c r="D199" s="158">
        <v>15</v>
      </c>
      <c r="E199" s="51"/>
      <c r="F199" s="131" t="s">
        <v>7508</v>
      </c>
      <c r="G199" s="29"/>
      <c r="H199" s="132"/>
      <c r="I199" s="529"/>
      <c r="J199" s="1187">
        <v>10.83</v>
      </c>
      <c r="K199" s="3757"/>
    </row>
    <row r="200" spans="1:15">
      <c r="A200" s="29" t="s">
        <v>7721</v>
      </c>
      <c r="B200" s="82" t="s">
        <v>7710</v>
      </c>
      <c r="C200" s="196"/>
      <c r="D200" s="158">
        <v>12</v>
      </c>
      <c r="E200" s="51"/>
      <c r="F200" s="131" t="s">
        <v>7573</v>
      </c>
      <c r="G200" s="29"/>
      <c r="H200" s="132"/>
      <c r="I200" s="529"/>
      <c r="J200" s="1187">
        <v>8.33</v>
      </c>
      <c r="K200" s="3757"/>
      <c r="L200" s="117"/>
    </row>
    <row r="201" spans="1:15">
      <c r="A201" s="29" t="s">
        <v>7721</v>
      </c>
      <c r="B201" s="82" t="s">
        <v>7584</v>
      </c>
      <c r="C201" s="196"/>
      <c r="D201" s="158">
        <v>25</v>
      </c>
      <c r="E201" s="51"/>
      <c r="F201" s="131" t="s">
        <v>7508</v>
      </c>
      <c r="G201" s="29"/>
      <c r="H201" s="132"/>
      <c r="I201" s="529"/>
      <c r="J201" s="1187">
        <v>18.34</v>
      </c>
      <c r="K201" s="3757"/>
      <c r="L201" s="117"/>
    </row>
    <row r="202" spans="1:15">
      <c r="A202" s="29" t="s">
        <v>7723</v>
      </c>
      <c r="B202" s="218" t="s">
        <v>7724</v>
      </c>
      <c r="C202" s="458" t="s">
        <v>7725</v>
      </c>
      <c r="D202" s="189" t="s">
        <v>7726</v>
      </c>
      <c r="E202" s="143"/>
      <c r="F202" s="180" t="s">
        <v>7536</v>
      </c>
      <c r="G202" s="69"/>
      <c r="H202" s="144"/>
      <c r="I202" s="1459">
        <v>320</v>
      </c>
      <c r="J202" s="3868">
        <v>40</v>
      </c>
      <c r="K202" s="3757"/>
      <c r="L202" s="104">
        <v>3552</v>
      </c>
      <c r="M202" s="104">
        <f t="shared" ref="M202:M219" si="19">L202-(L202*0.03)</f>
        <v>3445.44</v>
      </c>
      <c r="N202" s="105">
        <v>7.0000000000000007E-2</v>
      </c>
      <c r="O202" s="101">
        <f t="shared" ref="O202:O219" si="20">(M202*N202)+M202</f>
        <v>3686.6208000000001</v>
      </c>
    </row>
    <row r="203" spans="1:15">
      <c r="A203" s="29" t="s">
        <v>7723</v>
      </c>
      <c r="B203" s="218" t="s">
        <v>7727</v>
      </c>
      <c r="C203" s="458" t="s">
        <v>7725</v>
      </c>
      <c r="D203" s="158" t="s">
        <v>7728</v>
      </c>
      <c r="E203" s="51"/>
      <c r="F203" s="131" t="s">
        <v>7536</v>
      </c>
      <c r="G203" s="29"/>
      <c r="H203" s="132"/>
      <c r="I203" s="529">
        <v>400</v>
      </c>
      <c r="J203" s="1187">
        <v>50</v>
      </c>
      <c r="K203" s="3757"/>
      <c r="M203" s="104">
        <f t="shared" si="19"/>
        <v>0</v>
      </c>
      <c r="N203" s="105">
        <v>7.0000000000000007E-2</v>
      </c>
      <c r="O203" s="101">
        <f t="shared" si="20"/>
        <v>0</v>
      </c>
    </row>
    <row r="204" spans="1:15">
      <c r="A204" s="29" t="s">
        <v>7723</v>
      </c>
      <c r="B204" s="218" t="s">
        <v>7729</v>
      </c>
      <c r="C204" s="457"/>
      <c r="D204" s="158" t="s">
        <v>7730</v>
      </c>
      <c r="E204" s="51"/>
      <c r="F204" s="180" t="s">
        <v>7541</v>
      </c>
      <c r="G204" s="69"/>
      <c r="H204" s="144"/>
      <c r="I204" s="1459">
        <v>100</v>
      </c>
      <c r="J204" s="3868"/>
      <c r="K204" s="3757"/>
      <c r="L204" s="104">
        <v>9498.06</v>
      </c>
      <c r="M204" s="104">
        <f t="shared" si="19"/>
        <v>9213.118199999999</v>
      </c>
      <c r="N204" s="105">
        <v>7.0000000000000007E-2</v>
      </c>
      <c r="O204" s="101">
        <f t="shared" si="20"/>
        <v>9858.0364739999986</v>
      </c>
    </row>
    <row r="205" spans="1:15">
      <c r="A205" s="29" t="s">
        <v>7723</v>
      </c>
      <c r="B205" s="218" t="s">
        <v>7731</v>
      </c>
      <c r="C205" s="457"/>
      <c r="D205" s="158" t="s">
        <v>7732</v>
      </c>
      <c r="E205" s="51"/>
      <c r="F205" s="180" t="s">
        <v>7541</v>
      </c>
      <c r="G205" s="69"/>
      <c r="H205" s="144"/>
      <c r="I205" s="1459">
        <v>130</v>
      </c>
      <c r="J205" s="3868"/>
      <c r="K205" s="3757"/>
      <c r="L205" s="104">
        <v>15305.4</v>
      </c>
      <c r="M205" s="104">
        <f t="shared" si="19"/>
        <v>14846.237999999999</v>
      </c>
      <c r="N205" s="105">
        <v>7.0000000000000007E-2</v>
      </c>
      <c r="O205" s="101">
        <f t="shared" si="20"/>
        <v>15885.47466</v>
      </c>
    </row>
    <row r="206" spans="1:15">
      <c r="A206" s="29"/>
      <c r="B206" s="218"/>
      <c r="C206" s="196"/>
      <c r="D206" s="95"/>
      <c r="E206" s="51"/>
      <c r="F206" s="131"/>
      <c r="G206" s="29"/>
      <c r="H206" s="150"/>
      <c r="I206" s="3888"/>
      <c r="J206" s="1187"/>
      <c r="K206" s="3757"/>
      <c r="M206" s="104">
        <f t="shared" si="19"/>
        <v>0</v>
      </c>
      <c r="N206" s="105">
        <v>7.0000000000000007E-2</v>
      </c>
      <c r="O206" s="101">
        <f t="shared" si="20"/>
        <v>0</v>
      </c>
    </row>
    <row r="207" spans="1:15">
      <c r="A207" s="29"/>
      <c r="B207" s="82"/>
      <c r="C207" s="196"/>
      <c r="D207" s="95"/>
      <c r="E207" s="51"/>
      <c r="F207" s="131"/>
      <c r="G207" s="29"/>
      <c r="H207" s="132"/>
      <c r="I207" s="3891"/>
      <c r="J207" s="1187"/>
      <c r="K207" s="3757"/>
      <c r="M207" s="104">
        <f t="shared" si="19"/>
        <v>0</v>
      </c>
      <c r="N207" s="105">
        <v>7.0000000000000007E-2</v>
      </c>
      <c r="O207" s="101">
        <f t="shared" si="20"/>
        <v>0</v>
      </c>
    </row>
    <row r="208" spans="1:15">
      <c r="A208" s="29"/>
      <c r="B208" s="82"/>
      <c r="C208" s="196"/>
      <c r="D208" s="158"/>
      <c r="E208" s="51"/>
      <c r="F208" s="131"/>
      <c r="G208" s="29"/>
      <c r="H208" s="132"/>
      <c r="I208" s="529"/>
      <c r="J208" s="1187"/>
      <c r="K208" s="3757"/>
    </row>
    <row r="209" spans="1:15">
      <c r="A209" s="29" t="s">
        <v>7733</v>
      </c>
      <c r="B209" s="48"/>
      <c r="C209" s="196"/>
      <c r="D209" s="158" t="s">
        <v>7734</v>
      </c>
      <c r="E209" s="51"/>
      <c r="F209" s="131" t="s">
        <v>7549</v>
      </c>
      <c r="G209" s="29"/>
      <c r="H209" s="132"/>
      <c r="I209" s="529" t="s">
        <v>7735</v>
      </c>
      <c r="J209" s="1187">
        <v>72.5</v>
      </c>
      <c r="K209" s="3757"/>
      <c r="M209" s="104">
        <f t="shared" si="19"/>
        <v>0</v>
      </c>
      <c r="N209" s="105">
        <v>7.0000000000000007E-2</v>
      </c>
      <c r="O209" s="101">
        <f t="shared" si="20"/>
        <v>0</v>
      </c>
    </row>
    <row r="210" spans="1:15">
      <c r="A210" s="53" t="s">
        <v>7736</v>
      </c>
      <c r="B210" s="82"/>
      <c r="C210" s="196"/>
      <c r="D210" s="182">
        <v>85</v>
      </c>
      <c r="E210" s="161"/>
      <c r="F210" s="131"/>
      <c r="G210" s="162"/>
      <c r="H210" s="163"/>
      <c r="I210" s="529"/>
      <c r="J210" s="1187">
        <v>70</v>
      </c>
      <c r="K210" s="3757"/>
      <c r="L210" s="104">
        <v>14244.12</v>
      </c>
      <c r="M210" s="104">
        <f t="shared" si="19"/>
        <v>13816.796400000001</v>
      </c>
      <c r="N210" s="105">
        <v>7.0000000000000007E-2</v>
      </c>
      <c r="O210" s="101">
        <f t="shared" si="20"/>
        <v>14783.972148000001</v>
      </c>
    </row>
    <row r="211" spans="1:15">
      <c r="A211" s="53" t="s">
        <v>7737</v>
      </c>
      <c r="B211" s="82"/>
      <c r="C211" s="196"/>
      <c r="D211" s="182">
        <v>150</v>
      </c>
      <c r="E211" s="161"/>
      <c r="F211" s="131"/>
      <c r="G211" s="162"/>
      <c r="H211" s="163"/>
      <c r="I211" s="529"/>
      <c r="J211" s="1187">
        <v>120</v>
      </c>
      <c r="K211" s="3757"/>
      <c r="L211" s="104">
        <v>14700</v>
      </c>
      <c r="M211" s="104">
        <f t="shared" si="19"/>
        <v>14259</v>
      </c>
      <c r="N211" s="105">
        <v>7.0000000000000007E-2</v>
      </c>
      <c r="O211" s="101">
        <f t="shared" si="20"/>
        <v>15257.130000000001</v>
      </c>
    </row>
    <row r="212" spans="1:15">
      <c r="A212" s="29" t="s">
        <v>7738</v>
      </c>
      <c r="B212" s="48"/>
      <c r="C212" s="196"/>
      <c r="D212" s="158" t="s">
        <v>7734</v>
      </c>
      <c r="E212" s="51"/>
      <c r="F212" s="131" t="s">
        <v>7549</v>
      </c>
      <c r="G212" s="29"/>
      <c r="H212" s="132"/>
      <c r="I212" s="529" t="s">
        <v>7616</v>
      </c>
      <c r="J212" s="1187">
        <v>72.5</v>
      </c>
      <c r="K212" s="3757"/>
    </row>
    <row r="213" spans="1:15">
      <c r="A213" s="29" t="s">
        <v>7739</v>
      </c>
      <c r="B213" s="48"/>
      <c r="C213" s="196"/>
      <c r="D213" s="158"/>
      <c r="E213" s="51"/>
      <c r="F213" s="131" t="s">
        <v>7549</v>
      </c>
      <c r="G213" s="29"/>
      <c r="H213" s="132"/>
      <c r="I213" s="529" t="s">
        <v>7740</v>
      </c>
      <c r="J213" s="1187"/>
      <c r="K213" s="3757"/>
      <c r="L213" s="104">
        <v>14582.7</v>
      </c>
      <c r="M213" s="104">
        <f t="shared" si="19"/>
        <v>14145.219000000001</v>
      </c>
      <c r="N213" s="105">
        <v>7.0000000000000007E-2</v>
      </c>
      <c r="O213" s="101">
        <f t="shared" si="20"/>
        <v>15135.384330000001</v>
      </c>
    </row>
    <row r="214" spans="1:15">
      <c r="A214" s="29" t="s">
        <v>7741</v>
      </c>
      <c r="B214" s="48"/>
      <c r="C214" s="196"/>
      <c r="D214" s="158"/>
      <c r="E214" s="51"/>
      <c r="F214" s="131" t="s">
        <v>7549</v>
      </c>
      <c r="G214" s="29"/>
      <c r="H214" s="132"/>
      <c r="I214" s="529" t="s">
        <v>7576</v>
      </c>
      <c r="J214" s="1187"/>
      <c r="K214" s="3757"/>
      <c r="L214" s="104">
        <v>2669.52</v>
      </c>
      <c r="M214" s="104">
        <f t="shared" si="19"/>
        <v>2589.4344000000001</v>
      </c>
      <c r="N214" s="105">
        <v>7.0000000000000007E-2</v>
      </c>
      <c r="O214" s="101">
        <f t="shared" si="20"/>
        <v>2770.6948080000002</v>
      </c>
    </row>
    <row r="215" spans="1:15" ht="35.25" customHeight="1">
      <c r="A215" s="53" t="s">
        <v>7742</v>
      </c>
      <c r="B215" s="82"/>
      <c r="C215" s="3756"/>
      <c r="D215" s="160">
        <v>65</v>
      </c>
      <c r="E215" s="161"/>
      <c r="F215" s="131"/>
      <c r="G215" s="29"/>
      <c r="H215" s="132"/>
      <c r="I215" s="529"/>
      <c r="J215" s="1187"/>
      <c r="K215" s="3757"/>
      <c r="M215" s="104">
        <f t="shared" si="19"/>
        <v>0</v>
      </c>
      <c r="N215" s="105">
        <v>7.0000000000000007E-2</v>
      </c>
      <c r="O215" s="101">
        <f t="shared" si="20"/>
        <v>0</v>
      </c>
    </row>
    <row r="216" spans="1:15" ht="35.25" customHeight="1">
      <c r="A216" s="4"/>
      <c r="B216" s="98"/>
      <c r="D216" s="98"/>
      <c r="E216" s="1"/>
      <c r="F216" s="71"/>
      <c r="G216" s="99"/>
      <c r="H216" s="3"/>
      <c r="I216" s="527"/>
      <c r="J216" s="3881"/>
      <c r="K216" s="3757"/>
    </row>
    <row r="217" spans="1:15">
      <c r="A217" s="2" t="s">
        <v>1</v>
      </c>
      <c r="B217" s="106"/>
      <c r="C217" s="10"/>
      <c r="D217" s="98"/>
      <c r="E217" s="1"/>
      <c r="F217" s="71"/>
      <c r="G217" s="99"/>
      <c r="H217" s="3"/>
      <c r="I217" s="527"/>
      <c r="J217" s="3881"/>
      <c r="K217" s="3757"/>
      <c r="L217" s="104">
        <v>12972.96</v>
      </c>
      <c r="M217" s="104">
        <f t="shared" si="19"/>
        <v>12583.771199999999</v>
      </c>
      <c r="N217" s="105">
        <v>7.0000000000000007E-2</v>
      </c>
      <c r="O217" s="101">
        <f t="shared" si="20"/>
        <v>13464.635183999999</v>
      </c>
    </row>
    <row r="218" spans="1:15">
      <c r="A218" s="3761" t="s">
        <v>7482</v>
      </c>
      <c r="B218" s="3761"/>
      <c r="C218" s="71"/>
      <c r="D218" s="91"/>
      <c r="E218" s="2"/>
      <c r="F218" s="71"/>
      <c r="G218" s="99"/>
      <c r="H218" s="3"/>
      <c r="I218" s="527"/>
      <c r="J218" s="3881"/>
      <c r="K218" s="3757"/>
      <c r="L218" s="104">
        <v>12687.84</v>
      </c>
      <c r="M218" s="104">
        <f t="shared" si="19"/>
        <v>12307.2048</v>
      </c>
      <c r="N218" s="105">
        <v>7.0000000000000007E-2</v>
      </c>
      <c r="O218" s="101">
        <f t="shared" si="20"/>
        <v>13168.709135999999</v>
      </c>
    </row>
    <row r="219" spans="1:15" ht="35.25" thickBot="1">
      <c r="A219" s="4"/>
      <c r="B219" s="98"/>
      <c r="D219" s="98"/>
      <c r="E219" s="1"/>
      <c r="F219" s="71"/>
      <c r="G219" s="99"/>
      <c r="H219" s="3"/>
      <c r="I219" s="527"/>
      <c r="J219" s="3881"/>
      <c r="K219" s="3757"/>
      <c r="L219" s="104">
        <v>16572.599999999999</v>
      </c>
      <c r="M219" s="104">
        <f t="shared" si="19"/>
        <v>16075.421999999999</v>
      </c>
      <c r="N219" s="105">
        <v>7.0000000000000007E-2</v>
      </c>
      <c r="O219" s="101">
        <f t="shared" si="20"/>
        <v>17200.701539999998</v>
      </c>
    </row>
    <row r="220" spans="1:15">
      <c r="A220" s="3760" t="s">
        <v>3</v>
      </c>
      <c r="B220" s="6" t="s">
        <v>4</v>
      </c>
      <c r="C220" s="7" t="s">
        <v>5</v>
      </c>
      <c r="D220" s="8" t="s">
        <v>6</v>
      </c>
      <c r="E220" s="9" t="s">
        <v>6</v>
      </c>
      <c r="F220" s="111" t="s">
        <v>7</v>
      </c>
      <c r="G220" s="112" t="s">
        <v>8</v>
      </c>
      <c r="H220" s="113" t="s">
        <v>936</v>
      </c>
      <c r="I220" s="514" t="s">
        <v>10</v>
      </c>
      <c r="J220" s="2216" t="s">
        <v>10</v>
      </c>
      <c r="K220" s="3757"/>
      <c r="L220" s="104">
        <v>6021.12</v>
      </c>
      <c r="M220" s="104">
        <f>L220-(L220*0.03)</f>
        <v>5840.4863999999998</v>
      </c>
      <c r="N220" s="105">
        <v>7.0000000000000007E-2</v>
      </c>
      <c r="O220" s="101">
        <f>(M220*N220)+M220</f>
        <v>6249.3204479999995</v>
      </c>
    </row>
    <row r="221" spans="1:15" ht="35.25" thickBot="1">
      <c r="A221" s="119"/>
      <c r="B221" s="12"/>
      <c r="C221" s="13" t="s">
        <v>11</v>
      </c>
      <c r="D221" s="14" t="s">
        <v>13</v>
      </c>
      <c r="E221" s="15" t="s">
        <v>12</v>
      </c>
      <c r="F221" s="121"/>
      <c r="G221" s="122" t="s">
        <v>14</v>
      </c>
      <c r="H221" s="123" t="s">
        <v>937</v>
      </c>
      <c r="I221" s="531" t="s">
        <v>15</v>
      </c>
      <c r="J221" s="2218" t="s">
        <v>16</v>
      </c>
      <c r="K221" s="3757"/>
      <c r="L221" s="104">
        <v>8714.16</v>
      </c>
      <c r="M221" s="104">
        <f>L221-(L221*0.03)</f>
        <v>8452.7351999999992</v>
      </c>
      <c r="N221" s="105">
        <v>7.0000000000000007E-2</v>
      </c>
      <c r="O221" s="101">
        <f>(M221*N221)+M221</f>
        <v>9044.4266639999987</v>
      </c>
    </row>
    <row r="222" spans="1:15">
      <c r="A222" s="1652" t="s">
        <v>7743</v>
      </c>
      <c r="B222" s="48"/>
      <c r="C222" s="456"/>
      <c r="D222" s="186"/>
      <c r="E222" s="187"/>
      <c r="F222" s="131" t="s">
        <v>7744</v>
      </c>
      <c r="G222" s="29"/>
      <c r="H222" s="132" t="s">
        <v>7745</v>
      </c>
      <c r="I222" s="514"/>
      <c r="J222" s="1187" t="s">
        <v>7746</v>
      </c>
      <c r="K222" s="3757"/>
      <c r="L222" s="104">
        <v>0</v>
      </c>
      <c r="M222" s="104">
        <f>L222-(L222*0.03)</f>
        <v>0</v>
      </c>
      <c r="N222" s="105">
        <v>7.0000000000000007E-2</v>
      </c>
      <c r="O222" s="101">
        <f t="shared" ref="O222:O228" si="21">(M222*N222)+M222</f>
        <v>0</v>
      </c>
    </row>
    <row r="223" spans="1:15">
      <c r="A223" s="29" t="s">
        <v>5405</v>
      </c>
      <c r="B223" s="459">
        <v>1612</v>
      </c>
      <c r="C223" s="457"/>
      <c r="D223" s="158">
        <v>125</v>
      </c>
      <c r="E223" s="51"/>
      <c r="F223" s="180" t="s">
        <v>412</v>
      </c>
      <c r="G223" s="69"/>
      <c r="H223" s="144"/>
      <c r="I223" s="1459">
        <v>90</v>
      </c>
      <c r="J223" s="3868">
        <v>110</v>
      </c>
      <c r="K223" s="3757"/>
      <c r="L223" s="104">
        <v>18537.7</v>
      </c>
      <c r="M223" s="104">
        <f>L223-(L223*0.03)</f>
        <v>17981.569</v>
      </c>
      <c r="N223" s="105">
        <v>7.0000000000000007E-2</v>
      </c>
      <c r="O223" s="101">
        <f t="shared" si="21"/>
        <v>19240.278829999999</v>
      </c>
    </row>
    <row r="224" spans="1:15">
      <c r="A224" s="162"/>
      <c r="B224" s="459">
        <v>2216</v>
      </c>
      <c r="C224" s="457"/>
      <c r="D224" s="158">
        <v>170</v>
      </c>
      <c r="E224" s="51"/>
      <c r="F224" s="180" t="s">
        <v>412</v>
      </c>
      <c r="G224" s="69"/>
      <c r="H224" s="144"/>
      <c r="I224" s="1459">
        <v>110</v>
      </c>
      <c r="J224" s="3868">
        <v>145</v>
      </c>
      <c r="K224" s="3757"/>
      <c r="L224" s="104">
        <v>9031.68</v>
      </c>
      <c r="M224" s="104">
        <f t="shared" ref="M224:M233" si="22">L224-(L224*0.03)</f>
        <v>8760.7296000000006</v>
      </c>
      <c r="N224" s="105">
        <v>7.0000000000000007E-2</v>
      </c>
      <c r="O224" s="101">
        <f t="shared" si="21"/>
        <v>9373.9806720000015</v>
      </c>
    </row>
    <row r="225" spans="1:15">
      <c r="A225" s="162"/>
      <c r="B225" s="459">
        <v>2416</v>
      </c>
      <c r="C225" s="457"/>
      <c r="D225" s="158">
        <v>185</v>
      </c>
      <c r="E225" s="51"/>
      <c r="F225" s="180" t="s">
        <v>7508</v>
      </c>
      <c r="G225" s="69"/>
      <c r="H225" s="144"/>
      <c r="I225" s="1459">
        <v>130</v>
      </c>
      <c r="J225" s="3868">
        <v>160</v>
      </c>
      <c r="K225" s="3757"/>
      <c r="M225" s="104">
        <f t="shared" si="22"/>
        <v>0</v>
      </c>
      <c r="N225" s="105">
        <v>7.0000000000000007E-2</v>
      </c>
      <c r="O225" s="101">
        <f t="shared" si="21"/>
        <v>0</v>
      </c>
    </row>
    <row r="226" spans="1:15">
      <c r="A226" s="162"/>
      <c r="B226" s="459">
        <v>2616</v>
      </c>
      <c r="C226" s="196"/>
      <c r="D226" s="158">
        <v>210</v>
      </c>
      <c r="E226" s="51"/>
      <c r="F226" s="131" t="s">
        <v>7508</v>
      </c>
      <c r="G226" s="29"/>
      <c r="H226" s="132"/>
      <c r="I226" s="529">
        <v>150</v>
      </c>
      <c r="J226" s="3868">
        <v>180</v>
      </c>
      <c r="K226" s="3757"/>
      <c r="L226" s="104">
        <v>8478.9599999999991</v>
      </c>
      <c r="M226" s="104">
        <f t="shared" si="22"/>
        <v>8224.5911999999989</v>
      </c>
      <c r="N226" s="105">
        <v>7.0000000000000007E-2</v>
      </c>
      <c r="O226" s="101">
        <f t="shared" si="21"/>
        <v>8800.3125839999993</v>
      </c>
    </row>
    <row r="227" spans="1:15">
      <c r="A227" s="162"/>
      <c r="B227" s="459">
        <v>2816</v>
      </c>
      <c r="C227" s="196"/>
      <c r="D227" s="158">
        <v>300</v>
      </c>
      <c r="E227" s="51"/>
      <c r="F227" s="131" t="s">
        <v>412</v>
      </c>
      <c r="G227" s="29"/>
      <c r="H227" s="132"/>
      <c r="I227" s="529">
        <v>170</v>
      </c>
      <c r="J227" s="1187">
        <v>210</v>
      </c>
      <c r="K227" s="3757"/>
      <c r="L227" s="104">
        <v>11122.62</v>
      </c>
      <c r="M227" s="104">
        <f t="shared" si="22"/>
        <v>10788.941400000002</v>
      </c>
      <c r="N227" s="105">
        <v>7.0000000000000007E-2</v>
      </c>
      <c r="O227" s="101">
        <f t="shared" si="21"/>
        <v>11544.167298000002</v>
      </c>
    </row>
    <row r="228" spans="1:15">
      <c r="A228" s="434"/>
      <c r="B228" s="460">
        <v>3219</v>
      </c>
      <c r="C228" s="196"/>
      <c r="D228" s="95">
        <v>340</v>
      </c>
      <c r="E228" s="51"/>
      <c r="F228" s="131" t="s">
        <v>412</v>
      </c>
      <c r="G228" s="29"/>
      <c r="H228" s="150"/>
      <c r="I228" s="529">
        <v>260</v>
      </c>
      <c r="J228" s="1187">
        <v>290</v>
      </c>
      <c r="K228" s="3757"/>
      <c r="L228" s="104">
        <v>3813.12</v>
      </c>
      <c r="M228" s="104">
        <f t="shared" si="22"/>
        <v>3698.7264</v>
      </c>
      <c r="N228" s="105">
        <v>7.0000000000000007E-2</v>
      </c>
      <c r="O228" s="101">
        <f t="shared" si="21"/>
        <v>3957.637248</v>
      </c>
    </row>
    <row r="229" spans="1:15" ht="35.25" thickBot="1">
      <c r="A229" s="1654"/>
      <c r="B229" s="1655">
        <v>3220</v>
      </c>
      <c r="C229" s="1656"/>
      <c r="D229" s="1657">
        <v>340</v>
      </c>
      <c r="E229" s="1658"/>
      <c r="F229" s="1659"/>
      <c r="G229" s="1660"/>
      <c r="H229" s="1661"/>
      <c r="I229" s="3892">
        <v>250</v>
      </c>
      <c r="J229" s="3893">
        <v>290</v>
      </c>
      <c r="K229" s="3757"/>
    </row>
    <row r="230" spans="1:15" ht="28.5" customHeight="1" thickTop="1">
      <c r="A230" s="20" t="s">
        <v>7747</v>
      </c>
      <c r="B230" s="85" t="s">
        <v>3033</v>
      </c>
      <c r="C230" s="261"/>
      <c r="D230" s="1977" t="s">
        <v>7748</v>
      </c>
      <c r="E230" s="88"/>
      <c r="F230" s="403" t="s">
        <v>7749</v>
      </c>
      <c r="G230" s="20"/>
      <c r="H230" s="404"/>
      <c r="I230" s="308" t="s">
        <v>6597</v>
      </c>
      <c r="J230" s="3885">
        <v>1.3</v>
      </c>
      <c r="K230" s="3757"/>
    </row>
    <row r="231" spans="1:15">
      <c r="A231" s="29" t="s">
        <v>7747</v>
      </c>
      <c r="B231" s="82" t="s">
        <v>2934</v>
      </c>
      <c r="C231" s="196"/>
      <c r="D231" s="160" t="s">
        <v>7750</v>
      </c>
      <c r="E231" s="51"/>
      <c r="F231" s="131" t="s">
        <v>7749</v>
      </c>
      <c r="G231" s="29"/>
      <c r="H231" s="132"/>
      <c r="I231" s="529" t="s">
        <v>7751</v>
      </c>
      <c r="J231" s="1187">
        <v>1.6</v>
      </c>
      <c r="K231" s="3757"/>
    </row>
    <row r="232" spans="1:15" ht="35.25" thickBot="1">
      <c r="A232" s="1660" t="s">
        <v>7747</v>
      </c>
      <c r="B232" s="1662" t="s">
        <v>847</v>
      </c>
      <c r="C232" s="1656"/>
      <c r="D232" s="1657"/>
      <c r="E232" s="1658"/>
      <c r="F232" s="1659"/>
      <c r="G232" s="1660"/>
      <c r="H232" s="1663"/>
      <c r="I232" s="3892"/>
      <c r="J232" s="3893"/>
      <c r="K232" s="3757"/>
    </row>
    <row r="233" spans="1:15" ht="35.25" thickTop="1">
      <c r="A233" s="20" t="s">
        <v>7752</v>
      </c>
      <c r="B233" s="85" t="s">
        <v>3033</v>
      </c>
      <c r="C233" s="1558" t="s">
        <v>183</v>
      </c>
      <c r="D233" s="1978" t="s">
        <v>7753</v>
      </c>
      <c r="E233" s="88"/>
      <c r="F233" s="403"/>
      <c r="G233" s="20"/>
      <c r="H233" s="404"/>
      <c r="I233" s="308"/>
      <c r="J233" s="3885">
        <v>6</v>
      </c>
      <c r="K233" s="3757"/>
      <c r="L233" s="104">
        <v>8640</v>
      </c>
      <c r="M233" s="104">
        <f t="shared" si="22"/>
        <v>8380.7999999999993</v>
      </c>
      <c r="N233" s="105">
        <v>7.0000000000000007E-2</v>
      </c>
      <c r="O233" s="101">
        <f>(M233*N233)+M233</f>
        <v>8967.4559999999983</v>
      </c>
    </row>
    <row r="234" spans="1:15">
      <c r="A234" s="29" t="s">
        <v>7752</v>
      </c>
      <c r="B234" s="82" t="s">
        <v>2934</v>
      </c>
      <c r="C234" s="458" t="s">
        <v>183</v>
      </c>
      <c r="D234" s="1402" t="s">
        <v>3734</v>
      </c>
      <c r="E234" s="51"/>
      <c r="F234" s="131"/>
      <c r="G234" s="35"/>
      <c r="H234" s="154"/>
      <c r="I234" s="3883"/>
      <c r="J234" s="3884">
        <v>7</v>
      </c>
      <c r="K234" s="3757"/>
    </row>
    <row r="235" spans="1:15" ht="35.25" thickBot="1">
      <c r="A235" s="1660" t="s">
        <v>7752</v>
      </c>
      <c r="B235" s="1662" t="s">
        <v>847</v>
      </c>
      <c r="C235" s="1667" t="s">
        <v>183</v>
      </c>
      <c r="D235" s="1979" t="s">
        <v>7754</v>
      </c>
      <c r="E235" s="1658"/>
      <c r="F235" s="1659"/>
      <c r="G235" s="1660"/>
      <c r="H235" s="1663"/>
      <c r="I235" s="3892"/>
      <c r="J235" s="3893">
        <v>8</v>
      </c>
      <c r="K235" s="3757"/>
    </row>
    <row r="236" spans="1:15" ht="35.25" thickTop="1">
      <c r="A236" s="20" t="s">
        <v>7755</v>
      </c>
      <c r="B236" s="85" t="s">
        <v>3033</v>
      </c>
      <c r="C236" s="1558" t="s">
        <v>613</v>
      </c>
      <c r="D236" s="1985" t="s">
        <v>7756</v>
      </c>
      <c r="E236" s="835" t="s">
        <v>7757</v>
      </c>
      <c r="F236" s="1664" t="s">
        <v>7749</v>
      </c>
      <c r="G236" s="628"/>
      <c r="H236" s="1665"/>
      <c r="I236" s="629">
        <v>230</v>
      </c>
      <c r="J236" s="3882">
        <v>3.83</v>
      </c>
      <c r="K236" s="3757"/>
    </row>
    <row r="237" spans="1:15">
      <c r="A237" s="29" t="s">
        <v>7758</v>
      </c>
      <c r="B237" s="82" t="s">
        <v>2934</v>
      </c>
      <c r="C237" s="458" t="s">
        <v>613</v>
      </c>
      <c r="D237" s="160" t="s">
        <v>7759</v>
      </c>
      <c r="E237" s="161" t="s">
        <v>7760</v>
      </c>
      <c r="F237" s="131" t="s">
        <v>7749</v>
      </c>
      <c r="G237" s="29"/>
      <c r="H237" s="132"/>
      <c r="I237" s="529">
        <v>270</v>
      </c>
      <c r="J237" s="1187">
        <v>4.5</v>
      </c>
      <c r="K237" s="3757"/>
    </row>
    <row r="238" spans="1:15">
      <c r="A238" s="29" t="s">
        <v>7761</v>
      </c>
      <c r="B238" s="82" t="s">
        <v>847</v>
      </c>
      <c r="C238" s="458" t="s">
        <v>613</v>
      </c>
      <c r="D238" s="160" t="s">
        <v>7762</v>
      </c>
      <c r="E238" s="161" t="s">
        <v>7763</v>
      </c>
      <c r="F238" s="131" t="s">
        <v>7749</v>
      </c>
      <c r="G238" s="29"/>
      <c r="H238" s="132"/>
      <c r="I238" s="529">
        <v>300</v>
      </c>
      <c r="J238" s="1187">
        <v>5</v>
      </c>
      <c r="K238" s="3757"/>
    </row>
    <row r="239" spans="1:15" ht="35.25" thickBot="1">
      <c r="A239" s="1980" t="s">
        <v>7764</v>
      </c>
      <c r="B239" s="1981" t="s">
        <v>847</v>
      </c>
      <c r="C239" s="1982" t="s">
        <v>613</v>
      </c>
      <c r="D239" s="1986" t="s">
        <v>7765</v>
      </c>
      <c r="E239" s="161" t="s">
        <v>7766</v>
      </c>
      <c r="F239" s="1983" t="s">
        <v>7749</v>
      </c>
      <c r="G239" s="1980"/>
      <c r="H239" s="1984"/>
      <c r="I239" s="3894">
        <v>320</v>
      </c>
      <c r="J239" s="3895">
        <v>5.33</v>
      </c>
      <c r="K239" s="3757"/>
    </row>
    <row r="240" spans="1:15" ht="35.25" thickTop="1">
      <c r="A240" s="20" t="s">
        <v>7767</v>
      </c>
      <c r="B240" s="747">
        <v>1612</v>
      </c>
      <c r="C240" s="261"/>
      <c r="D240" s="1653" t="s">
        <v>7768</v>
      </c>
      <c r="E240" s="88"/>
      <c r="F240" s="403" t="s">
        <v>7769</v>
      </c>
      <c r="G240" s="20"/>
      <c r="H240" s="404"/>
      <c r="I240" s="1605" t="s">
        <v>7770</v>
      </c>
      <c r="J240" s="3885">
        <v>117</v>
      </c>
      <c r="K240" s="3757"/>
    </row>
    <row r="241" spans="1:15">
      <c r="A241" s="29"/>
      <c r="B241" s="459">
        <v>2216</v>
      </c>
      <c r="C241" s="196"/>
      <c r="D241" s="95" t="s">
        <v>7768</v>
      </c>
      <c r="E241" s="51"/>
      <c r="F241" s="131" t="s">
        <v>7769</v>
      </c>
      <c r="G241" s="29"/>
      <c r="H241" s="132"/>
      <c r="I241" s="3888" t="s">
        <v>7770</v>
      </c>
      <c r="J241" s="1187">
        <v>117</v>
      </c>
      <c r="K241" s="3757"/>
    </row>
    <row r="242" spans="1:15">
      <c r="A242" s="29"/>
      <c r="B242" s="459">
        <v>2416</v>
      </c>
      <c r="C242" s="196"/>
      <c r="D242" s="95" t="s">
        <v>7768</v>
      </c>
      <c r="E242" s="51"/>
      <c r="F242" s="131" t="s">
        <v>7769</v>
      </c>
      <c r="G242" s="29"/>
      <c r="H242" s="132"/>
      <c r="I242" s="3888" t="s">
        <v>7770</v>
      </c>
      <c r="J242" s="1187">
        <v>117</v>
      </c>
      <c r="K242" s="3757"/>
    </row>
    <row r="243" spans="1:15">
      <c r="A243" s="29"/>
      <c r="B243" s="459">
        <v>2616</v>
      </c>
      <c r="C243" s="196"/>
      <c r="D243" s="95" t="s">
        <v>7768</v>
      </c>
      <c r="E243" s="51"/>
      <c r="F243" s="131" t="s">
        <v>7769</v>
      </c>
      <c r="G243" s="29"/>
      <c r="H243" s="132"/>
      <c r="I243" s="3888" t="s">
        <v>7770</v>
      </c>
      <c r="J243" s="1187">
        <v>117</v>
      </c>
      <c r="K243" s="3757"/>
      <c r="L243" s="117"/>
    </row>
    <row r="244" spans="1:15">
      <c r="A244" s="53"/>
      <c r="B244" s="459">
        <v>2816</v>
      </c>
      <c r="C244" s="196"/>
      <c r="D244" s="95" t="s">
        <v>7768</v>
      </c>
      <c r="E244" s="51"/>
      <c r="F244" s="131" t="s">
        <v>7769</v>
      </c>
      <c r="G244" s="29"/>
      <c r="H244" s="132"/>
      <c r="I244" s="3888" t="s">
        <v>7770</v>
      </c>
      <c r="J244" s="1187">
        <v>117</v>
      </c>
      <c r="K244" s="3757"/>
      <c r="L244" s="117"/>
    </row>
    <row r="245" spans="1:15">
      <c r="A245" s="20"/>
      <c r="B245" s="460">
        <v>3219</v>
      </c>
      <c r="C245" s="196"/>
      <c r="D245" s="95" t="s">
        <v>7768</v>
      </c>
      <c r="E245" s="51"/>
      <c r="F245" s="131" t="s">
        <v>7769</v>
      </c>
      <c r="G245" s="29"/>
      <c r="H245" s="132"/>
      <c r="I245" s="3888" t="s">
        <v>7770</v>
      </c>
      <c r="J245" s="1187">
        <v>117</v>
      </c>
      <c r="K245" s="3757"/>
      <c r="L245" s="104">
        <v>3552</v>
      </c>
      <c r="M245" s="104">
        <f t="shared" ref="M245:M261" si="23">L245-(L245*0.03)</f>
        <v>3445.44</v>
      </c>
      <c r="N245" s="105">
        <v>7.0000000000000007E-2</v>
      </c>
      <c r="O245" s="101">
        <f t="shared" ref="O245:O261" si="24">(M245*N245)+M245</f>
        <v>3686.6208000000001</v>
      </c>
    </row>
    <row r="246" spans="1:15">
      <c r="A246" s="29" t="s">
        <v>7771</v>
      </c>
      <c r="B246" s="459">
        <v>1612</v>
      </c>
      <c r="C246" s="196"/>
      <c r="D246" s="95" t="s">
        <v>7772</v>
      </c>
      <c r="E246" s="51"/>
      <c r="F246" s="131" t="s">
        <v>7769</v>
      </c>
      <c r="G246" s="29"/>
      <c r="H246" s="132"/>
      <c r="I246" s="3888" t="s">
        <v>7773</v>
      </c>
      <c r="J246" s="1187">
        <v>184</v>
      </c>
      <c r="K246" s="3757"/>
      <c r="M246" s="104">
        <f t="shared" si="23"/>
        <v>0</v>
      </c>
      <c r="N246" s="105">
        <v>7.0000000000000007E-2</v>
      </c>
      <c r="O246" s="101">
        <f t="shared" si="24"/>
        <v>0</v>
      </c>
    </row>
    <row r="247" spans="1:15">
      <c r="A247" s="28"/>
      <c r="B247" s="459">
        <v>2216</v>
      </c>
      <c r="C247" s="196"/>
      <c r="D247" s="158"/>
      <c r="E247" s="51"/>
      <c r="F247" s="131"/>
      <c r="G247" s="29"/>
      <c r="H247" s="132"/>
      <c r="I247" s="529"/>
      <c r="J247" s="1187"/>
      <c r="K247" s="3757"/>
      <c r="L247" s="104">
        <v>9498.06</v>
      </c>
      <c r="M247" s="104">
        <f t="shared" si="23"/>
        <v>9213.118199999999</v>
      </c>
      <c r="N247" s="105">
        <v>7.0000000000000007E-2</v>
      </c>
      <c r="O247" s="101">
        <f t="shared" si="24"/>
        <v>9858.0364739999986</v>
      </c>
    </row>
    <row r="248" spans="1:15">
      <c r="A248" s="28"/>
      <c r="B248" s="459">
        <v>2416</v>
      </c>
      <c r="C248" s="196"/>
      <c r="D248" s="160"/>
      <c r="E248" s="161"/>
      <c r="F248" s="131"/>
      <c r="G248" s="162"/>
      <c r="H248" s="163"/>
      <c r="I248" s="529"/>
      <c r="J248" s="1187"/>
      <c r="K248" s="3757"/>
      <c r="L248" s="104">
        <v>15305.4</v>
      </c>
      <c r="M248" s="104">
        <f t="shared" si="23"/>
        <v>14846.237999999999</v>
      </c>
      <c r="N248" s="105">
        <v>7.0000000000000007E-2</v>
      </c>
      <c r="O248" s="101">
        <f t="shared" si="24"/>
        <v>15885.47466</v>
      </c>
    </row>
    <row r="249" spans="1:15">
      <c r="A249" s="28"/>
      <c r="B249" s="459">
        <v>2616</v>
      </c>
      <c r="C249" s="196"/>
      <c r="D249" s="182"/>
      <c r="E249" s="161"/>
      <c r="F249" s="131"/>
      <c r="G249" s="162"/>
      <c r="H249" s="163"/>
      <c r="I249" s="529"/>
      <c r="J249" s="1187"/>
      <c r="K249" s="3757"/>
      <c r="M249" s="104">
        <f t="shared" si="23"/>
        <v>0</v>
      </c>
      <c r="N249" s="105">
        <v>7.0000000000000007E-2</v>
      </c>
      <c r="O249" s="101">
        <f t="shared" si="24"/>
        <v>0</v>
      </c>
    </row>
    <row r="250" spans="1:15">
      <c r="A250" s="28"/>
      <c r="B250" s="459">
        <v>2816</v>
      </c>
      <c r="C250" s="196"/>
      <c r="D250" s="182"/>
      <c r="E250" s="161"/>
      <c r="F250" s="131"/>
      <c r="G250" s="162"/>
      <c r="H250" s="163"/>
      <c r="I250" s="529"/>
      <c r="J250" s="1187"/>
      <c r="K250" s="3757"/>
      <c r="M250" s="104">
        <f t="shared" si="23"/>
        <v>0</v>
      </c>
      <c r="N250" s="105">
        <v>7.0000000000000007E-2</v>
      </c>
      <c r="O250" s="101">
        <f t="shared" si="24"/>
        <v>0</v>
      </c>
    </row>
    <row r="251" spans="1:15">
      <c r="A251" s="28"/>
      <c r="B251" s="460">
        <v>3219</v>
      </c>
      <c r="C251" s="196"/>
      <c r="D251" s="182"/>
      <c r="E251" s="161"/>
      <c r="F251" s="131"/>
      <c r="G251" s="162"/>
      <c r="H251" s="163"/>
      <c r="I251" s="529"/>
      <c r="J251" s="1187"/>
      <c r="K251" s="3757"/>
      <c r="M251" s="104">
        <f t="shared" si="23"/>
        <v>0</v>
      </c>
      <c r="N251" s="105">
        <v>7.0000000000000007E-2</v>
      </c>
      <c r="O251" s="101">
        <f t="shared" si="24"/>
        <v>0</v>
      </c>
    </row>
    <row r="252" spans="1:15">
      <c r="A252" s="4"/>
      <c r="B252" s="98"/>
      <c r="D252" s="98"/>
      <c r="E252" s="1"/>
      <c r="F252" s="71"/>
      <c r="G252" s="99"/>
      <c r="H252" s="3"/>
      <c r="I252" s="527"/>
      <c r="J252" s="3881"/>
      <c r="K252" s="3757"/>
      <c r="L252" s="104">
        <v>14244.12</v>
      </c>
      <c r="M252" s="104">
        <f t="shared" si="23"/>
        <v>13816.796400000001</v>
      </c>
      <c r="N252" s="105">
        <v>7.0000000000000007E-2</v>
      </c>
      <c r="O252" s="101">
        <f t="shared" si="24"/>
        <v>14783.972148000001</v>
      </c>
    </row>
    <row r="253" spans="1:15">
      <c r="A253" s="2" t="s">
        <v>1</v>
      </c>
      <c r="B253" s="106"/>
      <c r="C253" s="10"/>
      <c r="D253" s="98"/>
      <c r="E253" s="1"/>
      <c r="F253" s="71"/>
      <c r="G253" s="99"/>
      <c r="H253" s="3"/>
      <c r="I253" s="527"/>
      <c r="J253" s="3881"/>
      <c r="K253" s="3757"/>
      <c r="L253" s="104">
        <v>3240</v>
      </c>
      <c r="M253" s="104">
        <f t="shared" si="23"/>
        <v>3142.8</v>
      </c>
      <c r="N253" s="105">
        <v>7.0000000000000007E-2</v>
      </c>
      <c r="O253" s="101">
        <f t="shared" si="24"/>
        <v>3362.7960000000003</v>
      </c>
    </row>
    <row r="254" spans="1:15">
      <c r="A254" s="3761" t="s">
        <v>2533</v>
      </c>
      <c r="B254" s="3761"/>
      <c r="C254" s="71"/>
      <c r="D254" s="91"/>
      <c r="E254" s="2"/>
      <c r="F254" s="71"/>
      <c r="G254" s="99"/>
      <c r="H254" s="3"/>
      <c r="I254" s="527"/>
      <c r="J254" s="3881"/>
      <c r="K254" s="3757"/>
      <c r="L254" s="104">
        <v>14700</v>
      </c>
      <c r="M254" s="104">
        <f t="shared" si="23"/>
        <v>14259</v>
      </c>
      <c r="N254" s="105">
        <v>7.0000000000000007E-2</v>
      </c>
      <c r="O254" s="101">
        <f t="shared" si="24"/>
        <v>15257.130000000001</v>
      </c>
    </row>
    <row r="255" spans="1:15" ht="35.25" thickBot="1">
      <c r="A255" s="4"/>
      <c r="B255" s="98"/>
      <c r="D255" s="98"/>
      <c r="E255" s="1"/>
      <c r="F255" s="71"/>
      <c r="G255" s="99"/>
      <c r="H255" s="3"/>
      <c r="I255" s="527"/>
      <c r="J255" s="3881"/>
      <c r="K255" s="3757"/>
      <c r="L255" s="104">
        <v>14582.7</v>
      </c>
      <c r="M255" s="104">
        <f t="shared" si="23"/>
        <v>14145.219000000001</v>
      </c>
      <c r="N255" s="105">
        <v>7.0000000000000007E-2</v>
      </c>
      <c r="O255" s="101">
        <f t="shared" si="24"/>
        <v>15135.384330000001</v>
      </c>
    </row>
    <row r="256" spans="1:15">
      <c r="A256" s="3760"/>
      <c r="B256" s="6" t="s">
        <v>4</v>
      </c>
      <c r="C256" s="7" t="s">
        <v>5</v>
      </c>
      <c r="D256" s="8" t="s">
        <v>6</v>
      </c>
      <c r="E256" s="9" t="s">
        <v>6</v>
      </c>
      <c r="F256" s="111" t="s">
        <v>7</v>
      </c>
      <c r="G256" s="112" t="s">
        <v>8</v>
      </c>
      <c r="H256" s="113" t="s">
        <v>936</v>
      </c>
      <c r="I256" s="514" t="s">
        <v>10</v>
      </c>
      <c r="J256" s="2216" t="s">
        <v>10</v>
      </c>
      <c r="K256" s="3757"/>
      <c r="L256" s="104">
        <v>13483.8</v>
      </c>
      <c r="M256" s="104">
        <f t="shared" si="23"/>
        <v>13079.286</v>
      </c>
      <c r="N256" s="105">
        <v>7.0000000000000007E-2</v>
      </c>
      <c r="O256" s="101">
        <f t="shared" si="24"/>
        <v>13994.836020000001</v>
      </c>
    </row>
    <row r="257" spans="1:15" ht="35.25" thickBot="1">
      <c r="A257" s="119"/>
      <c r="B257" s="12"/>
      <c r="C257" s="13" t="s">
        <v>11</v>
      </c>
      <c r="D257" s="14" t="s">
        <v>13</v>
      </c>
      <c r="E257" s="15" t="s">
        <v>12</v>
      </c>
      <c r="F257" s="121"/>
      <c r="G257" s="122" t="s">
        <v>14</v>
      </c>
      <c r="H257" s="123" t="s">
        <v>937</v>
      </c>
      <c r="I257" s="531" t="s">
        <v>15</v>
      </c>
      <c r="J257" s="2218" t="s">
        <v>16</v>
      </c>
      <c r="K257" s="3757"/>
      <c r="L257" s="104">
        <v>2669.52</v>
      </c>
      <c r="M257" s="104">
        <f t="shared" si="23"/>
        <v>2589.4344000000001</v>
      </c>
      <c r="N257" s="105">
        <v>7.0000000000000007E-2</v>
      </c>
      <c r="O257" s="101">
        <f t="shared" si="24"/>
        <v>2770.6948080000002</v>
      </c>
    </row>
    <row r="258" spans="1:15">
      <c r="A258" s="20" t="s">
        <v>7774</v>
      </c>
      <c r="B258" s="82"/>
      <c r="C258" s="3756"/>
      <c r="D258" s="158" t="s">
        <v>7775</v>
      </c>
      <c r="E258" s="51"/>
      <c r="F258" s="131" t="s">
        <v>7549</v>
      </c>
      <c r="G258" s="29"/>
      <c r="H258" s="132"/>
      <c r="I258" s="529">
        <v>216</v>
      </c>
      <c r="J258" s="3868" t="s">
        <v>7776</v>
      </c>
      <c r="K258" s="3757"/>
      <c r="M258" s="104">
        <f t="shared" si="23"/>
        <v>0</v>
      </c>
      <c r="N258" s="105">
        <v>7.0000000000000007E-2</v>
      </c>
      <c r="O258" s="101">
        <f t="shared" si="24"/>
        <v>0</v>
      </c>
    </row>
    <row r="259" spans="1:15">
      <c r="A259" s="20" t="s">
        <v>7777</v>
      </c>
      <c r="B259" s="218" t="s">
        <v>847</v>
      </c>
      <c r="C259" s="458" t="s">
        <v>7778</v>
      </c>
      <c r="D259" s="158" t="s">
        <v>7779</v>
      </c>
      <c r="E259" s="51"/>
      <c r="F259" s="180" t="s">
        <v>7598</v>
      </c>
      <c r="G259" s="69"/>
      <c r="H259" s="144" t="s">
        <v>7780</v>
      </c>
      <c r="I259" s="1459" t="s">
        <v>7781</v>
      </c>
      <c r="J259" s="3868" t="s">
        <v>7782</v>
      </c>
      <c r="K259" s="3757"/>
      <c r="L259" s="104">
        <v>12972.96</v>
      </c>
      <c r="M259" s="104">
        <f t="shared" si="23"/>
        <v>12583.771199999999</v>
      </c>
      <c r="N259" s="105">
        <v>7.0000000000000007E-2</v>
      </c>
      <c r="O259" s="101">
        <f t="shared" si="24"/>
        <v>13464.635183999999</v>
      </c>
    </row>
    <row r="260" spans="1:15">
      <c r="A260" s="20" t="s">
        <v>7777</v>
      </c>
      <c r="B260" s="82" t="s">
        <v>3033</v>
      </c>
      <c r="C260" s="3756" t="s">
        <v>3332</v>
      </c>
      <c r="D260" s="158">
        <v>10</v>
      </c>
      <c r="E260" s="51"/>
      <c r="F260" s="131" t="s">
        <v>7598</v>
      </c>
      <c r="G260" s="29"/>
      <c r="H260" s="132" t="s">
        <v>7783</v>
      </c>
      <c r="I260" s="529" t="s">
        <v>7784</v>
      </c>
      <c r="J260" s="3868" t="s">
        <v>7785</v>
      </c>
      <c r="K260" s="3757"/>
      <c r="L260" s="104">
        <v>12687.84</v>
      </c>
      <c r="M260" s="104">
        <f t="shared" si="23"/>
        <v>12307.2048</v>
      </c>
      <c r="N260" s="105">
        <v>7.0000000000000007E-2</v>
      </c>
      <c r="O260" s="101">
        <f t="shared" si="24"/>
        <v>13168.709135999999</v>
      </c>
    </row>
    <row r="261" spans="1:15">
      <c r="A261" s="29" t="s">
        <v>7786</v>
      </c>
      <c r="B261" s="218" t="s">
        <v>847</v>
      </c>
      <c r="C261" s="196"/>
      <c r="D261" s="95">
        <v>130</v>
      </c>
      <c r="E261" s="51"/>
      <c r="F261" s="131" t="s">
        <v>7511</v>
      </c>
      <c r="G261" s="29"/>
      <c r="H261" s="150"/>
      <c r="I261" s="3888" t="s">
        <v>7787</v>
      </c>
      <c r="J261" s="1187">
        <v>102.5</v>
      </c>
      <c r="K261" s="3757"/>
      <c r="L261" s="104">
        <v>16572.599999999999</v>
      </c>
      <c r="M261" s="104">
        <f t="shared" si="23"/>
        <v>16075.421999999999</v>
      </c>
      <c r="N261" s="105">
        <v>7.0000000000000007E-2</v>
      </c>
      <c r="O261" s="101">
        <f t="shared" si="24"/>
        <v>17200.701539999998</v>
      </c>
    </row>
    <row r="262" spans="1:15">
      <c r="A262" s="29" t="s">
        <v>7786</v>
      </c>
      <c r="B262" s="82" t="s">
        <v>3033</v>
      </c>
      <c r="C262" s="196"/>
      <c r="D262" s="95">
        <v>35</v>
      </c>
      <c r="E262" s="51"/>
      <c r="F262" s="131" t="s">
        <v>7511</v>
      </c>
      <c r="G262" s="29"/>
      <c r="H262" s="132"/>
      <c r="I262" s="3891" t="s">
        <v>7788</v>
      </c>
      <c r="J262" s="1187">
        <v>28.33</v>
      </c>
      <c r="K262" s="3757"/>
      <c r="L262" s="104">
        <v>6021.12</v>
      </c>
      <c r="M262" s="104">
        <f>L262-(L262*0.03)</f>
        <v>5840.4863999999998</v>
      </c>
      <c r="N262" s="105">
        <v>7.0000000000000007E-2</v>
      </c>
      <c r="O262" s="101">
        <f>(M262*N262)+M262</f>
        <v>6249.3204479999995</v>
      </c>
    </row>
    <row r="263" spans="1:15">
      <c r="A263" s="29" t="s">
        <v>7789</v>
      </c>
      <c r="B263" s="82" t="s">
        <v>189</v>
      </c>
      <c r="C263" s="196"/>
      <c r="D263" s="160" t="s">
        <v>7790</v>
      </c>
      <c r="E263" s="95" t="s">
        <v>7791</v>
      </c>
      <c r="F263" s="131" t="s">
        <v>7511</v>
      </c>
      <c r="G263" s="29"/>
      <c r="H263" s="132"/>
      <c r="I263" s="529" t="s">
        <v>7792</v>
      </c>
      <c r="J263" s="1187"/>
      <c r="K263" s="3757"/>
      <c r="L263" s="104">
        <v>8714.16</v>
      </c>
      <c r="M263" s="104">
        <f>L263-(L263*0.03)</f>
        <v>8452.7351999999992</v>
      </c>
      <c r="N263" s="105">
        <v>7.0000000000000007E-2</v>
      </c>
      <c r="O263" s="101">
        <f>(M263*N263)+M263</f>
        <v>9044.4266639999987</v>
      </c>
    </row>
    <row r="264" spans="1:15">
      <c r="A264" s="29" t="s">
        <v>7793</v>
      </c>
      <c r="B264" s="82" t="s">
        <v>189</v>
      </c>
      <c r="C264" s="196"/>
      <c r="D264" s="95" t="s">
        <v>7794</v>
      </c>
      <c r="E264" s="95" t="s">
        <v>7795</v>
      </c>
      <c r="F264" s="131" t="s">
        <v>7511</v>
      </c>
      <c r="G264" s="29"/>
      <c r="H264" s="132"/>
      <c r="I264" s="529"/>
      <c r="J264" s="1187" t="s">
        <v>7796</v>
      </c>
      <c r="K264" s="3757"/>
      <c r="L264" s="104">
        <v>0</v>
      </c>
      <c r="M264" s="104">
        <f>L264-(L264*0.03)</f>
        <v>0</v>
      </c>
      <c r="N264" s="105">
        <v>7.0000000000000007E-2</v>
      </c>
      <c r="O264" s="101">
        <f t="shared" ref="O264:O270" si="25">(M264*N264)+M264</f>
        <v>0</v>
      </c>
    </row>
    <row r="265" spans="1:15">
      <c r="A265" s="20" t="s">
        <v>326</v>
      </c>
      <c r="B265" s="48"/>
      <c r="C265" s="324" t="s">
        <v>2486</v>
      </c>
      <c r="D265" s="95" t="s">
        <v>2573</v>
      </c>
      <c r="E265" s="51" t="s">
        <v>329</v>
      </c>
      <c r="F265" s="131" t="s">
        <v>7536</v>
      </c>
      <c r="G265" s="29"/>
      <c r="H265" s="132"/>
      <c r="I265" s="3896" t="s">
        <v>7797</v>
      </c>
      <c r="J265" s="1187" t="s">
        <v>7798</v>
      </c>
      <c r="K265" s="3757"/>
      <c r="L265" s="104">
        <v>18537.7</v>
      </c>
      <c r="M265" s="104">
        <f>L265-(L265*0.03)</f>
        <v>17981.569</v>
      </c>
      <c r="N265" s="105">
        <v>7.0000000000000007E-2</v>
      </c>
      <c r="O265" s="101">
        <f t="shared" si="25"/>
        <v>19240.278829999999</v>
      </c>
    </row>
    <row r="266" spans="1:15" ht="25.5" customHeight="1">
      <c r="A266" s="29" t="s">
        <v>7799</v>
      </c>
      <c r="B266" s="48"/>
      <c r="C266" s="196"/>
      <c r="D266" s="96" t="s">
        <v>7800</v>
      </c>
      <c r="E266" s="51" t="s">
        <v>7801</v>
      </c>
      <c r="F266" s="131" t="s">
        <v>7642</v>
      </c>
      <c r="G266" s="29"/>
      <c r="H266" s="132"/>
      <c r="I266" s="529" t="s">
        <v>7802</v>
      </c>
      <c r="J266" s="1187" t="s">
        <v>7803</v>
      </c>
      <c r="K266" s="3757"/>
      <c r="L266" s="104">
        <v>9031.68</v>
      </c>
      <c r="M266" s="104">
        <f t="shared" ref="M266:M276" si="26">L266-(L266*0.03)</f>
        <v>8760.7296000000006</v>
      </c>
      <c r="N266" s="105">
        <v>7.0000000000000007E-2</v>
      </c>
      <c r="O266" s="101">
        <f t="shared" si="25"/>
        <v>9373.9806720000015</v>
      </c>
    </row>
    <row r="267" spans="1:15">
      <c r="A267" s="29" t="s">
        <v>7804</v>
      </c>
      <c r="B267" s="82" t="s">
        <v>7805</v>
      </c>
      <c r="C267" s="196"/>
      <c r="D267" s="158" t="s">
        <v>7806</v>
      </c>
      <c r="E267" s="51" t="s">
        <v>7807</v>
      </c>
      <c r="F267" s="131" t="s">
        <v>7808</v>
      </c>
      <c r="G267" s="529" t="s">
        <v>2403</v>
      </c>
      <c r="H267" s="1994" t="s">
        <v>350</v>
      </c>
      <c r="I267" s="529" t="s">
        <v>2422</v>
      </c>
      <c r="J267" s="1187" t="s">
        <v>7809</v>
      </c>
      <c r="K267" s="3757"/>
      <c r="M267" s="104">
        <f t="shared" si="26"/>
        <v>0</v>
      </c>
      <c r="N267" s="105">
        <v>7.0000000000000007E-2</v>
      </c>
      <c r="O267" s="101">
        <f t="shared" si="25"/>
        <v>0</v>
      </c>
    </row>
    <row r="268" spans="1:15">
      <c r="A268" s="29" t="s">
        <v>7810</v>
      </c>
      <c r="B268" s="82" t="s">
        <v>7805</v>
      </c>
      <c r="C268" s="196"/>
      <c r="D268" s="158" t="s">
        <v>7806</v>
      </c>
      <c r="E268" s="51" t="s">
        <v>7807</v>
      </c>
      <c r="F268" s="131" t="s">
        <v>7808</v>
      </c>
      <c r="G268" s="529" t="s">
        <v>2403</v>
      </c>
      <c r="H268" s="1994" t="s">
        <v>350</v>
      </c>
      <c r="I268" s="529" t="s">
        <v>2422</v>
      </c>
      <c r="J268" s="1187" t="s">
        <v>7809</v>
      </c>
      <c r="K268" s="3757"/>
      <c r="L268" s="104">
        <v>8478.9599999999991</v>
      </c>
      <c r="M268" s="104">
        <f t="shared" si="26"/>
        <v>8224.5911999999989</v>
      </c>
      <c r="N268" s="105">
        <v>7.0000000000000007E-2</v>
      </c>
      <c r="O268" s="101">
        <f t="shared" si="25"/>
        <v>8800.3125839999993</v>
      </c>
    </row>
    <row r="269" spans="1:15" ht="35.25" customHeight="1">
      <c r="A269" s="29" t="s">
        <v>7811</v>
      </c>
      <c r="B269" s="459" t="s">
        <v>7812</v>
      </c>
      <c r="C269" s="196"/>
      <c r="D269" s="158" t="s">
        <v>7813</v>
      </c>
      <c r="E269" s="51" t="s">
        <v>7814</v>
      </c>
      <c r="F269" s="131" t="s">
        <v>7808</v>
      </c>
      <c r="G269" s="29" t="s">
        <v>5699</v>
      </c>
      <c r="H269" s="455" t="s">
        <v>350</v>
      </c>
      <c r="I269" s="529" t="s">
        <v>7815</v>
      </c>
      <c r="J269" s="1187" t="s">
        <v>7816</v>
      </c>
      <c r="K269" s="3757"/>
      <c r="L269" s="104">
        <v>11122.62</v>
      </c>
      <c r="M269" s="104">
        <f t="shared" si="26"/>
        <v>10788.941400000002</v>
      </c>
      <c r="N269" s="105">
        <v>7.0000000000000007E-2</v>
      </c>
      <c r="O269" s="101">
        <f t="shared" si="25"/>
        <v>11544.167298000002</v>
      </c>
    </row>
    <row r="270" spans="1:15">
      <c r="A270" s="20"/>
      <c r="B270" s="140"/>
      <c r="C270" s="457"/>
      <c r="D270" s="158"/>
      <c r="E270" s="51"/>
      <c r="F270" s="180"/>
      <c r="G270" s="69"/>
      <c r="H270" s="144"/>
      <c r="I270" s="1459"/>
      <c r="J270" s="3868"/>
      <c r="K270" s="3757"/>
      <c r="L270" s="104">
        <v>3813.12</v>
      </c>
      <c r="M270" s="104">
        <f t="shared" si="26"/>
        <v>3698.7264</v>
      </c>
      <c r="N270" s="105">
        <v>7.0000000000000007E-2</v>
      </c>
      <c r="O270" s="101">
        <f t="shared" si="25"/>
        <v>3957.637248</v>
      </c>
    </row>
    <row r="271" spans="1:15">
      <c r="A271" s="29"/>
      <c r="B271" s="140"/>
      <c r="C271" s="457"/>
      <c r="D271" s="158"/>
      <c r="E271" s="51"/>
      <c r="F271" s="180"/>
      <c r="G271" s="69"/>
      <c r="H271" s="144"/>
      <c r="I271" s="1459"/>
      <c r="J271" s="3868"/>
      <c r="K271" s="3757"/>
    </row>
    <row r="272" spans="1:15">
      <c r="A272" s="20"/>
      <c r="B272" s="140"/>
      <c r="C272" s="457"/>
      <c r="D272" s="158"/>
      <c r="E272" s="51"/>
      <c r="F272" s="180"/>
      <c r="G272" s="69"/>
      <c r="H272" s="144"/>
      <c r="I272" s="1459"/>
      <c r="J272" s="3868"/>
      <c r="K272" s="3757"/>
    </row>
    <row r="273" spans="1:15">
      <c r="A273" s="29"/>
      <c r="B273" s="48"/>
      <c r="C273" s="196"/>
      <c r="D273" s="158"/>
      <c r="E273" s="51"/>
      <c r="F273" s="131"/>
      <c r="G273" s="29"/>
      <c r="H273" s="132"/>
      <c r="I273" s="529"/>
      <c r="J273" s="3868"/>
      <c r="K273" s="3757"/>
    </row>
    <row r="274" spans="1:15">
      <c r="A274" s="2247" t="s">
        <v>7817</v>
      </c>
      <c r="B274" s="48"/>
      <c r="C274" s="196"/>
      <c r="D274" s="158"/>
      <c r="E274" s="51"/>
      <c r="F274" s="131"/>
      <c r="G274" s="29"/>
      <c r="H274" s="132"/>
      <c r="I274" s="529"/>
      <c r="J274" s="1187"/>
      <c r="K274" s="3757"/>
    </row>
    <row r="275" spans="1:15">
      <c r="A275" s="29" t="s">
        <v>7818</v>
      </c>
      <c r="B275" s="459" t="s">
        <v>7819</v>
      </c>
      <c r="C275" s="3756" t="s">
        <v>183</v>
      </c>
      <c r="D275" s="95"/>
      <c r="E275" s="51"/>
      <c r="F275" s="131" t="s">
        <v>7820</v>
      </c>
      <c r="G275" s="29">
        <v>1750</v>
      </c>
      <c r="H275" s="856" t="s">
        <v>174</v>
      </c>
      <c r="I275" s="529" t="s">
        <v>7821</v>
      </c>
      <c r="J275" s="1187" t="s">
        <v>7822</v>
      </c>
      <c r="K275" s="3757"/>
    </row>
    <row r="276" spans="1:15">
      <c r="A276" s="20"/>
      <c r="B276" s="48"/>
      <c r="C276" s="196"/>
      <c r="D276" s="95"/>
      <c r="E276" s="51"/>
      <c r="F276" s="131"/>
      <c r="G276" s="29"/>
      <c r="H276" s="132"/>
      <c r="I276" s="529"/>
      <c r="J276" s="1187"/>
      <c r="K276" s="3757"/>
      <c r="L276" s="104">
        <v>8640</v>
      </c>
      <c r="M276" s="104">
        <f t="shared" si="26"/>
        <v>8380.7999999999993</v>
      </c>
      <c r="N276" s="105">
        <v>7.0000000000000007E-2</v>
      </c>
      <c r="O276" s="101">
        <f>(M276*N276)+M276</f>
        <v>8967.4559999999983</v>
      </c>
    </row>
    <row r="277" spans="1:15">
      <c r="A277" s="29"/>
      <c r="B277" s="48"/>
      <c r="C277" s="196"/>
      <c r="D277" s="95"/>
      <c r="E277" s="51"/>
      <c r="F277" s="131"/>
      <c r="G277" s="29"/>
      <c r="H277" s="132"/>
      <c r="I277" s="529"/>
      <c r="J277" s="1187"/>
      <c r="K277" s="3757"/>
    </row>
    <row r="278" spans="1:15">
      <c r="A278" s="20"/>
      <c r="B278" s="48"/>
      <c r="C278" s="196"/>
      <c r="D278" s="95"/>
      <c r="E278" s="51"/>
      <c r="F278" s="131"/>
      <c r="G278" s="29"/>
      <c r="H278" s="132"/>
      <c r="I278" s="529"/>
      <c r="J278" s="1187"/>
      <c r="K278" s="3757"/>
    </row>
    <row r="279" spans="1:15">
      <c r="A279" s="29"/>
      <c r="B279" s="48"/>
      <c r="C279" s="196"/>
      <c r="D279" s="96"/>
      <c r="E279" s="51"/>
      <c r="F279" s="131"/>
      <c r="G279" s="29"/>
      <c r="H279" s="132"/>
      <c r="I279" s="529"/>
      <c r="J279" s="1187"/>
      <c r="K279" s="3757"/>
    </row>
    <row r="280" spans="1:15">
      <c r="A280" s="20"/>
      <c r="B280" s="48"/>
      <c r="C280" s="196"/>
      <c r="D280" s="157"/>
      <c r="E280" s="51"/>
      <c r="F280" s="131"/>
      <c r="G280" s="35"/>
      <c r="H280" s="154"/>
      <c r="I280" s="3883"/>
      <c r="J280" s="3884"/>
      <c r="K280" s="3757"/>
      <c r="L280" s="3753"/>
    </row>
    <row r="281" spans="1:15">
      <c r="A281" s="191"/>
      <c r="B281" s="48"/>
      <c r="C281" s="196"/>
      <c r="D281" s="157"/>
      <c r="E281" s="51"/>
      <c r="F281" s="131"/>
      <c r="G281" s="29"/>
      <c r="H281" s="132"/>
      <c r="I281" s="529"/>
      <c r="J281" s="1187"/>
      <c r="K281" s="3757"/>
    </row>
    <row r="282" spans="1:15">
      <c r="A282" s="28"/>
      <c r="B282" s="48"/>
      <c r="C282" s="196"/>
      <c r="D282" s="158"/>
      <c r="E282" s="51"/>
      <c r="F282" s="131"/>
      <c r="G282" s="29"/>
      <c r="H282" s="132"/>
      <c r="I282" s="529"/>
      <c r="J282" s="1187"/>
      <c r="K282" s="3757"/>
    </row>
    <row r="283" spans="1:15">
      <c r="A283" s="28"/>
      <c r="B283" s="48"/>
      <c r="C283" s="196"/>
      <c r="D283" s="160"/>
      <c r="E283" s="161"/>
      <c r="F283" s="131"/>
      <c r="G283" s="162"/>
      <c r="H283" s="163"/>
      <c r="I283" s="529"/>
      <c r="J283" s="1187"/>
      <c r="K283" s="3757"/>
    </row>
    <row r="284" spans="1:15">
      <c r="A284" s="28"/>
      <c r="B284" s="48"/>
      <c r="C284" s="196"/>
      <c r="D284" s="182"/>
      <c r="E284" s="161"/>
      <c r="F284" s="131"/>
      <c r="G284" s="162"/>
      <c r="H284" s="163"/>
      <c r="I284" s="529"/>
      <c r="J284" s="1187"/>
      <c r="K284" s="3757"/>
    </row>
    <row r="285" spans="1:15">
      <c r="A285" s="28"/>
      <c r="B285" s="48"/>
      <c r="C285" s="196"/>
      <c r="D285" s="182"/>
      <c r="E285" s="161"/>
      <c r="F285" s="131"/>
      <c r="G285" s="162"/>
      <c r="H285" s="163"/>
      <c r="I285" s="529"/>
      <c r="J285" s="1187"/>
      <c r="K285" s="3757"/>
      <c r="L285" s="117"/>
    </row>
    <row r="286" spans="1:15">
      <c r="A286" s="28"/>
      <c r="B286" s="48"/>
      <c r="C286" s="196"/>
      <c r="D286" s="182"/>
      <c r="E286" s="161"/>
      <c r="F286" s="131"/>
      <c r="G286" s="162"/>
      <c r="H286" s="163"/>
      <c r="I286" s="529"/>
      <c r="J286" s="1187"/>
      <c r="K286" s="3757"/>
      <c r="L286" s="117"/>
    </row>
    <row r="287" spans="1:15">
      <c r="A287" s="28"/>
      <c r="B287" s="48"/>
      <c r="C287" s="196"/>
      <c r="D287" s="182"/>
      <c r="E287" s="161"/>
      <c r="F287" s="131"/>
      <c r="G287" s="162"/>
      <c r="H287" s="163"/>
      <c r="I287" s="529"/>
      <c r="J287" s="1187"/>
      <c r="K287" s="3757"/>
      <c r="L287" s="104">
        <v>3552</v>
      </c>
      <c r="M287" s="104">
        <f t="shared" ref="M287:M303" si="27">L287-(L287*0.03)</f>
        <v>3445.44</v>
      </c>
      <c r="N287" s="105">
        <v>7.0000000000000007E-2</v>
      </c>
      <c r="O287" s="101">
        <f t="shared" ref="O287:O303" si="28">(M287*N287)+M287</f>
        <v>3686.6208000000001</v>
      </c>
    </row>
    <row r="288" spans="1:15">
      <c r="A288" s="4"/>
      <c r="B288" s="98"/>
      <c r="D288" s="98"/>
      <c r="E288" s="1"/>
      <c r="F288" s="71"/>
      <c r="G288" s="99"/>
      <c r="H288" s="3"/>
      <c r="I288" s="527"/>
      <c r="J288" s="3881"/>
      <c r="K288" s="3757"/>
      <c r="M288" s="104">
        <f t="shared" si="27"/>
        <v>0</v>
      </c>
      <c r="N288" s="105">
        <v>7.0000000000000007E-2</v>
      </c>
      <c r="O288" s="101">
        <f t="shared" si="28"/>
        <v>0</v>
      </c>
    </row>
    <row r="289" spans="1:15">
      <c r="A289" s="2" t="s">
        <v>1</v>
      </c>
      <c r="B289" s="106"/>
      <c r="C289" s="10"/>
      <c r="D289" s="98"/>
      <c r="E289" s="1"/>
      <c r="F289" s="71"/>
      <c r="G289" s="99"/>
      <c r="H289" s="3"/>
      <c r="I289" s="527"/>
      <c r="J289" s="3881"/>
      <c r="K289" s="3757"/>
      <c r="L289" s="104">
        <v>9498.06</v>
      </c>
      <c r="M289" s="104">
        <f t="shared" si="27"/>
        <v>9213.118199999999</v>
      </c>
      <c r="N289" s="105">
        <v>7.0000000000000007E-2</v>
      </c>
      <c r="O289" s="101">
        <f t="shared" si="28"/>
        <v>9858.0364739999986</v>
      </c>
    </row>
    <row r="290" spans="1:15">
      <c r="A290" s="3761" t="s">
        <v>2533</v>
      </c>
      <c r="B290" s="3761"/>
      <c r="C290" s="71"/>
      <c r="D290" s="91"/>
      <c r="E290" s="2"/>
      <c r="F290" s="71"/>
      <c r="G290" s="99"/>
      <c r="H290" s="3"/>
      <c r="I290" s="527"/>
      <c r="J290" s="3881"/>
      <c r="K290" s="3757"/>
      <c r="L290" s="104">
        <v>15305.4</v>
      </c>
      <c r="M290" s="104">
        <f t="shared" si="27"/>
        <v>14846.237999999999</v>
      </c>
      <c r="N290" s="105">
        <v>7.0000000000000007E-2</v>
      </c>
      <c r="O290" s="101">
        <f t="shared" si="28"/>
        <v>15885.47466</v>
      </c>
    </row>
    <row r="291" spans="1:15" ht="35.25" thickBot="1">
      <c r="A291" s="4"/>
      <c r="B291" s="98"/>
      <c r="D291" s="98"/>
      <c r="E291" s="1"/>
      <c r="F291" s="71"/>
      <c r="G291" s="99"/>
      <c r="H291" s="3"/>
      <c r="I291" s="527"/>
      <c r="J291" s="3881"/>
      <c r="K291" s="3757"/>
      <c r="M291" s="104">
        <f t="shared" si="27"/>
        <v>0</v>
      </c>
      <c r="N291" s="105">
        <v>7.0000000000000007E-2</v>
      </c>
      <c r="O291" s="101">
        <f t="shared" si="28"/>
        <v>0</v>
      </c>
    </row>
    <row r="292" spans="1:15">
      <c r="A292" s="3760"/>
      <c r="B292" s="6" t="s">
        <v>4</v>
      </c>
      <c r="C292" s="7" t="s">
        <v>5</v>
      </c>
      <c r="D292" s="8" t="s">
        <v>6</v>
      </c>
      <c r="E292" s="9" t="s">
        <v>6</v>
      </c>
      <c r="F292" s="111" t="s">
        <v>7</v>
      </c>
      <c r="G292" s="112" t="s">
        <v>8</v>
      </c>
      <c r="H292" s="113" t="s">
        <v>936</v>
      </c>
      <c r="I292" s="514" t="s">
        <v>10</v>
      </c>
      <c r="J292" s="2216" t="s">
        <v>10</v>
      </c>
      <c r="K292" s="3757"/>
      <c r="M292" s="104">
        <f t="shared" si="27"/>
        <v>0</v>
      </c>
      <c r="N292" s="105">
        <v>7.0000000000000007E-2</v>
      </c>
      <c r="O292" s="101">
        <f t="shared" si="28"/>
        <v>0</v>
      </c>
    </row>
    <row r="293" spans="1:15" ht="35.25" thickBot="1">
      <c r="A293" s="119"/>
      <c r="B293" s="12"/>
      <c r="C293" s="13" t="s">
        <v>11</v>
      </c>
      <c r="D293" s="14" t="s">
        <v>13</v>
      </c>
      <c r="E293" s="15" t="s">
        <v>12</v>
      </c>
      <c r="F293" s="121"/>
      <c r="G293" s="122" t="s">
        <v>14</v>
      </c>
      <c r="H293" s="123" t="s">
        <v>937</v>
      </c>
      <c r="I293" s="531" t="s">
        <v>15</v>
      </c>
      <c r="J293" s="2218" t="s">
        <v>16</v>
      </c>
      <c r="K293" s="3757"/>
      <c r="M293" s="104">
        <f t="shared" si="27"/>
        <v>0</v>
      </c>
      <c r="N293" s="105">
        <v>7.0000000000000007E-2</v>
      </c>
      <c r="O293" s="101">
        <f t="shared" si="28"/>
        <v>0</v>
      </c>
    </row>
    <row r="294" spans="1:15" ht="35.25" thickBot="1">
      <c r="A294" s="185" t="s">
        <v>7823</v>
      </c>
      <c r="B294" s="48"/>
      <c r="C294" s="456"/>
      <c r="D294" s="186"/>
      <c r="E294" s="187"/>
      <c r="F294" s="131"/>
      <c r="G294" s="29"/>
      <c r="H294" s="132"/>
      <c r="I294" s="514"/>
      <c r="J294" s="1187"/>
      <c r="K294" s="3757"/>
      <c r="L294" s="104">
        <v>14244.12</v>
      </c>
      <c r="M294" s="104">
        <f t="shared" si="27"/>
        <v>13816.796400000001</v>
      </c>
      <c r="N294" s="105">
        <v>7.0000000000000007E-2</v>
      </c>
      <c r="O294" s="101">
        <f t="shared" si="28"/>
        <v>14783.972148000001</v>
      </c>
    </row>
    <row r="295" spans="1:15">
      <c r="A295" s="463" t="s">
        <v>7824</v>
      </c>
      <c r="B295" s="459" t="s">
        <v>3033</v>
      </c>
      <c r="C295" s="456"/>
      <c r="D295" s="186">
        <v>50</v>
      </c>
      <c r="E295" s="187"/>
      <c r="F295" s="131"/>
      <c r="G295" s="29"/>
      <c r="H295" s="132"/>
      <c r="I295" s="514"/>
      <c r="J295" s="1187">
        <v>40</v>
      </c>
      <c r="K295" s="3757"/>
      <c r="L295" s="104">
        <v>3240</v>
      </c>
      <c r="M295" s="104">
        <f t="shared" si="27"/>
        <v>3142.8</v>
      </c>
      <c r="N295" s="105">
        <v>7.0000000000000007E-2</v>
      </c>
      <c r="O295" s="101">
        <f t="shared" si="28"/>
        <v>3362.7960000000003</v>
      </c>
    </row>
    <row r="296" spans="1:15" ht="35.25" thickBot="1">
      <c r="A296" s="1660" t="s">
        <v>7825</v>
      </c>
      <c r="B296" s="1655" t="s">
        <v>847</v>
      </c>
      <c r="C296" s="1668"/>
      <c r="D296" s="1666">
        <v>60</v>
      </c>
      <c r="E296" s="1658"/>
      <c r="F296" s="1659"/>
      <c r="G296" s="1660"/>
      <c r="H296" s="1663"/>
      <c r="I296" s="3892"/>
      <c r="J296" s="3893">
        <v>45</v>
      </c>
      <c r="K296" s="3757"/>
      <c r="L296" s="104">
        <v>14700</v>
      </c>
      <c r="M296" s="104">
        <f t="shared" si="27"/>
        <v>14259</v>
      </c>
      <c r="N296" s="105">
        <v>7.0000000000000007E-2</v>
      </c>
      <c r="O296" s="101">
        <f t="shared" si="28"/>
        <v>15257.130000000001</v>
      </c>
    </row>
    <row r="297" spans="1:15" ht="35.25" thickTop="1">
      <c r="A297" s="28" t="s">
        <v>7826</v>
      </c>
      <c r="B297" s="48" t="s">
        <v>3033</v>
      </c>
      <c r="C297" s="2248" t="s">
        <v>3442</v>
      </c>
      <c r="D297" s="158">
        <v>70</v>
      </c>
      <c r="E297" s="51"/>
      <c r="F297" s="131" t="s">
        <v>7827</v>
      </c>
      <c r="G297" s="29">
        <v>1500</v>
      </c>
      <c r="H297" s="132" t="s">
        <v>925</v>
      </c>
      <c r="I297" s="529">
        <v>1525</v>
      </c>
      <c r="J297" s="1187">
        <v>50</v>
      </c>
      <c r="K297" s="3757"/>
      <c r="L297" s="104">
        <v>14582.7</v>
      </c>
      <c r="M297" s="104">
        <f t="shared" si="27"/>
        <v>14145.219000000001</v>
      </c>
      <c r="N297" s="105">
        <v>7.0000000000000007E-2</v>
      </c>
      <c r="O297" s="101">
        <f t="shared" si="28"/>
        <v>15135.384330000001</v>
      </c>
    </row>
    <row r="298" spans="1:15">
      <c r="A298" s="28"/>
      <c r="B298" s="48"/>
      <c r="C298" s="196"/>
      <c r="D298" s="158"/>
      <c r="E298" s="51"/>
      <c r="F298" s="131"/>
      <c r="G298" s="29"/>
      <c r="H298" s="132"/>
      <c r="I298" s="529"/>
      <c r="J298" s="1187"/>
      <c r="K298" s="3757"/>
      <c r="L298" s="104">
        <v>13483.8</v>
      </c>
      <c r="M298" s="104">
        <f t="shared" si="27"/>
        <v>13079.286</v>
      </c>
      <c r="N298" s="105">
        <v>7.0000000000000007E-2</v>
      </c>
      <c r="O298" s="101">
        <f t="shared" si="28"/>
        <v>13994.836020000001</v>
      </c>
    </row>
    <row r="299" spans="1:15">
      <c r="A299" s="28"/>
      <c r="B299" s="48"/>
      <c r="C299" s="196"/>
      <c r="D299" s="158"/>
      <c r="E299" s="51"/>
      <c r="F299" s="131"/>
      <c r="G299" s="29"/>
      <c r="H299" s="132"/>
      <c r="I299" s="529"/>
      <c r="J299" s="1187"/>
      <c r="K299" s="3757"/>
      <c r="L299" s="104">
        <v>2669.52</v>
      </c>
      <c r="M299" s="104">
        <f t="shared" si="27"/>
        <v>2589.4344000000001</v>
      </c>
      <c r="N299" s="105">
        <v>7.0000000000000007E-2</v>
      </c>
      <c r="O299" s="101">
        <f t="shared" si="28"/>
        <v>2770.6948080000002</v>
      </c>
    </row>
    <row r="300" spans="1:15">
      <c r="A300" s="28"/>
      <c r="B300" s="48"/>
      <c r="C300" s="196"/>
      <c r="D300" s="158"/>
      <c r="E300" s="51"/>
      <c r="F300" s="131"/>
      <c r="G300" s="29"/>
      <c r="H300" s="132"/>
      <c r="I300" s="529"/>
      <c r="J300" s="1187"/>
      <c r="K300" s="3757"/>
      <c r="M300" s="104">
        <f t="shared" si="27"/>
        <v>0</v>
      </c>
      <c r="N300" s="105">
        <v>7.0000000000000007E-2</v>
      </c>
      <c r="O300" s="101">
        <f t="shared" si="28"/>
        <v>0</v>
      </c>
    </row>
    <row r="301" spans="1:15">
      <c r="A301" s="29"/>
      <c r="B301" s="140"/>
      <c r="C301" s="457"/>
      <c r="D301" s="158"/>
      <c r="E301" s="51"/>
      <c r="F301" s="180"/>
      <c r="G301" s="69"/>
      <c r="H301" s="144"/>
      <c r="I301" s="1459"/>
      <c r="J301" s="3868"/>
      <c r="K301" s="3757"/>
      <c r="L301" s="104">
        <v>12972.96</v>
      </c>
      <c r="M301" s="104">
        <f t="shared" si="27"/>
        <v>12583.771199999999</v>
      </c>
      <c r="N301" s="105">
        <v>7.0000000000000007E-2</v>
      </c>
      <c r="O301" s="101">
        <f t="shared" si="28"/>
        <v>13464.635183999999</v>
      </c>
    </row>
    <row r="302" spans="1:15">
      <c r="A302" s="29"/>
      <c r="B302" s="48"/>
      <c r="C302" s="196"/>
      <c r="D302" s="158"/>
      <c r="E302" s="51"/>
      <c r="F302" s="131"/>
      <c r="G302" s="29"/>
      <c r="H302" s="132"/>
      <c r="I302" s="529"/>
      <c r="J302" s="1187"/>
      <c r="K302" s="3757"/>
      <c r="L302" s="104">
        <v>12687.84</v>
      </c>
      <c r="M302" s="104">
        <f t="shared" si="27"/>
        <v>12307.2048</v>
      </c>
      <c r="N302" s="105">
        <v>7.0000000000000007E-2</v>
      </c>
      <c r="O302" s="101">
        <f t="shared" si="28"/>
        <v>13168.709135999999</v>
      </c>
    </row>
    <row r="303" spans="1:15">
      <c r="A303" s="29"/>
      <c r="B303" s="48"/>
      <c r="C303" s="196"/>
      <c r="D303" s="158"/>
      <c r="E303" s="51"/>
      <c r="F303" s="131"/>
      <c r="G303" s="29"/>
      <c r="H303" s="132"/>
      <c r="I303" s="529"/>
      <c r="J303" s="1187"/>
      <c r="K303" s="3757"/>
      <c r="L303" s="104">
        <v>16572.599999999999</v>
      </c>
      <c r="M303" s="104">
        <f t="shared" si="27"/>
        <v>16075.421999999999</v>
      </c>
      <c r="N303" s="105">
        <v>7.0000000000000007E-2</v>
      </c>
      <c r="O303" s="101">
        <f t="shared" si="28"/>
        <v>17200.701539999998</v>
      </c>
    </row>
    <row r="304" spans="1:15">
      <c r="A304" s="29"/>
      <c r="B304" s="140"/>
      <c r="C304" s="457"/>
      <c r="D304" s="189"/>
      <c r="E304" s="143"/>
      <c r="F304" s="180"/>
      <c r="G304" s="69"/>
      <c r="H304" s="144"/>
      <c r="I304" s="1459"/>
      <c r="J304" s="3868"/>
      <c r="K304" s="3757"/>
      <c r="L304" s="104">
        <v>6021.12</v>
      </c>
      <c r="M304" s="104">
        <f>L304-(L304*0.03)</f>
        <v>5840.4863999999998</v>
      </c>
      <c r="N304" s="105">
        <v>7.0000000000000007E-2</v>
      </c>
      <c r="O304" s="101">
        <f>(M304*N304)+M304</f>
        <v>6249.3204479999995</v>
      </c>
    </row>
    <row r="305" spans="1:15">
      <c r="A305" s="29"/>
      <c r="B305" s="48"/>
      <c r="C305" s="196"/>
      <c r="D305" s="158"/>
      <c r="E305" s="51"/>
      <c r="F305" s="131"/>
      <c r="G305" s="29"/>
      <c r="H305" s="132"/>
      <c r="I305" s="529"/>
      <c r="J305" s="1187"/>
      <c r="K305" s="3757"/>
      <c r="L305" s="104">
        <v>8714.16</v>
      </c>
      <c r="M305" s="104">
        <f>L305-(L305*0.03)</f>
        <v>8452.7351999999992</v>
      </c>
      <c r="N305" s="105">
        <v>7.0000000000000007E-2</v>
      </c>
      <c r="O305" s="101">
        <f>(M305*N305)+M305</f>
        <v>9044.4266639999987</v>
      </c>
    </row>
    <row r="306" spans="1:15">
      <c r="A306" s="20"/>
      <c r="B306" s="140"/>
      <c r="C306" s="457"/>
      <c r="D306" s="158"/>
      <c r="E306" s="51"/>
      <c r="F306" s="180"/>
      <c r="G306" s="69"/>
      <c r="H306" s="144"/>
      <c r="I306" s="1459"/>
      <c r="J306" s="3868"/>
      <c r="K306" s="3757"/>
      <c r="L306" s="104">
        <v>0</v>
      </c>
      <c r="M306" s="104">
        <f>L306-(L306*0.03)</f>
        <v>0</v>
      </c>
      <c r="N306" s="105">
        <v>7.0000000000000007E-2</v>
      </c>
      <c r="O306" s="101">
        <f t="shared" ref="O306:O312" si="29">(M306*N306)+M306</f>
        <v>0</v>
      </c>
    </row>
    <row r="307" spans="1:15" ht="35.25" customHeight="1">
      <c r="A307" s="29"/>
      <c r="B307" s="140"/>
      <c r="C307" s="457"/>
      <c r="D307" s="158"/>
      <c r="E307" s="51"/>
      <c r="F307" s="180"/>
      <c r="G307" s="69"/>
      <c r="H307" s="144"/>
      <c r="I307" s="1459"/>
      <c r="J307" s="3868"/>
      <c r="K307" s="3757"/>
      <c r="L307" s="104">
        <v>18537.7</v>
      </c>
      <c r="M307" s="104">
        <f>L307-(L307*0.03)</f>
        <v>17981.569</v>
      </c>
      <c r="N307" s="105">
        <v>7.0000000000000007E-2</v>
      </c>
      <c r="O307" s="101">
        <f t="shared" si="29"/>
        <v>19240.278829999999</v>
      </c>
    </row>
    <row r="308" spans="1:15">
      <c r="A308" s="20"/>
      <c r="B308" s="140"/>
      <c r="C308" s="457"/>
      <c r="D308" s="158"/>
      <c r="E308" s="51"/>
      <c r="F308" s="180"/>
      <c r="G308" s="69"/>
      <c r="H308" s="144"/>
      <c r="I308" s="1459"/>
      <c r="J308" s="3868"/>
      <c r="K308" s="3757"/>
      <c r="L308" s="104">
        <v>9031.68</v>
      </c>
      <c r="M308" s="104">
        <f t="shared" ref="M308:M320" si="30">L308-(L308*0.03)</f>
        <v>8760.7296000000006</v>
      </c>
      <c r="N308" s="105">
        <v>7.0000000000000007E-2</v>
      </c>
      <c r="O308" s="101">
        <f t="shared" si="29"/>
        <v>9373.9806720000015</v>
      </c>
    </row>
    <row r="309" spans="1:15">
      <c r="A309" s="29"/>
      <c r="B309" s="48"/>
      <c r="C309" s="196"/>
      <c r="D309" s="158"/>
      <c r="E309" s="51"/>
      <c r="F309" s="131"/>
      <c r="G309" s="29"/>
      <c r="H309" s="132"/>
      <c r="I309" s="529"/>
      <c r="J309" s="3868"/>
      <c r="K309" s="3757"/>
      <c r="M309" s="104">
        <f t="shared" si="30"/>
        <v>0</v>
      </c>
      <c r="N309" s="105">
        <v>7.0000000000000007E-2</v>
      </c>
      <c r="O309" s="101">
        <f t="shared" si="29"/>
        <v>0</v>
      </c>
    </row>
    <row r="310" spans="1:15">
      <c r="A310" s="20"/>
      <c r="B310" s="48"/>
      <c r="C310" s="196"/>
      <c r="D310" s="158"/>
      <c r="E310" s="51"/>
      <c r="F310" s="131"/>
      <c r="G310" s="29"/>
      <c r="H310" s="132"/>
      <c r="I310" s="529"/>
      <c r="J310" s="1187"/>
      <c r="K310" s="3757"/>
      <c r="L310" s="104">
        <v>8478.9599999999991</v>
      </c>
      <c r="M310" s="104">
        <f t="shared" si="30"/>
        <v>8224.5911999999989</v>
      </c>
      <c r="N310" s="105">
        <v>7.0000000000000007E-2</v>
      </c>
      <c r="O310" s="101">
        <f t="shared" si="29"/>
        <v>8800.3125839999993</v>
      </c>
    </row>
    <row r="311" spans="1:15">
      <c r="A311" s="29"/>
      <c r="B311" s="48"/>
      <c r="C311" s="196"/>
      <c r="D311" s="95"/>
      <c r="E311" s="51"/>
      <c r="F311" s="131"/>
      <c r="G311" s="29"/>
      <c r="H311" s="150"/>
      <c r="I311" s="529"/>
      <c r="J311" s="1187"/>
      <c r="K311" s="3757"/>
      <c r="L311" s="104">
        <v>11122.62</v>
      </c>
      <c r="M311" s="104">
        <f t="shared" si="30"/>
        <v>10788.941400000002</v>
      </c>
      <c r="N311" s="105">
        <v>7.0000000000000007E-2</v>
      </c>
      <c r="O311" s="101">
        <f t="shared" si="29"/>
        <v>11544.167298000002</v>
      </c>
    </row>
    <row r="312" spans="1:15">
      <c r="A312" s="20"/>
      <c r="B312" s="48"/>
      <c r="C312" s="196"/>
      <c r="D312" s="95"/>
      <c r="E312" s="51"/>
      <c r="F312" s="131"/>
      <c r="G312" s="29"/>
      <c r="H312" s="132"/>
      <c r="I312" s="529"/>
      <c r="J312" s="1187"/>
      <c r="K312" s="3757"/>
      <c r="L312" s="104">
        <v>3813.12</v>
      </c>
      <c r="M312" s="104">
        <f t="shared" si="30"/>
        <v>3698.7264</v>
      </c>
      <c r="N312" s="105">
        <v>7.0000000000000007E-2</v>
      </c>
      <c r="O312" s="101">
        <f t="shared" si="29"/>
        <v>3957.637248</v>
      </c>
    </row>
    <row r="313" spans="1:15">
      <c r="A313" s="29"/>
      <c r="B313" s="48"/>
      <c r="C313" s="196"/>
      <c r="D313" s="95"/>
      <c r="E313" s="51"/>
      <c r="F313" s="131"/>
      <c r="G313" s="29"/>
      <c r="H313" s="132"/>
      <c r="I313" s="529"/>
      <c r="J313" s="1187"/>
      <c r="K313" s="3757"/>
    </row>
    <row r="314" spans="1:15">
      <c r="A314" s="20"/>
      <c r="B314" s="48"/>
      <c r="C314" s="196"/>
      <c r="D314" s="95"/>
      <c r="E314" s="51"/>
      <c r="F314" s="131"/>
      <c r="G314" s="29"/>
      <c r="H314" s="132"/>
      <c r="I314" s="529"/>
      <c r="J314" s="1187"/>
      <c r="K314" s="3757"/>
    </row>
    <row r="315" spans="1:15">
      <c r="A315" s="29"/>
      <c r="B315" s="48"/>
      <c r="C315" s="196"/>
      <c r="D315" s="96"/>
      <c r="E315" s="51"/>
      <c r="F315" s="131"/>
      <c r="G315" s="29"/>
      <c r="H315" s="132"/>
      <c r="I315" s="529"/>
      <c r="J315" s="1187"/>
      <c r="K315" s="3757"/>
    </row>
    <row r="316" spans="1:15">
      <c r="A316" s="20"/>
      <c r="B316" s="48"/>
      <c r="C316" s="196"/>
      <c r="D316" s="157"/>
      <c r="E316" s="51"/>
      <c r="F316" s="131"/>
      <c r="G316" s="35"/>
      <c r="H316" s="154"/>
      <c r="I316" s="3883"/>
      <c r="J316" s="3884"/>
      <c r="K316" s="3757"/>
    </row>
    <row r="317" spans="1:15">
      <c r="A317" s="191"/>
      <c r="B317" s="48"/>
      <c r="C317" s="196"/>
      <c r="D317" s="157"/>
      <c r="E317" s="51"/>
      <c r="F317" s="131"/>
      <c r="G317" s="29"/>
      <c r="H317" s="132"/>
      <c r="I317" s="529"/>
      <c r="J317" s="1187"/>
      <c r="K317" s="3757"/>
    </row>
    <row r="318" spans="1:15">
      <c r="A318" s="28"/>
      <c r="B318" s="48"/>
      <c r="C318" s="196"/>
      <c r="D318" s="158"/>
      <c r="E318" s="51"/>
      <c r="F318" s="131"/>
      <c r="G318" s="29"/>
      <c r="H318" s="132"/>
      <c r="I318" s="529"/>
      <c r="J318" s="1187"/>
      <c r="K318" s="3757"/>
    </row>
    <row r="319" spans="1:15">
      <c r="A319" s="28"/>
      <c r="B319" s="48"/>
      <c r="C319" s="196"/>
      <c r="D319" s="160"/>
      <c r="E319" s="161"/>
      <c r="F319" s="131"/>
      <c r="G319" s="162"/>
      <c r="H319" s="163"/>
      <c r="I319" s="529"/>
      <c r="J319" s="1187"/>
      <c r="K319" s="3757"/>
    </row>
    <row r="320" spans="1:15">
      <c r="A320" s="28"/>
      <c r="B320" s="48"/>
      <c r="C320" s="196"/>
      <c r="D320" s="182"/>
      <c r="E320" s="161"/>
      <c r="F320" s="131"/>
      <c r="G320" s="162"/>
      <c r="H320" s="163"/>
      <c r="I320" s="529"/>
      <c r="J320" s="1187"/>
      <c r="K320" s="3757"/>
      <c r="L320" s="104">
        <v>8640</v>
      </c>
      <c r="M320" s="104">
        <f t="shared" si="30"/>
        <v>8380.7999999999993</v>
      </c>
      <c r="N320" s="105">
        <v>7.0000000000000007E-2</v>
      </c>
      <c r="O320" s="101">
        <f>(M320*N320)+M320</f>
        <v>8967.4559999999983</v>
      </c>
    </row>
    <row r="321" spans="1:15">
      <c r="A321" s="28"/>
      <c r="B321" s="48"/>
      <c r="C321" s="196"/>
      <c r="D321" s="182"/>
      <c r="E321" s="161"/>
      <c r="F321" s="131"/>
      <c r="G321" s="162"/>
      <c r="H321" s="163"/>
      <c r="I321" s="529"/>
      <c r="J321" s="1187"/>
      <c r="K321" s="3757"/>
    </row>
    <row r="322" spans="1:15">
      <c r="A322" s="28"/>
      <c r="B322" s="48"/>
      <c r="C322" s="196"/>
      <c r="D322" s="182"/>
      <c r="E322" s="161"/>
      <c r="F322" s="131"/>
      <c r="G322" s="162"/>
      <c r="H322" s="163"/>
      <c r="I322" s="529"/>
      <c r="J322" s="1187"/>
      <c r="K322" s="3757"/>
      <c r="L322" s="3753"/>
    </row>
    <row r="323" spans="1:15">
      <c r="A323" s="28"/>
      <c r="B323" s="48"/>
      <c r="C323" s="196"/>
      <c r="D323" s="182"/>
      <c r="E323" s="161"/>
      <c r="F323" s="131"/>
      <c r="G323" s="162"/>
      <c r="H323" s="163"/>
      <c r="I323" s="529"/>
      <c r="J323" s="1187"/>
      <c r="K323" s="3757"/>
    </row>
    <row r="324" spans="1:15">
      <c r="A324" s="4"/>
      <c r="B324" s="98"/>
      <c r="D324" s="98"/>
      <c r="E324" s="1"/>
      <c r="F324" s="71"/>
      <c r="G324" s="99"/>
      <c r="H324" s="3"/>
      <c r="I324" s="527"/>
      <c r="J324" s="3881"/>
      <c r="K324" s="3757"/>
    </row>
    <row r="325" spans="1:15">
      <c r="A325" s="2" t="s">
        <v>1</v>
      </c>
      <c r="B325" s="106"/>
      <c r="C325" s="10"/>
      <c r="D325" s="98"/>
      <c r="E325" s="1"/>
      <c r="F325" s="71"/>
      <c r="G325" s="99"/>
      <c r="H325" s="3"/>
      <c r="I325" s="527"/>
      <c r="J325" s="3881"/>
      <c r="K325" s="3757"/>
    </row>
    <row r="326" spans="1:15">
      <c r="A326" s="3761" t="s">
        <v>7828</v>
      </c>
      <c r="B326" s="3761"/>
      <c r="C326" s="71"/>
      <c r="D326" s="91"/>
      <c r="E326" s="2"/>
      <c r="F326" s="71"/>
      <c r="G326" s="99"/>
      <c r="H326" s="3"/>
      <c r="I326" s="527"/>
      <c r="J326" s="3881"/>
      <c r="K326" s="3757"/>
    </row>
    <row r="327" spans="1:15" ht="35.25" thickBot="1">
      <c r="A327" s="4"/>
      <c r="B327" s="98"/>
      <c r="D327" s="98"/>
      <c r="E327" s="1"/>
      <c r="F327" s="71"/>
      <c r="G327" s="99"/>
      <c r="H327" s="3"/>
      <c r="I327" s="527"/>
      <c r="J327" s="3881"/>
      <c r="K327" s="3757"/>
      <c r="L327" s="117"/>
    </row>
    <row r="328" spans="1:15">
      <c r="A328" s="3760"/>
      <c r="B328" s="6" t="s">
        <v>4</v>
      </c>
      <c r="C328" s="7" t="s">
        <v>5</v>
      </c>
      <c r="D328" s="8" t="s">
        <v>6</v>
      </c>
      <c r="E328" s="9" t="s">
        <v>6</v>
      </c>
      <c r="F328" s="111" t="s">
        <v>7</v>
      </c>
      <c r="G328" s="112" t="s">
        <v>8</v>
      </c>
      <c r="H328" s="113" t="s">
        <v>936</v>
      </c>
      <c r="I328" s="514" t="s">
        <v>10</v>
      </c>
      <c r="J328" s="2216" t="s">
        <v>10</v>
      </c>
      <c r="K328" s="3757"/>
      <c r="L328" s="117"/>
    </row>
    <row r="329" spans="1:15" ht="35.25" thickBot="1">
      <c r="A329" s="119"/>
      <c r="B329" s="12"/>
      <c r="C329" s="13" t="s">
        <v>11</v>
      </c>
      <c r="D329" s="14" t="s">
        <v>13</v>
      </c>
      <c r="E329" s="15" t="s">
        <v>12</v>
      </c>
      <c r="F329" s="121"/>
      <c r="G329" s="122" t="s">
        <v>14</v>
      </c>
      <c r="H329" s="123" t="s">
        <v>937</v>
      </c>
      <c r="I329" s="531" t="s">
        <v>15</v>
      </c>
      <c r="J329" s="2218" t="s">
        <v>16</v>
      </c>
      <c r="K329" s="3757"/>
      <c r="L329" s="104">
        <v>3552</v>
      </c>
      <c r="M329" s="104">
        <f t="shared" ref="M329:M345" si="31">L329-(L329*0.03)</f>
        <v>3445.44</v>
      </c>
      <c r="N329" s="105">
        <v>7.0000000000000007E-2</v>
      </c>
      <c r="O329" s="101">
        <f t="shared" ref="O329:O345" si="32">(M329*N329)+M329</f>
        <v>3686.6208000000001</v>
      </c>
    </row>
    <row r="330" spans="1:15">
      <c r="A330" s="185"/>
      <c r="B330" s="48"/>
      <c r="C330" s="456"/>
      <c r="D330" s="186"/>
      <c r="E330" s="187"/>
      <c r="F330" s="131"/>
      <c r="G330" s="29"/>
      <c r="H330" s="132"/>
      <c r="I330" s="514"/>
      <c r="J330" s="1187"/>
      <c r="K330" s="3757"/>
      <c r="M330" s="104">
        <f t="shared" si="31"/>
        <v>0</v>
      </c>
      <c r="N330" s="105">
        <v>7.0000000000000007E-2</v>
      </c>
      <c r="O330" s="101">
        <f t="shared" si="32"/>
        <v>0</v>
      </c>
    </row>
    <row r="331" spans="1:15">
      <c r="A331" s="28"/>
      <c r="B331" s="48"/>
      <c r="C331" s="456"/>
      <c r="D331" s="158"/>
      <c r="E331" s="51"/>
      <c r="F331" s="131"/>
      <c r="G331" s="29"/>
      <c r="H331" s="132"/>
      <c r="I331" s="529"/>
      <c r="J331" s="1187"/>
      <c r="K331" s="3757"/>
      <c r="L331" s="104">
        <v>9498.06</v>
      </c>
      <c r="M331" s="104">
        <f t="shared" si="31"/>
        <v>9213.118199999999</v>
      </c>
      <c r="N331" s="105">
        <v>7.0000000000000007E-2</v>
      </c>
      <c r="O331" s="101">
        <f t="shared" si="32"/>
        <v>9858.0364739999986</v>
      </c>
    </row>
    <row r="332" spans="1:15">
      <c r="A332" s="28"/>
      <c r="B332" s="48"/>
      <c r="C332" s="196"/>
      <c r="D332" s="158"/>
      <c r="E332" s="51"/>
      <c r="F332" s="131"/>
      <c r="G332" s="29"/>
      <c r="H332" s="132"/>
      <c r="I332" s="529"/>
      <c r="J332" s="1187"/>
      <c r="K332" s="3757"/>
      <c r="L332" s="104">
        <v>15305.4</v>
      </c>
      <c r="M332" s="104">
        <f t="shared" si="31"/>
        <v>14846.237999999999</v>
      </c>
      <c r="N332" s="105">
        <v>7.0000000000000007E-2</v>
      </c>
      <c r="O332" s="101">
        <f t="shared" si="32"/>
        <v>15885.47466</v>
      </c>
    </row>
    <row r="333" spans="1:15">
      <c r="A333" s="28"/>
      <c r="B333" s="48"/>
      <c r="C333" s="196"/>
      <c r="D333" s="158"/>
      <c r="E333" s="51"/>
      <c r="F333" s="131"/>
      <c r="G333" s="29"/>
      <c r="H333" s="132"/>
      <c r="I333" s="529"/>
      <c r="J333" s="1187"/>
      <c r="K333" s="3757"/>
      <c r="M333" s="104">
        <f t="shared" si="31"/>
        <v>0</v>
      </c>
      <c r="N333" s="105">
        <v>7.0000000000000007E-2</v>
      </c>
      <c r="O333" s="101">
        <f t="shared" si="32"/>
        <v>0</v>
      </c>
    </row>
    <row r="334" spans="1:15">
      <c r="A334" s="28"/>
      <c r="B334" s="48"/>
      <c r="C334" s="196"/>
      <c r="D334" s="158"/>
      <c r="E334" s="51"/>
      <c r="F334" s="131"/>
      <c r="G334" s="29"/>
      <c r="H334" s="132"/>
      <c r="I334" s="529"/>
      <c r="J334" s="1187"/>
      <c r="K334" s="3757"/>
      <c r="M334" s="104">
        <f t="shared" si="31"/>
        <v>0</v>
      </c>
      <c r="N334" s="105">
        <v>7.0000000000000007E-2</v>
      </c>
      <c r="O334" s="101">
        <f t="shared" si="32"/>
        <v>0</v>
      </c>
    </row>
    <row r="335" spans="1:15">
      <c r="A335" s="28"/>
      <c r="B335" s="48"/>
      <c r="C335" s="196"/>
      <c r="D335" s="158"/>
      <c r="E335" s="51"/>
      <c r="F335" s="131"/>
      <c r="G335" s="29"/>
      <c r="H335" s="132"/>
      <c r="I335" s="529"/>
      <c r="J335" s="1187"/>
      <c r="K335" s="3757"/>
      <c r="M335" s="104">
        <f t="shared" si="31"/>
        <v>0</v>
      </c>
      <c r="N335" s="105">
        <v>7.0000000000000007E-2</v>
      </c>
      <c r="O335" s="101">
        <f t="shared" si="32"/>
        <v>0</v>
      </c>
    </row>
    <row r="336" spans="1:15">
      <c r="A336" s="28"/>
      <c r="B336" s="48"/>
      <c r="C336" s="196"/>
      <c r="D336" s="158"/>
      <c r="E336" s="51"/>
      <c r="F336" s="131"/>
      <c r="G336" s="29"/>
      <c r="H336" s="132"/>
      <c r="I336" s="529"/>
      <c r="J336" s="1187"/>
      <c r="K336" s="3757"/>
      <c r="L336" s="104">
        <v>14244.12</v>
      </c>
      <c r="M336" s="104">
        <f t="shared" si="31"/>
        <v>13816.796400000001</v>
      </c>
      <c r="N336" s="105">
        <v>7.0000000000000007E-2</v>
      </c>
      <c r="O336" s="101">
        <f t="shared" si="32"/>
        <v>14783.972148000001</v>
      </c>
    </row>
    <row r="337" spans="1:15">
      <c r="A337" s="29"/>
      <c r="B337" s="140"/>
      <c r="C337" s="457"/>
      <c r="D337" s="158"/>
      <c r="E337" s="51"/>
      <c r="F337" s="180"/>
      <c r="G337" s="69"/>
      <c r="H337" s="144"/>
      <c r="I337" s="1459"/>
      <c r="J337" s="3868"/>
      <c r="K337" s="3757"/>
      <c r="L337" s="104">
        <v>3240</v>
      </c>
      <c r="M337" s="104">
        <f t="shared" si="31"/>
        <v>3142.8</v>
      </c>
      <c r="N337" s="105">
        <v>7.0000000000000007E-2</v>
      </c>
      <c r="O337" s="101">
        <f t="shared" si="32"/>
        <v>3362.7960000000003</v>
      </c>
    </row>
    <row r="338" spans="1:15">
      <c r="A338" s="29"/>
      <c r="B338" s="48"/>
      <c r="C338" s="196"/>
      <c r="D338" s="158"/>
      <c r="E338" s="51"/>
      <c r="F338" s="131"/>
      <c r="G338" s="29"/>
      <c r="H338" s="132"/>
      <c r="I338" s="529"/>
      <c r="J338" s="1187"/>
      <c r="K338" s="3757"/>
      <c r="L338" s="104">
        <v>14700</v>
      </c>
      <c r="M338" s="104">
        <f t="shared" si="31"/>
        <v>14259</v>
      </c>
      <c r="N338" s="105">
        <v>7.0000000000000007E-2</v>
      </c>
      <c r="O338" s="101">
        <f t="shared" si="32"/>
        <v>15257.130000000001</v>
      </c>
    </row>
    <row r="339" spans="1:15">
      <c r="A339" s="29"/>
      <c r="B339" s="48"/>
      <c r="C339" s="196"/>
      <c r="D339" s="158"/>
      <c r="E339" s="51"/>
      <c r="F339" s="131"/>
      <c r="G339" s="29"/>
      <c r="H339" s="132"/>
      <c r="I339" s="529"/>
      <c r="J339" s="1187"/>
      <c r="K339" s="3757"/>
      <c r="L339" s="104">
        <v>14582.7</v>
      </c>
      <c r="M339" s="104">
        <f t="shared" si="31"/>
        <v>14145.219000000001</v>
      </c>
      <c r="N339" s="105">
        <v>7.0000000000000007E-2</v>
      </c>
      <c r="O339" s="101">
        <f t="shared" si="32"/>
        <v>15135.384330000001</v>
      </c>
    </row>
    <row r="340" spans="1:15">
      <c r="A340" s="29"/>
      <c r="B340" s="140"/>
      <c r="C340" s="457"/>
      <c r="D340" s="189"/>
      <c r="E340" s="143"/>
      <c r="F340" s="180"/>
      <c r="G340" s="69"/>
      <c r="H340" s="144"/>
      <c r="I340" s="1459"/>
      <c r="J340" s="3868"/>
      <c r="K340" s="3757"/>
      <c r="L340" s="104">
        <v>13483.8</v>
      </c>
      <c r="M340" s="104">
        <f t="shared" si="31"/>
        <v>13079.286</v>
      </c>
      <c r="N340" s="105">
        <v>7.0000000000000007E-2</v>
      </c>
      <c r="O340" s="101">
        <f t="shared" si="32"/>
        <v>13994.836020000001</v>
      </c>
    </row>
    <row r="341" spans="1:15">
      <c r="A341" s="29"/>
      <c r="B341" s="48"/>
      <c r="C341" s="196"/>
      <c r="D341" s="158"/>
      <c r="E341" s="51"/>
      <c r="F341" s="131"/>
      <c r="G341" s="29"/>
      <c r="H341" s="132"/>
      <c r="I341" s="529"/>
      <c r="J341" s="1187"/>
      <c r="K341" s="3757"/>
      <c r="L341" s="104">
        <v>2669.52</v>
      </c>
      <c r="M341" s="104">
        <f t="shared" si="31"/>
        <v>2589.4344000000001</v>
      </c>
      <c r="N341" s="105">
        <v>7.0000000000000007E-2</v>
      </c>
      <c r="O341" s="101">
        <f t="shared" si="32"/>
        <v>2770.6948080000002</v>
      </c>
    </row>
    <row r="342" spans="1:15">
      <c r="A342" s="20"/>
      <c r="B342" s="140"/>
      <c r="C342" s="457"/>
      <c r="D342" s="158"/>
      <c r="E342" s="51"/>
      <c r="F342" s="180"/>
      <c r="G342" s="69"/>
      <c r="H342" s="144"/>
      <c r="I342" s="1459"/>
      <c r="J342" s="3868"/>
      <c r="K342" s="3757"/>
      <c r="M342" s="104">
        <f t="shared" si="31"/>
        <v>0</v>
      </c>
      <c r="N342" s="105">
        <v>7.0000000000000007E-2</v>
      </c>
      <c r="O342" s="101">
        <f t="shared" si="32"/>
        <v>0</v>
      </c>
    </row>
    <row r="343" spans="1:15">
      <c r="A343" s="29"/>
      <c r="B343" s="140"/>
      <c r="C343" s="457"/>
      <c r="D343" s="158"/>
      <c r="E343" s="51"/>
      <c r="F343" s="180"/>
      <c r="G343" s="69"/>
      <c r="H343" s="144"/>
      <c r="I343" s="1459"/>
      <c r="J343" s="3868"/>
      <c r="K343" s="3757"/>
      <c r="L343" s="104">
        <v>12972.96</v>
      </c>
      <c r="M343" s="104">
        <f t="shared" si="31"/>
        <v>12583.771199999999</v>
      </c>
      <c r="N343" s="105">
        <v>7.0000000000000007E-2</v>
      </c>
      <c r="O343" s="101">
        <f t="shared" si="32"/>
        <v>13464.635183999999</v>
      </c>
    </row>
    <row r="344" spans="1:15">
      <c r="A344" s="20"/>
      <c r="B344" s="140"/>
      <c r="C344" s="457"/>
      <c r="D344" s="158"/>
      <c r="E344" s="51"/>
      <c r="F344" s="180"/>
      <c r="G344" s="69"/>
      <c r="H344" s="144"/>
      <c r="I344" s="1459"/>
      <c r="J344" s="3868"/>
      <c r="K344" s="3757"/>
      <c r="L344" s="104">
        <v>12687.84</v>
      </c>
      <c r="M344" s="104">
        <f t="shared" si="31"/>
        <v>12307.2048</v>
      </c>
      <c r="N344" s="105">
        <v>7.0000000000000007E-2</v>
      </c>
      <c r="O344" s="101">
        <f t="shared" si="32"/>
        <v>13168.709135999999</v>
      </c>
    </row>
    <row r="345" spans="1:15" ht="35.25" customHeight="1">
      <c r="A345" s="29"/>
      <c r="B345" s="48"/>
      <c r="C345" s="196"/>
      <c r="D345" s="158"/>
      <c r="E345" s="51"/>
      <c r="F345" s="131"/>
      <c r="G345" s="29"/>
      <c r="H345" s="132"/>
      <c r="I345" s="529"/>
      <c r="J345" s="3868"/>
      <c r="K345" s="3757"/>
      <c r="L345" s="104">
        <v>16572.599999999999</v>
      </c>
      <c r="M345" s="104">
        <f t="shared" si="31"/>
        <v>16075.421999999999</v>
      </c>
      <c r="N345" s="105">
        <v>7.0000000000000007E-2</v>
      </c>
      <c r="O345" s="101">
        <f t="shared" si="32"/>
        <v>17200.701539999998</v>
      </c>
    </row>
    <row r="346" spans="1:15">
      <c r="A346" s="20"/>
      <c r="B346" s="48"/>
      <c r="C346" s="196"/>
      <c r="D346" s="158"/>
      <c r="E346" s="51"/>
      <c r="F346" s="131"/>
      <c r="G346" s="29"/>
      <c r="H346" s="132"/>
      <c r="I346" s="529"/>
      <c r="J346" s="1187"/>
      <c r="K346" s="3757"/>
      <c r="L346" s="104">
        <v>6021.12</v>
      </c>
      <c r="M346" s="104">
        <f>L346-(L346*0.03)</f>
        <v>5840.4863999999998</v>
      </c>
      <c r="N346" s="105">
        <v>7.0000000000000007E-2</v>
      </c>
      <c r="O346" s="101">
        <f>(M346*N346)+M346</f>
        <v>6249.3204479999995</v>
      </c>
    </row>
    <row r="347" spans="1:15">
      <c r="A347" s="29"/>
      <c r="B347" s="48"/>
      <c r="C347" s="196"/>
      <c r="D347" s="95"/>
      <c r="E347" s="51"/>
      <c r="F347" s="131"/>
      <c r="G347" s="29"/>
      <c r="H347" s="150"/>
      <c r="I347" s="529"/>
      <c r="J347" s="1187"/>
      <c r="K347" s="3757"/>
      <c r="L347" s="104">
        <v>8714.16</v>
      </c>
      <c r="M347" s="104">
        <f>L347-(L347*0.03)</f>
        <v>8452.7351999999992</v>
      </c>
      <c r="N347" s="105">
        <v>7.0000000000000007E-2</v>
      </c>
      <c r="O347" s="101">
        <f>(M347*N347)+M347</f>
        <v>9044.4266639999987</v>
      </c>
    </row>
    <row r="348" spans="1:15">
      <c r="A348" s="20"/>
      <c r="B348" s="48"/>
      <c r="C348" s="196"/>
      <c r="D348" s="95"/>
      <c r="E348" s="51"/>
      <c r="F348" s="131"/>
      <c r="G348" s="29"/>
      <c r="H348" s="132"/>
      <c r="I348" s="529"/>
      <c r="J348" s="1187"/>
      <c r="K348" s="3757"/>
      <c r="L348" s="104">
        <v>0</v>
      </c>
      <c r="M348" s="104">
        <f>L348-(L348*0.03)</f>
        <v>0</v>
      </c>
      <c r="N348" s="105">
        <v>7.0000000000000007E-2</v>
      </c>
      <c r="O348" s="101">
        <f t="shared" ref="O348:O354" si="33">(M348*N348)+M348</f>
        <v>0</v>
      </c>
    </row>
    <row r="349" spans="1:15">
      <c r="A349" s="29"/>
      <c r="B349" s="48"/>
      <c r="C349" s="196"/>
      <c r="D349" s="95"/>
      <c r="E349" s="51"/>
      <c r="F349" s="131"/>
      <c r="G349" s="29"/>
      <c r="H349" s="132"/>
      <c r="I349" s="529"/>
      <c r="J349" s="1187"/>
      <c r="K349" s="3757"/>
      <c r="L349" s="104">
        <v>18537.7</v>
      </c>
      <c r="M349" s="104">
        <f>L349-(L349*0.03)</f>
        <v>17981.569</v>
      </c>
      <c r="N349" s="105">
        <v>7.0000000000000007E-2</v>
      </c>
      <c r="O349" s="101">
        <f t="shared" si="33"/>
        <v>19240.278829999999</v>
      </c>
    </row>
    <row r="350" spans="1:15">
      <c r="A350" s="20"/>
      <c r="B350" s="48"/>
      <c r="C350" s="196"/>
      <c r="D350" s="95"/>
      <c r="E350" s="51"/>
      <c r="F350" s="131"/>
      <c r="G350" s="29"/>
      <c r="H350" s="132"/>
      <c r="I350" s="529"/>
      <c r="J350" s="1187"/>
      <c r="K350" s="3757"/>
      <c r="L350" s="104">
        <v>9031.68</v>
      </c>
      <c r="M350" s="104">
        <f t="shared" ref="M350:M360" si="34">L350-(L350*0.03)</f>
        <v>8760.7296000000006</v>
      </c>
      <c r="N350" s="105">
        <v>7.0000000000000007E-2</v>
      </c>
      <c r="O350" s="101">
        <f t="shared" si="33"/>
        <v>9373.9806720000015</v>
      </c>
    </row>
    <row r="351" spans="1:15">
      <c r="A351" s="29"/>
      <c r="B351" s="48"/>
      <c r="C351" s="196"/>
      <c r="D351" s="96"/>
      <c r="E351" s="51"/>
      <c r="F351" s="131"/>
      <c r="G351" s="29"/>
      <c r="H351" s="132"/>
      <c r="I351" s="529"/>
      <c r="J351" s="1187"/>
      <c r="K351" s="3757"/>
      <c r="M351" s="104">
        <f t="shared" si="34"/>
        <v>0</v>
      </c>
      <c r="N351" s="105">
        <v>7.0000000000000007E-2</v>
      </c>
      <c r="O351" s="101">
        <f t="shared" si="33"/>
        <v>0</v>
      </c>
    </row>
    <row r="352" spans="1:15">
      <c r="A352" s="20"/>
      <c r="B352" s="48"/>
      <c r="C352" s="196"/>
      <c r="D352" s="157"/>
      <c r="E352" s="51"/>
      <c r="F352" s="131"/>
      <c r="G352" s="35"/>
      <c r="H352" s="154"/>
      <c r="I352" s="3883"/>
      <c r="J352" s="3884"/>
      <c r="K352" s="3757"/>
      <c r="L352" s="104">
        <v>8478.9599999999991</v>
      </c>
      <c r="M352" s="104">
        <f t="shared" si="34"/>
        <v>8224.5911999999989</v>
      </c>
      <c r="N352" s="105">
        <v>7.0000000000000007E-2</v>
      </c>
      <c r="O352" s="101">
        <f t="shared" si="33"/>
        <v>8800.3125839999993</v>
      </c>
    </row>
    <row r="353" spans="1:15">
      <c r="A353" s="191"/>
      <c r="B353" s="48"/>
      <c r="C353" s="196"/>
      <c r="D353" s="157"/>
      <c r="E353" s="51"/>
      <c r="F353" s="131"/>
      <c r="G353" s="29"/>
      <c r="H353" s="132"/>
      <c r="I353" s="529"/>
      <c r="J353" s="1187"/>
      <c r="K353" s="3757"/>
      <c r="L353" s="104">
        <v>11122.62</v>
      </c>
      <c r="M353" s="104">
        <f t="shared" si="34"/>
        <v>10788.941400000002</v>
      </c>
      <c r="N353" s="105">
        <v>7.0000000000000007E-2</v>
      </c>
      <c r="O353" s="101">
        <f t="shared" si="33"/>
        <v>11544.167298000002</v>
      </c>
    </row>
    <row r="354" spans="1:15">
      <c r="A354" s="28"/>
      <c r="B354" s="48"/>
      <c r="C354" s="196"/>
      <c r="D354" s="158"/>
      <c r="E354" s="51"/>
      <c r="F354" s="131"/>
      <c r="G354" s="29"/>
      <c r="H354" s="132"/>
      <c r="I354" s="529"/>
      <c r="J354" s="1187"/>
      <c r="K354" s="3757"/>
      <c r="L354" s="104">
        <v>3813.12</v>
      </c>
      <c r="M354" s="104">
        <f t="shared" si="34"/>
        <v>3698.7264</v>
      </c>
      <c r="N354" s="105">
        <v>7.0000000000000007E-2</v>
      </c>
      <c r="O354" s="101">
        <f t="shared" si="33"/>
        <v>3957.637248</v>
      </c>
    </row>
    <row r="355" spans="1:15">
      <c r="A355" s="28"/>
      <c r="B355" s="48"/>
      <c r="C355" s="196"/>
      <c r="D355" s="160"/>
      <c r="E355" s="161"/>
      <c r="F355" s="131"/>
      <c r="G355" s="162"/>
      <c r="H355" s="163"/>
      <c r="I355" s="529"/>
      <c r="J355" s="1187"/>
      <c r="K355" s="3757"/>
    </row>
    <row r="356" spans="1:15">
      <c r="A356" s="28"/>
      <c r="B356" s="48"/>
      <c r="C356" s="196"/>
      <c r="D356" s="182"/>
      <c r="E356" s="161"/>
      <c r="F356" s="131"/>
      <c r="G356" s="162"/>
      <c r="H356" s="163"/>
      <c r="I356" s="529"/>
      <c r="J356" s="1187"/>
      <c r="K356" s="3757"/>
    </row>
    <row r="357" spans="1:15">
      <c r="A357" s="28"/>
      <c r="B357" s="48"/>
      <c r="C357" s="196"/>
      <c r="D357" s="182"/>
      <c r="E357" s="161"/>
      <c r="F357" s="131"/>
      <c r="G357" s="162"/>
      <c r="H357" s="163"/>
      <c r="I357" s="529"/>
      <c r="J357" s="1187"/>
      <c r="K357" s="3757"/>
    </row>
    <row r="358" spans="1:15">
      <c r="A358" s="28"/>
      <c r="B358" s="48"/>
      <c r="C358" s="196"/>
      <c r="D358" s="182"/>
      <c r="E358" s="161"/>
      <c r="F358" s="131"/>
      <c r="G358" s="162"/>
      <c r="H358" s="163"/>
      <c r="I358" s="529"/>
      <c r="J358" s="1187"/>
      <c r="K358" s="3757"/>
    </row>
    <row r="359" spans="1:15">
      <c r="A359" s="28"/>
      <c r="B359" s="48"/>
      <c r="C359" s="196"/>
      <c r="D359" s="182"/>
      <c r="E359" s="161"/>
      <c r="F359" s="131"/>
      <c r="G359" s="162"/>
      <c r="H359" s="163"/>
      <c r="I359" s="529"/>
      <c r="J359" s="1187"/>
      <c r="K359" s="3757"/>
    </row>
    <row r="360" spans="1:15">
      <c r="A360" s="4"/>
      <c r="B360" s="98"/>
      <c r="D360" s="98"/>
      <c r="E360" s="1"/>
      <c r="F360" s="71"/>
      <c r="G360" s="99"/>
      <c r="H360" s="3"/>
      <c r="I360" s="527"/>
      <c r="J360" s="3881"/>
      <c r="K360" s="3757"/>
      <c r="L360" s="104">
        <v>8640</v>
      </c>
      <c r="M360" s="104">
        <f t="shared" si="34"/>
        <v>8380.7999999999993</v>
      </c>
      <c r="N360" s="105">
        <v>7.0000000000000007E-2</v>
      </c>
      <c r="O360" s="101">
        <f>(M360*N360)+M360</f>
        <v>8967.4559999999983</v>
      </c>
    </row>
    <row r="361" spans="1:15">
      <c r="A361" s="2" t="s">
        <v>1</v>
      </c>
      <c r="B361" s="106"/>
      <c r="C361" s="10"/>
      <c r="D361" s="98"/>
      <c r="E361" s="1"/>
      <c r="F361" s="71"/>
      <c r="G361" s="99"/>
      <c r="H361" s="3"/>
      <c r="I361" s="527"/>
      <c r="J361" s="3881"/>
      <c r="K361" s="3757"/>
    </row>
    <row r="362" spans="1:15">
      <c r="A362" s="3761" t="s">
        <v>2533</v>
      </c>
      <c r="B362" s="3761"/>
      <c r="C362" s="71"/>
      <c r="D362" s="91"/>
      <c r="E362" s="2"/>
      <c r="F362" s="71"/>
      <c r="G362" s="99"/>
      <c r="H362" s="3"/>
      <c r="I362" s="527"/>
      <c r="J362" s="3881"/>
      <c r="K362" s="3757"/>
    </row>
    <row r="363" spans="1:15" ht="35.25" thickBot="1">
      <c r="A363" s="4"/>
      <c r="B363" s="98"/>
      <c r="D363" s="98"/>
      <c r="E363" s="1"/>
      <c r="F363" s="71"/>
      <c r="G363" s="99"/>
      <c r="H363" s="3"/>
      <c r="I363" s="527"/>
      <c r="J363" s="3881"/>
      <c r="K363" s="3757"/>
    </row>
    <row r="364" spans="1:15">
      <c r="A364" s="3760"/>
      <c r="B364" s="6" t="s">
        <v>4</v>
      </c>
      <c r="C364" s="7" t="s">
        <v>5</v>
      </c>
      <c r="D364" s="8" t="s">
        <v>6</v>
      </c>
      <c r="E364" s="9" t="s">
        <v>6</v>
      </c>
      <c r="F364" s="111" t="s">
        <v>7</v>
      </c>
      <c r="G364" s="112" t="s">
        <v>8</v>
      </c>
      <c r="H364" s="113" t="s">
        <v>936</v>
      </c>
      <c r="I364" s="514" t="s">
        <v>10</v>
      </c>
      <c r="J364" s="2216" t="s">
        <v>10</v>
      </c>
      <c r="K364" s="3757"/>
      <c r="L364" s="3753"/>
    </row>
    <row r="365" spans="1:15" ht="35.25" thickBot="1">
      <c r="A365" s="119"/>
      <c r="B365" s="12"/>
      <c r="C365" s="13" t="s">
        <v>11</v>
      </c>
      <c r="D365" s="14" t="s">
        <v>13</v>
      </c>
      <c r="E365" s="15" t="s">
        <v>12</v>
      </c>
      <c r="F365" s="121"/>
      <c r="G365" s="122" t="s">
        <v>14</v>
      </c>
      <c r="H365" s="123" t="s">
        <v>937</v>
      </c>
      <c r="I365" s="531" t="s">
        <v>15</v>
      </c>
      <c r="J365" s="2218" t="s">
        <v>16</v>
      </c>
      <c r="K365" s="3757"/>
    </row>
    <row r="366" spans="1:15">
      <c r="A366" s="185"/>
      <c r="B366" s="48"/>
      <c r="C366" s="456"/>
      <c r="D366" s="186"/>
      <c r="E366" s="187"/>
      <c r="F366" s="131"/>
      <c r="G366" s="29"/>
      <c r="H366" s="132"/>
      <c r="I366" s="514"/>
      <c r="J366" s="1187"/>
      <c r="K366" s="3757"/>
    </row>
    <row r="367" spans="1:15">
      <c r="A367" s="28"/>
      <c r="B367" s="48"/>
      <c r="C367" s="456"/>
      <c r="D367" s="158"/>
      <c r="E367" s="51"/>
      <c r="F367" s="131"/>
      <c r="G367" s="29"/>
      <c r="H367" s="132"/>
      <c r="I367" s="529"/>
      <c r="J367" s="1187"/>
      <c r="K367" s="3757"/>
    </row>
    <row r="368" spans="1:15">
      <c r="A368" s="28"/>
      <c r="B368" s="48"/>
      <c r="C368" s="196"/>
      <c r="D368" s="158"/>
      <c r="E368" s="51"/>
      <c r="F368" s="131"/>
      <c r="G368" s="29"/>
      <c r="H368" s="132"/>
      <c r="I368" s="529"/>
      <c r="J368" s="1187"/>
      <c r="K368" s="3757"/>
    </row>
    <row r="369" spans="1:15">
      <c r="A369" s="28"/>
      <c r="B369" s="48"/>
      <c r="C369" s="196"/>
      <c r="D369" s="158"/>
      <c r="E369" s="51"/>
      <c r="F369" s="131"/>
      <c r="G369" s="29"/>
      <c r="H369" s="132"/>
      <c r="I369" s="529"/>
      <c r="J369" s="1187"/>
      <c r="K369" s="3757"/>
      <c r="L369" s="117"/>
    </row>
    <row r="370" spans="1:15">
      <c r="A370" s="28"/>
      <c r="B370" s="48"/>
      <c r="C370" s="196"/>
      <c r="D370" s="158"/>
      <c r="E370" s="51"/>
      <c r="F370" s="131"/>
      <c r="G370" s="29"/>
      <c r="H370" s="132"/>
      <c r="I370" s="529"/>
      <c r="J370" s="1187"/>
      <c r="K370" s="3757"/>
      <c r="L370" s="117"/>
    </row>
    <row r="371" spans="1:15">
      <c r="A371" s="28"/>
      <c r="B371" s="48"/>
      <c r="C371" s="196"/>
      <c r="D371" s="158"/>
      <c r="E371" s="51"/>
      <c r="F371" s="131"/>
      <c r="G371" s="29"/>
      <c r="H371" s="132"/>
      <c r="I371" s="529"/>
      <c r="J371" s="1187"/>
      <c r="K371" s="3757"/>
      <c r="L371" s="104">
        <v>3552</v>
      </c>
      <c r="M371" s="104">
        <f t="shared" ref="M371:M387" si="35">L371-(L371*0.03)</f>
        <v>3445.44</v>
      </c>
      <c r="N371" s="105">
        <v>7.0000000000000007E-2</v>
      </c>
      <c r="O371" s="101">
        <f t="shared" ref="O371:O387" si="36">(M371*N371)+M371</f>
        <v>3686.6208000000001</v>
      </c>
    </row>
    <row r="372" spans="1:15">
      <c r="A372" s="28"/>
      <c r="B372" s="48"/>
      <c r="C372" s="196"/>
      <c r="D372" s="158"/>
      <c r="E372" s="51"/>
      <c r="F372" s="131"/>
      <c r="G372" s="29"/>
      <c r="H372" s="132"/>
      <c r="I372" s="529"/>
      <c r="J372" s="1187"/>
      <c r="K372" s="3757"/>
      <c r="M372" s="104">
        <f t="shared" si="35"/>
        <v>0</v>
      </c>
      <c r="N372" s="105">
        <v>7.0000000000000007E-2</v>
      </c>
      <c r="O372" s="101">
        <f t="shared" si="36"/>
        <v>0</v>
      </c>
    </row>
    <row r="373" spans="1:15">
      <c r="A373" s="29"/>
      <c r="B373" s="140"/>
      <c r="C373" s="457"/>
      <c r="D373" s="158"/>
      <c r="E373" s="51"/>
      <c r="F373" s="180"/>
      <c r="G373" s="69"/>
      <c r="H373" s="144"/>
      <c r="I373" s="1459"/>
      <c r="J373" s="3868"/>
      <c r="K373" s="3757"/>
      <c r="L373" s="104">
        <v>9498.06</v>
      </c>
      <c r="M373" s="104">
        <f t="shared" si="35"/>
        <v>9213.118199999999</v>
      </c>
      <c r="N373" s="105">
        <v>7.0000000000000007E-2</v>
      </c>
      <c r="O373" s="101">
        <f t="shared" si="36"/>
        <v>9858.0364739999986</v>
      </c>
    </row>
    <row r="374" spans="1:15">
      <c r="A374" s="29"/>
      <c r="B374" s="48"/>
      <c r="C374" s="196"/>
      <c r="D374" s="158"/>
      <c r="E374" s="51"/>
      <c r="F374" s="131"/>
      <c r="G374" s="29"/>
      <c r="H374" s="132"/>
      <c r="I374" s="529"/>
      <c r="J374" s="1187"/>
      <c r="K374" s="3757"/>
      <c r="L374" s="104">
        <v>15305.4</v>
      </c>
      <c r="M374" s="104">
        <f t="shared" si="35"/>
        <v>14846.237999999999</v>
      </c>
      <c r="N374" s="105">
        <v>7.0000000000000007E-2</v>
      </c>
      <c r="O374" s="101">
        <f t="shared" si="36"/>
        <v>15885.47466</v>
      </c>
    </row>
    <row r="375" spans="1:15">
      <c r="A375" s="29"/>
      <c r="B375" s="48"/>
      <c r="C375" s="196"/>
      <c r="D375" s="158"/>
      <c r="E375" s="51"/>
      <c r="F375" s="131"/>
      <c r="G375" s="29"/>
      <c r="H375" s="132"/>
      <c r="I375" s="529"/>
      <c r="J375" s="1187"/>
      <c r="K375" s="3757"/>
      <c r="M375" s="104">
        <f t="shared" si="35"/>
        <v>0</v>
      </c>
      <c r="N375" s="105">
        <v>7.0000000000000007E-2</v>
      </c>
      <c r="O375" s="101">
        <f t="shared" si="36"/>
        <v>0</v>
      </c>
    </row>
    <row r="376" spans="1:15">
      <c r="A376" s="29"/>
      <c r="B376" s="140"/>
      <c r="C376" s="457"/>
      <c r="D376" s="189"/>
      <c r="E376" s="143"/>
      <c r="F376" s="180"/>
      <c r="G376" s="69"/>
      <c r="H376" s="144"/>
      <c r="I376" s="1459"/>
      <c r="J376" s="3868"/>
      <c r="K376" s="3757"/>
      <c r="M376" s="104">
        <f t="shared" si="35"/>
        <v>0</v>
      </c>
      <c r="N376" s="105">
        <v>7.0000000000000007E-2</v>
      </c>
      <c r="O376" s="101">
        <f t="shared" si="36"/>
        <v>0</v>
      </c>
    </row>
    <row r="377" spans="1:15">
      <c r="A377" s="29"/>
      <c r="B377" s="48"/>
      <c r="C377" s="196"/>
      <c r="D377" s="158"/>
      <c r="E377" s="51"/>
      <c r="F377" s="131"/>
      <c r="G377" s="29"/>
      <c r="H377" s="132"/>
      <c r="I377" s="529"/>
      <c r="J377" s="1187"/>
      <c r="K377" s="3757"/>
      <c r="M377" s="104">
        <f t="shared" si="35"/>
        <v>0</v>
      </c>
      <c r="N377" s="105">
        <v>7.0000000000000007E-2</v>
      </c>
      <c r="O377" s="101">
        <f t="shared" si="36"/>
        <v>0</v>
      </c>
    </row>
    <row r="378" spans="1:15">
      <c r="A378" s="20"/>
      <c r="B378" s="140"/>
      <c r="C378" s="457"/>
      <c r="D378" s="158"/>
      <c r="E378" s="51"/>
      <c r="F378" s="180"/>
      <c r="G378" s="69"/>
      <c r="H378" s="144"/>
      <c r="I378" s="1459"/>
      <c r="J378" s="3868"/>
      <c r="K378" s="3757"/>
      <c r="L378" s="104">
        <v>14244.12</v>
      </c>
      <c r="M378" s="104">
        <f t="shared" si="35"/>
        <v>13816.796400000001</v>
      </c>
      <c r="N378" s="105">
        <v>7.0000000000000007E-2</v>
      </c>
      <c r="O378" s="101">
        <f t="shared" si="36"/>
        <v>14783.972148000001</v>
      </c>
    </row>
    <row r="379" spans="1:15">
      <c r="A379" s="29"/>
      <c r="B379" s="140"/>
      <c r="C379" s="457"/>
      <c r="D379" s="158"/>
      <c r="E379" s="51"/>
      <c r="F379" s="180"/>
      <c r="G379" s="69"/>
      <c r="H379" s="144"/>
      <c r="I379" s="1459"/>
      <c r="J379" s="3868"/>
      <c r="K379" s="3757"/>
      <c r="L379" s="104">
        <v>3240</v>
      </c>
      <c r="M379" s="104">
        <f t="shared" si="35"/>
        <v>3142.8</v>
      </c>
      <c r="N379" s="105">
        <v>7.0000000000000007E-2</v>
      </c>
      <c r="O379" s="101">
        <f t="shared" si="36"/>
        <v>3362.7960000000003</v>
      </c>
    </row>
    <row r="380" spans="1:15">
      <c r="A380" s="20"/>
      <c r="B380" s="140"/>
      <c r="C380" s="457"/>
      <c r="D380" s="158"/>
      <c r="E380" s="51"/>
      <c r="F380" s="180"/>
      <c r="G380" s="69"/>
      <c r="H380" s="144"/>
      <c r="I380" s="1459"/>
      <c r="J380" s="3868"/>
      <c r="K380" s="3757"/>
      <c r="L380" s="104">
        <v>14700</v>
      </c>
      <c r="M380" s="104">
        <f t="shared" si="35"/>
        <v>14259</v>
      </c>
      <c r="N380" s="105">
        <v>7.0000000000000007E-2</v>
      </c>
      <c r="O380" s="101">
        <f t="shared" si="36"/>
        <v>15257.130000000001</v>
      </c>
    </row>
    <row r="381" spans="1:15">
      <c r="A381" s="29"/>
      <c r="B381" s="48"/>
      <c r="C381" s="196"/>
      <c r="D381" s="158"/>
      <c r="E381" s="51"/>
      <c r="F381" s="131"/>
      <c r="G381" s="29"/>
      <c r="H381" s="132"/>
      <c r="I381" s="529"/>
      <c r="J381" s="3868"/>
      <c r="K381" s="3757"/>
      <c r="L381" s="104">
        <v>14582.7</v>
      </c>
      <c r="M381" s="104">
        <f t="shared" si="35"/>
        <v>14145.219000000001</v>
      </c>
      <c r="N381" s="105">
        <v>7.0000000000000007E-2</v>
      </c>
      <c r="O381" s="101">
        <f t="shared" si="36"/>
        <v>15135.384330000001</v>
      </c>
    </row>
    <row r="382" spans="1:15">
      <c r="A382" s="20"/>
      <c r="B382" s="48"/>
      <c r="C382" s="196"/>
      <c r="D382" s="158"/>
      <c r="E382" s="51"/>
      <c r="F382" s="131"/>
      <c r="G382" s="29"/>
      <c r="H382" s="132"/>
      <c r="I382" s="529"/>
      <c r="J382" s="1187"/>
      <c r="K382" s="3757"/>
      <c r="L382" s="104">
        <v>13483.8</v>
      </c>
      <c r="M382" s="104">
        <f t="shared" si="35"/>
        <v>13079.286</v>
      </c>
      <c r="N382" s="105">
        <v>7.0000000000000007E-2</v>
      </c>
      <c r="O382" s="101">
        <f t="shared" si="36"/>
        <v>13994.836020000001</v>
      </c>
    </row>
    <row r="383" spans="1:15">
      <c r="A383" s="29"/>
      <c r="B383" s="48"/>
      <c r="C383" s="196"/>
      <c r="D383" s="95"/>
      <c r="E383" s="51"/>
      <c r="F383" s="131"/>
      <c r="G383" s="29"/>
      <c r="H383" s="150"/>
      <c r="I383" s="529"/>
      <c r="J383" s="1187"/>
      <c r="K383" s="3757"/>
      <c r="L383" s="104">
        <v>2669.52</v>
      </c>
      <c r="M383" s="104">
        <f t="shared" si="35"/>
        <v>2589.4344000000001</v>
      </c>
      <c r="N383" s="105">
        <v>7.0000000000000007E-2</v>
      </c>
      <c r="O383" s="101">
        <f t="shared" si="36"/>
        <v>2770.6948080000002</v>
      </c>
    </row>
    <row r="384" spans="1:15">
      <c r="A384" s="20"/>
      <c r="B384" s="48"/>
      <c r="C384" s="196"/>
      <c r="D384" s="95"/>
      <c r="E384" s="51"/>
      <c r="F384" s="131"/>
      <c r="G384" s="29"/>
      <c r="H384" s="132"/>
      <c r="I384" s="529"/>
      <c r="J384" s="1187"/>
      <c r="K384" s="3757"/>
      <c r="M384" s="104">
        <f t="shared" si="35"/>
        <v>0</v>
      </c>
      <c r="N384" s="105">
        <v>7.0000000000000007E-2</v>
      </c>
      <c r="O384" s="101">
        <f t="shared" si="36"/>
        <v>0</v>
      </c>
    </row>
    <row r="385" spans="1:15">
      <c r="A385" s="29"/>
      <c r="B385" s="48"/>
      <c r="C385" s="196"/>
      <c r="D385" s="95"/>
      <c r="E385" s="51"/>
      <c r="F385" s="131"/>
      <c r="G385" s="29"/>
      <c r="H385" s="132"/>
      <c r="I385" s="529"/>
      <c r="J385" s="1187"/>
      <c r="K385" s="3757"/>
      <c r="L385" s="104">
        <v>12972.96</v>
      </c>
      <c r="M385" s="104">
        <f t="shared" si="35"/>
        <v>12583.771199999999</v>
      </c>
      <c r="N385" s="105">
        <v>7.0000000000000007E-2</v>
      </c>
      <c r="O385" s="101">
        <f t="shared" si="36"/>
        <v>13464.635183999999</v>
      </c>
    </row>
    <row r="386" spans="1:15">
      <c r="A386" s="20"/>
      <c r="B386" s="48"/>
      <c r="C386" s="196"/>
      <c r="D386" s="95"/>
      <c r="E386" s="51"/>
      <c r="F386" s="131"/>
      <c r="G386" s="29"/>
      <c r="H386" s="132"/>
      <c r="I386" s="529"/>
      <c r="J386" s="1187"/>
      <c r="K386" s="3757"/>
      <c r="L386" s="104">
        <v>12687.84</v>
      </c>
      <c r="M386" s="104">
        <f t="shared" si="35"/>
        <v>12307.2048</v>
      </c>
      <c r="N386" s="105">
        <v>7.0000000000000007E-2</v>
      </c>
      <c r="O386" s="101">
        <f t="shared" si="36"/>
        <v>13168.709135999999</v>
      </c>
    </row>
    <row r="387" spans="1:15">
      <c r="A387" s="29"/>
      <c r="B387" s="48"/>
      <c r="C387" s="196"/>
      <c r="D387" s="96"/>
      <c r="E387" s="51"/>
      <c r="F387" s="131"/>
      <c r="G387" s="29"/>
      <c r="H387" s="132"/>
      <c r="I387" s="529"/>
      <c r="J387" s="1187"/>
      <c r="K387" s="3757"/>
      <c r="L387" s="104">
        <v>16572.599999999999</v>
      </c>
      <c r="M387" s="104">
        <f t="shared" si="35"/>
        <v>16075.421999999999</v>
      </c>
      <c r="N387" s="105">
        <v>7.0000000000000007E-2</v>
      </c>
      <c r="O387" s="101">
        <f t="shared" si="36"/>
        <v>17200.701539999998</v>
      </c>
    </row>
    <row r="388" spans="1:15">
      <c r="A388" s="20"/>
      <c r="B388" s="48"/>
      <c r="C388" s="196"/>
      <c r="D388" s="157"/>
      <c r="E388" s="51"/>
      <c r="F388" s="131"/>
      <c r="G388" s="35"/>
      <c r="H388" s="154"/>
      <c r="I388" s="3883"/>
      <c r="J388" s="3884"/>
      <c r="K388" s="3757"/>
      <c r="L388" s="104">
        <v>6021.12</v>
      </c>
      <c r="M388" s="104">
        <f>L388-(L388*0.03)</f>
        <v>5840.4863999999998</v>
      </c>
      <c r="N388" s="105">
        <v>7.0000000000000007E-2</v>
      </c>
      <c r="O388" s="101">
        <f>(M388*N388)+M388</f>
        <v>6249.3204479999995</v>
      </c>
    </row>
    <row r="389" spans="1:15">
      <c r="A389" s="191"/>
      <c r="B389" s="48"/>
      <c r="C389" s="196"/>
      <c r="D389" s="157"/>
      <c r="E389" s="51"/>
      <c r="F389" s="131"/>
      <c r="G389" s="29"/>
      <c r="H389" s="132"/>
      <c r="I389" s="529"/>
      <c r="J389" s="1187"/>
      <c r="K389" s="3757"/>
      <c r="L389" s="104">
        <v>8714.16</v>
      </c>
      <c r="M389" s="104">
        <f>L389-(L389*0.03)</f>
        <v>8452.7351999999992</v>
      </c>
      <c r="N389" s="105">
        <v>7.0000000000000007E-2</v>
      </c>
      <c r="O389" s="101">
        <f>(M389*N389)+M389</f>
        <v>9044.4266639999987</v>
      </c>
    </row>
    <row r="390" spans="1:15">
      <c r="A390" s="28"/>
      <c r="B390" s="48"/>
      <c r="C390" s="196"/>
      <c r="D390" s="158"/>
      <c r="E390" s="51"/>
      <c r="F390" s="131"/>
      <c r="G390" s="29"/>
      <c r="H390" s="132"/>
      <c r="I390" s="529"/>
      <c r="J390" s="1187"/>
      <c r="K390" s="3757"/>
      <c r="L390" s="104">
        <v>0</v>
      </c>
      <c r="M390" s="104">
        <f>L390-(L390*0.03)</f>
        <v>0</v>
      </c>
      <c r="N390" s="105">
        <v>7.0000000000000007E-2</v>
      </c>
      <c r="O390" s="101">
        <f t="shared" ref="O390:O396" si="37">(M390*N390)+M390</f>
        <v>0</v>
      </c>
    </row>
    <row r="391" spans="1:15">
      <c r="A391" s="28"/>
      <c r="B391" s="48"/>
      <c r="C391" s="196"/>
      <c r="D391" s="160"/>
      <c r="E391" s="161"/>
      <c r="F391" s="131"/>
      <c r="G391" s="162"/>
      <c r="H391" s="163"/>
      <c r="I391" s="529"/>
      <c r="J391" s="1187"/>
      <c r="K391" s="3757"/>
      <c r="L391" s="104">
        <v>18537.7</v>
      </c>
      <c r="M391" s="104">
        <f>L391-(L391*0.03)</f>
        <v>17981.569</v>
      </c>
      <c r="N391" s="105">
        <v>7.0000000000000007E-2</v>
      </c>
      <c r="O391" s="101">
        <f t="shared" si="37"/>
        <v>19240.278829999999</v>
      </c>
    </row>
    <row r="392" spans="1:15">
      <c r="A392" s="28"/>
      <c r="B392" s="48"/>
      <c r="C392" s="196"/>
      <c r="D392" s="182"/>
      <c r="E392" s="161"/>
      <c r="F392" s="131"/>
      <c r="G392" s="162"/>
      <c r="H392" s="163"/>
      <c r="I392" s="529"/>
      <c r="J392" s="1187"/>
      <c r="K392" s="3757"/>
      <c r="L392" s="104">
        <v>9031.68</v>
      </c>
      <c r="M392" s="104">
        <f t="shared" ref="M392:M403" si="38">L392-(L392*0.03)</f>
        <v>8760.7296000000006</v>
      </c>
      <c r="N392" s="105">
        <v>7.0000000000000007E-2</v>
      </c>
      <c r="O392" s="101">
        <f t="shared" si="37"/>
        <v>9373.9806720000015</v>
      </c>
    </row>
    <row r="393" spans="1:15">
      <c r="A393" s="28"/>
      <c r="B393" s="48"/>
      <c r="C393" s="196"/>
      <c r="D393" s="182"/>
      <c r="E393" s="161"/>
      <c r="F393" s="131"/>
      <c r="G393" s="162"/>
      <c r="H393" s="163"/>
      <c r="I393" s="529"/>
      <c r="J393" s="1187"/>
      <c r="K393" s="3757"/>
      <c r="M393" s="104">
        <f t="shared" si="38"/>
        <v>0</v>
      </c>
      <c r="N393" s="105">
        <v>7.0000000000000007E-2</v>
      </c>
      <c r="O393" s="101">
        <f t="shared" si="37"/>
        <v>0</v>
      </c>
    </row>
    <row r="394" spans="1:15">
      <c r="A394" s="28"/>
      <c r="B394" s="48"/>
      <c r="C394" s="196"/>
      <c r="D394" s="182"/>
      <c r="E394" s="161"/>
      <c r="F394" s="131"/>
      <c r="G394" s="162"/>
      <c r="H394" s="163"/>
      <c r="I394" s="529"/>
      <c r="J394" s="1187"/>
      <c r="K394" s="3757"/>
      <c r="L394" s="104">
        <v>8478.9599999999991</v>
      </c>
      <c r="M394" s="104">
        <f t="shared" si="38"/>
        <v>8224.5911999999989</v>
      </c>
      <c r="N394" s="105">
        <v>7.0000000000000007E-2</v>
      </c>
      <c r="O394" s="101">
        <f t="shared" si="37"/>
        <v>8800.3125839999993</v>
      </c>
    </row>
    <row r="395" spans="1:15">
      <c r="A395" s="28"/>
      <c r="B395" s="48"/>
      <c r="C395" s="196"/>
      <c r="D395" s="182"/>
      <c r="E395" s="161"/>
      <c r="F395" s="131"/>
      <c r="G395" s="162"/>
      <c r="H395" s="163"/>
      <c r="I395" s="529"/>
      <c r="J395" s="1187"/>
      <c r="K395" s="3757"/>
      <c r="L395" s="104">
        <v>11122.62</v>
      </c>
      <c r="M395" s="104">
        <f t="shared" si="38"/>
        <v>10788.941400000002</v>
      </c>
      <c r="N395" s="105">
        <v>7.0000000000000007E-2</v>
      </c>
      <c r="O395" s="101">
        <f t="shared" si="37"/>
        <v>11544.167298000002</v>
      </c>
    </row>
    <row r="396" spans="1:15">
      <c r="A396" s="4"/>
      <c r="B396" s="98"/>
      <c r="D396" s="98"/>
      <c r="E396" s="1"/>
      <c r="F396" s="71"/>
      <c r="G396" s="99"/>
      <c r="H396" s="3"/>
      <c r="I396" s="527"/>
      <c r="J396" s="3881"/>
      <c r="K396" s="3757"/>
      <c r="L396" s="104">
        <v>3813.12</v>
      </c>
      <c r="M396" s="104">
        <f t="shared" si="38"/>
        <v>3698.7264</v>
      </c>
      <c r="N396" s="105">
        <v>7.0000000000000007E-2</v>
      </c>
      <c r="O396" s="101">
        <f t="shared" si="37"/>
        <v>3957.637248</v>
      </c>
    </row>
    <row r="397" spans="1:15">
      <c r="A397" s="2" t="s">
        <v>1</v>
      </c>
      <c r="B397" s="106"/>
      <c r="C397" s="10"/>
      <c r="D397" s="98"/>
      <c r="E397" s="1"/>
      <c r="F397" s="71"/>
      <c r="G397" s="99"/>
      <c r="H397" s="3"/>
      <c r="I397" s="527"/>
      <c r="J397" s="3881"/>
      <c r="K397" s="3757"/>
    </row>
    <row r="398" spans="1:15">
      <c r="A398" s="3761" t="s">
        <v>2533</v>
      </c>
      <c r="B398" s="3761"/>
      <c r="C398" s="71"/>
      <c r="D398" s="91"/>
      <c r="E398" s="2"/>
      <c r="F398" s="71"/>
      <c r="G398" s="99"/>
      <c r="H398" s="3"/>
      <c r="I398" s="527"/>
      <c r="J398" s="3881"/>
      <c r="K398" s="3757"/>
    </row>
    <row r="399" spans="1:15" ht="35.25" thickBot="1">
      <c r="A399" s="4"/>
      <c r="B399" s="98"/>
      <c r="D399" s="98"/>
      <c r="E399" s="1"/>
      <c r="F399" s="71"/>
      <c r="G399" s="99"/>
      <c r="H399" s="3"/>
      <c r="I399" s="527"/>
      <c r="J399" s="3881"/>
      <c r="K399" s="3757"/>
    </row>
    <row r="400" spans="1:15">
      <c r="A400" s="3760"/>
      <c r="B400" s="6" t="s">
        <v>4</v>
      </c>
      <c r="C400" s="7" t="s">
        <v>5</v>
      </c>
      <c r="D400" s="8" t="s">
        <v>6</v>
      </c>
      <c r="E400" s="9" t="s">
        <v>6</v>
      </c>
      <c r="F400" s="111" t="s">
        <v>7</v>
      </c>
      <c r="G400" s="112" t="s">
        <v>8</v>
      </c>
      <c r="H400" s="113" t="s">
        <v>936</v>
      </c>
      <c r="I400" s="514" t="s">
        <v>10</v>
      </c>
      <c r="J400" s="2216" t="s">
        <v>10</v>
      </c>
      <c r="K400" s="3757"/>
    </row>
    <row r="401" spans="1:15" ht="35.25" thickBot="1">
      <c r="A401" s="119"/>
      <c r="B401" s="12"/>
      <c r="C401" s="13" t="s">
        <v>11</v>
      </c>
      <c r="D401" s="14" t="s">
        <v>13</v>
      </c>
      <c r="E401" s="15" t="s">
        <v>12</v>
      </c>
      <c r="F401" s="121"/>
      <c r="G401" s="122" t="s">
        <v>14</v>
      </c>
      <c r="H401" s="123" t="s">
        <v>937</v>
      </c>
      <c r="I401" s="531" t="s">
        <v>15</v>
      </c>
      <c r="J401" s="2218" t="s">
        <v>16</v>
      </c>
      <c r="K401" s="3757"/>
    </row>
    <row r="402" spans="1:15">
      <c r="A402" s="185"/>
      <c r="B402" s="48"/>
      <c r="C402" s="456"/>
      <c r="D402" s="186"/>
      <c r="E402" s="187"/>
      <c r="F402" s="131"/>
      <c r="G402" s="29"/>
      <c r="H402" s="132"/>
      <c r="I402" s="514"/>
      <c r="J402" s="1187"/>
      <c r="K402" s="3757"/>
    </row>
    <row r="403" spans="1:15">
      <c r="A403" s="28"/>
      <c r="B403" s="48"/>
      <c r="C403" s="456"/>
      <c r="D403" s="158"/>
      <c r="E403" s="51"/>
      <c r="F403" s="131"/>
      <c r="G403" s="29"/>
      <c r="H403" s="132"/>
      <c r="I403" s="529"/>
      <c r="J403" s="1187"/>
      <c r="K403" s="3757"/>
      <c r="L403" s="104">
        <v>8640</v>
      </c>
      <c r="M403" s="104">
        <f t="shared" si="38"/>
        <v>8380.7999999999993</v>
      </c>
      <c r="N403" s="105">
        <v>7.0000000000000007E-2</v>
      </c>
      <c r="O403" s="101">
        <f>(M403*N403)+M403</f>
        <v>8967.4559999999983</v>
      </c>
    </row>
    <row r="404" spans="1:15">
      <c r="A404" s="28"/>
      <c r="B404" s="48"/>
      <c r="C404" s="196"/>
      <c r="D404" s="158"/>
      <c r="E404" s="51"/>
      <c r="F404" s="131"/>
      <c r="G404" s="29"/>
      <c r="H404" s="132"/>
      <c r="I404" s="529"/>
      <c r="J404" s="1187"/>
      <c r="K404" s="3757"/>
    </row>
    <row r="405" spans="1:15">
      <c r="A405" s="28"/>
      <c r="B405" s="48"/>
      <c r="C405" s="196"/>
      <c r="D405" s="158"/>
      <c r="E405" s="51"/>
      <c r="F405" s="131"/>
      <c r="G405" s="29"/>
      <c r="H405" s="132"/>
      <c r="I405" s="529"/>
      <c r="J405" s="1187"/>
      <c r="K405" s="3757"/>
    </row>
    <row r="406" spans="1:15">
      <c r="A406" s="28"/>
      <c r="B406" s="48"/>
      <c r="C406" s="196"/>
      <c r="D406" s="158"/>
      <c r="E406" s="51"/>
      <c r="F406" s="131"/>
      <c r="G406" s="29"/>
      <c r="H406" s="132"/>
      <c r="I406" s="529"/>
      <c r="J406" s="1187"/>
      <c r="K406" s="3757"/>
    </row>
    <row r="407" spans="1:15">
      <c r="A407" s="28"/>
      <c r="B407" s="48"/>
      <c r="C407" s="196"/>
      <c r="D407" s="158"/>
      <c r="E407" s="51"/>
      <c r="F407" s="131"/>
      <c r="G407" s="29"/>
      <c r="H407" s="132"/>
      <c r="I407" s="529"/>
      <c r="J407" s="1187"/>
      <c r="K407" s="3757"/>
    </row>
    <row r="408" spans="1:15">
      <c r="A408" s="28"/>
      <c r="B408" s="48"/>
      <c r="C408" s="196"/>
      <c r="D408" s="158"/>
      <c r="E408" s="51"/>
      <c r="F408" s="131"/>
      <c r="G408" s="29"/>
      <c r="H408" s="132"/>
      <c r="I408" s="529"/>
      <c r="J408" s="1187"/>
      <c r="K408" s="3757"/>
    </row>
    <row r="409" spans="1:15">
      <c r="A409" s="29"/>
      <c r="B409" s="140"/>
      <c r="C409" s="457"/>
      <c r="D409" s="158"/>
      <c r="E409" s="51"/>
      <c r="F409" s="180"/>
      <c r="G409" s="69"/>
      <c r="H409" s="144"/>
      <c r="I409" s="1459"/>
      <c r="J409" s="3868"/>
      <c r="K409" s="3757"/>
    </row>
    <row r="410" spans="1:15">
      <c r="A410" s="29"/>
      <c r="B410" s="48"/>
      <c r="C410" s="196"/>
      <c r="D410" s="158"/>
      <c r="E410" s="51"/>
      <c r="F410" s="131"/>
      <c r="G410" s="29"/>
      <c r="H410" s="132"/>
      <c r="I410" s="529"/>
      <c r="J410" s="1187"/>
      <c r="K410" s="3757"/>
    </row>
    <row r="411" spans="1:15">
      <c r="A411" s="29"/>
      <c r="B411" s="48"/>
      <c r="C411" s="196"/>
      <c r="D411" s="158"/>
      <c r="E411" s="51"/>
      <c r="F411" s="131"/>
      <c r="G411" s="29"/>
      <c r="H411" s="132"/>
      <c r="I411" s="529"/>
      <c r="J411" s="1187"/>
      <c r="K411" s="3757"/>
      <c r="L411" s="117"/>
    </row>
    <row r="412" spans="1:15">
      <c r="A412" s="29"/>
      <c r="B412" s="140"/>
      <c r="C412" s="457"/>
      <c r="D412" s="189"/>
      <c r="E412" s="143"/>
      <c r="F412" s="180"/>
      <c r="G412" s="69"/>
      <c r="H412" s="144"/>
      <c r="I412" s="1459"/>
      <c r="J412" s="3868"/>
      <c r="K412" s="3757"/>
      <c r="L412" s="117"/>
    </row>
    <row r="413" spans="1:15">
      <c r="A413" s="29"/>
      <c r="B413" s="48"/>
      <c r="C413" s="196"/>
      <c r="D413" s="158"/>
      <c r="E413" s="51"/>
      <c r="F413" s="131"/>
      <c r="G413" s="29"/>
      <c r="H413" s="132"/>
      <c r="I413" s="529"/>
      <c r="J413" s="1187"/>
      <c r="K413" s="3757"/>
      <c r="L413" s="104">
        <v>3552</v>
      </c>
      <c r="M413" s="104">
        <f t="shared" ref="M413:M429" si="39">L413-(L413*0.03)</f>
        <v>3445.44</v>
      </c>
      <c r="N413" s="105">
        <v>7.0000000000000007E-2</v>
      </c>
      <c r="O413" s="101">
        <f t="shared" ref="O413:O429" si="40">(M413*N413)+M413</f>
        <v>3686.6208000000001</v>
      </c>
    </row>
    <row r="414" spans="1:15">
      <c r="A414" s="20"/>
      <c r="B414" s="140"/>
      <c r="C414" s="457"/>
      <c r="D414" s="158"/>
      <c r="E414" s="51"/>
      <c r="F414" s="180"/>
      <c r="G414" s="69"/>
      <c r="H414" s="144"/>
      <c r="I414" s="1459"/>
      <c r="J414" s="3868"/>
      <c r="K414" s="3757"/>
      <c r="M414" s="104">
        <f t="shared" si="39"/>
        <v>0</v>
      </c>
      <c r="N414" s="105">
        <v>7.0000000000000007E-2</v>
      </c>
      <c r="O414" s="101">
        <f t="shared" si="40"/>
        <v>0</v>
      </c>
    </row>
    <row r="415" spans="1:15">
      <c r="A415" s="29"/>
      <c r="B415" s="140"/>
      <c r="C415" s="457"/>
      <c r="D415" s="158"/>
      <c r="E415" s="51"/>
      <c r="F415" s="180"/>
      <c r="G415" s="69"/>
      <c r="H415" s="144"/>
      <c r="I415" s="1459"/>
      <c r="J415" s="3868"/>
      <c r="K415" s="3757"/>
      <c r="L415" s="104">
        <v>9498.06</v>
      </c>
      <c r="M415" s="104">
        <f t="shared" si="39"/>
        <v>9213.118199999999</v>
      </c>
      <c r="N415" s="105">
        <v>7.0000000000000007E-2</v>
      </c>
      <c r="O415" s="101">
        <f t="shared" si="40"/>
        <v>9858.0364739999986</v>
      </c>
    </row>
    <row r="416" spans="1:15">
      <c r="A416" s="20"/>
      <c r="B416" s="140"/>
      <c r="C416" s="457"/>
      <c r="D416" s="158"/>
      <c r="E416" s="51"/>
      <c r="F416" s="180"/>
      <c r="G416" s="69"/>
      <c r="H416" s="144"/>
      <c r="I416" s="1459"/>
      <c r="J416" s="3868"/>
      <c r="K416" s="3757"/>
      <c r="L416" s="104">
        <v>15305.4</v>
      </c>
      <c r="M416" s="104">
        <f t="shared" si="39"/>
        <v>14846.237999999999</v>
      </c>
      <c r="N416" s="105">
        <v>7.0000000000000007E-2</v>
      </c>
      <c r="O416" s="101">
        <f t="shared" si="40"/>
        <v>15885.47466</v>
      </c>
    </row>
    <row r="417" spans="1:15">
      <c r="A417" s="29"/>
      <c r="B417" s="48"/>
      <c r="C417" s="196"/>
      <c r="D417" s="158"/>
      <c r="E417" s="51"/>
      <c r="F417" s="131"/>
      <c r="G417" s="29"/>
      <c r="H417" s="132"/>
      <c r="I417" s="529"/>
      <c r="J417" s="3868"/>
      <c r="K417" s="3757"/>
      <c r="M417" s="104">
        <f t="shared" si="39"/>
        <v>0</v>
      </c>
      <c r="N417" s="105">
        <v>7.0000000000000007E-2</v>
      </c>
      <c r="O417" s="101">
        <f t="shared" si="40"/>
        <v>0</v>
      </c>
    </row>
    <row r="418" spans="1:15">
      <c r="A418" s="20"/>
      <c r="B418" s="48"/>
      <c r="C418" s="196"/>
      <c r="D418" s="158"/>
      <c r="E418" s="51"/>
      <c r="F418" s="131"/>
      <c r="G418" s="29"/>
      <c r="H418" s="132"/>
      <c r="I418" s="529"/>
      <c r="J418" s="1187"/>
      <c r="K418" s="3757"/>
      <c r="M418" s="104">
        <f t="shared" si="39"/>
        <v>0</v>
      </c>
      <c r="N418" s="105">
        <v>7.0000000000000007E-2</v>
      </c>
      <c r="O418" s="101">
        <f t="shared" si="40"/>
        <v>0</v>
      </c>
    </row>
    <row r="419" spans="1:15">
      <c r="A419" s="29"/>
      <c r="B419" s="48"/>
      <c r="C419" s="196"/>
      <c r="D419" s="95"/>
      <c r="E419" s="51"/>
      <c r="F419" s="131"/>
      <c r="G419" s="29"/>
      <c r="H419" s="150"/>
      <c r="I419" s="529"/>
      <c r="J419" s="1187"/>
      <c r="K419" s="3757"/>
      <c r="M419" s="104">
        <f t="shared" si="39"/>
        <v>0</v>
      </c>
      <c r="N419" s="105">
        <v>7.0000000000000007E-2</v>
      </c>
      <c r="O419" s="101">
        <f t="shared" si="40"/>
        <v>0</v>
      </c>
    </row>
    <row r="420" spans="1:15">
      <c r="A420" s="20"/>
      <c r="B420" s="48"/>
      <c r="C420" s="196"/>
      <c r="D420" s="95"/>
      <c r="E420" s="51"/>
      <c r="F420" s="131"/>
      <c r="G420" s="29"/>
      <c r="H420" s="132"/>
      <c r="I420" s="529"/>
      <c r="J420" s="1187"/>
      <c r="K420" s="3757"/>
      <c r="L420" s="104">
        <v>14244.12</v>
      </c>
      <c r="M420" s="104">
        <f t="shared" si="39"/>
        <v>13816.796400000001</v>
      </c>
      <c r="N420" s="105">
        <v>7.0000000000000007E-2</v>
      </c>
      <c r="O420" s="101">
        <f t="shared" si="40"/>
        <v>14783.972148000001</v>
      </c>
    </row>
    <row r="421" spans="1:15">
      <c r="A421" s="29"/>
      <c r="B421" s="48"/>
      <c r="C421" s="196"/>
      <c r="D421" s="95"/>
      <c r="E421" s="51"/>
      <c r="F421" s="131"/>
      <c r="G421" s="29"/>
      <c r="H421" s="132"/>
      <c r="I421" s="529"/>
      <c r="J421" s="1187"/>
      <c r="K421" s="3757"/>
      <c r="L421" s="104">
        <v>3240</v>
      </c>
      <c r="M421" s="104">
        <f t="shared" si="39"/>
        <v>3142.8</v>
      </c>
      <c r="N421" s="105">
        <v>7.0000000000000007E-2</v>
      </c>
      <c r="O421" s="101">
        <f t="shared" si="40"/>
        <v>3362.7960000000003</v>
      </c>
    </row>
    <row r="422" spans="1:15">
      <c r="A422" s="20"/>
      <c r="B422" s="48"/>
      <c r="C422" s="196"/>
      <c r="D422" s="95"/>
      <c r="E422" s="51"/>
      <c r="F422" s="131"/>
      <c r="G422" s="29"/>
      <c r="H422" s="132"/>
      <c r="I422" s="529"/>
      <c r="J422" s="1187"/>
      <c r="K422" s="3757"/>
      <c r="L422" s="104">
        <v>14700</v>
      </c>
      <c r="M422" s="104">
        <f t="shared" si="39"/>
        <v>14259</v>
      </c>
      <c r="N422" s="105">
        <v>7.0000000000000007E-2</v>
      </c>
      <c r="O422" s="101">
        <f t="shared" si="40"/>
        <v>15257.130000000001</v>
      </c>
    </row>
    <row r="423" spans="1:15">
      <c r="A423" s="29"/>
      <c r="B423" s="48"/>
      <c r="C423" s="196"/>
      <c r="D423" s="96"/>
      <c r="E423" s="51"/>
      <c r="F423" s="131"/>
      <c r="G423" s="29"/>
      <c r="H423" s="132"/>
      <c r="I423" s="529"/>
      <c r="J423" s="1187"/>
      <c r="K423" s="3757"/>
      <c r="L423" s="104">
        <v>14582.7</v>
      </c>
      <c r="M423" s="104">
        <f t="shared" si="39"/>
        <v>14145.219000000001</v>
      </c>
      <c r="N423" s="105">
        <v>7.0000000000000007E-2</v>
      </c>
      <c r="O423" s="101">
        <f t="shared" si="40"/>
        <v>15135.384330000001</v>
      </c>
    </row>
    <row r="424" spans="1:15">
      <c r="A424" s="20"/>
      <c r="B424" s="48"/>
      <c r="C424" s="196"/>
      <c r="D424" s="157"/>
      <c r="E424" s="51"/>
      <c r="F424" s="131"/>
      <c r="G424" s="35"/>
      <c r="H424" s="154"/>
      <c r="I424" s="3883"/>
      <c r="J424" s="3884"/>
      <c r="K424" s="3757"/>
      <c r="L424" s="104">
        <v>13483.8</v>
      </c>
      <c r="M424" s="104">
        <f t="shared" si="39"/>
        <v>13079.286</v>
      </c>
      <c r="N424" s="105">
        <v>7.0000000000000007E-2</v>
      </c>
      <c r="O424" s="101">
        <f t="shared" si="40"/>
        <v>13994.836020000001</v>
      </c>
    </row>
    <row r="425" spans="1:15">
      <c r="A425" s="191"/>
      <c r="B425" s="48"/>
      <c r="C425" s="196"/>
      <c r="D425" s="157"/>
      <c r="E425" s="51"/>
      <c r="F425" s="131"/>
      <c r="G425" s="29"/>
      <c r="H425" s="132"/>
      <c r="I425" s="529"/>
      <c r="J425" s="1187"/>
      <c r="K425" s="3757"/>
      <c r="L425" s="104">
        <v>2669.52</v>
      </c>
      <c r="M425" s="104">
        <f t="shared" si="39"/>
        <v>2589.4344000000001</v>
      </c>
      <c r="N425" s="105">
        <v>7.0000000000000007E-2</v>
      </c>
      <c r="O425" s="101">
        <f t="shared" si="40"/>
        <v>2770.6948080000002</v>
      </c>
    </row>
    <row r="426" spans="1:15">
      <c r="A426" s="28"/>
      <c r="B426" s="48"/>
      <c r="C426" s="196"/>
      <c r="D426" s="158"/>
      <c r="E426" s="51"/>
      <c r="F426" s="131"/>
      <c r="G426" s="29"/>
      <c r="H426" s="132"/>
      <c r="I426" s="529"/>
      <c r="J426" s="1187"/>
      <c r="K426" s="3757"/>
      <c r="M426" s="104">
        <f t="shared" si="39"/>
        <v>0</v>
      </c>
      <c r="N426" s="105">
        <v>7.0000000000000007E-2</v>
      </c>
      <c r="O426" s="101">
        <f t="shared" si="40"/>
        <v>0</v>
      </c>
    </row>
    <row r="427" spans="1:15">
      <c r="A427" s="28"/>
      <c r="B427" s="48"/>
      <c r="C427" s="196"/>
      <c r="D427" s="160"/>
      <c r="E427" s="161"/>
      <c r="F427" s="131"/>
      <c r="G427" s="162"/>
      <c r="H427" s="163"/>
      <c r="I427" s="529"/>
      <c r="J427" s="1187"/>
      <c r="K427" s="3757"/>
      <c r="L427" s="104">
        <v>12972.96</v>
      </c>
      <c r="M427" s="104">
        <f t="shared" si="39"/>
        <v>12583.771199999999</v>
      </c>
      <c r="N427" s="105">
        <v>7.0000000000000007E-2</v>
      </c>
      <c r="O427" s="101">
        <f t="shared" si="40"/>
        <v>13464.635183999999</v>
      </c>
    </row>
    <row r="428" spans="1:15">
      <c r="A428" s="28"/>
      <c r="B428" s="48"/>
      <c r="C428" s="196"/>
      <c r="D428" s="182"/>
      <c r="E428" s="161"/>
      <c r="F428" s="131"/>
      <c r="G428" s="162"/>
      <c r="H428" s="163"/>
      <c r="I428" s="529"/>
      <c r="J428" s="1187"/>
      <c r="K428" s="3757"/>
      <c r="L428" s="104">
        <v>12687.84</v>
      </c>
      <c r="M428" s="104">
        <f t="shared" si="39"/>
        <v>12307.2048</v>
      </c>
      <c r="N428" s="105">
        <v>7.0000000000000007E-2</v>
      </c>
      <c r="O428" s="101">
        <f t="shared" si="40"/>
        <v>13168.709135999999</v>
      </c>
    </row>
    <row r="429" spans="1:15">
      <c r="A429" s="28"/>
      <c r="B429" s="48"/>
      <c r="C429" s="196"/>
      <c r="D429" s="182"/>
      <c r="E429" s="161"/>
      <c r="F429" s="131"/>
      <c r="G429" s="162"/>
      <c r="H429" s="163"/>
      <c r="I429" s="529"/>
      <c r="J429" s="1187"/>
      <c r="K429" s="3757"/>
      <c r="L429" s="104">
        <v>16572.599999999999</v>
      </c>
      <c r="M429" s="104">
        <f t="shared" si="39"/>
        <v>16075.421999999999</v>
      </c>
      <c r="N429" s="105">
        <v>7.0000000000000007E-2</v>
      </c>
      <c r="O429" s="101">
        <f t="shared" si="40"/>
        <v>17200.701539999998</v>
      </c>
    </row>
    <row r="430" spans="1:15">
      <c r="A430" s="28"/>
      <c r="B430" s="48"/>
      <c r="C430" s="196"/>
      <c r="D430" s="182"/>
      <c r="E430" s="161"/>
      <c r="F430" s="131"/>
      <c r="G430" s="162"/>
      <c r="H430" s="163"/>
      <c r="I430" s="529"/>
      <c r="J430" s="1187"/>
      <c r="K430" s="3757"/>
      <c r="L430" s="104">
        <v>6021.12</v>
      </c>
      <c r="M430" s="104">
        <f>L430-(L430*0.03)</f>
        <v>5840.4863999999998</v>
      </c>
      <c r="N430" s="105">
        <v>7.0000000000000007E-2</v>
      </c>
      <c r="O430" s="101">
        <f>(M430*N430)+M430</f>
        <v>6249.3204479999995</v>
      </c>
    </row>
    <row r="431" spans="1:15">
      <c r="A431" s="28"/>
      <c r="B431" s="48"/>
      <c r="C431" s="196"/>
      <c r="D431" s="182"/>
      <c r="E431" s="161"/>
      <c r="F431" s="131"/>
      <c r="G431" s="162"/>
      <c r="H431" s="163"/>
      <c r="I431" s="529"/>
      <c r="J431" s="1187"/>
      <c r="K431" s="3757"/>
      <c r="L431" s="104">
        <v>8714.16</v>
      </c>
      <c r="M431" s="104">
        <f>L431-(L431*0.03)</f>
        <v>8452.7351999999992</v>
      </c>
      <c r="N431" s="105">
        <v>7.0000000000000007E-2</v>
      </c>
      <c r="O431" s="101">
        <f>(M431*N431)+M431</f>
        <v>9044.4266639999987</v>
      </c>
    </row>
    <row r="432" spans="1:15">
      <c r="A432" s="4"/>
      <c r="B432" s="98"/>
      <c r="D432" s="98"/>
      <c r="E432" s="1"/>
      <c r="F432" s="71"/>
      <c r="G432" s="99"/>
      <c r="H432" s="3"/>
      <c r="I432" s="527"/>
      <c r="J432" s="3881"/>
      <c r="K432" s="3757"/>
      <c r="L432" s="104">
        <v>0</v>
      </c>
      <c r="M432" s="104">
        <f>L432-(L432*0.03)</f>
        <v>0</v>
      </c>
      <c r="N432" s="105">
        <v>7.0000000000000007E-2</v>
      </c>
      <c r="O432" s="101">
        <f t="shared" ref="O432:O438" si="41">(M432*N432)+M432</f>
        <v>0</v>
      </c>
    </row>
    <row r="433" spans="1:15">
      <c r="A433" s="2" t="s">
        <v>1</v>
      </c>
      <c r="B433" s="106"/>
      <c r="C433" s="10"/>
      <c r="D433" s="98"/>
      <c r="E433" s="1"/>
      <c r="F433" s="71"/>
      <c r="G433" s="99"/>
      <c r="H433" s="3"/>
      <c r="I433" s="527"/>
      <c r="J433" s="3881"/>
      <c r="K433" s="3757"/>
      <c r="L433" s="104">
        <v>18537.7</v>
      </c>
      <c r="M433" s="104">
        <f>L433-(L433*0.03)</f>
        <v>17981.569</v>
      </c>
      <c r="N433" s="105">
        <v>7.0000000000000007E-2</v>
      </c>
      <c r="O433" s="101">
        <f t="shared" si="41"/>
        <v>19240.278829999999</v>
      </c>
    </row>
    <row r="434" spans="1:15">
      <c r="A434" s="3761" t="s">
        <v>2533</v>
      </c>
      <c r="B434" s="3761"/>
      <c r="C434" s="71"/>
      <c r="D434" s="91"/>
      <c r="E434" s="2"/>
      <c r="F434" s="71"/>
      <c r="G434" s="99"/>
      <c r="H434" s="3"/>
      <c r="I434" s="527"/>
      <c r="J434" s="3881"/>
      <c r="K434" s="3757"/>
      <c r="L434" s="104">
        <v>9031.68</v>
      </c>
      <c r="M434" s="104">
        <f t="shared" ref="M434:M446" si="42">L434-(L434*0.03)</f>
        <v>8760.7296000000006</v>
      </c>
      <c r="N434" s="105">
        <v>7.0000000000000007E-2</v>
      </c>
      <c r="O434" s="101">
        <f t="shared" si="41"/>
        <v>9373.9806720000015</v>
      </c>
    </row>
    <row r="435" spans="1:15" ht="35.25" thickBot="1">
      <c r="A435" s="4"/>
      <c r="B435" s="98"/>
      <c r="D435" s="98"/>
      <c r="E435" s="1"/>
      <c r="F435" s="71"/>
      <c r="G435" s="99"/>
      <c r="H435" s="3"/>
      <c r="I435" s="527"/>
      <c r="J435" s="3881"/>
      <c r="K435" s="3757"/>
      <c r="M435" s="104">
        <f t="shared" si="42"/>
        <v>0</v>
      </c>
      <c r="N435" s="105">
        <v>7.0000000000000007E-2</v>
      </c>
      <c r="O435" s="101">
        <f t="shared" si="41"/>
        <v>0</v>
      </c>
    </row>
    <row r="436" spans="1:15">
      <c r="A436" s="3760"/>
      <c r="B436" s="6" t="s">
        <v>4</v>
      </c>
      <c r="C436" s="7" t="s">
        <v>5</v>
      </c>
      <c r="D436" s="8" t="s">
        <v>6</v>
      </c>
      <c r="E436" s="9" t="s">
        <v>6</v>
      </c>
      <c r="F436" s="111" t="s">
        <v>7</v>
      </c>
      <c r="G436" s="112" t="s">
        <v>8</v>
      </c>
      <c r="H436" s="113" t="s">
        <v>936</v>
      </c>
      <c r="I436" s="514" t="s">
        <v>10</v>
      </c>
      <c r="J436" s="2216" t="s">
        <v>10</v>
      </c>
      <c r="K436" s="3757"/>
      <c r="L436" s="104">
        <v>8478.9599999999991</v>
      </c>
      <c r="M436" s="104">
        <f t="shared" si="42"/>
        <v>8224.5911999999989</v>
      </c>
      <c r="N436" s="105">
        <v>7.0000000000000007E-2</v>
      </c>
      <c r="O436" s="101">
        <f t="shared" si="41"/>
        <v>8800.3125839999993</v>
      </c>
    </row>
    <row r="437" spans="1:15" ht="35.25" thickBot="1">
      <c r="A437" s="119"/>
      <c r="B437" s="12"/>
      <c r="C437" s="13" t="s">
        <v>11</v>
      </c>
      <c r="D437" s="14" t="s">
        <v>13</v>
      </c>
      <c r="E437" s="15" t="s">
        <v>12</v>
      </c>
      <c r="F437" s="121"/>
      <c r="G437" s="122" t="s">
        <v>14</v>
      </c>
      <c r="H437" s="123" t="s">
        <v>937</v>
      </c>
      <c r="I437" s="531" t="s">
        <v>15</v>
      </c>
      <c r="J437" s="2218" t="s">
        <v>16</v>
      </c>
      <c r="K437" s="3757"/>
      <c r="L437" s="104">
        <v>11122.62</v>
      </c>
      <c r="M437" s="104">
        <f t="shared" si="42"/>
        <v>10788.941400000002</v>
      </c>
      <c r="N437" s="105">
        <v>7.0000000000000007E-2</v>
      </c>
      <c r="O437" s="101">
        <f t="shared" si="41"/>
        <v>11544.167298000002</v>
      </c>
    </row>
    <row r="438" spans="1:15">
      <c r="A438" s="185"/>
      <c r="B438" s="48"/>
      <c r="C438" s="456"/>
      <c r="D438" s="186"/>
      <c r="E438" s="187"/>
      <c r="F438" s="131"/>
      <c r="G438" s="29"/>
      <c r="H438" s="132"/>
      <c r="I438" s="514"/>
      <c r="J438" s="1187"/>
      <c r="K438" s="3757"/>
      <c r="L438" s="104">
        <v>3813.12</v>
      </c>
      <c r="M438" s="104">
        <f t="shared" si="42"/>
        <v>3698.7264</v>
      </c>
      <c r="N438" s="105">
        <v>7.0000000000000007E-2</v>
      </c>
      <c r="O438" s="101">
        <f t="shared" si="41"/>
        <v>3957.637248</v>
      </c>
    </row>
    <row r="439" spans="1:15">
      <c r="A439" s="28"/>
      <c r="B439" s="48"/>
      <c r="C439" s="456"/>
      <c r="D439" s="158"/>
      <c r="E439" s="51"/>
      <c r="F439" s="131"/>
      <c r="G439" s="29"/>
      <c r="H439" s="132"/>
      <c r="I439" s="529"/>
      <c r="J439" s="1187"/>
      <c r="K439" s="3757"/>
    </row>
    <row r="440" spans="1:15">
      <c r="A440" s="28"/>
      <c r="B440" s="48"/>
      <c r="C440" s="196"/>
      <c r="D440" s="158"/>
      <c r="E440" s="51"/>
      <c r="F440" s="131"/>
      <c r="G440" s="29"/>
      <c r="H440" s="132"/>
      <c r="I440" s="529"/>
      <c r="J440" s="1187"/>
      <c r="K440" s="3757"/>
    </row>
    <row r="441" spans="1:15">
      <c r="A441" s="28"/>
      <c r="B441" s="48"/>
      <c r="C441" s="196"/>
      <c r="D441" s="158"/>
      <c r="E441" s="51"/>
      <c r="F441" s="131"/>
      <c r="G441" s="29"/>
      <c r="H441" s="132"/>
      <c r="I441" s="529"/>
      <c r="J441" s="1187"/>
      <c r="K441" s="3757"/>
    </row>
    <row r="442" spans="1:15">
      <c r="A442" s="28"/>
      <c r="B442" s="48"/>
      <c r="C442" s="196"/>
      <c r="D442" s="158"/>
      <c r="E442" s="51"/>
      <c r="F442" s="131"/>
      <c r="G442" s="29"/>
      <c r="H442" s="132"/>
      <c r="I442" s="529"/>
      <c r="J442" s="1187"/>
      <c r="K442" s="3757"/>
    </row>
    <row r="443" spans="1:15">
      <c r="A443" s="28"/>
      <c r="B443" s="48"/>
      <c r="C443" s="196"/>
      <c r="D443" s="158"/>
      <c r="E443" s="51"/>
      <c r="F443" s="131"/>
      <c r="G443" s="29"/>
      <c r="H443" s="132"/>
      <c r="I443" s="529"/>
      <c r="J443" s="1187"/>
      <c r="K443" s="3757"/>
    </row>
    <row r="444" spans="1:15">
      <c r="A444" s="28"/>
      <c r="B444" s="48"/>
      <c r="C444" s="196"/>
      <c r="D444" s="158"/>
      <c r="E444" s="51"/>
      <c r="F444" s="131"/>
      <c r="G444" s="29"/>
      <c r="H444" s="132"/>
      <c r="I444" s="529"/>
      <c r="J444" s="1187"/>
      <c r="K444" s="3757"/>
    </row>
    <row r="445" spans="1:15">
      <c r="A445" s="29"/>
      <c r="B445" s="140"/>
      <c r="C445" s="457"/>
      <c r="D445" s="158"/>
      <c r="E445" s="51"/>
      <c r="F445" s="180"/>
      <c r="G445" s="69"/>
      <c r="H445" s="144"/>
      <c r="I445" s="1459"/>
      <c r="J445" s="3868"/>
      <c r="K445" s="3757"/>
    </row>
    <row r="446" spans="1:15">
      <c r="A446" s="29"/>
      <c r="B446" s="48"/>
      <c r="C446" s="196"/>
      <c r="D446" s="158"/>
      <c r="E446" s="51"/>
      <c r="F446" s="131"/>
      <c r="G446" s="29"/>
      <c r="H446" s="132"/>
      <c r="I446" s="529"/>
      <c r="J446" s="1187"/>
      <c r="K446" s="3757"/>
      <c r="L446" s="104">
        <v>8640</v>
      </c>
      <c r="M446" s="104">
        <f t="shared" si="42"/>
        <v>8380.7999999999993</v>
      </c>
      <c r="N446" s="105">
        <v>7.0000000000000007E-2</v>
      </c>
      <c r="O446" s="101">
        <f>(M446*N446)+M446</f>
        <v>8967.4559999999983</v>
      </c>
    </row>
    <row r="447" spans="1:15">
      <c r="A447" s="29"/>
      <c r="B447" s="48"/>
      <c r="C447" s="196"/>
      <c r="D447" s="158"/>
      <c r="E447" s="51"/>
      <c r="F447" s="131"/>
      <c r="G447" s="29"/>
      <c r="H447" s="132"/>
      <c r="I447" s="529"/>
      <c r="J447" s="1187"/>
      <c r="K447" s="3757"/>
    </row>
    <row r="448" spans="1:15">
      <c r="A448" s="29"/>
      <c r="B448" s="140"/>
      <c r="C448" s="457"/>
      <c r="D448" s="189"/>
      <c r="E448" s="143"/>
      <c r="F448" s="180"/>
      <c r="G448" s="69"/>
      <c r="H448" s="144"/>
      <c r="I448" s="1459"/>
      <c r="J448" s="3868"/>
      <c r="K448" s="3757"/>
    </row>
    <row r="449" spans="1:15">
      <c r="A449" s="29"/>
      <c r="B449" s="48"/>
      <c r="C449" s="196"/>
      <c r="D449" s="158"/>
      <c r="E449" s="51"/>
      <c r="F449" s="131"/>
      <c r="G449" s="29"/>
      <c r="H449" s="132"/>
      <c r="I449" s="529"/>
      <c r="J449" s="1187"/>
      <c r="K449" s="3757"/>
    </row>
    <row r="450" spans="1:15">
      <c r="A450" s="20"/>
      <c r="B450" s="140"/>
      <c r="C450" s="457"/>
      <c r="D450" s="158"/>
      <c r="E450" s="51"/>
      <c r="F450" s="180"/>
      <c r="G450" s="69"/>
      <c r="H450" s="144"/>
      <c r="I450" s="1459"/>
      <c r="J450" s="3868"/>
      <c r="K450" s="3757"/>
    </row>
    <row r="451" spans="1:15">
      <c r="A451" s="29"/>
      <c r="B451" s="140"/>
      <c r="C451" s="457"/>
      <c r="D451" s="158"/>
      <c r="E451" s="51"/>
      <c r="F451" s="180"/>
      <c r="G451" s="69"/>
      <c r="H451" s="144"/>
      <c r="I451" s="1459"/>
      <c r="J451" s="3868"/>
      <c r="K451" s="3757"/>
    </row>
    <row r="452" spans="1:15">
      <c r="A452" s="20"/>
      <c r="B452" s="140"/>
      <c r="C452" s="457"/>
      <c r="D452" s="158"/>
      <c r="E452" s="51"/>
      <c r="F452" s="180"/>
      <c r="G452" s="69"/>
      <c r="H452" s="144"/>
      <c r="I452" s="1459"/>
      <c r="J452" s="3868"/>
      <c r="K452" s="3757"/>
    </row>
    <row r="453" spans="1:15">
      <c r="A453" s="29"/>
      <c r="B453" s="48"/>
      <c r="C453" s="196"/>
      <c r="D453" s="158"/>
      <c r="E453" s="51"/>
      <c r="F453" s="131"/>
      <c r="G453" s="29"/>
      <c r="H453" s="132"/>
      <c r="I453" s="529"/>
      <c r="J453" s="3868"/>
      <c r="K453" s="3757"/>
      <c r="L453" s="117"/>
    </row>
    <row r="454" spans="1:15">
      <c r="A454" s="20"/>
      <c r="B454" s="48"/>
      <c r="C454" s="196"/>
      <c r="D454" s="158"/>
      <c r="E454" s="51"/>
      <c r="F454" s="131"/>
      <c r="G454" s="29"/>
      <c r="H454" s="132"/>
      <c r="I454" s="529"/>
      <c r="J454" s="1187"/>
      <c r="K454" s="3757"/>
      <c r="L454" s="117"/>
    </row>
    <row r="455" spans="1:15">
      <c r="A455" s="29"/>
      <c r="B455" s="48"/>
      <c r="C455" s="196"/>
      <c r="D455" s="95"/>
      <c r="E455" s="51"/>
      <c r="F455" s="131"/>
      <c r="G455" s="29"/>
      <c r="H455" s="150"/>
      <c r="I455" s="529"/>
      <c r="J455" s="1187"/>
      <c r="K455" s="3757"/>
      <c r="L455" s="104">
        <v>3552</v>
      </c>
      <c r="M455" s="104">
        <f t="shared" ref="M455:M471" si="43">L455-(L455*0.03)</f>
        <v>3445.44</v>
      </c>
      <c r="N455" s="105">
        <v>7.0000000000000007E-2</v>
      </c>
      <c r="O455" s="101">
        <f t="shared" ref="O455:O471" si="44">(M455*N455)+M455</f>
        <v>3686.6208000000001</v>
      </c>
    </row>
    <row r="456" spans="1:15">
      <c r="A456" s="20"/>
      <c r="B456" s="48"/>
      <c r="C456" s="196"/>
      <c r="D456" s="95"/>
      <c r="E456" s="51"/>
      <c r="F456" s="131"/>
      <c r="G456" s="29"/>
      <c r="H456" s="132"/>
      <c r="I456" s="529"/>
      <c r="J456" s="1187"/>
      <c r="K456" s="3757"/>
      <c r="M456" s="104">
        <f t="shared" si="43"/>
        <v>0</v>
      </c>
      <c r="N456" s="105">
        <v>7.0000000000000007E-2</v>
      </c>
      <c r="O456" s="101">
        <f t="shared" si="44"/>
        <v>0</v>
      </c>
    </row>
    <row r="457" spans="1:15">
      <c r="A457" s="29"/>
      <c r="B457" s="48"/>
      <c r="C457" s="196"/>
      <c r="D457" s="95"/>
      <c r="E457" s="51"/>
      <c r="F457" s="131"/>
      <c r="G457" s="29"/>
      <c r="H457" s="132"/>
      <c r="I457" s="529"/>
      <c r="J457" s="1187"/>
      <c r="K457" s="3757"/>
      <c r="L457" s="104">
        <v>9498.06</v>
      </c>
      <c r="M457" s="104">
        <f t="shared" si="43"/>
        <v>9213.118199999999</v>
      </c>
      <c r="N457" s="105">
        <v>7.0000000000000007E-2</v>
      </c>
      <c r="O457" s="101">
        <f t="shared" si="44"/>
        <v>9858.0364739999986</v>
      </c>
    </row>
    <row r="458" spans="1:15">
      <c r="A458" s="20"/>
      <c r="B458" s="48"/>
      <c r="C458" s="196"/>
      <c r="D458" s="95"/>
      <c r="E458" s="51"/>
      <c r="F458" s="131"/>
      <c r="G458" s="29"/>
      <c r="H458" s="132"/>
      <c r="I458" s="529"/>
      <c r="J458" s="1187"/>
      <c r="K458" s="3757"/>
      <c r="L458" s="104">
        <v>15305.4</v>
      </c>
      <c r="M458" s="104">
        <f t="shared" si="43"/>
        <v>14846.237999999999</v>
      </c>
      <c r="N458" s="105">
        <v>7.0000000000000007E-2</v>
      </c>
      <c r="O458" s="101">
        <f t="shared" si="44"/>
        <v>15885.47466</v>
      </c>
    </row>
    <row r="459" spans="1:15">
      <c r="A459" s="29"/>
      <c r="B459" s="48"/>
      <c r="C459" s="196"/>
      <c r="D459" s="96"/>
      <c r="E459" s="51"/>
      <c r="F459" s="131"/>
      <c r="G459" s="29"/>
      <c r="H459" s="132"/>
      <c r="I459" s="529"/>
      <c r="J459" s="1187"/>
      <c r="K459" s="3757"/>
      <c r="M459" s="104">
        <f t="shared" si="43"/>
        <v>0</v>
      </c>
      <c r="N459" s="105">
        <v>7.0000000000000007E-2</v>
      </c>
      <c r="O459" s="101">
        <f t="shared" si="44"/>
        <v>0</v>
      </c>
    </row>
    <row r="460" spans="1:15">
      <c r="A460" s="20"/>
      <c r="B460" s="48"/>
      <c r="C460" s="196"/>
      <c r="D460" s="157"/>
      <c r="E460" s="51"/>
      <c r="F460" s="131"/>
      <c r="G460" s="35"/>
      <c r="H460" s="154"/>
      <c r="I460" s="3883"/>
      <c r="J460" s="3884"/>
      <c r="K460" s="3757"/>
      <c r="M460" s="104">
        <f t="shared" si="43"/>
        <v>0</v>
      </c>
      <c r="N460" s="105">
        <v>7.0000000000000007E-2</v>
      </c>
      <c r="O460" s="101">
        <f t="shared" si="44"/>
        <v>0</v>
      </c>
    </row>
    <row r="461" spans="1:15">
      <c r="A461" s="191"/>
      <c r="B461" s="48"/>
      <c r="C461" s="196"/>
      <c r="D461" s="157"/>
      <c r="E461" s="51"/>
      <c r="F461" s="131"/>
      <c r="G461" s="29"/>
      <c r="H461" s="132"/>
      <c r="I461" s="529"/>
      <c r="J461" s="1187"/>
      <c r="K461" s="3757"/>
      <c r="M461" s="104">
        <f t="shared" si="43"/>
        <v>0</v>
      </c>
      <c r="N461" s="105">
        <v>7.0000000000000007E-2</v>
      </c>
      <c r="O461" s="101">
        <f t="shared" si="44"/>
        <v>0</v>
      </c>
    </row>
    <row r="462" spans="1:15">
      <c r="A462" s="28"/>
      <c r="B462" s="48"/>
      <c r="C462" s="196"/>
      <c r="D462" s="158"/>
      <c r="E462" s="51"/>
      <c r="F462" s="131"/>
      <c r="G462" s="29"/>
      <c r="H462" s="132"/>
      <c r="I462" s="529"/>
      <c r="J462" s="1187"/>
      <c r="K462" s="3757"/>
      <c r="L462" s="104">
        <v>14244.12</v>
      </c>
      <c r="M462" s="104">
        <f t="shared" si="43"/>
        <v>13816.796400000001</v>
      </c>
      <c r="N462" s="105">
        <v>7.0000000000000007E-2</v>
      </c>
      <c r="O462" s="101">
        <f t="shared" si="44"/>
        <v>14783.972148000001</v>
      </c>
    </row>
    <row r="463" spans="1:15">
      <c r="A463" s="28"/>
      <c r="B463" s="48"/>
      <c r="C463" s="196"/>
      <c r="D463" s="160"/>
      <c r="E463" s="161"/>
      <c r="F463" s="131"/>
      <c r="G463" s="162"/>
      <c r="H463" s="163"/>
      <c r="I463" s="529"/>
      <c r="J463" s="1187"/>
      <c r="K463" s="3757"/>
      <c r="L463" s="104">
        <v>3240</v>
      </c>
      <c r="M463" s="104">
        <f t="shared" si="43"/>
        <v>3142.8</v>
      </c>
      <c r="N463" s="105">
        <v>7.0000000000000007E-2</v>
      </c>
      <c r="O463" s="101">
        <f t="shared" si="44"/>
        <v>3362.7960000000003</v>
      </c>
    </row>
    <row r="464" spans="1:15">
      <c r="A464" s="28"/>
      <c r="B464" s="48"/>
      <c r="C464" s="196"/>
      <c r="D464" s="182"/>
      <c r="E464" s="161"/>
      <c r="F464" s="131"/>
      <c r="G464" s="162"/>
      <c r="H464" s="163"/>
      <c r="I464" s="529"/>
      <c r="J464" s="1187"/>
      <c r="K464" s="3757"/>
      <c r="L464" s="104">
        <v>14700</v>
      </c>
      <c r="M464" s="104">
        <f t="shared" si="43"/>
        <v>14259</v>
      </c>
      <c r="N464" s="105">
        <v>7.0000000000000007E-2</v>
      </c>
      <c r="O464" s="101">
        <f t="shared" si="44"/>
        <v>15257.130000000001</v>
      </c>
    </row>
    <row r="465" spans="1:15">
      <c r="A465" s="28"/>
      <c r="B465" s="48"/>
      <c r="C465" s="196"/>
      <c r="D465" s="182"/>
      <c r="E465" s="161"/>
      <c r="F465" s="131"/>
      <c r="G465" s="162"/>
      <c r="H465" s="163"/>
      <c r="I465" s="529"/>
      <c r="J465" s="1187"/>
      <c r="K465" s="3757"/>
      <c r="L465" s="104">
        <v>14582.7</v>
      </c>
      <c r="M465" s="104">
        <f t="shared" si="43"/>
        <v>14145.219000000001</v>
      </c>
      <c r="N465" s="105">
        <v>7.0000000000000007E-2</v>
      </c>
      <c r="O465" s="101">
        <f t="shared" si="44"/>
        <v>15135.384330000001</v>
      </c>
    </row>
    <row r="466" spans="1:15">
      <c r="A466" s="28"/>
      <c r="B466" s="48"/>
      <c r="C466" s="196"/>
      <c r="D466" s="182"/>
      <c r="E466" s="161"/>
      <c r="F466" s="131"/>
      <c r="G466" s="162"/>
      <c r="H466" s="163"/>
      <c r="I466" s="529"/>
      <c r="J466" s="1187"/>
      <c r="K466" s="3757"/>
      <c r="L466" s="104">
        <v>13483.8</v>
      </c>
      <c r="M466" s="104">
        <f t="shared" si="43"/>
        <v>13079.286</v>
      </c>
      <c r="N466" s="105">
        <v>7.0000000000000007E-2</v>
      </c>
      <c r="O466" s="101">
        <f t="shared" si="44"/>
        <v>13994.836020000001</v>
      </c>
    </row>
    <row r="467" spans="1:15">
      <c r="A467" s="28"/>
      <c r="B467" s="48"/>
      <c r="C467" s="196"/>
      <c r="D467" s="182"/>
      <c r="E467" s="161"/>
      <c r="F467" s="131"/>
      <c r="G467" s="162"/>
      <c r="H467" s="163"/>
      <c r="I467" s="529"/>
      <c r="J467" s="1187"/>
      <c r="K467" s="3757"/>
      <c r="L467" s="104">
        <v>2669.52</v>
      </c>
      <c r="M467" s="104">
        <f t="shared" si="43"/>
        <v>2589.4344000000001</v>
      </c>
      <c r="N467" s="105">
        <v>7.0000000000000007E-2</v>
      </c>
      <c r="O467" s="101">
        <f t="shared" si="44"/>
        <v>2770.6948080000002</v>
      </c>
    </row>
    <row r="468" spans="1:15">
      <c r="A468" s="4"/>
      <c r="B468" s="98"/>
      <c r="D468" s="98"/>
      <c r="E468" s="1"/>
      <c r="F468" s="71"/>
      <c r="G468" s="99"/>
      <c r="H468" s="3"/>
      <c r="I468" s="527"/>
      <c r="J468" s="3881"/>
      <c r="K468" s="3757"/>
      <c r="M468" s="104">
        <f t="shared" si="43"/>
        <v>0</v>
      </c>
      <c r="N468" s="105">
        <v>7.0000000000000007E-2</v>
      </c>
      <c r="O468" s="101">
        <f t="shared" si="44"/>
        <v>0</v>
      </c>
    </row>
    <row r="469" spans="1:15">
      <c r="A469" s="2" t="s">
        <v>1</v>
      </c>
      <c r="B469" s="106"/>
      <c r="C469" s="10"/>
      <c r="D469" s="98"/>
      <c r="E469" s="1"/>
      <c r="F469" s="71"/>
      <c r="G469" s="99"/>
      <c r="H469" s="3"/>
      <c r="I469" s="527"/>
      <c r="J469" s="3881"/>
      <c r="K469" s="3757"/>
      <c r="L469" s="104">
        <v>12972.96</v>
      </c>
      <c r="M469" s="104">
        <f t="shared" si="43"/>
        <v>12583.771199999999</v>
      </c>
      <c r="N469" s="105">
        <v>7.0000000000000007E-2</v>
      </c>
      <c r="O469" s="101">
        <f t="shared" si="44"/>
        <v>13464.635183999999</v>
      </c>
    </row>
    <row r="470" spans="1:15">
      <c r="A470" s="3761" t="s">
        <v>2533</v>
      </c>
      <c r="B470" s="3761"/>
      <c r="C470" s="71"/>
      <c r="D470" s="91"/>
      <c r="E470" s="2"/>
      <c r="F470" s="71"/>
      <c r="G470" s="99"/>
      <c r="H470" s="3"/>
      <c r="I470" s="527"/>
      <c r="J470" s="3881"/>
      <c r="K470" s="3757"/>
      <c r="L470" s="104">
        <v>12687.84</v>
      </c>
      <c r="M470" s="104">
        <f t="shared" si="43"/>
        <v>12307.2048</v>
      </c>
      <c r="N470" s="105">
        <v>7.0000000000000007E-2</v>
      </c>
      <c r="O470" s="101">
        <f t="shared" si="44"/>
        <v>13168.709135999999</v>
      </c>
    </row>
    <row r="471" spans="1:15" ht="35.25" thickBot="1">
      <c r="A471" s="4"/>
      <c r="B471" s="98"/>
      <c r="D471" s="98"/>
      <c r="E471" s="1"/>
      <c r="F471" s="71"/>
      <c r="G471" s="99"/>
      <c r="H471" s="3"/>
      <c r="I471" s="527"/>
      <c r="J471" s="3881"/>
      <c r="K471" s="3757"/>
      <c r="L471" s="104">
        <v>16572.599999999999</v>
      </c>
      <c r="M471" s="104">
        <f t="shared" si="43"/>
        <v>16075.421999999999</v>
      </c>
      <c r="N471" s="105">
        <v>7.0000000000000007E-2</v>
      </c>
      <c r="O471" s="101">
        <f t="shared" si="44"/>
        <v>17200.701539999998</v>
      </c>
    </row>
    <row r="472" spans="1:15">
      <c r="A472" s="3760"/>
      <c r="B472" s="6" t="s">
        <v>4</v>
      </c>
      <c r="C472" s="7" t="s">
        <v>5</v>
      </c>
      <c r="D472" s="8" t="s">
        <v>6</v>
      </c>
      <c r="E472" s="9" t="s">
        <v>6</v>
      </c>
      <c r="F472" s="111" t="s">
        <v>7</v>
      </c>
      <c r="G472" s="112" t="s">
        <v>8</v>
      </c>
      <c r="H472" s="113" t="s">
        <v>936</v>
      </c>
      <c r="I472" s="514" t="s">
        <v>10</v>
      </c>
      <c r="J472" s="2216" t="s">
        <v>10</v>
      </c>
      <c r="K472" s="3757"/>
      <c r="L472" s="104">
        <v>6021.12</v>
      </c>
      <c r="M472" s="104">
        <f>L472-(L472*0.03)</f>
        <v>5840.4863999999998</v>
      </c>
      <c r="N472" s="105">
        <v>7.0000000000000007E-2</v>
      </c>
      <c r="O472" s="101">
        <f>(M472*N472)+M472</f>
        <v>6249.3204479999995</v>
      </c>
    </row>
    <row r="473" spans="1:15" ht="35.25" thickBot="1">
      <c r="A473" s="119"/>
      <c r="B473" s="12"/>
      <c r="C473" s="13" t="s">
        <v>11</v>
      </c>
      <c r="D473" s="14" t="s">
        <v>13</v>
      </c>
      <c r="E473" s="15" t="s">
        <v>12</v>
      </c>
      <c r="F473" s="121"/>
      <c r="G473" s="122" t="s">
        <v>14</v>
      </c>
      <c r="H473" s="123" t="s">
        <v>937</v>
      </c>
      <c r="I473" s="531" t="s">
        <v>15</v>
      </c>
      <c r="J473" s="2218" t="s">
        <v>16</v>
      </c>
      <c r="K473" s="3757"/>
      <c r="L473" s="104">
        <v>8714.16</v>
      </c>
      <c r="M473" s="104">
        <f>L473-(L473*0.03)</f>
        <v>8452.7351999999992</v>
      </c>
      <c r="N473" s="105">
        <v>7.0000000000000007E-2</v>
      </c>
      <c r="O473" s="101">
        <f>(M473*N473)+M473</f>
        <v>9044.4266639999987</v>
      </c>
    </row>
    <row r="474" spans="1:15">
      <c r="A474" s="185"/>
      <c r="B474" s="48"/>
      <c r="C474" s="456"/>
      <c r="D474" s="186"/>
      <c r="E474" s="187"/>
      <c r="F474" s="131"/>
      <c r="G474" s="29"/>
      <c r="H474" s="132"/>
      <c r="I474" s="514"/>
      <c r="J474" s="1187"/>
      <c r="K474" s="3757"/>
      <c r="L474" s="104">
        <v>0</v>
      </c>
      <c r="M474" s="104">
        <f>L474-(L474*0.03)</f>
        <v>0</v>
      </c>
      <c r="N474" s="105">
        <v>7.0000000000000007E-2</v>
      </c>
      <c r="O474" s="101">
        <f t="shared" ref="O474:O480" si="45">(M474*N474)+M474</f>
        <v>0</v>
      </c>
    </row>
    <row r="475" spans="1:15">
      <c r="A475" s="28"/>
      <c r="B475" s="48"/>
      <c r="C475" s="456"/>
      <c r="D475" s="158"/>
      <c r="E475" s="51"/>
      <c r="F475" s="131"/>
      <c r="G475" s="29"/>
      <c r="H475" s="132"/>
      <c r="I475" s="529"/>
      <c r="J475" s="1187"/>
      <c r="K475" s="3757"/>
      <c r="L475" s="104">
        <v>18537.7</v>
      </c>
      <c r="M475" s="104">
        <f>L475-(L475*0.03)</f>
        <v>17981.569</v>
      </c>
      <c r="N475" s="105">
        <v>7.0000000000000007E-2</v>
      </c>
      <c r="O475" s="101">
        <f t="shared" si="45"/>
        <v>19240.278829999999</v>
      </c>
    </row>
    <row r="476" spans="1:15">
      <c r="A476" s="28"/>
      <c r="B476" s="48"/>
      <c r="C476" s="196"/>
      <c r="D476" s="158"/>
      <c r="E476" s="51"/>
      <c r="F476" s="131"/>
      <c r="G476" s="29"/>
      <c r="H476" s="132"/>
      <c r="I476" s="529"/>
      <c r="J476" s="1187"/>
      <c r="K476" s="3757"/>
      <c r="L476" s="104">
        <v>9031.68</v>
      </c>
      <c r="M476" s="104">
        <f t="shared" ref="M476:M488" si="46">L476-(L476*0.03)</f>
        <v>8760.7296000000006</v>
      </c>
      <c r="N476" s="105">
        <v>7.0000000000000007E-2</v>
      </c>
      <c r="O476" s="101">
        <f t="shared" si="45"/>
        <v>9373.9806720000015</v>
      </c>
    </row>
    <row r="477" spans="1:15">
      <c r="A477" s="28"/>
      <c r="B477" s="48"/>
      <c r="C477" s="196"/>
      <c r="D477" s="158"/>
      <c r="E477" s="51"/>
      <c r="F477" s="131"/>
      <c r="G477" s="29"/>
      <c r="H477" s="132"/>
      <c r="I477" s="529"/>
      <c r="J477" s="1187"/>
      <c r="K477" s="3757"/>
      <c r="M477" s="104">
        <f t="shared" si="46"/>
        <v>0</v>
      </c>
      <c r="N477" s="105">
        <v>7.0000000000000007E-2</v>
      </c>
      <c r="O477" s="101">
        <f t="shared" si="45"/>
        <v>0</v>
      </c>
    </row>
    <row r="478" spans="1:15">
      <c r="A478" s="28"/>
      <c r="B478" s="48"/>
      <c r="C478" s="196"/>
      <c r="D478" s="158"/>
      <c r="E478" s="51"/>
      <c r="F478" s="131"/>
      <c r="G478" s="29"/>
      <c r="H478" s="132"/>
      <c r="I478" s="529"/>
      <c r="J478" s="1187"/>
      <c r="K478" s="3757"/>
      <c r="L478" s="104">
        <v>8478.9599999999991</v>
      </c>
      <c r="M478" s="104">
        <f t="shared" si="46"/>
        <v>8224.5911999999989</v>
      </c>
      <c r="N478" s="105">
        <v>7.0000000000000007E-2</v>
      </c>
      <c r="O478" s="101">
        <f t="shared" si="45"/>
        <v>8800.3125839999993</v>
      </c>
    </row>
    <row r="479" spans="1:15">
      <c r="A479" s="28"/>
      <c r="B479" s="48"/>
      <c r="C479" s="196"/>
      <c r="D479" s="158"/>
      <c r="E479" s="51"/>
      <c r="F479" s="131"/>
      <c r="G479" s="29"/>
      <c r="H479" s="132"/>
      <c r="I479" s="529"/>
      <c r="J479" s="1187"/>
      <c r="K479" s="3757"/>
      <c r="L479" s="104">
        <v>11122.62</v>
      </c>
      <c r="M479" s="104">
        <f t="shared" si="46"/>
        <v>10788.941400000002</v>
      </c>
      <c r="N479" s="105">
        <v>7.0000000000000007E-2</v>
      </c>
      <c r="O479" s="101">
        <f t="shared" si="45"/>
        <v>11544.167298000002</v>
      </c>
    </row>
    <row r="480" spans="1:15">
      <c r="A480" s="28"/>
      <c r="B480" s="48"/>
      <c r="C480" s="196"/>
      <c r="D480" s="158"/>
      <c r="E480" s="51"/>
      <c r="F480" s="131"/>
      <c r="G480" s="29"/>
      <c r="H480" s="132"/>
      <c r="I480" s="529"/>
      <c r="J480" s="1187"/>
      <c r="K480" s="3757"/>
      <c r="L480" s="104">
        <v>3813.12</v>
      </c>
      <c r="M480" s="104">
        <f t="shared" si="46"/>
        <v>3698.7264</v>
      </c>
      <c r="N480" s="105">
        <v>7.0000000000000007E-2</v>
      </c>
      <c r="O480" s="101">
        <f t="shared" si="45"/>
        <v>3957.637248</v>
      </c>
    </row>
    <row r="481" spans="1:15">
      <c r="A481" s="29"/>
      <c r="B481" s="140"/>
      <c r="C481" s="457"/>
      <c r="D481" s="158"/>
      <c r="E481" s="51"/>
      <c r="F481" s="180"/>
      <c r="G481" s="69"/>
      <c r="H481" s="144"/>
      <c r="I481" s="1459"/>
      <c r="J481" s="3868"/>
      <c r="K481" s="3757"/>
    </row>
    <row r="482" spans="1:15">
      <c r="A482" s="29"/>
      <c r="B482" s="48"/>
      <c r="C482" s="196"/>
      <c r="D482" s="158"/>
      <c r="E482" s="51"/>
      <c r="F482" s="131"/>
      <c r="G482" s="29"/>
      <c r="H482" s="132"/>
      <c r="I482" s="529"/>
      <c r="J482" s="1187"/>
      <c r="K482" s="3757"/>
    </row>
    <row r="483" spans="1:15">
      <c r="A483" s="29"/>
      <c r="B483" s="48"/>
      <c r="C483" s="196"/>
      <c r="D483" s="158"/>
      <c r="E483" s="51"/>
      <c r="F483" s="131"/>
      <c r="G483" s="29"/>
      <c r="H483" s="132"/>
      <c r="I483" s="529"/>
      <c r="J483" s="1187"/>
      <c r="K483" s="3757"/>
    </row>
    <row r="484" spans="1:15">
      <c r="A484" s="29"/>
      <c r="B484" s="140"/>
      <c r="C484" s="457"/>
      <c r="D484" s="189"/>
      <c r="E484" s="143"/>
      <c r="F484" s="180"/>
      <c r="G484" s="69"/>
      <c r="H484" s="144"/>
      <c r="I484" s="1459"/>
      <c r="J484" s="3868"/>
      <c r="K484" s="3757"/>
    </row>
    <row r="485" spans="1:15">
      <c r="A485" s="29"/>
      <c r="B485" s="48"/>
      <c r="C485" s="196"/>
      <c r="D485" s="158"/>
      <c r="E485" s="51"/>
      <c r="F485" s="131"/>
      <c r="G485" s="29"/>
      <c r="H485" s="132"/>
      <c r="I485" s="529"/>
      <c r="J485" s="1187"/>
      <c r="K485" s="3757"/>
    </row>
    <row r="486" spans="1:15">
      <c r="A486" s="20"/>
      <c r="B486" s="140"/>
      <c r="C486" s="457"/>
      <c r="D486" s="158"/>
      <c r="E486" s="51"/>
      <c r="F486" s="180"/>
      <c r="G486" s="69"/>
      <c r="H486" s="144"/>
      <c r="I486" s="1459"/>
      <c r="J486" s="3868"/>
      <c r="K486" s="3757"/>
    </row>
    <row r="487" spans="1:15">
      <c r="A487" s="29"/>
      <c r="B487" s="140"/>
      <c r="C487" s="457"/>
      <c r="D487" s="158"/>
      <c r="E487" s="51"/>
      <c r="F487" s="180"/>
      <c r="G487" s="69"/>
      <c r="H487" s="144"/>
      <c r="I487" s="1459"/>
      <c r="J487" s="3868"/>
      <c r="K487" s="3757"/>
    </row>
    <row r="488" spans="1:15">
      <c r="A488" s="20"/>
      <c r="B488" s="140"/>
      <c r="C488" s="457"/>
      <c r="D488" s="158"/>
      <c r="E488" s="51"/>
      <c r="F488" s="180"/>
      <c r="G488" s="69"/>
      <c r="H488" s="144"/>
      <c r="I488" s="1459"/>
      <c r="J488" s="3868"/>
      <c r="K488" s="3757"/>
      <c r="L488" s="104">
        <v>8640</v>
      </c>
      <c r="M488" s="104">
        <f t="shared" si="46"/>
        <v>8380.7999999999993</v>
      </c>
      <c r="N488" s="105">
        <v>7.0000000000000007E-2</v>
      </c>
      <c r="O488" s="101">
        <f>(M488*N488)+M488</f>
        <v>8967.4559999999983</v>
      </c>
    </row>
    <row r="489" spans="1:15">
      <c r="A489" s="29"/>
      <c r="B489" s="48"/>
      <c r="C489" s="196"/>
      <c r="D489" s="158"/>
      <c r="E489" s="51"/>
      <c r="F489" s="131"/>
      <c r="G489" s="29"/>
      <c r="H489" s="132"/>
      <c r="I489" s="529"/>
      <c r="J489" s="3868"/>
      <c r="K489" s="3757"/>
    </row>
    <row r="490" spans="1:15">
      <c r="A490" s="20"/>
      <c r="B490" s="48"/>
      <c r="C490" s="196"/>
      <c r="D490" s="158"/>
      <c r="E490" s="51"/>
      <c r="F490" s="131"/>
      <c r="G490" s="29"/>
      <c r="H490" s="132"/>
      <c r="I490" s="529"/>
      <c r="J490" s="1187"/>
      <c r="K490" s="3757"/>
    </row>
    <row r="491" spans="1:15">
      <c r="A491" s="29"/>
      <c r="B491" s="48"/>
      <c r="C491" s="196"/>
      <c r="D491" s="95"/>
      <c r="E491" s="51"/>
      <c r="F491" s="131"/>
      <c r="G491" s="29"/>
      <c r="H491" s="150"/>
      <c r="I491" s="529"/>
      <c r="J491" s="1187"/>
      <c r="K491" s="3757"/>
    </row>
    <row r="492" spans="1:15">
      <c r="A492" s="20"/>
      <c r="B492" s="48"/>
      <c r="C492" s="196"/>
      <c r="D492" s="95"/>
      <c r="E492" s="51"/>
      <c r="F492" s="131"/>
      <c r="G492" s="29"/>
      <c r="H492" s="132"/>
      <c r="I492" s="529"/>
      <c r="J492" s="1187"/>
      <c r="K492" s="3757"/>
    </row>
    <row r="493" spans="1:15">
      <c r="A493" s="29"/>
      <c r="B493" s="48"/>
      <c r="C493" s="196"/>
      <c r="D493" s="95"/>
      <c r="E493" s="51"/>
      <c r="F493" s="131"/>
      <c r="G493" s="29"/>
      <c r="H493" s="132"/>
      <c r="I493" s="529"/>
      <c r="J493" s="1187"/>
      <c r="K493" s="3757"/>
    </row>
    <row r="494" spans="1:15">
      <c r="A494" s="20"/>
      <c r="B494" s="48"/>
      <c r="C494" s="196"/>
      <c r="D494" s="95"/>
      <c r="E494" s="51"/>
      <c r="F494" s="131"/>
      <c r="G494" s="29"/>
      <c r="H494" s="132"/>
      <c r="I494" s="529"/>
      <c r="J494" s="1187"/>
      <c r="K494" s="3757"/>
    </row>
    <row r="495" spans="1:15">
      <c r="A495" s="29"/>
      <c r="B495" s="48"/>
      <c r="C495" s="196"/>
      <c r="D495" s="96"/>
      <c r="E495" s="51"/>
      <c r="F495" s="131"/>
      <c r="G495" s="29"/>
      <c r="H495" s="132"/>
      <c r="I495" s="529"/>
      <c r="J495" s="1187"/>
      <c r="K495" s="3757"/>
      <c r="L495" s="117"/>
    </row>
    <row r="496" spans="1:15">
      <c r="A496" s="20"/>
      <c r="B496" s="48"/>
      <c r="C496" s="196"/>
      <c r="D496" s="157"/>
      <c r="E496" s="51"/>
      <c r="F496" s="131"/>
      <c r="G496" s="35"/>
      <c r="H496" s="154"/>
      <c r="I496" s="3883"/>
      <c r="J496" s="3884"/>
      <c r="K496" s="3757"/>
      <c r="L496" s="117"/>
    </row>
    <row r="497" spans="1:15">
      <c r="A497" s="191"/>
      <c r="B497" s="48"/>
      <c r="C497" s="196"/>
      <c r="D497" s="157"/>
      <c r="E497" s="51"/>
      <c r="F497" s="131"/>
      <c r="G497" s="29"/>
      <c r="H497" s="132"/>
      <c r="I497" s="529"/>
      <c r="J497" s="1187"/>
      <c r="K497" s="3757"/>
      <c r="L497" s="104">
        <v>3552</v>
      </c>
      <c r="M497" s="104">
        <f t="shared" ref="M497:M513" si="47">L497-(L497*0.03)</f>
        <v>3445.44</v>
      </c>
      <c r="N497" s="105">
        <v>7.0000000000000007E-2</v>
      </c>
      <c r="O497" s="101">
        <f t="shared" ref="O497:O513" si="48">(M497*N497)+M497</f>
        <v>3686.6208000000001</v>
      </c>
    </row>
    <row r="498" spans="1:15">
      <c r="A498" s="28"/>
      <c r="B498" s="48"/>
      <c r="C498" s="196"/>
      <c r="D498" s="158"/>
      <c r="E498" s="51"/>
      <c r="F498" s="131"/>
      <c r="G498" s="29"/>
      <c r="H498" s="132"/>
      <c r="I498" s="529"/>
      <c r="J498" s="1187"/>
      <c r="K498" s="3757"/>
      <c r="M498" s="104">
        <f t="shared" si="47"/>
        <v>0</v>
      </c>
      <c r="N498" s="105">
        <v>7.0000000000000007E-2</v>
      </c>
      <c r="O498" s="101">
        <f t="shared" si="48"/>
        <v>0</v>
      </c>
    </row>
    <row r="499" spans="1:15">
      <c r="A499" s="28"/>
      <c r="B499" s="48"/>
      <c r="C499" s="196"/>
      <c r="D499" s="160"/>
      <c r="E499" s="161"/>
      <c r="F499" s="131"/>
      <c r="G499" s="162"/>
      <c r="H499" s="163"/>
      <c r="I499" s="529"/>
      <c r="J499" s="1187"/>
      <c r="K499" s="3757"/>
      <c r="L499" s="104">
        <v>9498.06</v>
      </c>
      <c r="M499" s="104">
        <f t="shared" si="47"/>
        <v>9213.118199999999</v>
      </c>
      <c r="N499" s="105">
        <v>7.0000000000000007E-2</v>
      </c>
      <c r="O499" s="101">
        <f t="shared" si="48"/>
        <v>9858.0364739999986</v>
      </c>
    </row>
    <row r="500" spans="1:15">
      <c r="A500" s="28"/>
      <c r="B500" s="48"/>
      <c r="C500" s="196"/>
      <c r="D500" s="182"/>
      <c r="E500" s="161"/>
      <c r="F500" s="131"/>
      <c r="G500" s="162"/>
      <c r="H500" s="163"/>
      <c r="I500" s="529"/>
      <c r="J500" s="1187"/>
      <c r="K500" s="3757"/>
      <c r="L500" s="104">
        <v>15305.4</v>
      </c>
      <c r="M500" s="104">
        <f t="shared" si="47"/>
        <v>14846.237999999999</v>
      </c>
      <c r="N500" s="105">
        <v>7.0000000000000007E-2</v>
      </c>
      <c r="O500" s="101">
        <f t="shared" si="48"/>
        <v>15885.47466</v>
      </c>
    </row>
    <row r="501" spans="1:15">
      <c r="A501" s="28"/>
      <c r="B501" s="48"/>
      <c r="C501" s="196"/>
      <c r="D501" s="182"/>
      <c r="E501" s="161"/>
      <c r="F501" s="131"/>
      <c r="G501" s="162"/>
      <c r="H501" s="163"/>
      <c r="I501" s="529"/>
      <c r="J501" s="1187"/>
      <c r="K501" s="3757"/>
      <c r="M501" s="104">
        <f t="shared" si="47"/>
        <v>0</v>
      </c>
      <c r="N501" s="105">
        <v>7.0000000000000007E-2</v>
      </c>
      <c r="O501" s="101">
        <f t="shared" si="48"/>
        <v>0</v>
      </c>
    </row>
    <row r="502" spans="1:15">
      <c r="A502" s="28"/>
      <c r="B502" s="48"/>
      <c r="C502" s="196"/>
      <c r="D502" s="182"/>
      <c r="E502" s="161"/>
      <c r="F502" s="131"/>
      <c r="G502" s="162"/>
      <c r="H502" s="163"/>
      <c r="I502" s="529"/>
      <c r="J502" s="1187"/>
      <c r="K502" s="3757"/>
      <c r="M502" s="104">
        <f t="shared" si="47"/>
        <v>0</v>
      </c>
      <c r="N502" s="105">
        <v>7.0000000000000007E-2</v>
      </c>
      <c r="O502" s="101">
        <f t="shared" si="48"/>
        <v>0</v>
      </c>
    </row>
    <row r="503" spans="1:15">
      <c r="A503" s="28"/>
      <c r="B503" s="48"/>
      <c r="C503" s="196"/>
      <c r="D503" s="182"/>
      <c r="E503" s="161"/>
      <c r="F503" s="131"/>
      <c r="G503" s="162"/>
      <c r="H503" s="163"/>
      <c r="I503" s="529"/>
      <c r="J503" s="1187"/>
      <c r="K503" s="3757"/>
      <c r="M503" s="104">
        <f t="shared" si="47"/>
        <v>0</v>
      </c>
      <c r="N503" s="105">
        <v>7.0000000000000007E-2</v>
      </c>
      <c r="O503" s="101">
        <f t="shared" si="48"/>
        <v>0</v>
      </c>
    </row>
    <row r="504" spans="1:15">
      <c r="A504" s="4"/>
      <c r="B504" s="98"/>
      <c r="D504" s="98"/>
      <c r="E504" s="1"/>
      <c r="F504" s="71"/>
      <c r="G504" s="99"/>
      <c r="H504" s="3"/>
      <c r="I504" s="527"/>
      <c r="J504" s="3881"/>
      <c r="K504" s="3757"/>
      <c r="L504" s="104">
        <v>14244.12</v>
      </c>
      <c r="M504" s="104">
        <f t="shared" si="47"/>
        <v>13816.796400000001</v>
      </c>
      <c r="N504" s="105">
        <v>7.0000000000000007E-2</v>
      </c>
      <c r="O504" s="101">
        <f t="shared" si="48"/>
        <v>14783.972148000001</v>
      </c>
    </row>
    <row r="505" spans="1:15">
      <c r="A505" s="2" t="s">
        <v>1</v>
      </c>
      <c r="B505" s="106"/>
      <c r="C505" s="10"/>
      <c r="D505" s="98"/>
      <c r="E505" s="1"/>
      <c r="F505" s="71"/>
      <c r="G505" s="99"/>
      <c r="H505" s="3"/>
      <c r="I505" s="527"/>
      <c r="J505" s="3881"/>
      <c r="K505" s="3757"/>
      <c r="L505" s="104">
        <v>3240</v>
      </c>
      <c r="M505" s="104">
        <f t="shared" si="47"/>
        <v>3142.8</v>
      </c>
      <c r="N505" s="105">
        <v>7.0000000000000007E-2</v>
      </c>
      <c r="O505" s="101">
        <f t="shared" si="48"/>
        <v>3362.7960000000003</v>
      </c>
    </row>
    <row r="506" spans="1:15">
      <c r="A506" s="3761" t="s">
        <v>7828</v>
      </c>
      <c r="B506" s="3761"/>
      <c r="C506" s="71"/>
      <c r="D506" s="91"/>
      <c r="E506" s="2"/>
      <c r="F506" s="71"/>
      <c r="G506" s="99"/>
      <c r="H506" s="3"/>
      <c r="I506" s="527"/>
      <c r="J506" s="3881"/>
      <c r="K506" s="3757"/>
      <c r="L506" s="104">
        <v>14700</v>
      </c>
      <c r="M506" s="104">
        <f t="shared" si="47"/>
        <v>14259</v>
      </c>
      <c r="N506" s="105">
        <v>7.0000000000000007E-2</v>
      </c>
      <c r="O506" s="101">
        <f t="shared" si="48"/>
        <v>15257.130000000001</v>
      </c>
    </row>
    <row r="507" spans="1:15" ht="35.25" thickBot="1">
      <c r="A507" s="4"/>
      <c r="B507" s="98"/>
      <c r="D507" s="98"/>
      <c r="E507" s="1"/>
      <c r="F507" s="71"/>
      <c r="G507" s="99"/>
      <c r="H507" s="3"/>
      <c r="I507" s="527"/>
      <c r="J507" s="3881"/>
      <c r="K507" s="3757"/>
      <c r="L507" s="104">
        <v>14582.7</v>
      </c>
      <c r="M507" s="104">
        <f t="shared" si="47"/>
        <v>14145.219000000001</v>
      </c>
      <c r="N507" s="105">
        <v>7.0000000000000007E-2</v>
      </c>
      <c r="O507" s="101">
        <f t="shared" si="48"/>
        <v>15135.384330000001</v>
      </c>
    </row>
    <row r="508" spans="1:15">
      <c r="A508" s="3760"/>
      <c r="B508" s="6" t="s">
        <v>4</v>
      </c>
      <c r="C508" s="7" t="s">
        <v>5</v>
      </c>
      <c r="D508" s="8" t="s">
        <v>6</v>
      </c>
      <c r="E508" s="9" t="s">
        <v>6</v>
      </c>
      <c r="F508" s="111" t="s">
        <v>7</v>
      </c>
      <c r="G508" s="112" t="s">
        <v>8</v>
      </c>
      <c r="H508" s="113" t="s">
        <v>936</v>
      </c>
      <c r="I508" s="514" t="s">
        <v>10</v>
      </c>
      <c r="J508" s="2216" t="s">
        <v>10</v>
      </c>
      <c r="K508" s="3757"/>
      <c r="L508" s="104">
        <v>13483.8</v>
      </c>
      <c r="M508" s="104">
        <f t="shared" si="47"/>
        <v>13079.286</v>
      </c>
      <c r="N508" s="105">
        <v>7.0000000000000007E-2</v>
      </c>
      <c r="O508" s="101">
        <f t="shared" si="48"/>
        <v>13994.836020000001</v>
      </c>
    </row>
    <row r="509" spans="1:15" ht="35.25" thickBot="1">
      <c r="A509" s="119"/>
      <c r="B509" s="12"/>
      <c r="C509" s="13" t="s">
        <v>11</v>
      </c>
      <c r="D509" s="14" t="s">
        <v>13</v>
      </c>
      <c r="E509" s="15" t="s">
        <v>12</v>
      </c>
      <c r="F509" s="121"/>
      <c r="G509" s="122" t="s">
        <v>14</v>
      </c>
      <c r="H509" s="123" t="s">
        <v>937</v>
      </c>
      <c r="I509" s="531" t="s">
        <v>15</v>
      </c>
      <c r="J509" s="2218" t="s">
        <v>16</v>
      </c>
      <c r="K509" s="3757"/>
      <c r="L509" s="104">
        <v>2669.52</v>
      </c>
      <c r="M509" s="104">
        <f t="shared" si="47"/>
        <v>2589.4344000000001</v>
      </c>
      <c r="N509" s="105">
        <v>7.0000000000000007E-2</v>
      </c>
      <c r="O509" s="101">
        <f t="shared" si="48"/>
        <v>2770.6948080000002</v>
      </c>
    </row>
    <row r="510" spans="1:15">
      <c r="A510" s="185"/>
      <c r="B510" s="48"/>
      <c r="C510" s="456"/>
      <c r="D510" s="186"/>
      <c r="E510" s="187"/>
      <c r="F510" s="131"/>
      <c r="G510" s="29"/>
      <c r="H510" s="132"/>
      <c r="I510" s="514"/>
      <c r="J510" s="1187"/>
      <c r="K510" s="3757"/>
      <c r="M510" s="104">
        <f t="shared" si="47"/>
        <v>0</v>
      </c>
      <c r="N510" s="105">
        <v>7.0000000000000007E-2</v>
      </c>
      <c r="O510" s="101">
        <f t="shared" si="48"/>
        <v>0</v>
      </c>
    </row>
    <row r="511" spans="1:15">
      <c r="A511" s="28"/>
      <c r="B511" s="48"/>
      <c r="C511" s="456"/>
      <c r="D511" s="158"/>
      <c r="E511" s="51"/>
      <c r="F511" s="131"/>
      <c r="G511" s="29"/>
      <c r="H511" s="132"/>
      <c r="I511" s="529"/>
      <c r="J511" s="1187"/>
      <c r="K511" s="3757"/>
      <c r="L511" s="104">
        <v>12972.96</v>
      </c>
      <c r="M511" s="104">
        <f t="shared" si="47"/>
        <v>12583.771199999999</v>
      </c>
      <c r="N511" s="105">
        <v>7.0000000000000007E-2</v>
      </c>
      <c r="O511" s="101">
        <f t="shared" si="48"/>
        <v>13464.635183999999</v>
      </c>
    </row>
    <row r="512" spans="1:15">
      <c r="A512" s="28"/>
      <c r="B512" s="48"/>
      <c r="C512" s="196"/>
      <c r="D512" s="158"/>
      <c r="E512" s="51"/>
      <c r="F512" s="131"/>
      <c r="G512" s="29"/>
      <c r="H512" s="132"/>
      <c r="I512" s="529"/>
      <c r="J512" s="1187"/>
      <c r="K512" s="3757"/>
      <c r="L512" s="104">
        <v>12687.84</v>
      </c>
      <c r="M512" s="104">
        <f t="shared" si="47"/>
        <v>12307.2048</v>
      </c>
      <c r="N512" s="105">
        <v>7.0000000000000007E-2</v>
      </c>
      <c r="O512" s="101">
        <f t="shared" si="48"/>
        <v>13168.709135999999</v>
      </c>
    </row>
    <row r="513" spans="1:15">
      <c r="A513" s="28"/>
      <c r="B513" s="48"/>
      <c r="C513" s="196"/>
      <c r="D513" s="158"/>
      <c r="E513" s="51"/>
      <c r="F513" s="131"/>
      <c r="G513" s="29"/>
      <c r="H513" s="132"/>
      <c r="I513" s="529"/>
      <c r="J513" s="1187"/>
      <c r="K513" s="3757"/>
      <c r="L513" s="104">
        <v>16572.599999999999</v>
      </c>
      <c r="M513" s="104">
        <f t="shared" si="47"/>
        <v>16075.421999999999</v>
      </c>
      <c r="N513" s="105">
        <v>7.0000000000000007E-2</v>
      </c>
      <c r="O513" s="101">
        <f t="shared" si="48"/>
        <v>17200.701539999998</v>
      </c>
    </row>
    <row r="514" spans="1:15">
      <c r="A514" s="28"/>
      <c r="B514" s="48"/>
      <c r="C514" s="196"/>
      <c r="D514" s="158"/>
      <c r="E514" s="51"/>
      <c r="F514" s="131"/>
      <c r="G514" s="29"/>
      <c r="H514" s="132"/>
      <c r="I514" s="529"/>
      <c r="J514" s="1187"/>
      <c r="K514" s="3757"/>
      <c r="L514" s="104">
        <v>6021.12</v>
      </c>
      <c r="M514" s="104">
        <f>L514-(L514*0.03)</f>
        <v>5840.4863999999998</v>
      </c>
      <c r="N514" s="105">
        <v>7.0000000000000007E-2</v>
      </c>
      <c r="O514" s="101">
        <f>(M514*N514)+M514</f>
        <v>6249.3204479999995</v>
      </c>
    </row>
    <row r="515" spans="1:15">
      <c r="A515" s="28"/>
      <c r="B515" s="48"/>
      <c r="C515" s="196"/>
      <c r="D515" s="158"/>
      <c r="E515" s="51"/>
      <c r="F515" s="131"/>
      <c r="G515" s="29"/>
      <c r="H515" s="132"/>
      <c r="I515" s="529"/>
      <c r="J515" s="1187"/>
      <c r="K515" s="3757"/>
      <c r="L515" s="104">
        <v>8714.16</v>
      </c>
      <c r="M515" s="104">
        <f>L515-(L515*0.03)</f>
        <v>8452.7351999999992</v>
      </c>
      <c r="N515" s="105">
        <v>7.0000000000000007E-2</v>
      </c>
      <c r="O515" s="101">
        <f>(M515*N515)+M515</f>
        <v>9044.4266639999987</v>
      </c>
    </row>
    <row r="516" spans="1:15">
      <c r="A516" s="28"/>
      <c r="B516" s="48"/>
      <c r="C516" s="196"/>
      <c r="D516" s="158"/>
      <c r="E516" s="51"/>
      <c r="F516" s="131"/>
      <c r="G516" s="29"/>
      <c r="H516" s="132"/>
      <c r="I516" s="529"/>
      <c r="J516" s="1187"/>
      <c r="K516" s="3757"/>
      <c r="L516" s="104">
        <v>0</v>
      </c>
      <c r="M516" s="104">
        <f>L516-(L516*0.03)</f>
        <v>0</v>
      </c>
      <c r="N516" s="105">
        <v>7.0000000000000007E-2</v>
      </c>
      <c r="O516" s="101">
        <f t="shared" ref="O516:O522" si="49">(M516*N516)+M516</f>
        <v>0</v>
      </c>
    </row>
    <row r="517" spans="1:15">
      <c r="A517" s="29"/>
      <c r="B517" s="140"/>
      <c r="C517" s="457"/>
      <c r="D517" s="158"/>
      <c r="E517" s="51"/>
      <c r="F517" s="180"/>
      <c r="G517" s="69"/>
      <c r="H517" s="144"/>
      <c r="I517" s="1459"/>
      <c r="J517" s="3868"/>
      <c r="K517" s="3757"/>
      <c r="L517" s="104">
        <v>18537.7</v>
      </c>
      <c r="M517" s="104">
        <f>L517-(L517*0.03)</f>
        <v>17981.569</v>
      </c>
      <c r="N517" s="105">
        <v>7.0000000000000007E-2</v>
      </c>
      <c r="O517" s="101">
        <f t="shared" si="49"/>
        <v>19240.278829999999</v>
      </c>
    </row>
    <row r="518" spans="1:15">
      <c r="A518" s="29"/>
      <c r="B518" s="48"/>
      <c r="C518" s="196"/>
      <c r="D518" s="158"/>
      <c r="E518" s="51"/>
      <c r="F518" s="131"/>
      <c r="G518" s="29"/>
      <c r="H518" s="132"/>
      <c r="I518" s="529"/>
      <c r="J518" s="1187"/>
      <c r="K518" s="3757"/>
      <c r="L518" s="104">
        <v>9031.68</v>
      </c>
      <c r="M518" s="104">
        <f t="shared" ref="M518:M530" si="50">L518-(L518*0.03)</f>
        <v>8760.7296000000006</v>
      </c>
      <c r="N518" s="105">
        <v>7.0000000000000007E-2</v>
      </c>
      <c r="O518" s="101">
        <f t="shared" si="49"/>
        <v>9373.9806720000015</v>
      </c>
    </row>
    <row r="519" spans="1:15">
      <c r="A519" s="29"/>
      <c r="B519" s="48"/>
      <c r="C519" s="196"/>
      <c r="D519" s="158"/>
      <c r="E519" s="51"/>
      <c r="F519" s="131"/>
      <c r="G519" s="29"/>
      <c r="H519" s="132"/>
      <c r="I519" s="529"/>
      <c r="J519" s="1187"/>
      <c r="K519" s="3757"/>
      <c r="M519" s="104">
        <f t="shared" si="50"/>
        <v>0</v>
      </c>
      <c r="N519" s="105">
        <v>7.0000000000000007E-2</v>
      </c>
      <c r="O519" s="101">
        <f t="shared" si="49"/>
        <v>0</v>
      </c>
    </row>
    <row r="520" spans="1:15">
      <c r="A520" s="29"/>
      <c r="B520" s="140"/>
      <c r="C520" s="457"/>
      <c r="D520" s="189"/>
      <c r="E520" s="143"/>
      <c r="F520" s="180"/>
      <c r="G520" s="69"/>
      <c r="H520" s="144"/>
      <c r="I520" s="1459"/>
      <c r="J520" s="3868"/>
      <c r="K520" s="3757"/>
      <c r="L520" s="104">
        <v>8478.9599999999991</v>
      </c>
      <c r="M520" s="104">
        <f t="shared" si="50"/>
        <v>8224.5911999999989</v>
      </c>
      <c r="N520" s="105">
        <v>7.0000000000000007E-2</v>
      </c>
      <c r="O520" s="101">
        <f t="shared" si="49"/>
        <v>8800.3125839999993</v>
      </c>
    </row>
    <row r="521" spans="1:15">
      <c r="A521" s="29"/>
      <c r="B521" s="48"/>
      <c r="C521" s="196"/>
      <c r="D521" s="158"/>
      <c r="E521" s="51"/>
      <c r="F521" s="131"/>
      <c r="G521" s="29"/>
      <c r="H521" s="132"/>
      <c r="I521" s="529"/>
      <c r="J521" s="1187"/>
      <c r="K521" s="3757"/>
      <c r="L521" s="104">
        <v>11122.62</v>
      </c>
      <c r="M521" s="104">
        <f t="shared" si="50"/>
        <v>10788.941400000002</v>
      </c>
      <c r="N521" s="105">
        <v>7.0000000000000007E-2</v>
      </c>
      <c r="O521" s="101">
        <f t="shared" si="49"/>
        <v>11544.167298000002</v>
      </c>
    </row>
    <row r="522" spans="1:15">
      <c r="A522" s="20"/>
      <c r="B522" s="140"/>
      <c r="C522" s="457"/>
      <c r="D522" s="158"/>
      <c r="E522" s="51"/>
      <c r="F522" s="180"/>
      <c r="G522" s="69"/>
      <c r="H522" s="144"/>
      <c r="I522" s="1459"/>
      <c r="J522" s="3868"/>
      <c r="K522" s="3757"/>
      <c r="L522" s="104">
        <v>3813.12</v>
      </c>
      <c r="M522" s="104">
        <f t="shared" si="50"/>
        <v>3698.7264</v>
      </c>
      <c r="N522" s="105">
        <v>7.0000000000000007E-2</v>
      </c>
      <c r="O522" s="101">
        <f t="shared" si="49"/>
        <v>3957.637248</v>
      </c>
    </row>
    <row r="523" spans="1:15">
      <c r="A523" s="29"/>
      <c r="B523" s="140"/>
      <c r="C523" s="457"/>
      <c r="D523" s="158"/>
      <c r="E523" s="51"/>
      <c r="F523" s="180"/>
      <c r="G523" s="69"/>
      <c r="H523" s="144"/>
      <c r="I523" s="1459"/>
      <c r="J523" s="3868"/>
      <c r="K523" s="3757"/>
    </row>
    <row r="524" spans="1:15">
      <c r="A524" s="20"/>
      <c r="B524" s="140"/>
      <c r="C524" s="457"/>
      <c r="D524" s="158"/>
      <c r="E524" s="51"/>
      <c r="F524" s="180"/>
      <c r="G524" s="69"/>
      <c r="H524" s="144"/>
      <c r="I524" s="1459"/>
      <c r="J524" s="3868"/>
      <c r="K524" s="3757"/>
    </row>
    <row r="525" spans="1:15">
      <c r="A525" s="29"/>
      <c r="B525" s="48"/>
      <c r="C525" s="196"/>
      <c r="D525" s="158"/>
      <c r="E525" s="51"/>
      <c r="F525" s="131"/>
      <c r="G525" s="29"/>
      <c r="H525" s="132"/>
      <c r="I525" s="529"/>
      <c r="J525" s="3868"/>
      <c r="K525" s="3757"/>
    </row>
    <row r="526" spans="1:15">
      <c r="A526" s="20"/>
      <c r="B526" s="48"/>
      <c r="C526" s="196"/>
      <c r="D526" s="158"/>
      <c r="E526" s="51"/>
      <c r="F526" s="131"/>
      <c r="G526" s="29"/>
      <c r="H526" s="132"/>
      <c r="I526" s="529"/>
      <c r="J526" s="1187"/>
      <c r="K526" s="3757"/>
    </row>
    <row r="527" spans="1:15">
      <c r="A527" s="29"/>
      <c r="B527" s="48"/>
      <c r="C527" s="196"/>
      <c r="D527" s="95"/>
      <c r="E527" s="51"/>
      <c r="F527" s="131"/>
      <c r="G527" s="29"/>
      <c r="H527" s="150"/>
      <c r="I527" s="529"/>
      <c r="J527" s="1187"/>
      <c r="K527" s="3757"/>
    </row>
    <row r="528" spans="1:15">
      <c r="A528" s="20"/>
      <c r="B528" s="48"/>
      <c r="C528" s="196"/>
      <c r="D528" s="95"/>
      <c r="E528" s="51"/>
      <c r="F528" s="131"/>
      <c r="G528" s="29"/>
      <c r="H528" s="132"/>
      <c r="I528" s="529"/>
      <c r="J528" s="1187"/>
      <c r="K528" s="3757"/>
    </row>
    <row r="529" spans="1:15">
      <c r="A529" s="29"/>
      <c r="B529" s="48"/>
      <c r="C529" s="196"/>
      <c r="D529" s="95"/>
      <c r="E529" s="51"/>
      <c r="F529" s="131"/>
      <c r="G529" s="29"/>
      <c r="H529" s="132"/>
      <c r="I529" s="529"/>
      <c r="J529" s="1187"/>
      <c r="K529" s="3757"/>
    </row>
    <row r="530" spans="1:15">
      <c r="A530" s="20"/>
      <c r="B530" s="48"/>
      <c r="C530" s="196"/>
      <c r="D530" s="95"/>
      <c r="E530" s="51"/>
      <c r="F530" s="131"/>
      <c r="G530" s="29"/>
      <c r="H530" s="132"/>
      <c r="I530" s="529"/>
      <c r="J530" s="1187"/>
      <c r="K530" s="3757"/>
      <c r="L530" s="104">
        <v>8640</v>
      </c>
      <c r="M530" s="104">
        <f t="shared" si="50"/>
        <v>8380.7999999999993</v>
      </c>
      <c r="N530" s="105">
        <v>7.0000000000000007E-2</v>
      </c>
      <c r="O530" s="101">
        <f>(M530*N530)+M530</f>
        <v>8967.4559999999983</v>
      </c>
    </row>
    <row r="531" spans="1:15">
      <c r="A531" s="29"/>
      <c r="B531" s="48"/>
      <c r="C531" s="196"/>
      <c r="D531" s="96"/>
      <c r="E531" s="51"/>
      <c r="F531" s="131"/>
      <c r="G531" s="29"/>
      <c r="H531" s="132"/>
      <c r="I531" s="529"/>
      <c r="J531" s="1187"/>
      <c r="K531" s="3757"/>
    </row>
    <row r="532" spans="1:15">
      <c r="A532" s="20"/>
      <c r="B532" s="48"/>
      <c r="C532" s="196"/>
      <c r="D532" s="157"/>
      <c r="E532" s="51"/>
      <c r="F532" s="131"/>
      <c r="G532" s="35"/>
      <c r="H532" s="154"/>
      <c r="I532" s="3883"/>
      <c r="J532" s="3884"/>
      <c r="K532" s="3757"/>
    </row>
    <row r="533" spans="1:15">
      <c r="A533" s="191"/>
      <c r="B533" s="48"/>
      <c r="C533" s="196"/>
      <c r="D533" s="157"/>
      <c r="E533" s="51"/>
      <c r="F533" s="131"/>
      <c r="G533" s="29"/>
      <c r="H533" s="132"/>
      <c r="I533" s="529"/>
      <c r="J533" s="1187"/>
      <c r="K533" s="3757"/>
    </row>
    <row r="534" spans="1:15">
      <c r="A534" s="28"/>
      <c r="B534" s="48"/>
      <c r="C534" s="196"/>
      <c r="D534" s="158"/>
      <c r="E534" s="51"/>
      <c r="F534" s="131"/>
      <c r="G534" s="29"/>
      <c r="H534" s="132"/>
      <c r="I534" s="529"/>
      <c r="J534" s="1187"/>
      <c r="K534" s="3757"/>
    </row>
    <row r="535" spans="1:15">
      <c r="A535" s="28"/>
      <c r="B535" s="48"/>
      <c r="C535" s="196"/>
      <c r="D535" s="160"/>
      <c r="E535" s="161"/>
      <c r="F535" s="131"/>
      <c r="G535" s="162"/>
      <c r="H535" s="163"/>
      <c r="I535" s="529"/>
      <c r="J535" s="1187"/>
      <c r="K535" s="3757"/>
    </row>
    <row r="536" spans="1:15">
      <c r="A536" s="28"/>
      <c r="B536" s="48"/>
      <c r="C536" s="196"/>
      <c r="D536" s="182"/>
      <c r="E536" s="161"/>
      <c r="F536" s="131"/>
      <c r="G536" s="162"/>
      <c r="H536" s="163"/>
      <c r="I536" s="529"/>
      <c r="J536" s="1187"/>
      <c r="K536" s="3757"/>
    </row>
    <row r="537" spans="1:15">
      <c r="A537" s="28"/>
      <c r="B537" s="48"/>
      <c r="C537" s="196"/>
      <c r="D537" s="182"/>
      <c r="E537" s="161"/>
      <c r="F537" s="131"/>
      <c r="G537" s="162"/>
      <c r="H537" s="163"/>
      <c r="I537" s="529"/>
      <c r="J537" s="1187"/>
      <c r="K537" s="3757"/>
      <c r="L537" s="117"/>
    </row>
    <row r="538" spans="1:15">
      <c r="A538" s="28"/>
      <c r="B538" s="48"/>
      <c r="C538" s="196"/>
      <c r="D538" s="182"/>
      <c r="E538" s="161"/>
      <c r="F538" s="131"/>
      <c r="G538" s="162"/>
      <c r="H538" s="163"/>
      <c r="I538" s="529"/>
      <c r="J538" s="1187"/>
      <c r="K538" s="3757"/>
      <c r="L538" s="117"/>
    </row>
    <row r="539" spans="1:15">
      <c r="A539" s="28"/>
      <c r="B539" s="48"/>
      <c r="C539" s="196"/>
      <c r="D539" s="182"/>
      <c r="E539" s="161"/>
      <c r="F539" s="131"/>
      <c r="G539" s="162"/>
      <c r="H539" s="163"/>
      <c r="I539" s="529"/>
      <c r="J539" s="1187"/>
      <c r="K539" s="3757"/>
      <c r="L539" s="104">
        <v>3552</v>
      </c>
      <c r="M539" s="104">
        <f t="shared" ref="M539:M555" si="51">L539-(L539*0.03)</f>
        <v>3445.44</v>
      </c>
      <c r="N539" s="105">
        <v>7.0000000000000007E-2</v>
      </c>
      <c r="O539" s="101">
        <f t="shared" ref="O539:O555" si="52">(M539*N539)+M539</f>
        <v>3686.6208000000001</v>
      </c>
    </row>
    <row r="540" spans="1:15">
      <c r="A540" s="4"/>
      <c r="B540" s="98"/>
      <c r="D540" s="98"/>
      <c r="E540" s="1"/>
      <c r="F540" s="71"/>
      <c r="G540" s="99"/>
      <c r="H540" s="3"/>
      <c r="I540" s="527"/>
      <c r="J540" s="3881"/>
      <c r="K540" s="3757"/>
      <c r="M540" s="104">
        <f t="shared" si="51"/>
        <v>0</v>
      </c>
      <c r="N540" s="105">
        <v>7.0000000000000007E-2</v>
      </c>
      <c r="O540" s="101">
        <f t="shared" si="52"/>
        <v>0</v>
      </c>
    </row>
    <row r="541" spans="1:15">
      <c r="A541" s="2" t="s">
        <v>1</v>
      </c>
      <c r="B541" s="106"/>
      <c r="C541" s="10"/>
      <c r="D541" s="98"/>
      <c r="E541" s="1"/>
      <c r="F541" s="71"/>
      <c r="G541" s="99"/>
      <c r="H541" s="3"/>
      <c r="I541" s="527"/>
      <c r="J541" s="3881"/>
      <c r="K541" s="3757"/>
      <c r="L541" s="104">
        <v>9498.06</v>
      </c>
      <c r="M541" s="104">
        <f t="shared" si="51"/>
        <v>9213.118199999999</v>
      </c>
      <c r="N541" s="105">
        <v>7.0000000000000007E-2</v>
      </c>
      <c r="O541" s="101">
        <f t="shared" si="52"/>
        <v>9858.0364739999986</v>
      </c>
    </row>
    <row r="542" spans="1:15">
      <c r="A542" s="3761" t="s">
        <v>7828</v>
      </c>
      <c r="B542" s="3761"/>
      <c r="C542" s="71"/>
      <c r="D542" s="91"/>
      <c r="E542" s="2"/>
      <c r="F542" s="71"/>
      <c r="G542" s="99"/>
      <c r="H542" s="3"/>
      <c r="I542" s="527"/>
      <c r="J542" s="3881"/>
      <c r="K542" s="3757"/>
      <c r="L542" s="104">
        <v>15305.4</v>
      </c>
      <c r="M542" s="104">
        <f t="shared" si="51"/>
        <v>14846.237999999999</v>
      </c>
      <c r="N542" s="105">
        <v>7.0000000000000007E-2</v>
      </c>
      <c r="O542" s="101">
        <f t="shared" si="52"/>
        <v>15885.47466</v>
      </c>
    </row>
    <row r="543" spans="1:15" ht="35.25" thickBot="1">
      <c r="A543" s="4"/>
      <c r="B543" s="98"/>
      <c r="D543" s="98"/>
      <c r="E543" s="1"/>
      <c r="F543" s="71"/>
      <c r="G543" s="99"/>
      <c r="H543" s="3"/>
      <c r="I543" s="527"/>
      <c r="J543" s="3881"/>
      <c r="K543" s="3757"/>
      <c r="M543" s="104">
        <f t="shared" si="51"/>
        <v>0</v>
      </c>
      <c r="N543" s="105">
        <v>7.0000000000000007E-2</v>
      </c>
      <c r="O543" s="101">
        <f t="shared" si="52"/>
        <v>0</v>
      </c>
    </row>
    <row r="544" spans="1:15">
      <c r="A544" s="3760"/>
      <c r="B544" s="6" t="s">
        <v>4</v>
      </c>
      <c r="C544" s="7" t="s">
        <v>5</v>
      </c>
      <c r="D544" s="8" t="s">
        <v>6</v>
      </c>
      <c r="E544" s="9" t="s">
        <v>6</v>
      </c>
      <c r="F544" s="111" t="s">
        <v>7</v>
      </c>
      <c r="G544" s="112" t="s">
        <v>8</v>
      </c>
      <c r="H544" s="113" t="s">
        <v>936</v>
      </c>
      <c r="I544" s="514" t="s">
        <v>10</v>
      </c>
      <c r="J544" s="2216" t="s">
        <v>10</v>
      </c>
      <c r="K544" s="3757"/>
      <c r="M544" s="104">
        <f t="shared" si="51"/>
        <v>0</v>
      </c>
      <c r="N544" s="105">
        <v>7.0000000000000007E-2</v>
      </c>
      <c r="O544" s="101">
        <f t="shared" si="52"/>
        <v>0</v>
      </c>
    </row>
    <row r="545" spans="1:15" ht="35.25" thickBot="1">
      <c r="A545" s="119"/>
      <c r="B545" s="12"/>
      <c r="C545" s="13" t="s">
        <v>11</v>
      </c>
      <c r="D545" s="14" t="s">
        <v>13</v>
      </c>
      <c r="E545" s="15" t="s">
        <v>12</v>
      </c>
      <c r="F545" s="121"/>
      <c r="G545" s="122" t="s">
        <v>14</v>
      </c>
      <c r="H545" s="123" t="s">
        <v>937</v>
      </c>
      <c r="I545" s="531" t="s">
        <v>15</v>
      </c>
      <c r="J545" s="2218" t="s">
        <v>16</v>
      </c>
      <c r="K545" s="3757"/>
      <c r="M545" s="104">
        <f t="shared" si="51"/>
        <v>0</v>
      </c>
      <c r="N545" s="105">
        <v>7.0000000000000007E-2</v>
      </c>
      <c r="O545" s="101">
        <f t="shared" si="52"/>
        <v>0</v>
      </c>
    </row>
    <row r="546" spans="1:15">
      <c r="A546" s="185"/>
      <c r="B546" s="48"/>
      <c r="C546" s="456"/>
      <c r="D546" s="186"/>
      <c r="E546" s="187"/>
      <c r="F546" s="131"/>
      <c r="G546" s="29"/>
      <c r="H546" s="132"/>
      <c r="I546" s="514"/>
      <c r="J546" s="1187"/>
      <c r="K546" s="3757"/>
      <c r="L546" s="104">
        <v>14244.12</v>
      </c>
      <c r="M546" s="104">
        <f t="shared" si="51"/>
        <v>13816.796400000001</v>
      </c>
      <c r="N546" s="105">
        <v>7.0000000000000007E-2</v>
      </c>
      <c r="O546" s="101">
        <f t="shared" si="52"/>
        <v>14783.972148000001</v>
      </c>
    </row>
    <row r="547" spans="1:15">
      <c r="A547" s="28"/>
      <c r="B547" s="48"/>
      <c r="C547" s="456"/>
      <c r="D547" s="158"/>
      <c r="E547" s="51"/>
      <c r="F547" s="131"/>
      <c r="G547" s="29"/>
      <c r="H547" s="132"/>
      <c r="I547" s="529"/>
      <c r="J547" s="1187"/>
      <c r="K547" s="3757"/>
      <c r="L547" s="104">
        <v>3240</v>
      </c>
      <c r="M547" s="104">
        <f t="shared" si="51"/>
        <v>3142.8</v>
      </c>
      <c r="N547" s="105">
        <v>7.0000000000000007E-2</v>
      </c>
      <c r="O547" s="101">
        <f t="shared" si="52"/>
        <v>3362.7960000000003</v>
      </c>
    </row>
    <row r="548" spans="1:15">
      <c r="A548" s="28"/>
      <c r="B548" s="48"/>
      <c r="C548" s="196"/>
      <c r="D548" s="158"/>
      <c r="E548" s="51"/>
      <c r="F548" s="131"/>
      <c r="G548" s="29"/>
      <c r="H548" s="132"/>
      <c r="I548" s="529"/>
      <c r="J548" s="1187"/>
      <c r="K548" s="3757"/>
      <c r="L548" s="104">
        <v>14700</v>
      </c>
      <c r="M548" s="104">
        <f t="shared" si="51"/>
        <v>14259</v>
      </c>
      <c r="N548" s="105">
        <v>7.0000000000000007E-2</v>
      </c>
      <c r="O548" s="101">
        <f t="shared" si="52"/>
        <v>15257.130000000001</v>
      </c>
    </row>
    <row r="549" spans="1:15">
      <c r="A549" s="28"/>
      <c r="B549" s="48"/>
      <c r="C549" s="196"/>
      <c r="D549" s="158"/>
      <c r="E549" s="51"/>
      <c r="F549" s="131"/>
      <c r="G549" s="29"/>
      <c r="H549" s="132"/>
      <c r="I549" s="529"/>
      <c r="J549" s="1187"/>
      <c r="K549" s="3757"/>
      <c r="L549" s="104">
        <v>14582.7</v>
      </c>
      <c r="M549" s="104">
        <f t="shared" si="51"/>
        <v>14145.219000000001</v>
      </c>
      <c r="N549" s="105">
        <v>7.0000000000000007E-2</v>
      </c>
      <c r="O549" s="101">
        <f t="shared" si="52"/>
        <v>15135.384330000001</v>
      </c>
    </row>
    <row r="550" spans="1:15">
      <c r="A550" s="28"/>
      <c r="B550" s="48"/>
      <c r="C550" s="196"/>
      <c r="D550" s="158"/>
      <c r="E550" s="51"/>
      <c r="F550" s="131"/>
      <c r="G550" s="29"/>
      <c r="H550" s="132"/>
      <c r="I550" s="529"/>
      <c r="J550" s="1187"/>
      <c r="K550" s="3757"/>
      <c r="L550" s="104">
        <v>13483.8</v>
      </c>
      <c r="M550" s="104">
        <f t="shared" si="51"/>
        <v>13079.286</v>
      </c>
      <c r="N550" s="105">
        <v>7.0000000000000007E-2</v>
      </c>
      <c r="O550" s="101">
        <f t="shared" si="52"/>
        <v>13994.836020000001</v>
      </c>
    </row>
    <row r="551" spans="1:15">
      <c r="A551" s="28"/>
      <c r="B551" s="48"/>
      <c r="C551" s="196"/>
      <c r="D551" s="158"/>
      <c r="E551" s="51"/>
      <c r="F551" s="131"/>
      <c r="G551" s="29"/>
      <c r="H551" s="132"/>
      <c r="I551" s="529"/>
      <c r="J551" s="1187"/>
      <c r="K551" s="3757"/>
      <c r="L551" s="104">
        <v>2669.52</v>
      </c>
      <c r="M551" s="104">
        <f t="shared" si="51"/>
        <v>2589.4344000000001</v>
      </c>
      <c r="N551" s="105">
        <v>7.0000000000000007E-2</v>
      </c>
      <c r="O551" s="101">
        <f t="shared" si="52"/>
        <v>2770.6948080000002</v>
      </c>
    </row>
    <row r="552" spans="1:15">
      <c r="A552" s="28"/>
      <c r="B552" s="48"/>
      <c r="C552" s="196"/>
      <c r="D552" s="158"/>
      <c r="E552" s="51"/>
      <c r="F552" s="131"/>
      <c r="G552" s="29"/>
      <c r="H552" s="132"/>
      <c r="I552" s="529"/>
      <c r="J552" s="1187"/>
      <c r="K552" s="3757"/>
      <c r="M552" s="104">
        <f t="shared" si="51"/>
        <v>0</v>
      </c>
      <c r="N552" s="105">
        <v>7.0000000000000007E-2</v>
      </c>
      <c r="O552" s="101">
        <f t="shared" si="52"/>
        <v>0</v>
      </c>
    </row>
    <row r="553" spans="1:15">
      <c r="A553" s="29"/>
      <c r="B553" s="140"/>
      <c r="C553" s="457"/>
      <c r="D553" s="158"/>
      <c r="E553" s="51"/>
      <c r="F553" s="180"/>
      <c r="G553" s="69"/>
      <c r="H553" s="144"/>
      <c r="I553" s="1459"/>
      <c r="J553" s="3868"/>
      <c r="K553" s="3757"/>
      <c r="L553" s="104">
        <v>12972.96</v>
      </c>
      <c r="M553" s="104">
        <f t="shared" si="51"/>
        <v>12583.771199999999</v>
      </c>
      <c r="N553" s="105">
        <v>7.0000000000000007E-2</v>
      </c>
      <c r="O553" s="101">
        <f t="shared" si="52"/>
        <v>13464.635183999999</v>
      </c>
    </row>
    <row r="554" spans="1:15">
      <c r="A554" s="29"/>
      <c r="B554" s="48"/>
      <c r="C554" s="196"/>
      <c r="D554" s="158"/>
      <c r="E554" s="51"/>
      <c r="F554" s="131"/>
      <c r="G554" s="29"/>
      <c r="H554" s="132"/>
      <c r="I554" s="529"/>
      <c r="J554" s="1187"/>
      <c r="K554" s="3757"/>
      <c r="L554" s="104">
        <v>12687.84</v>
      </c>
      <c r="M554" s="104">
        <f t="shared" si="51"/>
        <v>12307.2048</v>
      </c>
      <c r="N554" s="105">
        <v>7.0000000000000007E-2</v>
      </c>
      <c r="O554" s="101">
        <f t="shared" si="52"/>
        <v>13168.709135999999</v>
      </c>
    </row>
    <row r="555" spans="1:15">
      <c r="A555" s="29"/>
      <c r="B555" s="48"/>
      <c r="C555" s="196"/>
      <c r="D555" s="158"/>
      <c r="E555" s="51"/>
      <c r="F555" s="131"/>
      <c r="G555" s="29"/>
      <c r="H555" s="132"/>
      <c r="I555" s="529"/>
      <c r="J555" s="1187"/>
      <c r="K555" s="3757"/>
      <c r="L555" s="104">
        <v>16572.599999999999</v>
      </c>
      <c r="M555" s="104">
        <f t="shared" si="51"/>
        <v>16075.421999999999</v>
      </c>
      <c r="N555" s="105">
        <v>7.0000000000000007E-2</v>
      </c>
      <c r="O555" s="101">
        <f t="shared" si="52"/>
        <v>17200.701539999998</v>
      </c>
    </row>
    <row r="556" spans="1:15">
      <c r="A556" s="29"/>
      <c r="B556" s="140"/>
      <c r="C556" s="457"/>
      <c r="D556" s="189"/>
      <c r="E556" s="143"/>
      <c r="F556" s="180"/>
      <c r="G556" s="69"/>
      <c r="H556" s="144"/>
      <c r="I556" s="1459"/>
      <c r="J556" s="3868"/>
      <c r="K556" s="3757"/>
      <c r="L556" s="104">
        <v>6021.12</v>
      </c>
      <c r="M556" s="104">
        <f>L556-(L556*0.03)</f>
        <v>5840.4863999999998</v>
      </c>
      <c r="N556" s="105">
        <v>7.0000000000000007E-2</v>
      </c>
      <c r="O556" s="101">
        <f>(M556*N556)+M556</f>
        <v>6249.3204479999995</v>
      </c>
    </row>
    <row r="557" spans="1:15">
      <c r="A557" s="29"/>
      <c r="B557" s="48"/>
      <c r="C557" s="196"/>
      <c r="D557" s="158"/>
      <c r="E557" s="51"/>
      <c r="F557" s="131"/>
      <c r="G557" s="29"/>
      <c r="H557" s="132"/>
      <c r="I557" s="529"/>
      <c r="J557" s="1187"/>
      <c r="K557" s="3757"/>
      <c r="L557" s="104">
        <v>8714.16</v>
      </c>
      <c r="M557" s="104">
        <f>L557-(L557*0.03)</f>
        <v>8452.7351999999992</v>
      </c>
      <c r="N557" s="105">
        <v>7.0000000000000007E-2</v>
      </c>
      <c r="O557" s="101">
        <f>(M557*N557)+M557</f>
        <v>9044.4266639999987</v>
      </c>
    </row>
    <row r="558" spans="1:15">
      <c r="A558" s="20"/>
      <c r="B558" s="140"/>
      <c r="C558" s="457"/>
      <c r="D558" s="158"/>
      <c r="E558" s="51"/>
      <c r="F558" s="180"/>
      <c r="G558" s="69"/>
      <c r="H558" s="144"/>
      <c r="I558" s="1459"/>
      <c r="J558" s="3868"/>
      <c r="K558" s="3757"/>
      <c r="L558" s="104">
        <v>0</v>
      </c>
      <c r="M558" s="104">
        <f>L558-(L558*0.03)</f>
        <v>0</v>
      </c>
      <c r="N558" s="105">
        <v>7.0000000000000007E-2</v>
      </c>
      <c r="O558" s="101">
        <f t="shared" ref="O558:O564" si="53">(M558*N558)+M558</f>
        <v>0</v>
      </c>
    </row>
    <row r="559" spans="1:15">
      <c r="A559" s="29"/>
      <c r="B559" s="140"/>
      <c r="C559" s="457"/>
      <c r="D559" s="158"/>
      <c r="E559" s="51"/>
      <c r="F559" s="180"/>
      <c r="G559" s="69"/>
      <c r="H559" s="144"/>
      <c r="I559" s="1459"/>
      <c r="J559" s="3868"/>
      <c r="K559" s="3757"/>
      <c r="L559" s="104">
        <v>18537.7</v>
      </c>
      <c r="M559" s="104">
        <f>L559-(L559*0.03)</f>
        <v>17981.569</v>
      </c>
      <c r="N559" s="105">
        <v>7.0000000000000007E-2</v>
      </c>
      <c r="O559" s="101">
        <f t="shared" si="53"/>
        <v>19240.278829999999</v>
      </c>
    </row>
    <row r="560" spans="1:15">
      <c r="A560" s="20"/>
      <c r="B560" s="140"/>
      <c r="C560" s="457"/>
      <c r="D560" s="158"/>
      <c r="E560" s="51"/>
      <c r="F560" s="180"/>
      <c r="G560" s="69"/>
      <c r="H560" s="144"/>
      <c r="I560" s="1459"/>
      <c r="J560" s="3868"/>
      <c r="K560" s="3757"/>
      <c r="L560" s="104">
        <v>9031.68</v>
      </c>
      <c r="M560" s="104">
        <f t="shared" ref="M560:M570" si="54">L560-(L560*0.03)</f>
        <v>8760.7296000000006</v>
      </c>
      <c r="N560" s="105">
        <v>7.0000000000000007E-2</v>
      </c>
      <c r="O560" s="101">
        <f t="shared" si="53"/>
        <v>9373.9806720000015</v>
      </c>
    </row>
    <row r="561" spans="1:15">
      <c r="A561" s="29"/>
      <c r="B561" s="48"/>
      <c r="C561" s="196"/>
      <c r="D561" s="158"/>
      <c r="E561" s="51"/>
      <c r="F561" s="131"/>
      <c r="G561" s="29"/>
      <c r="H561" s="132"/>
      <c r="I561" s="529"/>
      <c r="J561" s="3868"/>
      <c r="K561" s="3757"/>
      <c r="M561" s="104">
        <f t="shared" si="54"/>
        <v>0</v>
      </c>
      <c r="N561" s="105">
        <v>7.0000000000000007E-2</v>
      </c>
      <c r="O561" s="101">
        <f t="shared" si="53"/>
        <v>0</v>
      </c>
    </row>
    <row r="562" spans="1:15">
      <c r="A562" s="20"/>
      <c r="B562" s="48"/>
      <c r="C562" s="196"/>
      <c r="D562" s="158"/>
      <c r="E562" s="51"/>
      <c r="F562" s="131"/>
      <c r="G562" s="29"/>
      <c r="H562" s="132"/>
      <c r="I562" s="529"/>
      <c r="J562" s="1187"/>
      <c r="K562" s="3757"/>
      <c r="L562" s="104">
        <v>8478.9599999999991</v>
      </c>
      <c r="M562" s="104">
        <f t="shared" si="54"/>
        <v>8224.5911999999989</v>
      </c>
      <c r="N562" s="105">
        <v>7.0000000000000007E-2</v>
      </c>
      <c r="O562" s="101">
        <f t="shared" si="53"/>
        <v>8800.3125839999993</v>
      </c>
    </row>
    <row r="563" spans="1:15">
      <c r="A563" s="29"/>
      <c r="B563" s="48"/>
      <c r="C563" s="196"/>
      <c r="D563" s="95"/>
      <c r="E563" s="51"/>
      <c r="F563" s="131"/>
      <c r="G563" s="29"/>
      <c r="H563" s="150"/>
      <c r="I563" s="529"/>
      <c r="J563" s="1187"/>
      <c r="K563" s="3757"/>
      <c r="L563" s="104">
        <v>11122.62</v>
      </c>
      <c r="M563" s="104">
        <f t="shared" si="54"/>
        <v>10788.941400000002</v>
      </c>
      <c r="N563" s="105">
        <v>7.0000000000000007E-2</v>
      </c>
      <c r="O563" s="101">
        <f t="shared" si="53"/>
        <v>11544.167298000002</v>
      </c>
    </row>
    <row r="564" spans="1:15">
      <c r="A564" s="20"/>
      <c r="B564" s="48"/>
      <c r="C564" s="196"/>
      <c r="D564" s="95"/>
      <c r="E564" s="51"/>
      <c r="F564" s="131"/>
      <c r="G564" s="29"/>
      <c r="H564" s="132"/>
      <c r="I564" s="529"/>
      <c r="J564" s="1187"/>
      <c r="K564" s="3757"/>
      <c r="L564" s="104">
        <v>3813.12</v>
      </c>
      <c r="M564" s="104">
        <f t="shared" si="54"/>
        <v>3698.7264</v>
      </c>
      <c r="N564" s="105">
        <v>7.0000000000000007E-2</v>
      </c>
      <c r="O564" s="101">
        <f t="shared" si="53"/>
        <v>3957.637248</v>
      </c>
    </row>
    <row r="565" spans="1:15">
      <c r="A565" s="29"/>
      <c r="B565" s="48"/>
      <c r="C565" s="196"/>
      <c r="D565" s="95"/>
      <c r="E565" s="51"/>
      <c r="F565" s="131"/>
      <c r="G565" s="29"/>
      <c r="H565" s="132"/>
      <c r="I565" s="529"/>
      <c r="J565" s="1187"/>
      <c r="K565" s="3757"/>
    </row>
    <row r="566" spans="1:15">
      <c r="A566" s="20"/>
      <c r="B566" s="48"/>
      <c r="C566" s="196"/>
      <c r="D566" s="95"/>
      <c r="E566" s="51"/>
      <c r="F566" s="131"/>
      <c r="G566" s="29"/>
      <c r="H566" s="132"/>
      <c r="I566" s="529"/>
      <c r="J566" s="1187"/>
      <c r="K566" s="3757"/>
    </row>
    <row r="567" spans="1:15">
      <c r="A567" s="29"/>
      <c r="B567" s="48"/>
      <c r="C567" s="196"/>
      <c r="D567" s="96"/>
      <c r="E567" s="51"/>
      <c r="F567" s="131"/>
      <c r="G567" s="29"/>
      <c r="H567" s="132"/>
      <c r="I567" s="529"/>
      <c r="J567" s="1187"/>
      <c r="K567" s="3757"/>
    </row>
    <row r="568" spans="1:15">
      <c r="A568" s="20"/>
      <c r="B568" s="48"/>
      <c r="C568" s="196"/>
      <c r="D568" s="157"/>
      <c r="E568" s="51"/>
      <c r="F568" s="131"/>
      <c r="G568" s="35"/>
      <c r="H568" s="154"/>
      <c r="I568" s="3883"/>
      <c r="J568" s="3884"/>
      <c r="K568" s="3757"/>
    </row>
    <row r="569" spans="1:15">
      <c r="A569" s="191"/>
      <c r="B569" s="48"/>
      <c r="C569" s="196"/>
      <c r="D569" s="157"/>
      <c r="E569" s="51"/>
      <c r="F569" s="131"/>
      <c r="G569" s="29"/>
      <c r="H569" s="132"/>
      <c r="I569" s="529"/>
      <c r="J569" s="1187"/>
      <c r="K569" s="3757"/>
    </row>
    <row r="570" spans="1:15">
      <c r="A570" s="28"/>
      <c r="B570" s="48"/>
      <c r="C570" s="196"/>
      <c r="D570" s="158"/>
      <c r="E570" s="51"/>
      <c r="F570" s="131"/>
      <c r="G570" s="29"/>
      <c r="H570" s="132"/>
      <c r="I570" s="529"/>
      <c r="J570" s="1187"/>
      <c r="K570" s="3757"/>
      <c r="L570" s="104">
        <v>8640</v>
      </c>
      <c r="M570" s="104">
        <f t="shared" si="54"/>
        <v>8380.7999999999993</v>
      </c>
      <c r="N570" s="105">
        <v>7.0000000000000007E-2</v>
      </c>
      <c r="O570" s="101">
        <f>(M570*N570)+M570</f>
        <v>8967.4559999999983</v>
      </c>
    </row>
    <row r="571" spans="1:15">
      <c r="A571" s="28"/>
      <c r="B571" s="48"/>
      <c r="C571" s="196"/>
      <c r="D571" s="160"/>
      <c r="E571" s="161"/>
      <c r="F571" s="131"/>
      <c r="G571" s="162"/>
      <c r="H571" s="163"/>
      <c r="I571" s="529"/>
      <c r="J571" s="1187"/>
      <c r="K571" s="3757"/>
    </row>
    <row r="572" spans="1:15">
      <c r="A572" s="28"/>
      <c r="B572" s="48"/>
      <c r="C572" s="196"/>
      <c r="D572" s="182"/>
      <c r="E572" s="161"/>
      <c r="F572" s="131"/>
      <c r="G572" s="162"/>
      <c r="H572" s="163"/>
      <c r="I572" s="529"/>
      <c r="J572" s="1187"/>
      <c r="K572" s="3757"/>
    </row>
    <row r="573" spans="1:15">
      <c r="A573" s="28"/>
      <c r="B573" s="48"/>
      <c r="C573" s="196"/>
      <c r="D573" s="182"/>
      <c r="E573" s="161"/>
      <c r="F573" s="131"/>
      <c r="G573" s="162"/>
      <c r="H573" s="163"/>
      <c r="I573" s="529"/>
      <c r="J573" s="1187"/>
      <c r="K573" s="3757"/>
    </row>
    <row r="574" spans="1:15">
      <c r="A574" s="28"/>
      <c r="B574" s="48"/>
      <c r="C574" s="196"/>
      <c r="D574" s="182"/>
      <c r="E574" s="161"/>
      <c r="F574" s="131"/>
      <c r="G574" s="162"/>
      <c r="H574" s="163"/>
      <c r="I574" s="529"/>
      <c r="J574" s="1187"/>
      <c r="K574" s="3757"/>
    </row>
    <row r="575" spans="1:15">
      <c r="A575" s="28"/>
      <c r="B575" s="48"/>
      <c r="C575" s="196"/>
      <c r="D575" s="182"/>
      <c r="E575" s="161"/>
      <c r="F575" s="131"/>
      <c r="G575" s="162"/>
      <c r="H575" s="163"/>
      <c r="I575" s="529"/>
      <c r="J575" s="1187"/>
      <c r="K575" s="3757"/>
    </row>
    <row r="576" spans="1:15">
      <c r="A576" s="4"/>
      <c r="B576" s="98"/>
      <c r="D576" s="98"/>
      <c r="E576" s="1"/>
      <c r="F576" s="71"/>
      <c r="G576" s="99"/>
      <c r="H576" s="3"/>
      <c r="I576" s="527"/>
      <c r="J576" s="3881"/>
      <c r="K576" s="3757"/>
    </row>
    <row r="577" spans="1:15">
      <c r="A577" s="2" t="s">
        <v>1</v>
      </c>
      <c r="B577" s="106"/>
      <c r="C577" s="10"/>
      <c r="D577" s="98"/>
      <c r="E577" s="1"/>
      <c r="F577" s="71"/>
      <c r="G577" s="99"/>
      <c r="H577" s="3"/>
      <c r="I577" s="527"/>
      <c r="J577" s="3881"/>
      <c r="K577" s="3757"/>
    </row>
    <row r="578" spans="1:15">
      <c r="A578" s="3761" t="s">
        <v>2533</v>
      </c>
      <c r="B578" s="3761"/>
      <c r="C578" s="71"/>
      <c r="D578" s="91"/>
      <c r="E578" s="2"/>
      <c r="F578" s="71"/>
      <c r="G578" s="99"/>
      <c r="H578" s="3"/>
      <c r="I578" s="527"/>
      <c r="J578" s="3881"/>
      <c r="K578" s="3757"/>
    </row>
    <row r="579" spans="1:15" ht="35.25" thickBot="1">
      <c r="A579" s="4"/>
      <c r="B579" s="98"/>
      <c r="D579" s="98"/>
      <c r="E579" s="1"/>
      <c r="F579" s="71"/>
      <c r="G579" s="99"/>
      <c r="H579" s="3"/>
      <c r="I579" s="527"/>
      <c r="J579" s="3881"/>
      <c r="K579" s="3757"/>
      <c r="L579" s="117"/>
    </row>
    <row r="580" spans="1:15">
      <c r="A580" s="3760"/>
      <c r="B580" s="6" t="s">
        <v>4</v>
      </c>
      <c r="C580" s="7" t="s">
        <v>5</v>
      </c>
      <c r="D580" s="8" t="s">
        <v>6</v>
      </c>
      <c r="E580" s="9" t="s">
        <v>6</v>
      </c>
      <c r="F580" s="111" t="s">
        <v>7</v>
      </c>
      <c r="G580" s="112" t="s">
        <v>8</v>
      </c>
      <c r="H580" s="113" t="s">
        <v>936</v>
      </c>
      <c r="I580" s="514" t="s">
        <v>10</v>
      </c>
      <c r="J580" s="2216" t="s">
        <v>10</v>
      </c>
      <c r="K580" s="3757"/>
      <c r="L580" s="117"/>
    </row>
    <row r="581" spans="1:15" ht="35.25" thickBot="1">
      <c r="A581" s="119"/>
      <c r="B581" s="12"/>
      <c r="C581" s="13" t="s">
        <v>11</v>
      </c>
      <c r="D581" s="14" t="s">
        <v>13</v>
      </c>
      <c r="E581" s="15" t="s">
        <v>12</v>
      </c>
      <c r="F581" s="121"/>
      <c r="G581" s="122" t="s">
        <v>14</v>
      </c>
      <c r="H581" s="123" t="s">
        <v>937</v>
      </c>
      <c r="I581" s="531" t="s">
        <v>15</v>
      </c>
      <c r="J581" s="2218" t="s">
        <v>16</v>
      </c>
      <c r="K581" s="3757"/>
      <c r="L581" s="104">
        <v>3552</v>
      </c>
      <c r="M581" s="104">
        <f t="shared" ref="M581:M597" si="55">L581-(L581*0.03)</f>
        <v>3445.44</v>
      </c>
      <c r="N581" s="105">
        <v>7.0000000000000007E-2</v>
      </c>
      <c r="O581" s="101">
        <f t="shared" ref="O581:O597" si="56">(M581*N581)+M581</f>
        <v>3686.6208000000001</v>
      </c>
    </row>
    <row r="582" spans="1:15">
      <c r="A582" s="185"/>
      <c r="B582" s="48"/>
      <c r="C582" s="456"/>
      <c r="D582" s="186"/>
      <c r="E582" s="187"/>
      <c r="F582" s="131"/>
      <c r="G582" s="29"/>
      <c r="H582" s="132"/>
      <c r="I582" s="514"/>
      <c r="J582" s="1187"/>
      <c r="K582" s="3757"/>
      <c r="M582" s="104">
        <f t="shared" si="55"/>
        <v>0</v>
      </c>
      <c r="N582" s="105">
        <v>7.0000000000000007E-2</v>
      </c>
      <c r="O582" s="101">
        <f t="shared" si="56"/>
        <v>0</v>
      </c>
    </row>
    <row r="583" spans="1:15">
      <c r="A583" s="28"/>
      <c r="B583" s="48"/>
      <c r="C583" s="456"/>
      <c r="D583" s="158"/>
      <c r="E583" s="51"/>
      <c r="F583" s="131"/>
      <c r="G583" s="29"/>
      <c r="H583" s="132"/>
      <c r="I583" s="529"/>
      <c r="J583" s="1187"/>
      <c r="K583" s="3757"/>
      <c r="L583" s="104">
        <v>9498.06</v>
      </c>
      <c r="M583" s="104">
        <f t="shared" si="55"/>
        <v>9213.118199999999</v>
      </c>
      <c r="N583" s="105">
        <v>7.0000000000000007E-2</v>
      </c>
      <c r="O583" s="101">
        <f t="shared" si="56"/>
        <v>9858.0364739999986</v>
      </c>
    </row>
    <row r="584" spans="1:15">
      <c r="A584" s="28"/>
      <c r="B584" s="48"/>
      <c r="C584" s="196"/>
      <c r="D584" s="158"/>
      <c r="E584" s="51"/>
      <c r="F584" s="131"/>
      <c r="G584" s="29"/>
      <c r="H584" s="132"/>
      <c r="I584" s="529"/>
      <c r="J584" s="1187"/>
      <c r="K584" s="3757"/>
      <c r="L584" s="104">
        <v>15305.4</v>
      </c>
      <c r="M584" s="104">
        <f t="shared" si="55"/>
        <v>14846.237999999999</v>
      </c>
      <c r="N584" s="105">
        <v>7.0000000000000007E-2</v>
      </c>
      <c r="O584" s="101">
        <f t="shared" si="56"/>
        <v>15885.47466</v>
      </c>
    </row>
    <row r="585" spans="1:15">
      <c r="A585" s="28"/>
      <c r="B585" s="48"/>
      <c r="C585" s="196"/>
      <c r="D585" s="158"/>
      <c r="E585" s="51"/>
      <c r="F585" s="131"/>
      <c r="G585" s="29"/>
      <c r="H585" s="132"/>
      <c r="I585" s="529"/>
      <c r="J585" s="1187"/>
      <c r="K585" s="3757"/>
      <c r="M585" s="104">
        <f t="shared" si="55"/>
        <v>0</v>
      </c>
      <c r="N585" s="105">
        <v>7.0000000000000007E-2</v>
      </c>
      <c r="O585" s="101">
        <f t="shared" si="56"/>
        <v>0</v>
      </c>
    </row>
    <row r="586" spans="1:15">
      <c r="A586" s="28"/>
      <c r="B586" s="48"/>
      <c r="C586" s="196"/>
      <c r="D586" s="158"/>
      <c r="E586" s="51"/>
      <c r="F586" s="131"/>
      <c r="G586" s="29"/>
      <c r="H586" s="132"/>
      <c r="I586" s="529"/>
      <c r="J586" s="1187"/>
      <c r="K586" s="3757"/>
      <c r="M586" s="104">
        <f t="shared" si="55"/>
        <v>0</v>
      </c>
      <c r="N586" s="105">
        <v>7.0000000000000007E-2</v>
      </c>
      <c r="O586" s="101">
        <f t="shared" si="56"/>
        <v>0</v>
      </c>
    </row>
    <row r="587" spans="1:15">
      <c r="A587" s="28"/>
      <c r="B587" s="48"/>
      <c r="C587" s="196"/>
      <c r="D587" s="158"/>
      <c r="E587" s="51"/>
      <c r="F587" s="131"/>
      <c r="G587" s="29"/>
      <c r="H587" s="132"/>
      <c r="I587" s="529"/>
      <c r="J587" s="1187"/>
      <c r="K587" s="3757"/>
      <c r="M587" s="104">
        <f t="shared" si="55"/>
        <v>0</v>
      </c>
      <c r="N587" s="105">
        <v>7.0000000000000007E-2</v>
      </c>
      <c r="O587" s="101">
        <f t="shared" si="56"/>
        <v>0</v>
      </c>
    </row>
    <row r="588" spans="1:15">
      <c r="A588" s="28"/>
      <c r="B588" s="48"/>
      <c r="C588" s="196"/>
      <c r="D588" s="158"/>
      <c r="E588" s="51"/>
      <c r="F588" s="131"/>
      <c r="G588" s="29"/>
      <c r="H588" s="132"/>
      <c r="I588" s="529"/>
      <c r="J588" s="1187"/>
      <c r="K588" s="3757"/>
      <c r="L588" s="104">
        <v>14244.12</v>
      </c>
      <c r="M588" s="104">
        <f t="shared" si="55"/>
        <v>13816.796400000001</v>
      </c>
      <c r="N588" s="105">
        <v>7.0000000000000007E-2</v>
      </c>
      <c r="O588" s="101">
        <f t="shared" si="56"/>
        <v>14783.972148000001</v>
      </c>
    </row>
    <row r="589" spans="1:15">
      <c r="A589" s="29"/>
      <c r="B589" s="140"/>
      <c r="C589" s="457"/>
      <c r="D589" s="158"/>
      <c r="E589" s="51"/>
      <c r="F589" s="180"/>
      <c r="G589" s="69"/>
      <c r="H589" s="144"/>
      <c r="I589" s="1459"/>
      <c r="J589" s="3868"/>
      <c r="K589" s="3757"/>
      <c r="L589" s="104">
        <v>3240</v>
      </c>
      <c r="M589" s="104">
        <f t="shared" si="55"/>
        <v>3142.8</v>
      </c>
      <c r="N589" s="105">
        <v>7.0000000000000007E-2</v>
      </c>
      <c r="O589" s="101">
        <f t="shared" si="56"/>
        <v>3362.7960000000003</v>
      </c>
    </row>
    <row r="590" spans="1:15">
      <c r="A590" s="29"/>
      <c r="B590" s="48"/>
      <c r="C590" s="196"/>
      <c r="D590" s="158"/>
      <c r="E590" s="51"/>
      <c r="F590" s="131"/>
      <c r="G590" s="29"/>
      <c r="H590" s="132"/>
      <c r="I590" s="529"/>
      <c r="J590" s="1187"/>
      <c r="K590" s="3757"/>
      <c r="L590" s="104">
        <v>14700</v>
      </c>
      <c r="M590" s="104">
        <f t="shared" si="55"/>
        <v>14259</v>
      </c>
      <c r="N590" s="105">
        <v>7.0000000000000007E-2</v>
      </c>
      <c r="O590" s="101">
        <f t="shared" si="56"/>
        <v>15257.130000000001</v>
      </c>
    </row>
    <row r="591" spans="1:15">
      <c r="A591" s="29"/>
      <c r="B591" s="48"/>
      <c r="C591" s="196"/>
      <c r="D591" s="158"/>
      <c r="E591" s="51"/>
      <c r="F591" s="131"/>
      <c r="G591" s="29"/>
      <c r="H591" s="132"/>
      <c r="I591" s="529"/>
      <c r="J591" s="1187"/>
      <c r="K591" s="3757"/>
      <c r="L591" s="104">
        <v>14582.7</v>
      </c>
      <c r="M591" s="104">
        <f t="shared" si="55"/>
        <v>14145.219000000001</v>
      </c>
      <c r="N591" s="105">
        <v>7.0000000000000007E-2</v>
      </c>
      <c r="O591" s="101">
        <f t="shared" si="56"/>
        <v>15135.384330000001</v>
      </c>
    </row>
    <row r="592" spans="1:15">
      <c r="A592" s="29"/>
      <c r="B592" s="140"/>
      <c r="C592" s="457"/>
      <c r="D592" s="189"/>
      <c r="E592" s="143"/>
      <c r="F592" s="180"/>
      <c r="G592" s="69"/>
      <c r="H592" s="144"/>
      <c r="I592" s="1459"/>
      <c r="J592" s="3868"/>
      <c r="K592" s="3757"/>
      <c r="L592" s="104">
        <v>13483.8</v>
      </c>
      <c r="M592" s="104">
        <f t="shared" si="55"/>
        <v>13079.286</v>
      </c>
      <c r="N592" s="105">
        <v>7.0000000000000007E-2</v>
      </c>
      <c r="O592" s="101">
        <f t="shared" si="56"/>
        <v>13994.836020000001</v>
      </c>
    </row>
    <row r="593" spans="1:15">
      <c r="A593" s="29"/>
      <c r="B593" s="48"/>
      <c r="C593" s="196"/>
      <c r="D593" s="158"/>
      <c r="E593" s="51"/>
      <c r="F593" s="131"/>
      <c r="G593" s="29"/>
      <c r="H593" s="132"/>
      <c r="I593" s="529"/>
      <c r="J593" s="1187"/>
      <c r="K593" s="3757"/>
      <c r="L593" s="104">
        <v>2669.52</v>
      </c>
      <c r="M593" s="104">
        <f t="shared" si="55"/>
        <v>2589.4344000000001</v>
      </c>
      <c r="N593" s="105">
        <v>7.0000000000000007E-2</v>
      </c>
      <c r="O593" s="101">
        <f t="shared" si="56"/>
        <v>2770.6948080000002</v>
      </c>
    </row>
    <row r="594" spans="1:15">
      <c r="A594" s="20"/>
      <c r="B594" s="140"/>
      <c r="C594" s="457"/>
      <c r="D594" s="158"/>
      <c r="E594" s="51"/>
      <c r="F594" s="180"/>
      <c r="G594" s="69"/>
      <c r="H594" s="144"/>
      <c r="I594" s="1459"/>
      <c r="J594" s="3868"/>
      <c r="K594" s="3757"/>
      <c r="M594" s="104">
        <f t="shared" si="55"/>
        <v>0</v>
      </c>
      <c r="N594" s="105">
        <v>7.0000000000000007E-2</v>
      </c>
      <c r="O594" s="101">
        <f t="shared" si="56"/>
        <v>0</v>
      </c>
    </row>
    <row r="595" spans="1:15">
      <c r="A595" s="29"/>
      <c r="B595" s="140"/>
      <c r="C595" s="457"/>
      <c r="D595" s="158"/>
      <c r="E595" s="51"/>
      <c r="F595" s="180"/>
      <c r="G595" s="69"/>
      <c r="H595" s="144"/>
      <c r="I595" s="1459"/>
      <c r="J595" s="3868"/>
      <c r="K595" s="3757"/>
      <c r="L595" s="104">
        <v>12972.96</v>
      </c>
      <c r="M595" s="104">
        <f t="shared" si="55"/>
        <v>12583.771199999999</v>
      </c>
      <c r="N595" s="105">
        <v>7.0000000000000007E-2</v>
      </c>
      <c r="O595" s="101">
        <f t="shared" si="56"/>
        <v>13464.635183999999</v>
      </c>
    </row>
    <row r="596" spans="1:15">
      <c r="A596" s="20"/>
      <c r="B596" s="140"/>
      <c r="C596" s="457"/>
      <c r="D596" s="158"/>
      <c r="E596" s="51"/>
      <c r="F596" s="180"/>
      <c r="G596" s="69"/>
      <c r="H596" s="144"/>
      <c r="I596" s="1459"/>
      <c r="J596" s="3868"/>
      <c r="K596" s="3757"/>
      <c r="L596" s="104">
        <v>12687.84</v>
      </c>
      <c r="M596" s="104">
        <f t="shared" si="55"/>
        <v>12307.2048</v>
      </c>
      <c r="N596" s="105">
        <v>7.0000000000000007E-2</v>
      </c>
      <c r="O596" s="101">
        <f t="shared" si="56"/>
        <v>13168.709135999999</v>
      </c>
    </row>
    <row r="597" spans="1:15">
      <c r="A597" s="29"/>
      <c r="B597" s="48"/>
      <c r="C597" s="196"/>
      <c r="D597" s="158"/>
      <c r="E597" s="51"/>
      <c r="F597" s="131"/>
      <c r="G597" s="29"/>
      <c r="H597" s="132"/>
      <c r="I597" s="529"/>
      <c r="J597" s="3868"/>
      <c r="K597" s="3757"/>
      <c r="L597" s="104">
        <v>16572.599999999999</v>
      </c>
      <c r="M597" s="104">
        <f t="shared" si="55"/>
        <v>16075.421999999999</v>
      </c>
      <c r="N597" s="105">
        <v>7.0000000000000007E-2</v>
      </c>
      <c r="O597" s="101">
        <f t="shared" si="56"/>
        <v>17200.701539999998</v>
      </c>
    </row>
    <row r="598" spans="1:15">
      <c r="A598" s="20"/>
      <c r="B598" s="48"/>
      <c r="C598" s="196"/>
      <c r="D598" s="158"/>
      <c r="E598" s="51"/>
      <c r="F598" s="131"/>
      <c r="G598" s="29"/>
      <c r="H598" s="132"/>
      <c r="I598" s="529"/>
      <c r="J598" s="1187"/>
      <c r="K598" s="3757"/>
      <c r="L598" s="104">
        <v>6021.12</v>
      </c>
      <c r="M598" s="104">
        <f>L598-(L598*0.03)</f>
        <v>5840.4863999999998</v>
      </c>
      <c r="N598" s="105">
        <v>7.0000000000000007E-2</v>
      </c>
      <c r="O598" s="101">
        <f>(M598*N598)+M598</f>
        <v>6249.3204479999995</v>
      </c>
    </row>
    <row r="599" spans="1:15">
      <c r="A599" s="29"/>
      <c r="B599" s="48"/>
      <c r="C599" s="196"/>
      <c r="D599" s="95"/>
      <c r="E599" s="51"/>
      <c r="F599" s="131"/>
      <c r="G599" s="29"/>
      <c r="H599" s="150"/>
      <c r="I599" s="529"/>
      <c r="J599" s="1187"/>
      <c r="K599" s="3757"/>
      <c r="L599" s="104">
        <v>8714.16</v>
      </c>
      <c r="M599" s="104">
        <f>L599-(L599*0.03)</f>
        <v>8452.7351999999992</v>
      </c>
      <c r="N599" s="105">
        <v>7.0000000000000007E-2</v>
      </c>
      <c r="O599" s="101">
        <f>(M599*N599)+M599</f>
        <v>9044.4266639999987</v>
      </c>
    </row>
    <row r="600" spans="1:15">
      <c r="A600" s="20"/>
      <c r="B600" s="48"/>
      <c r="C600" s="196"/>
      <c r="D600" s="95"/>
      <c r="E600" s="51"/>
      <c r="F600" s="131"/>
      <c r="G600" s="29"/>
      <c r="H600" s="132"/>
      <c r="I600" s="529"/>
      <c r="J600" s="1187"/>
      <c r="K600" s="3757"/>
      <c r="L600" s="104">
        <v>0</v>
      </c>
      <c r="M600" s="104">
        <f>L600-(L600*0.03)</f>
        <v>0</v>
      </c>
      <c r="N600" s="105">
        <v>7.0000000000000007E-2</v>
      </c>
      <c r="O600" s="101">
        <f t="shared" ref="O600:O606" si="57">(M600*N600)+M600</f>
        <v>0</v>
      </c>
    </row>
    <row r="601" spans="1:15">
      <c r="A601" s="29"/>
      <c r="B601" s="48"/>
      <c r="C601" s="196"/>
      <c r="D601" s="95"/>
      <c r="E601" s="51"/>
      <c r="F601" s="131"/>
      <c r="G601" s="29"/>
      <c r="H601" s="132"/>
      <c r="I601" s="529"/>
      <c r="J601" s="1187"/>
      <c r="K601" s="3757"/>
      <c r="L601" s="104">
        <v>18537.7</v>
      </c>
      <c r="M601" s="104">
        <f>L601-(L601*0.03)</f>
        <v>17981.569</v>
      </c>
      <c r="N601" s="105">
        <v>7.0000000000000007E-2</v>
      </c>
      <c r="O601" s="101">
        <f t="shared" si="57"/>
        <v>19240.278829999999</v>
      </c>
    </row>
    <row r="602" spans="1:15">
      <c r="A602" s="20"/>
      <c r="B602" s="48"/>
      <c r="C602" s="196"/>
      <c r="D602" s="95"/>
      <c r="E602" s="51"/>
      <c r="F602" s="131"/>
      <c r="G602" s="29"/>
      <c r="H602" s="132"/>
      <c r="I602" s="529"/>
      <c r="J602" s="1187"/>
      <c r="K602" s="3757"/>
      <c r="L602" s="104">
        <v>9031.68</v>
      </c>
      <c r="M602" s="104">
        <f t="shared" ref="M602:M611" si="58">L602-(L602*0.03)</f>
        <v>8760.7296000000006</v>
      </c>
      <c r="N602" s="105">
        <v>7.0000000000000007E-2</v>
      </c>
      <c r="O602" s="101">
        <f t="shared" si="57"/>
        <v>9373.9806720000015</v>
      </c>
    </row>
    <row r="603" spans="1:15">
      <c r="A603" s="29"/>
      <c r="B603" s="48"/>
      <c r="C603" s="196"/>
      <c r="D603" s="96"/>
      <c r="E603" s="51"/>
      <c r="F603" s="131"/>
      <c r="G603" s="29"/>
      <c r="H603" s="132"/>
      <c r="I603" s="529"/>
      <c r="J603" s="1187"/>
      <c r="K603" s="3757"/>
      <c r="M603" s="104">
        <f t="shared" si="58"/>
        <v>0</v>
      </c>
      <c r="N603" s="105">
        <v>7.0000000000000007E-2</v>
      </c>
      <c r="O603" s="101">
        <f t="shared" si="57"/>
        <v>0</v>
      </c>
    </row>
    <row r="604" spans="1:15">
      <c r="A604" s="20"/>
      <c r="B604" s="48"/>
      <c r="C604" s="196"/>
      <c r="D604" s="157"/>
      <c r="E604" s="51"/>
      <c r="F604" s="131"/>
      <c r="G604" s="35"/>
      <c r="H604" s="154"/>
      <c r="I604" s="3883"/>
      <c r="J604" s="3884"/>
      <c r="K604" s="3757"/>
      <c r="L604" s="104">
        <v>8478.9599999999991</v>
      </c>
      <c r="M604" s="104">
        <f t="shared" si="58"/>
        <v>8224.5911999999989</v>
      </c>
      <c r="N604" s="105">
        <v>7.0000000000000007E-2</v>
      </c>
      <c r="O604" s="101">
        <f t="shared" si="57"/>
        <v>8800.3125839999993</v>
      </c>
    </row>
    <row r="605" spans="1:15">
      <c r="A605" s="191"/>
      <c r="B605" s="48"/>
      <c r="C605" s="196"/>
      <c r="D605" s="157"/>
      <c r="E605" s="51"/>
      <c r="F605" s="131"/>
      <c r="G605" s="29"/>
      <c r="H605" s="132"/>
      <c r="I605" s="529"/>
      <c r="J605" s="1187"/>
      <c r="K605" s="3757"/>
      <c r="L605" s="104">
        <v>11122.62</v>
      </c>
      <c r="M605" s="104">
        <f t="shared" si="58"/>
        <v>10788.941400000002</v>
      </c>
      <c r="N605" s="105">
        <v>7.0000000000000007E-2</v>
      </c>
      <c r="O605" s="101">
        <f t="shared" si="57"/>
        <v>11544.167298000002</v>
      </c>
    </row>
    <row r="606" spans="1:15">
      <c r="A606" s="28"/>
      <c r="B606" s="48"/>
      <c r="C606" s="196"/>
      <c r="D606" s="158"/>
      <c r="E606" s="51"/>
      <c r="F606" s="131"/>
      <c r="G606" s="29"/>
      <c r="H606" s="132"/>
      <c r="I606" s="529"/>
      <c r="J606" s="1187"/>
      <c r="K606" s="3757"/>
      <c r="L606" s="104">
        <v>3813.12</v>
      </c>
      <c r="M606" s="104">
        <f t="shared" si="58"/>
        <v>3698.7264</v>
      </c>
      <c r="N606" s="105">
        <v>7.0000000000000007E-2</v>
      </c>
      <c r="O606" s="101">
        <f t="shared" si="57"/>
        <v>3957.637248</v>
      </c>
    </row>
    <row r="607" spans="1:15">
      <c r="A607" s="28"/>
      <c r="B607" s="48"/>
      <c r="C607" s="196"/>
      <c r="D607" s="160"/>
      <c r="E607" s="161"/>
      <c r="F607" s="131"/>
      <c r="G607" s="162"/>
      <c r="H607" s="163"/>
      <c r="I607" s="529"/>
      <c r="J607" s="1187"/>
      <c r="K607" s="3757"/>
    </row>
    <row r="608" spans="1:15">
      <c r="A608" s="28"/>
      <c r="B608" s="48"/>
      <c r="C608" s="196"/>
      <c r="D608" s="182"/>
      <c r="E608" s="161"/>
      <c r="F608" s="131"/>
      <c r="G608" s="162"/>
      <c r="H608" s="163"/>
      <c r="I608" s="529"/>
      <c r="J608" s="1187"/>
      <c r="K608" s="3757"/>
    </row>
    <row r="609" spans="1:15">
      <c r="A609" s="28"/>
      <c r="B609" s="48"/>
      <c r="C609" s="196"/>
      <c r="D609" s="182"/>
      <c r="E609" s="161"/>
      <c r="F609" s="131"/>
      <c r="G609" s="162"/>
      <c r="H609" s="163"/>
      <c r="I609" s="529"/>
      <c r="J609" s="1187"/>
      <c r="K609" s="3757"/>
    </row>
    <row r="610" spans="1:15">
      <c r="A610" s="28"/>
      <c r="B610" s="48"/>
      <c r="C610" s="196"/>
      <c r="D610" s="182"/>
      <c r="E610" s="161"/>
      <c r="F610" s="131"/>
      <c r="G610" s="162"/>
      <c r="H610" s="163"/>
      <c r="I610" s="529"/>
      <c r="J610" s="1187"/>
      <c r="K610" s="3757"/>
    </row>
    <row r="611" spans="1:15">
      <c r="A611" s="28"/>
      <c r="B611" s="48"/>
      <c r="C611" s="196"/>
      <c r="D611" s="182"/>
      <c r="E611" s="161"/>
      <c r="F611" s="131"/>
      <c r="G611" s="162"/>
      <c r="H611" s="163"/>
      <c r="I611" s="529"/>
      <c r="J611" s="1187"/>
      <c r="K611" s="3757"/>
      <c r="L611" s="104">
        <v>8640</v>
      </c>
      <c r="M611" s="104">
        <f t="shared" si="58"/>
        <v>8380.7999999999993</v>
      </c>
      <c r="N611" s="105">
        <v>7.0000000000000007E-2</v>
      </c>
      <c r="O611" s="101">
        <f>(M611*N611)+M611</f>
        <v>8967.4559999999983</v>
      </c>
    </row>
    <row r="612" spans="1:15">
      <c r="A612" s="4"/>
      <c r="B612" s="98"/>
      <c r="D612" s="98"/>
      <c r="E612" s="1"/>
      <c r="F612" s="71"/>
      <c r="G612" s="99"/>
      <c r="H612" s="3"/>
      <c r="I612" s="527"/>
      <c r="J612" s="3881"/>
      <c r="K612" s="3757"/>
    </row>
    <row r="613" spans="1:15">
      <c r="A613" s="2" t="s">
        <v>1</v>
      </c>
      <c r="B613" s="106"/>
      <c r="C613" s="10"/>
      <c r="D613" s="98"/>
      <c r="E613" s="1"/>
      <c r="F613" s="71"/>
      <c r="G613" s="99"/>
      <c r="H613" s="3"/>
      <c r="I613" s="527"/>
      <c r="J613" s="3881"/>
      <c r="K613" s="3757"/>
      <c r="L613" s="3753"/>
    </row>
    <row r="614" spans="1:15">
      <c r="A614" s="3761" t="s">
        <v>2533</v>
      </c>
      <c r="B614" s="3761"/>
      <c r="C614" s="71"/>
      <c r="D614" s="91"/>
      <c r="E614" s="2"/>
      <c r="F614" s="71"/>
      <c r="G614" s="99"/>
      <c r="H614" s="3"/>
      <c r="I614" s="527"/>
      <c r="J614" s="3881"/>
      <c r="K614" s="3757"/>
    </row>
    <row r="615" spans="1:15" ht="35.25" thickBot="1">
      <c r="A615" s="4"/>
      <c r="B615" s="98"/>
      <c r="D615" s="98"/>
      <c r="E615" s="1"/>
      <c r="F615" s="71"/>
      <c r="G615" s="99"/>
      <c r="H615" s="3"/>
      <c r="I615" s="527"/>
      <c r="J615" s="3881"/>
      <c r="K615" s="3757"/>
    </row>
    <row r="616" spans="1:15">
      <c r="A616" s="3760"/>
      <c r="B616" s="6" t="s">
        <v>4</v>
      </c>
      <c r="C616" s="7" t="s">
        <v>5</v>
      </c>
      <c r="D616" s="8" t="s">
        <v>6</v>
      </c>
      <c r="E616" s="9" t="s">
        <v>6</v>
      </c>
      <c r="F616" s="111" t="s">
        <v>7</v>
      </c>
      <c r="G616" s="112" t="s">
        <v>8</v>
      </c>
      <c r="H616" s="113" t="s">
        <v>936</v>
      </c>
      <c r="I616" s="514" t="s">
        <v>10</v>
      </c>
      <c r="J616" s="2216" t="s">
        <v>10</v>
      </c>
      <c r="K616" s="3757"/>
    </row>
    <row r="617" spans="1:15" ht="35.25" thickBot="1">
      <c r="A617" s="119"/>
      <c r="B617" s="12"/>
      <c r="C617" s="13" t="s">
        <v>11</v>
      </c>
      <c r="D617" s="14" t="s">
        <v>13</v>
      </c>
      <c r="E617" s="15" t="s">
        <v>12</v>
      </c>
      <c r="F617" s="121"/>
      <c r="G617" s="122" t="s">
        <v>14</v>
      </c>
      <c r="H617" s="123" t="s">
        <v>937</v>
      </c>
      <c r="I617" s="531" t="s">
        <v>15</v>
      </c>
      <c r="J617" s="2218" t="s">
        <v>16</v>
      </c>
      <c r="K617" s="3757"/>
    </row>
    <row r="618" spans="1:15">
      <c r="A618" s="185"/>
      <c r="B618" s="48"/>
      <c r="C618" s="456"/>
      <c r="D618" s="186"/>
      <c r="E618" s="187"/>
      <c r="F618" s="131"/>
      <c r="G618" s="29"/>
      <c r="H618" s="132"/>
      <c r="I618" s="514"/>
      <c r="J618" s="1187"/>
      <c r="K618" s="3757"/>
    </row>
    <row r="619" spans="1:15">
      <c r="A619" s="28"/>
      <c r="B619" s="48"/>
      <c r="C619" s="456"/>
      <c r="D619" s="158"/>
      <c r="E619" s="51"/>
      <c r="F619" s="131"/>
      <c r="G619" s="29"/>
      <c r="H619" s="132"/>
      <c r="I619" s="529"/>
      <c r="J619" s="1187"/>
      <c r="K619" s="3757"/>
    </row>
    <row r="620" spans="1:15">
      <c r="A620" s="28"/>
      <c r="B620" s="48"/>
      <c r="C620" s="196"/>
      <c r="D620" s="158"/>
      <c r="E620" s="51"/>
      <c r="F620" s="131"/>
      <c r="G620" s="29"/>
      <c r="H620" s="132"/>
      <c r="I620" s="529"/>
      <c r="J620" s="1187"/>
      <c r="K620" s="3757"/>
    </row>
    <row r="621" spans="1:15">
      <c r="A621" s="28"/>
      <c r="B621" s="48"/>
      <c r="C621" s="196"/>
      <c r="D621" s="158"/>
      <c r="E621" s="51"/>
      <c r="F621" s="131"/>
      <c r="G621" s="29"/>
      <c r="H621" s="132"/>
      <c r="I621" s="529"/>
      <c r="J621" s="1187"/>
      <c r="K621" s="3757"/>
    </row>
    <row r="622" spans="1:15">
      <c r="A622" s="28"/>
      <c r="B622" s="48"/>
      <c r="C622" s="196"/>
      <c r="D622" s="158"/>
      <c r="E622" s="51"/>
      <c r="F622" s="131"/>
      <c r="G622" s="29"/>
      <c r="H622" s="132"/>
      <c r="I622" s="529"/>
      <c r="J622" s="1187"/>
      <c r="K622" s="3757"/>
    </row>
    <row r="623" spans="1:15">
      <c r="A623" s="28"/>
      <c r="B623" s="48"/>
      <c r="C623" s="196"/>
      <c r="D623" s="158"/>
      <c r="E623" s="51"/>
      <c r="F623" s="131"/>
      <c r="G623" s="29"/>
      <c r="H623" s="132"/>
      <c r="I623" s="529"/>
      <c r="J623" s="1187"/>
      <c r="K623" s="3757"/>
    </row>
    <row r="624" spans="1:15">
      <c r="A624" s="28"/>
      <c r="B624" s="48"/>
      <c r="C624" s="196"/>
      <c r="D624" s="158"/>
      <c r="E624" s="51"/>
      <c r="F624" s="131"/>
      <c r="G624" s="29"/>
      <c r="H624" s="132"/>
      <c r="I624" s="529"/>
      <c r="J624" s="1187"/>
      <c r="K624" s="3757"/>
    </row>
    <row r="625" spans="1:10">
      <c r="A625" s="29"/>
      <c r="B625" s="140"/>
      <c r="C625" s="457"/>
      <c r="D625" s="158"/>
      <c r="E625" s="51"/>
      <c r="F625" s="180"/>
      <c r="G625" s="69"/>
      <c r="H625" s="144"/>
      <c r="I625" s="1459"/>
      <c r="J625" s="3868"/>
    </row>
    <row r="626" spans="1:10">
      <c r="A626" s="29"/>
      <c r="B626" s="48"/>
      <c r="C626" s="196"/>
      <c r="D626" s="158"/>
      <c r="E626" s="51"/>
      <c r="F626" s="131"/>
      <c r="G626" s="29"/>
      <c r="H626" s="132"/>
      <c r="I626" s="529"/>
      <c r="J626" s="1187"/>
    </row>
    <row r="627" spans="1:10">
      <c r="A627" s="29"/>
      <c r="B627" s="48"/>
      <c r="C627" s="196"/>
      <c r="D627" s="158"/>
      <c r="E627" s="51"/>
      <c r="F627" s="131"/>
      <c r="G627" s="29"/>
      <c r="H627" s="132"/>
      <c r="I627" s="529"/>
      <c r="J627" s="1187"/>
    </row>
    <row r="628" spans="1:10">
      <c r="A628" s="29"/>
      <c r="B628" s="140"/>
      <c r="C628" s="457"/>
      <c r="D628" s="189"/>
      <c r="E628" s="143"/>
      <c r="F628" s="180"/>
      <c r="G628" s="69"/>
      <c r="H628" s="144"/>
      <c r="I628" s="1459"/>
      <c r="J628" s="3868"/>
    </row>
    <row r="629" spans="1:10">
      <c r="A629" s="29"/>
      <c r="B629" s="48"/>
      <c r="C629" s="196"/>
      <c r="D629" s="158"/>
      <c r="E629" s="51"/>
      <c r="F629" s="131"/>
      <c r="G629" s="29"/>
      <c r="H629" s="132"/>
      <c r="I629" s="529"/>
      <c r="J629" s="1187"/>
    </row>
    <row r="630" spans="1:10">
      <c r="A630" s="20"/>
      <c r="B630" s="140"/>
      <c r="C630" s="457"/>
      <c r="D630" s="158"/>
      <c r="E630" s="51"/>
      <c r="F630" s="180"/>
      <c r="G630" s="69"/>
      <c r="H630" s="144"/>
      <c r="I630" s="1459"/>
      <c r="J630" s="3868"/>
    </row>
    <row r="631" spans="1:10">
      <c r="A631" s="29"/>
      <c r="B631" s="140"/>
      <c r="C631" s="457"/>
      <c r="D631" s="158"/>
      <c r="E631" s="51"/>
      <c r="F631" s="180"/>
      <c r="G631" s="69"/>
      <c r="H631" s="144"/>
      <c r="I631" s="1459"/>
      <c r="J631" s="3868"/>
    </row>
    <row r="632" spans="1:10">
      <c r="A632" s="20"/>
      <c r="B632" s="140"/>
      <c r="C632" s="457"/>
      <c r="D632" s="158"/>
      <c r="E632" s="51"/>
      <c r="F632" s="180"/>
      <c r="G632" s="69"/>
      <c r="H632" s="144"/>
      <c r="I632" s="1459"/>
      <c r="J632" s="3868"/>
    </row>
    <row r="633" spans="1:10">
      <c r="A633" s="29"/>
      <c r="B633" s="48"/>
      <c r="C633" s="196"/>
      <c r="D633" s="158"/>
      <c r="E633" s="51"/>
      <c r="F633" s="131"/>
      <c r="G633" s="29"/>
      <c r="H633" s="132"/>
      <c r="I633" s="529"/>
      <c r="J633" s="3868"/>
    </row>
    <row r="634" spans="1:10">
      <c r="A634" s="20"/>
      <c r="B634" s="48"/>
      <c r="C634" s="196"/>
      <c r="D634" s="158"/>
      <c r="E634" s="51"/>
      <c r="F634" s="131"/>
      <c r="G634" s="29"/>
      <c r="H634" s="132"/>
      <c r="I634" s="529"/>
      <c r="J634" s="1187"/>
    </row>
    <row r="635" spans="1:10">
      <c r="A635" s="29"/>
      <c r="B635" s="48"/>
      <c r="C635" s="196"/>
      <c r="D635" s="95"/>
      <c r="E635" s="51"/>
      <c r="F635" s="131"/>
      <c r="G635" s="29"/>
      <c r="H635" s="150"/>
      <c r="I635" s="529"/>
      <c r="J635" s="1187"/>
    </row>
    <row r="636" spans="1:10">
      <c r="A636" s="20"/>
      <c r="B636" s="48"/>
      <c r="C636" s="196"/>
      <c r="D636" s="95"/>
      <c r="E636" s="51"/>
      <c r="F636" s="131"/>
      <c r="G636" s="29"/>
      <c r="H636" s="132"/>
      <c r="I636" s="529"/>
      <c r="J636" s="1187"/>
    </row>
    <row r="637" spans="1:10">
      <c r="A637" s="29"/>
      <c r="B637" s="48"/>
      <c r="C637" s="196"/>
      <c r="D637" s="95"/>
      <c r="E637" s="51"/>
      <c r="F637" s="131"/>
      <c r="G637" s="29"/>
      <c r="H637" s="132"/>
      <c r="I637" s="529"/>
      <c r="J637" s="1187"/>
    </row>
    <row r="638" spans="1:10">
      <c r="A638" s="20"/>
      <c r="B638" s="48"/>
      <c r="C638" s="196"/>
      <c r="D638" s="95"/>
      <c r="E638" s="51"/>
      <c r="F638" s="131"/>
      <c r="G638" s="29"/>
      <c r="H638" s="132"/>
      <c r="I638" s="529"/>
      <c r="J638" s="1187"/>
    </row>
    <row r="639" spans="1:10">
      <c r="A639" s="29"/>
      <c r="B639" s="48"/>
      <c r="C639" s="196"/>
      <c r="D639" s="96"/>
      <c r="E639" s="51"/>
      <c r="F639" s="131"/>
      <c r="G639" s="29"/>
      <c r="H639" s="132"/>
      <c r="I639" s="529"/>
      <c r="J639" s="1187"/>
    </row>
    <row r="640" spans="1:10">
      <c r="A640" s="20"/>
      <c r="B640" s="48"/>
      <c r="C640" s="196"/>
      <c r="D640" s="157"/>
      <c r="E640" s="51"/>
      <c r="F640" s="131"/>
      <c r="G640" s="35"/>
      <c r="H640" s="154"/>
      <c r="I640" s="3883"/>
      <c r="J640" s="3884"/>
    </row>
    <row r="641" spans="1:10">
      <c r="A641" s="191"/>
      <c r="B641" s="48"/>
      <c r="C641" s="196"/>
      <c r="D641" s="157"/>
      <c r="E641" s="51"/>
      <c r="F641" s="131"/>
      <c r="G641" s="29"/>
      <c r="H641" s="132"/>
      <c r="I641" s="529"/>
      <c r="J641" s="1187"/>
    </row>
    <row r="642" spans="1:10">
      <c r="A642" s="28"/>
      <c r="B642" s="48"/>
      <c r="C642" s="196"/>
      <c r="D642" s="158"/>
      <c r="E642" s="51"/>
      <c r="F642" s="131"/>
      <c r="G642" s="29"/>
      <c r="H642" s="132"/>
      <c r="I642" s="529"/>
      <c r="J642" s="1187"/>
    </row>
    <row r="643" spans="1:10">
      <c r="A643" s="28"/>
      <c r="B643" s="48"/>
      <c r="C643" s="196"/>
      <c r="D643" s="160"/>
      <c r="E643" s="161"/>
      <c r="F643" s="131"/>
      <c r="G643" s="162"/>
      <c r="H643" s="163"/>
      <c r="I643" s="529"/>
      <c r="J643" s="1187"/>
    </row>
    <row r="644" spans="1:10">
      <c r="A644" s="28"/>
      <c r="B644" s="48"/>
      <c r="C644" s="196"/>
      <c r="D644" s="182"/>
      <c r="E644" s="161"/>
      <c r="F644" s="131"/>
      <c r="G644" s="162"/>
      <c r="H644" s="163"/>
      <c r="I644" s="529"/>
      <c r="J644" s="1187"/>
    </row>
    <row r="645" spans="1:10">
      <c r="A645" s="28"/>
      <c r="B645" s="48"/>
      <c r="C645" s="196"/>
      <c r="D645" s="182"/>
      <c r="E645" s="161"/>
      <c r="F645" s="131"/>
      <c r="G645" s="162"/>
      <c r="H645" s="163"/>
      <c r="I645" s="529"/>
      <c r="J645" s="1187"/>
    </row>
    <row r="646" spans="1:10">
      <c r="A646" s="28"/>
      <c r="B646" s="48"/>
      <c r="C646" s="196"/>
      <c r="D646" s="182"/>
      <c r="E646" s="161"/>
      <c r="F646" s="131"/>
      <c r="G646" s="162"/>
      <c r="H646" s="163"/>
      <c r="I646" s="529"/>
      <c r="J646" s="1187"/>
    </row>
    <row r="647" spans="1:10">
      <c r="A647" s="28"/>
      <c r="B647" s="48"/>
      <c r="C647" s="196"/>
      <c r="D647" s="182"/>
      <c r="E647" s="161"/>
      <c r="F647" s="131"/>
      <c r="G647" s="162"/>
      <c r="H647" s="163"/>
      <c r="I647" s="529"/>
      <c r="J647" s="1187"/>
    </row>
  </sheetData>
  <mergeCells count="17">
    <mergeCell ref="A614:B614"/>
    <mergeCell ref="A434:B434"/>
    <mergeCell ref="A470:B470"/>
    <mergeCell ref="A506:B506"/>
    <mergeCell ref="A542:B542"/>
    <mergeCell ref="A578:B578"/>
    <mergeCell ref="A398:B398"/>
    <mergeCell ref="A3:B3"/>
    <mergeCell ref="A39:B39"/>
    <mergeCell ref="A75:B75"/>
    <mergeCell ref="A290:B290"/>
    <mergeCell ref="A326:B326"/>
    <mergeCell ref="A362:B362"/>
    <mergeCell ref="A147:B147"/>
    <mergeCell ref="A182:B182"/>
    <mergeCell ref="A218:B218"/>
    <mergeCell ref="A254:B254"/>
  </mergeCells>
  <phoneticPr fontId="4" type="noConversion"/>
  <pageMargins left="0.46" right="0.14000000000000001" top="0.23" bottom="0.36" header="0.14000000000000001" footer="0.21"/>
  <pageSetup paperSize="9" scale="65" orientation="portrait" horizontalDpi="360" verticalDpi="360" r:id="rId1"/>
  <headerFooter alignWithMargins="0"/>
  <rowBreaks count="5" manualBreakCount="5">
    <brk id="36" max="14" man="1"/>
    <brk id="72" max="14" man="1"/>
    <brk id="108" max="14" man="1"/>
    <brk id="215" max="14" man="1"/>
    <brk id="251" max="14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E0F5-CC3B-47A6-AC14-F8185463FEAB}">
  <dimension ref="A1:N180"/>
  <sheetViews>
    <sheetView view="pageBreakPreview" topLeftCell="A13" zoomScaleNormal="60" zoomScaleSheetLayoutView="100" workbookViewId="0">
      <selection activeCell="I21" sqref="I21"/>
    </sheetView>
  </sheetViews>
  <sheetFormatPr defaultColWidth="12.140625" defaultRowHeight="34.5"/>
  <cols>
    <col min="1" max="1" width="8.28515625" style="98" customWidth="1"/>
    <col min="2" max="2" width="31.28515625" style="77" customWidth="1"/>
    <col min="3" max="3" width="10.7109375" style="98" customWidth="1"/>
    <col min="4" max="4" width="9.5703125" style="1" customWidth="1"/>
    <col min="5" max="5" width="10.5703125" style="178" customWidth="1"/>
    <col min="6" max="6" width="10.42578125" style="99" customWidth="1"/>
    <col min="7" max="7" width="11.140625" style="98" customWidth="1"/>
    <col min="8" max="8" width="10.5703125" style="100" customWidth="1"/>
    <col min="9" max="9" width="21" style="101" customWidth="1"/>
    <col min="10" max="10" width="12.5703125" style="295" customWidth="1"/>
    <col min="11" max="11" width="11.42578125" style="294" customWidth="1"/>
    <col min="12" max="12" width="13.85546875" style="104" customWidth="1"/>
    <col min="13" max="13" width="8.85546875" style="105" customWidth="1"/>
    <col min="14" max="14" width="18.140625" style="101" customWidth="1"/>
    <col min="15" max="16384" width="12.140625" style="3"/>
  </cols>
  <sheetData>
    <row r="1" spans="1:14" ht="24" customHeight="1">
      <c r="A1" s="4"/>
      <c r="B1" s="3"/>
      <c r="C1" s="77"/>
      <c r="D1" s="77"/>
      <c r="E1" s="232"/>
      <c r="F1" s="233"/>
      <c r="G1" s="270"/>
      <c r="H1" s="3"/>
      <c r="I1" s="3"/>
      <c r="J1" s="299"/>
      <c r="K1" s="309"/>
      <c r="L1" s="3"/>
      <c r="M1" s="3"/>
      <c r="N1" s="3"/>
    </row>
    <row r="2" spans="1:14" s="1" customFormat="1">
      <c r="A2" s="1" t="s">
        <v>1</v>
      </c>
      <c r="C2" s="71"/>
      <c r="D2" s="77"/>
      <c r="E2" s="232"/>
      <c r="F2" s="233"/>
      <c r="G2" s="270"/>
      <c r="J2" s="299"/>
      <c r="K2" s="309"/>
    </row>
    <row r="3" spans="1:14" s="1" customFormat="1">
      <c r="A3" s="3761" t="s">
        <v>7829</v>
      </c>
      <c r="B3" s="3761"/>
      <c r="C3" s="106"/>
      <c r="D3" s="78"/>
      <c r="E3" s="232"/>
      <c r="F3" s="233"/>
      <c r="G3" s="270"/>
      <c r="J3" s="299"/>
      <c r="K3" s="309"/>
    </row>
    <row r="4" spans="1:14" ht="17.25" customHeight="1" thickBot="1">
      <c r="A4" s="4"/>
      <c r="B4" s="3"/>
      <c r="C4" s="77"/>
      <c r="D4" s="77"/>
      <c r="E4" s="232"/>
      <c r="F4" s="233"/>
      <c r="G4" s="270"/>
      <c r="H4" s="3"/>
      <c r="I4" s="3"/>
      <c r="J4" s="299"/>
      <c r="K4" s="309"/>
      <c r="L4" s="3"/>
      <c r="M4" s="3"/>
      <c r="N4" s="3"/>
    </row>
    <row r="5" spans="1:14" s="10" customFormat="1">
      <c r="A5" s="3759"/>
      <c r="B5" s="3760" t="s">
        <v>3</v>
      </c>
      <c r="C5" s="6" t="s">
        <v>4</v>
      </c>
      <c r="D5" s="7" t="s">
        <v>5</v>
      </c>
      <c r="E5" s="3757" t="s">
        <v>6</v>
      </c>
      <c r="F5" s="3757" t="s">
        <v>6</v>
      </c>
      <c r="G5" s="201" t="s">
        <v>7</v>
      </c>
      <c r="H5" s="1854" t="s">
        <v>8</v>
      </c>
      <c r="I5" s="6" t="s">
        <v>9</v>
      </c>
      <c r="J5" s="6" t="s">
        <v>10</v>
      </c>
      <c r="K5" s="3394" t="s">
        <v>10</v>
      </c>
    </row>
    <row r="6" spans="1:14" s="10" customFormat="1" ht="35.25" thickBot="1">
      <c r="A6" s="118"/>
      <c r="B6" s="16"/>
      <c r="C6" s="12"/>
      <c r="D6" s="13" t="s">
        <v>11</v>
      </c>
      <c r="E6" s="3757" t="s">
        <v>12</v>
      </c>
      <c r="F6" s="3757" t="s">
        <v>13</v>
      </c>
      <c r="G6" s="3757"/>
      <c r="H6" s="614" t="s">
        <v>14</v>
      </c>
      <c r="I6" s="12"/>
      <c r="J6" s="12" t="s">
        <v>15</v>
      </c>
      <c r="K6" s="3609" t="s">
        <v>16</v>
      </c>
    </row>
    <row r="7" spans="1:14">
      <c r="A7" s="1791" t="s">
        <v>5546</v>
      </c>
      <c r="B7" s="2073" t="s">
        <v>7830</v>
      </c>
      <c r="C7" s="2026" t="s">
        <v>901</v>
      </c>
      <c r="D7" s="2028" t="s">
        <v>1449</v>
      </c>
      <c r="E7" s="3757">
        <v>35</v>
      </c>
      <c r="F7" s="3757" t="s">
        <v>7831</v>
      </c>
      <c r="G7" s="3375">
        <v>25310</v>
      </c>
      <c r="H7" s="2026" t="s">
        <v>7832</v>
      </c>
      <c r="I7" s="2026" t="s">
        <v>2440</v>
      </c>
      <c r="J7" s="487" t="s">
        <v>7792</v>
      </c>
      <c r="K7" s="3359">
        <v>29</v>
      </c>
      <c r="L7" s="3"/>
      <c r="M7" s="3"/>
      <c r="N7" s="3"/>
    </row>
    <row r="8" spans="1:14">
      <c r="A8" s="3121" t="s">
        <v>5546</v>
      </c>
      <c r="B8" s="2074" t="s">
        <v>7833</v>
      </c>
      <c r="C8" s="2030" t="s">
        <v>901</v>
      </c>
      <c r="D8" s="2035" t="s">
        <v>1449</v>
      </c>
      <c r="E8" s="3757" t="s">
        <v>7834</v>
      </c>
      <c r="F8" s="3757" t="s">
        <v>7835</v>
      </c>
      <c r="G8" s="3337">
        <v>25336</v>
      </c>
      <c r="H8" s="2030" t="s">
        <v>7836</v>
      </c>
      <c r="I8" s="2030" t="s">
        <v>4632</v>
      </c>
      <c r="J8" s="3734" t="s">
        <v>7837</v>
      </c>
      <c r="K8" s="3367" t="s">
        <v>7838</v>
      </c>
      <c r="L8" s="3"/>
      <c r="M8" s="3"/>
      <c r="N8" s="3"/>
    </row>
    <row r="9" spans="1:14">
      <c r="A9" s="1791" t="s">
        <v>5546</v>
      </c>
      <c r="B9" s="2073" t="s">
        <v>7839</v>
      </c>
      <c r="C9" s="2026" t="s">
        <v>901</v>
      </c>
      <c r="D9" s="2028" t="s">
        <v>1449</v>
      </c>
      <c r="E9" s="3757">
        <v>40</v>
      </c>
      <c r="F9" s="3757" t="s">
        <v>7840</v>
      </c>
      <c r="G9" s="3375">
        <v>25282</v>
      </c>
      <c r="H9" s="2026" t="s">
        <v>7841</v>
      </c>
      <c r="I9" s="2026" t="s">
        <v>2440</v>
      </c>
      <c r="J9" s="3527" t="s">
        <v>7842</v>
      </c>
      <c r="K9" s="3527">
        <v>34</v>
      </c>
      <c r="L9" s="3"/>
      <c r="M9" s="3"/>
      <c r="N9" s="3"/>
    </row>
    <row r="10" spans="1:14">
      <c r="A10" s="487" t="s">
        <v>5546</v>
      </c>
      <c r="B10" s="2026" t="s">
        <v>7843</v>
      </c>
      <c r="C10" s="2026" t="s">
        <v>901</v>
      </c>
      <c r="D10" s="490" t="s">
        <v>1449</v>
      </c>
      <c r="E10" s="3757">
        <v>50</v>
      </c>
      <c r="F10" s="3757" t="s">
        <v>7844</v>
      </c>
      <c r="G10" s="3337">
        <v>25335</v>
      </c>
      <c r="H10" s="3359" t="s">
        <v>7845</v>
      </c>
      <c r="I10" s="2026" t="s">
        <v>2440</v>
      </c>
      <c r="J10" s="487" t="s">
        <v>7846</v>
      </c>
      <c r="K10" s="487">
        <v>44.5</v>
      </c>
      <c r="L10" s="3"/>
      <c r="M10" s="3"/>
      <c r="N10" s="3"/>
    </row>
    <row r="11" spans="1:14">
      <c r="A11" s="1791" t="s">
        <v>5546</v>
      </c>
      <c r="B11" s="3527" t="s">
        <v>7847</v>
      </c>
      <c r="C11" s="2026" t="s">
        <v>901</v>
      </c>
      <c r="D11" s="2028" t="s">
        <v>1449</v>
      </c>
      <c r="E11" s="3757">
        <v>60</v>
      </c>
      <c r="F11" s="3757" t="s">
        <v>7848</v>
      </c>
      <c r="G11" s="3337">
        <v>25325</v>
      </c>
      <c r="H11" s="2026" t="s">
        <v>7849</v>
      </c>
      <c r="I11" s="3363" t="s">
        <v>4572</v>
      </c>
      <c r="J11" s="3363" t="s">
        <v>7850</v>
      </c>
      <c r="K11" s="3363">
        <v>51.5</v>
      </c>
      <c r="L11" s="3"/>
      <c r="M11" s="3"/>
      <c r="N11" s="3"/>
    </row>
    <row r="12" spans="1:14" ht="35.25" thickBot="1">
      <c r="A12" s="3738" t="s">
        <v>5546</v>
      </c>
      <c r="B12" s="3739" t="s">
        <v>7851</v>
      </c>
      <c r="C12" s="3548" t="s">
        <v>901</v>
      </c>
      <c r="D12" s="3740" t="s">
        <v>1449</v>
      </c>
      <c r="E12" s="3757">
        <v>60</v>
      </c>
      <c r="F12" s="3757" t="s">
        <v>7848</v>
      </c>
      <c r="G12" s="3731">
        <v>25282</v>
      </c>
      <c r="H12" s="3548" t="s">
        <v>7849</v>
      </c>
      <c r="I12" s="3545" t="s">
        <v>2405</v>
      </c>
      <c r="J12" s="3545" t="s">
        <v>7852</v>
      </c>
      <c r="K12" s="3545">
        <v>51</v>
      </c>
      <c r="L12" s="3"/>
      <c r="M12" s="3"/>
      <c r="N12" s="3"/>
    </row>
    <row r="13" spans="1:14" ht="35.25" thickTop="1">
      <c r="A13" s="3121" t="s">
        <v>5546</v>
      </c>
      <c r="B13" s="2074" t="s">
        <v>7853</v>
      </c>
      <c r="C13" s="747" t="s">
        <v>901</v>
      </c>
      <c r="D13" s="817" t="s">
        <v>7854</v>
      </c>
      <c r="E13" s="3757">
        <v>45</v>
      </c>
      <c r="F13" s="3757" t="s">
        <v>7855</v>
      </c>
      <c r="G13" s="3729">
        <v>25302</v>
      </c>
      <c r="H13" s="432" t="s">
        <v>7856</v>
      </c>
      <c r="I13" s="3373" t="s">
        <v>2405</v>
      </c>
      <c r="J13" s="3373" t="s">
        <v>7857</v>
      </c>
      <c r="K13" s="3389">
        <v>42.71</v>
      </c>
      <c r="L13" s="3"/>
      <c r="M13" s="3"/>
      <c r="N13" s="3"/>
    </row>
    <row r="14" spans="1:14">
      <c r="A14" s="3121" t="s">
        <v>5546</v>
      </c>
      <c r="B14" s="2074" t="s">
        <v>7858</v>
      </c>
      <c r="C14" s="747" t="s">
        <v>901</v>
      </c>
      <c r="D14" s="817" t="s">
        <v>1449</v>
      </c>
      <c r="E14" s="3757">
        <v>40</v>
      </c>
      <c r="F14" s="3757" t="s">
        <v>7859</v>
      </c>
      <c r="G14" s="3337">
        <v>25336</v>
      </c>
      <c r="H14" s="3757" t="s">
        <v>7860</v>
      </c>
      <c r="I14" s="3733" t="s">
        <v>2405</v>
      </c>
      <c r="J14" s="3730" t="s">
        <v>7861</v>
      </c>
      <c r="K14" s="3389" t="s">
        <v>7862</v>
      </c>
      <c r="L14" s="3"/>
      <c r="M14" s="3"/>
      <c r="N14" s="3"/>
    </row>
    <row r="15" spans="1:14">
      <c r="A15" s="1791" t="s">
        <v>5546</v>
      </c>
      <c r="B15" s="2073" t="s">
        <v>7863</v>
      </c>
      <c r="C15" s="459" t="s">
        <v>901</v>
      </c>
      <c r="D15" s="812" t="s">
        <v>1449</v>
      </c>
      <c r="E15" s="3757">
        <v>40</v>
      </c>
      <c r="F15" s="3757" t="s">
        <v>7864</v>
      </c>
      <c r="G15" s="3375">
        <v>25282</v>
      </c>
      <c r="H15" s="3222" t="s">
        <v>7865</v>
      </c>
      <c r="I15" s="3223" t="s">
        <v>2405</v>
      </c>
      <c r="J15" s="3527" t="s">
        <v>7840</v>
      </c>
      <c r="K15" s="3363">
        <v>36</v>
      </c>
      <c r="L15" s="3"/>
      <c r="M15" s="3"/>
      <c r="N15" s="3"/>
    </row>
    <row r="16" spans="1:14">
      <c r="A16" s="1791" t="s">
        <v>5546</v>
      </c>
      <c r="B16" s="2073" t="s">
        <v>7866</v>
      </c>
      <c r="C16" s="459" t="s">
        <v>901</v>
      </c>
      <c r="D16" s="812" t="s">
        <v>7867</v>
      </c>
      <c r="E16" s="3757">
        <v>90</v>
      </c>
      <c r="F16" s="3757" t="s">
        <v>7868</v>
      </c>
      <c r="G16" s="3337">
        <v>25330</v>
      </c>
      <c r="H16" s="3222" t="s">
        <v>7869</v>
      </c>
      <c r="I16" s="3223" t="s">
        <v>4572</v>
      </c>
      <c r="J16" s="2073" t="s">
        <v>7870</v>
      </c>
      <c r="K16" s="3363" t="s">
        <v>7871</v>
      </c>
      <c r="L16" s="3"/>
      <c r="M16" s="3"/>
      <c r="N16" s="3"/>
    </row>
    <row r="17" spans="1:14">
      <c r="A17" s="1791" t="s">
        <v>5546</v>
      </c>
      <c r="B17" s="2073" t="s">
        <v>7872</v>
      </c>
      <c r="C17" s="459" t="s">
        <v>901</v>
      </c>
      <c r="D17" s="812" t="s">
        <v>7867</v>
      </c>
      <c r="E17" s="3757">
        <v>115</v>
      </c>
      <c r="F17" s="3757" t="s">
        <v>7873</v>
      </c>
      <c r="G17" s="3375">
        <v>25282</v>
      </c>
      <c r="H17" s="3225" t="s">
        <v>7874</v>
      </c>
      <c r="I17" s="3223" t="s">
        <v>2405</v>
      </c>
      <c r="J17" s="3757" t="s">
        <v>7875</v>
      </c>
      <c r="K17" s="3226" t="s">
        <v>7876</v>
      </c>
      <c r="L17" s="3"/>
      <c r="M17" s="3"/>
      <c r="N17" s="3"/>
    </row>
    <row r="18" spans="1:14">
      <c r="A18" s="1791" t="s">
        <v>5546</v>
      </c>
      <c r="B18" s="2073" t="s">
        <v>7877</v>
      </c>
      <c r="C18" s="459" t="s">
        <v>901</v>
      </c>
      <c r="D18" s="812" t="s">
        <v>7867</v>
      </c>
      <c r="E18" s="3757">
        <v>120</v>
      </c>
      <c r="F18" s="3757" t="s">
        <v>7878</v>
      </c>
      <c r="G18" s="3535">
        <v>25330</v>
      </c>
      <c r="H18" s="3222" t="s">
        <v>7879</v>
      </c>
      <c r="I18" s="3223" t="s">
        <v>2405</v>
      </c>
      <c r="J18" s="2073" t="s">
        <v>7875</v>
      </c>
      <c r="K18" s="3363">
        <v>104</v>
      </c>
      <c r="L18" s="3"/>
      <c r="M18" s="3"/>
      <c r="N18" s="3"/>
    </row>
    <row r="19" spans="1:14" ht="35.25" thickBot="1">
      <c r="A19" s="3558" t="s">
        <v>5546</v>
      </c>
      <c r="B19" s="3741" t="s">
        <v>7880</v>
      </c>
      <c r="C19" s="1655" t="s">
        <v>901</v>
      </c>
      <c r="D19" s="3558" t="s">
        <v>7854</v>
      </c>
      <c r="E19" s="3757">
        <v>45</v>
      </c>
      <c r="F19" s="3757" t="s">
        <v>7855</v>
      </c>
      <c r="G19" s="3731">
        <v>25283</v>
      </c>
      <c r="H19" s="1654" t="s">
        <v>7856</v>
      </c>
      <c r="I19" s="3558" t="s">
        <v>2405</v>
      </c>
      <c r="J19" s="3558" t="s">
        <v>7857</v>
      </c>
      <c r="K19" s="3545">
        <v>42.71</v>
      </c>
      <c r="L19" s="3"/>
      <c r="M19" s="3"/>
      <c r="N19" s="3"/>
    </row>
    <row r="20" spans="1:14" ht="34.15" customHeight="1" thickTop="1">
      <c r="A20" s="3121"/>
      <c r="B20" s="735" t="s">
        <v>7881</v>
      </c>
      <c r="C20" s="747" t="s">
        <v>901</v>
      </c>
      <c r="D20" s="3704" t="s">
        <v>334</v>
      </c>
      <c r="E20" s="3757">
        <v>32</v>
      </c>
      <c r="F20" s="3757" t="s">
        <v>7882</v>
      </c>
      <c r="G20" s="3729">
        <v>25310</v>
      </c>
      <c r="H20" s="20" t="s">
        <v>7883</v>
      </c>
      <c r="I20" s="20" t="s">
        <v>2440</v>
      </c>
      <c r="J20" s="3389" t="s">
        <v>7848</v>
      </c>
      <c r="K20" s="3389">
        <v>27</v>
      </c>
      <c r="L20" s="3"/>
      <c r="M20" s="3"/>
      <c r="N20" s="3"/>
    </row>
    <row r="21" spans="1:14">
      <c r="A21" s="487" t="s">
        <v>5546</v>
      </c>
      <c r="B21" s="3363" t="s">
        <v>7884</v>
      </c>
      <c r="C21" s="459" t="s">
        <v>901</v>
      </c>
      <c r="D21" s="490" t="s">
        <v>334</v>
      </c>
      <c r="E21" s="3757">
        <v>32</v>
      </c>
      <c r="F21" s="3757" t="s">
        <v>7882</v>
      </c>
      <c r="G21" s="3375">
        <v>25282</v>
      </c>
      <c r="H21" s="29" t="s">
        <v>7883</v>
      </c>
      <c r="I21" s="29" t="s">
        <v>2440</v>
      </c>
      <c r="J21" s="3363" t="s">
        <v>7848</v>
      </c>
      <c r="K21" s="487">
        <v>27</v>
      </c>
      <c r="L21" s="3"/>
      <c r="M21" s="3"/>
      <c r="N21" s="3"/>
    </row>
    <row r="22" spans="1:14">
      <c r="A22" s="3121" t="s">
        <v>5546</v>
      </c>
      <c r="B22" s="2074" t="s">
        <v>7885</v>
      </c>
      <c r="C22" s="747" t="s">
        <v>901</v>
      </c>
      <c r="D22" s="3704" t="s">
        <v>1449</v>
      </c>
      <c r="E22" s="3757" t="s">
        <v>7886</v>
      </c>
      <c r="F22" s="3757" t="s">
        <v>7887</v>
      </c>
      <c r="G22" s="3729">
        <v>25282</v>
      </c>
      <c r="H22" s="20" t="s">
        <v>7888</v>
      </c>
      <c r="I22" s="20" t="s">
        <v>2440</v>
      </c>
      <c r="J22" s="204" t="s">
        <v>7889</v>
      </c>
      <c r="K22" s="2074">
        <v>68</v>
      </c>
      <c r="L22" s="3"/>
      <c r="M22" s="3"/>
      <c r="N22" s="3"/>
    </row>
    <row r="23" spans="1:14">
      <c r="A23" s="1791" t="s">
        <v>5546</v>
      </c>
      <c r="B23" s="2073" t="s">
        <v>7890</v>
      </c>
      <c r="C23" s="459" t="s">
        <v>901</v>
      </c>
      <c r="D23" s="370" t="s">
        <v>1449</v>
      </c>
      <c r="E23" s="3757"/>
      <c r="F23" s="3757"/>
      <c r="G23" s="276"/>
      <c r="H23" s="29"/>
      <c r="I23" s="29"/>
      <c r="J23" s="203"/>
      <c r="K23" s="487"/>
      <c r="L23" s="3"/>
      <c r="M23" s="3"/>
      <c r="N23" s="3"/>
    </row>
    <row r="24" spans="1:14">
      <c r="A24" s="1791" t="s">
        <v>5546</v>
      </c>
      <c r="B24" s="2073" t="s">
        <v>7891</v>
      </c>
      <c r="C24" s="459" t="s">
        <v>901</v>
      </c>
      <c r="D24" s="370" t="s">
        <v>334</v>
      </c>
      <c r="E24" s="3757">
        <v>35</v>
      </c>
      <c r="F24" s="3757" t="s">
        <v>7892</v>
      </c>
      <c r="G24" s="3375">
        <v>25282</v>
      </c>
      <c r="H24" s="29" t="s">
        <v>7893</v>
      </c>
      <c r="I24" s="29" t="s">
        <v>2440</v>
      </c>
      <c r="J24" s="203" t="s">
        <v>7894</v>
      </c>
      <c r="K24" s="2073">
        <v>29</v>
      </c>
      <c r="L24" s="3"/>
      <c r="M24" s="3"/>
      <c r="N24" s="3"/>
    </row>
    <row r="25" spans="1:14">
      <c r="A25" s="1791" t="s">
        <v>5546</v>
      </c>
      <c r="B25" s="2073" t="s">
        <v>7895</v>
      </c>
      <c r="C25" s="459" t="s">
        <v>901</v>
      </c>
      <c r="D25" s="812" t="s">
        <v>1449</v>
      </c>
      <c r="E25" s="3757" t="s">
        <v>7896</v>
      </c>
      <c r="F25" s="3757" t="s">
        <v>7897</v>
      </c>
      <c r="G25" s="3337">
        <v>25335</v>
      </c>
      <c r="H25" s="162" t="s">
        <v>7898</v>
      </c>
      <c r="I25" s="455" t="s">
        <v>2440</v>
      </c>
      <c r="J25" s="475" t="s">
        <v>1466</v>
      </c>
      <c r="K25" s="3391">
        <v>64</v>
      </c>
      <c r="L25" s="3"/>
      <c r="M25" s="3"/>
      <c r="N25" s="3"/>
    </row>
    <row r="26" spans="1:14">
      <c r="A26" s="1791" t="s">
        <v>5546</v>
      </c>
      <c r="B26" s="2073" t="s">
        <v>7899</v>
      </c>
      <c r="C26" s="459" t="s">
        <v>901</v>
      </c>
      <c r="D26" s="812" t="s">
        <v>334</v>
      </c>
      <c r="E26" s="3757">
        <v>60</v>
      </c>
      <c r="F26" s="3757" t="s">
        <v>7900</v>
      </c>
      <c r="G26" s="3375">
        <v>25282</v>
      </c>
      <c r="H26" s="162" t="s">
        <v>7901</v>
      </c>
      <c r="I26" s="455" t="s">
        <v>2440</v>
      </c>
      <c r="J26" s="475" t="s">
        <v>7902</v>
      </c>
      <c r="K26" s="3391">
        <v>54</v>
      </c>
      <c r="L26" s="3"/>
      <c r="M26" s="3"/>
      <c r="N26" s="3"/>
    </row>
    <row r="27" spans="1:14">
      <c r="A27" s="1791" t="s">
        <v>5546</v>
      </c>
      <c r="B27" s="2073" t="s">
        <v>7903</v>
      </c>
      <c r="C27" s="459" t="s">
        <v>901</v>
      </c>
      <c r="D27" s="370" t="s">
        <v>1449</v>
      </c>
      <c r="E27" s="3757">
        <v>65</v>
      </c>
      <c r="F27" s="3757" t="s">
        <v>7904</v>
      </c>
      <c r="G27" s="3757">
        <v>25315</v>
      </c>
      <c r="H27" s="29" t="s">
        <v>7905</v>
      </c>
      <c r="I27" s="29" t="s">
        <v>4632</v>
      </c>
      <c r="J27" s="203" t="s">
        <v>7906</v>
      </c>
      <c r="K27" s="3363">
        <v>56.5</v>
      </c>
      <c r="L27" s="3"/>
      <c r="M27" s="3"/>
      <c r="N27" s="3"/>
    </row>
    <row r="28" spans="1:14">
      <c r="A28" s="1791" t="s">
        <v>5546</v>
      </c>
      <c r="B28" s="2614" t="s">
        <v>7907</v>
      </c>
      <c r="C28" s="2026" t="s">
        <v>901</v>
      </c>
      <c r="D28" s="2028" t="s">
        <v>334</v>
      </c>
      <c r="E28" s="3757">
        <v>40</v>
      </c>
      <c r="F28" s="3757" t="s">
        <v>7908</v>
      </c>
      <c r="G28" s="3337">
        <v>25330</v>
      </c>
      <c r="H28" s="2026" t="s">
        <v>7909</v>
      </c>
      <c r="I28" s="3363" t="s">
        <v>2405</v>
      </c>
      <c r="J28" s="3363" t="s">
        <v>7887</v>
      </c>
      <c r="K28" s="3363">
        <v>36</v>
      </c>
      <c r="L28" s="3"/>
      <c r="M28" s="3"/>
      <c r="N28" s="3"/>
    </row>
    <row r="29" spans="1:14">
      <c r="A29" s="3022" t="s">
        <v>5546</v>
      </c>
      <c r="B29" s="3735" t="s">
        <v>7910</v>
      </c>
      <c r="C29" s="460" t="s">
        <v>901</v>
      </c>
      <c r="D29" s="3736" t="s">
        <v>1449</v>
      </c>
      <c r="E29" s="3757">
        <v>50</v>
      </c>
      <c r="F29" s="3757">
        <v>460</v>
      </c>
      <c r="G29" s="3337">
        <v>25335</v>
      </c>
      <c r="H29" s="434" t="s">
        <v>7911</v>
      </c>
      <c r="I29" s="467" t="s">
        <v>4572</v>
      </c>
      <c r="J29" s="3709" t="s">
        <v>7912</v>
      </c>
      <c r="K29" s="3737">
        <v>43.5</v>
      </c>
      <c r="L29" s="3"/>
      <c r="M29" s="3"/>
      <c r="N29" s="3"/>
    </row>
    <row r="30" spans="1:14" ht="35.25" thickBot="1">
      <c r="A30" s="3544" t="s">
        <v>5546</v>
      </c>
      <c r="B30" s="3548" t="s">
        <v>7913</v>
      </c>
      <c r="C30" s="3757" t="s">
        <v>901</v>
      </c>
      <c r="D30" s="3568" t="s">
        <v>1629</v>
      </c>
      <c r="E30" s="3757">
        <v>30</v>
      </c>
      <c r="F30" s="3757" t="s">
        <v>7914</v>
      </c>
      <c r="G30" s="3731">
        <v>25310</v>
      </c>
      <c r="H30" s="3742" t="s">
        <v>7915</v>
      </c>
      <c r="I30" s="3757" t="s">
        <v>7916</v>
      </c>
      <c r="J30" s="3757" t="s">
        <v>7917</v>
      </c>
      <c r="K30" s="3548">
        <v>26.25</v>
      </c>
      <c r="L30" s="3"/>
      <c r="M30" s="3"/>
      <c r="N30" s="3"/>
    </row>
    <row r="31" spans="1:14" ht="35.25" thickTop="1">
      <c r="A31" s="3121"/>
      <c r="B31" s="2074"/>
      <c r="C31" s="747"/>
      <c r="D31" s="817"/>
      <c r="E31" s="3757"/>
      <c r="F31" s="3757"/>
      <c r="G31" s="3729"/>
      <c r="H31" s="432"/>
      <c r="I31" s="2143"/>
      <c r="J31" s="2030"/>
      <c r="K31" s="3389"/>
      <c r="L31" s="3"/>
      <c r="M31" s="3"/>
      <c r="N31" s="3"/>
    </row>
    <row r="32" spans="1:14">
      <c r="A32" s="487"/>
      <c r="B32" s="487"/>
      <c r="C32" s="487"/>
      <c r="D32" s="490"/>
      <c r="E32" s="3757"/>
      <c r="F32" s="3757"/>
      <c r="G32" s="3375"/>
      <c r="H32" s="459"/>
      <c r="I32" s="455"/>
      <c r="J32" s="203"/>
      <c r="K32" s="2026"/>
      <c r="L32" s="3"/>
      <c r="M32" s="3"/>
      <c r="N32" s="3"/>
    </row>
    <row r="33" spans="1:14">
      <c r="A33" s="1791"/>
      <c r="B33" s="487"/>
      <c r="C33" s="487"/>
      <c r="D33" s="490"/>
      <c r="E33" s="3757"/>
      <c r="F33" s="3757"/>
      <c r="G33" s="3375"/>
      <c r="H33" s="487"/>
      <c r="I33" s="487"/>
      <c r="J33" s="487"/>
      <c r="K33" s="487"/>
      <c r="L33" s="3"/>
      <c r="M33" s="3"/>
      <c r="N33" s="3"/>
    </row>
    <row r="34" spans="1:14">
      <c r="A34" s="1791"/>
      <c r="B34" s="487"/>
      <c r="C34" s="487"/>
      <c r="D34" s="490"/>
      <c r="E34" s="3757"/>
      <c r="F34" s="3757"/>
      <c r="G34" s="3375"/>
      <c r="H34" s="487"/>
      <c r="I34" s="487"/>
      <c r="J34" s="487"/>
      <c r="K34" s="487"/>
      <c r="L34" s="3"/>
      <c r="M34" s="3"/>
      <c r="N34" s="3"/>
    </row>
    <row r="35" spans="1:14">
      <c r="A35" s="1791"/>
      <c r="B35" s="29"/>
      <c r="C35" s="459"/>
      <c r="D35" s="812"/>
      <c r="E35" s="3757"/>
      <c r="F35" s="3757"/>
      <c r="G35" s="3375"/>
      <c r="H35" s="162"/>
      <c r="I35" s="455"/>
      <c r="J35" s="2026"/>
      <c r="K35" s="487"/>
      <c r="L35" s="3"/>
      <c r="M35" s="3"/>
      <c r="N35" s="3"/>
    </row>
    <row r="36" spans="1:14" ht="35.25" thickBot="1">
      <c r="A36" s="1791"/>
      <c r="B36" s="29"/>
      <c r="C36" s="93"/>
      <c r="D36" s="366"/>
      <c r="E36" s="3757"/>
      <c r="F36" s="3757"/>
      <c r="G36" s="3375"/>
      <c r="H36" s="82"/>
      <c r="I36" s="455"/>
      <c r="J36" s="203"/>
      <c r="K36" s="2026"/>
      <c r="L36" s="184"/>
    </row>
    <row r="37" spans="1:14" ht="29.25" customHeight="1">
      <c r="A37" s="4"/>
      <c r="B37" s="3"/>
      <c r="C37" s="77"/>
      <c r="D37" s="77"/>
      <c r="E37" s="232"/>
      <c r="F37" s="233"/>
      <c r="G37" s="270"/>
      <c r="H37" s="3"/>
      <c r="I37" s="3"/>
      <c r="J37" s="299"/>
      <c r="K37" s="309"/>
    </row>
    <row r="38" spans="1:14" ht="35.25" customHeight="1">
      <c r="A38" s="1" t="s">
        <v>1</v>
      </c>
      <c r="B38" s="1"/>
      <c r="C38" s="71"/>
      <c r="D38" s="77"/>
      <c r="E38" s="232"/>
      <c r="F38" s="233"/>
      <c r="G38" s="270"/>
      <c r="H38" s="1"/>
      <c r="I38" s="1"/>
      <c r="J38" s="299"/>
      <c r="K38" s="309"/>
    </row>
    <row r="39" spans="1:14">
      <c r="A39" s="3761" t="s">
        <v>1184</v>
      </c>
      <c r="B39" s="3761"/>
      <c r="C39" s="10"/>
      <c r="D39" s="78"/>
      <c r="E39" s="232"/>
      <c r="F39" s="233"/>
      <c r="G39" s="270"/>
      <c r="H39" s="1"/>
      <c r="I39" s="1"/>
      <c r="J39" s="299"/>
      <c r="K39" s="309"/>
    </row>
    <row r="40" spans="1:14" ht="21.75" customHeight="1" thickBot="1">
      <c r="A40" s="4"/>
      <c r="B40" s="3"/>
      <c r="C40" s="77"/>
      <c r="D40" s="77"/>
      <c r="E40" s="232"/>
      <c r="F40" s="233"/>
      <c r="G40" s="270"/>
      <c r="H40" s="3"/>
      <c r="I40" s="3"/>
      <c r="J40" s="299"/>
      <c r="K40" s="309"/>
    </row>
    <row r="41" spans="1:14">
      <c r="A41" s="3759"/>
      <c r="B41" s="3760" t="s">
        <v>3</v>
      </c>
      <c r="C41" s="6" t="s">
        <v>4</v>
      </c>
      <c r="D41" s="7" t="s">
        <v>5</v>
      </c>
      <c r="E41" s="234" t="s">
        <v>6</v>
      </c>
      <c r="F41" s="235" t="s">
        <v>6</v>
      </c>
      <c r="G41" s="201" t="s">
        <v>7</v>
      </c>
      <c r="H41" s="80" t="s">
        <v>8</v>
      </c>
      <c r="I41" s="6" t="s">
        <v>9</v>
      </c>
      <c r="J41" s="112" t="s">
        <v>10</v>
      </c>
      <c r="K41" s="219" t="s">
        <v>10</v>
      </c>
    </row>
    <row r="42" spans="1:14" ht="35.25" thickBot="1">
      <c r="A42" s="118"/>
      <c r="B42" s="16"/>
      <c r="C42" s="12"/>
      <c r="D42" s="13" t="s">
        <v>11</v>
      </c>
      <c r="E42" s="236" t="s">
        <v>12</v>
      </c>
      <c r="F42" s="237" t="s">
        <v>13</v>
      </c>
      <c r="G42" s="202"/>
      <c r="H42" s="12" t="s">
        <v>14</v>
      </c>
      <c r="I42" s="12"/>
      <c r="J42" s="122" t="s">
        <v>15</v>
      </c>
      <c r="K42" s="307" t="s">
        <v>16</v>
      </c>
    </row>
    <row r="43" spans="1:14">
      <c r="A43" s="3757"/>
      <c r="B43" s="3757" t="s">
        <v>7918</v>
      </c>
      <c r="C43" s="786"/>
      <c r="D43" s="812"/>
      <c r="E43" s="160"/>
      <c r="F43" s="161"/>
      <c r="G43" s="296"/>
      <c r="H43" s="220"/>
      <c r="I43" s="220"/>
      <c r="J43" s="300"/>
      <c r="K43" s="315"/>
      <c r="L43" s="135"/>
    </row>
    <row r="44" spans="1:14">
      <c r="A44" s="3091" t="s">
        <v>5546</v>
      </c>
      <c r="B44" s="796" t="s">
        <v>7919</v>
      </c>
      <c r="C44" s="459" t="s">
        <v>901</v>
      </c>
      <c r="D44" s="811" t="s">
        <v>334</v>
      </c>
      <c r="E44" s="822"/>
      <c r="F44" s="161"/>
      <c r="G44" s="275"/>
      <c r="H44" s="204"/>
      <c r="I44" s="20"/>
      <c r="J44" s="204"/>
      <c r="K44" s="310"/>
      <c r="L44" s="135"/>
    </row>
    <row r="45" spans="1:14" ht="35.25" thickBot="1">
      <c r="A45" s="3091" t="s">
        <v>5546</v>
      </c>
      <c r="B45" s="796" t="s">
        <v>7920</v>
      </c>
      <c r="C45" s="459" t="s">
        <v>901</v>
      </c>
      <c r="D45" s="811" t="s">
        <v>334</v>
      </c>
      <c r="E45" s="182"/>
      <c r="F45" s="161"/>
      <c r="G45" s="276"/>
      <c r="H45" s="203"/>
      <c r="I45" s="29"/>
      <c r="J45" s="203"/>
      <c r="K45" s="311"/>
      <c r="L45" s="135"/>
    </row>
    <row r="46" spans="1:14" ht="37.5">
      <c r="A46" s="3091" t="s">
        <v>5546</v>
      </c>
      <c r="B46" s="1782" t="s">
        <v>7921</v>
      </c>
      <c r="C46" s="459" t="s">
        <v>901</v>
      </c>
      <c r="D46" s="811" t="s">
        <v>1449</v>
      </c>
      <c r="E46" s="2419">
        <v>30</v>
      </c>
      <c r="F46" s="2420" t="s">
        <v>7922</v>
      </c>
      <c r="G46" s="3757" t="s">
        <v>5981</v>
      </c>
      <c r="H46" s="203">
        <v>180</v>
      </c>
      <c r="I46" s="695" t="s">
        <v>2405</v>
      </c>
      <c r="J46" s="1963">
        <v>220</v>
      </c>
      <c r="K46" s="1963">
        <v>22</v>
      </c>
      <c r="L46" s="135"/>
    </row>
    <row r="47" spans="1:14" ht="37.5">
      <c r="A47" s="3091" t="s">
        <v>5546</v>
      </c>
      <c r="B47" s="1782" t="s">
        <v>7923</v>
      </c>
      <c r="C47" s="459" t="s">
        <v>901</v>
      </c>
      <c r="D47" s="811" t="s">
        <v>1449</v>
      </c>
      <c r="E47" s="1783">
        <v>35</v>
      </c>
      <c r="F47" s="1784" t="s">
        <v>7924</v>
      </c>
      <c r="G47" s="3757" t="s">
        <v>7925</v>
      </c>
      <c r="H47" s="1345">
        <v>240</v>
      </c>
      <c r="I47" s="695" t="s">
        <v>2405</v>
      </c>
      <c r="J47" s="908">
        <v>280</v>
      </c>
      <c r="K47" s="908">
        <v>28</v>
      </c>
      <c r="L47" s="135"/>
    </row>
    <row r="48" spans="1:14" ht="37.5">
      <c r="A48" s="3091" t="s">
        <v>5546</v>
      </c>
      <c r="B48" s="796" t="s">
        <v>7926</v>
      </c>
      <c r="C48" s="459" t="s">
        <v>901</v>
      </c>
      <c r="D48" s="811" t="s">
        <v>1449</v>
      </c>
      <c r="E48" s="922">
        <v>40</v>
      </c>
      <c r="F48" s="923" t="s">
        <v>7842</v>
      </c>
      <c r="G48" s="3757" t="s">
        <v>7927</v>
      </c>
      <c r="H48" s="29">
        <v>270</v>
      </c>
      <c r="I48" s="695" t="s">
        <v>2405</v>
      </c>
      <c r="J48" s="203">
        <v>310</v>
      </c>
      <c r="K48" s="3757">
        <v>31</v>
      </c>
      <c r="L48" s="135"/>
    </row>
    <row r="49" spans="1:12">
      <c r="A49" s="3091" t="s">
        <v>5546</v>
      </c>
      <c r="B49" s="796" t="s">
        <v>7928</v>
      </c>
      <c r="C49" s="459" t="s">
        <v>901</v>
      </c>
      <c r="D49" s="811" t="s">
        <v>1449</v>
      </c>
      <c r="E49" s="3118">
        <v>45</v>
      </c>
      <c r="F49" s="923" t="s">
        <v>7929</v>
      </c>
      <c r="G49" s="3757" t="s">
        <v>5633</v>
      </c>
      <c r="H49" s="29">
        <v>360</v>
      </c>
      <c r="I49" s="29" t="s">
        <v>2440</v>
      </c>
      <c r="J49" s="203">
        <v>400</v>
      </c>
      <c r="K49" s="1777">
        <v>40</v>
      </c>
      <c r="L49" s="103"/>
    </row>
    <row r="50" spans="1:12">
      <c r="A50" s="3091" t="s">
        <v>5546</v>
      </c>
      <c r="B50" s="796" t="s">
        <v>7930</v>
      </c>
      <c r="C50" s="459" t="s">
        <v>901</v>
      </c>
      <c r="D50" s="811" t="s">
        <v>1449</v>
      </c>
      <c r="E50" s="160"/>
      <c r="F50" s="161"/>
      <c r="G50" s="276"/>
      <c r="H50" s="29"/>
      <c r="I50" s="29"/>
      <c r="J50" s="203"/>
      <c r="K50" s="311"/>
      <c r="L50" s="135"/>
    </row>
    <row r="51" spans="1:12">
      <c r="A51" s="194"/>
      <c r="B51" s="1066"/>
      <c r="C51" s="82"/>
      <c r="D51" s="322"/>
      <c r="E51" s="3166"/>
      <c r="F51" s="2805"/>
      <c r="G51" s="276"/>
      <c r="H51" s="29"/>
      <c r="I51" s="455"/>
      <c r="J51" s="29"/>
      <c r="K51" s="3154"/>
      <c r="L51" s="135"/>
    </row>
    <row r="52" spans="1:12">
      <c r="A52" s="3091" t="s">
        <v>5546</v>
      </c>
      <c r="B52" s="28" t="s">
        <v>7931</v>
      </c>
      <c r="C52" s="459" t="s">
        <v>901</v>
      </c>
      <c r="D52" s="813" t="s">
        <v>1449</v>
      </c>
      <c r="E52" s="3757"/>
      <c r="F52" s="3757"/>
      <c r="G52" s="3375"/>
      <c r="H52" s="162"/>
      <c r="I52" s="455"/>
      <c r="J52" s="1582"/>
      <c r="K52" s="167"/>
    </row>
    <row r="53" spans="1:12">
      <c r="A53" s="3091" t="s">
        <v>5546</v>
      </c>
      <c r="B53" s="28" t="s">
        <v>7853</v>
      </c>
      <c r="C53" s="459" t="s">
        <v>901</v>
      </c>
      <c r="D53" s="813" t="s">
        <v>7854</v>
      </c>
      <c r="E53" s="3757">
        <v>45</v>
      </c>
      <c r="F53" s="3757" t="s">
        <v>7932</v>
      </c>
      <c r="G53" s="3757">
        <v>25272</v>
      </c>
      <c r="H53" s="3222">
        <v>238</v>
      </c>
      <c r="I53" s="3223" t="s">
        <v>2405</v>
      </c>
      <c r="J53" s="3227" t="s">
        <v>7933</v>
      </c>
      <c r="K53" s="3224">
        <v>39.72</v>
      </c>
    </row>
    <row r="54" spans="1:12">
      <c r="A54" s="3091" t="s">
        <v>5546</v>
      </c>
      <c r="B54" s="28" t="s">
        <v>7858</v>
      </c>
      <c r="C54" s="459" t="s">
        <v>901</v>
      </c>
      <c r="D54" s="813" t="s">
        <v>1449</v>
      </c>
      <c r="E54" s="3757">
        <v>40</v>
      </c>
      <c r="F54" s="3757" t="s">
        <v>7864</v>
      </c>
      <c r="G54" s="3757">
        <v>25272</v>
      </c>
      <c r="H54" s="3222" t="s">
        <v>7934</v>
      </c>
      <c r="I54" s="3223" t="s">
        <v>2405</v>
      </c>
      <c r="J54" s="3227" t="s">
        <v>7935</v>
      </c>
      <c r="K54" s="3757">
        <v>33</v>
      </c>
    </row>
    <row r="55" spans="1:12">
      <c r="A55" s="3091" t="s">
        <v>5546</v>
      </c>
      <c r="B55" s="28" t="s">
        <v>7863</v>
      </c>
      <c r="C55" s="459" t="s">
        <v>901</v>
      </c>
      <c r="D55" s="813" t="s">
        <v>1449</v>
      </c>
      <c r="E55" s="3757">
        <v>40</v>
      </c>
      <c r="F55" s="3757" t="s">
        <v>7864</v>
      </c>
      <c r="G55" s="3757">
        <v>25272</v>
      </c>
      <c r="H55" s="3222" t="s">
        <v>7934</v>
      </c>
      <c r="I55" s="3223" t="s">
        <v>2405</v>
      </c>
      <c r="J55" s="3227" t="s">
        <v>7935</v>
      </c>
      <c r="K55" s="3757">
        <v>33</v>
      </c>
    </row>
    <row r="56" spans="1:12">
      <c r="A56" s="3091" t="s">
        <v>5546</v>
      </c>
      <c r="B56" s="28" t="s">
        <v>7866</v>
      </c>
      <c r="C56" s="459" t="s">
        <v>901</v>
      </c>
      <c r="D56" s="813" t="s">
        <v>7867</v>
      </c>
      <c r="E56" s="3757">
        <v>92</v>
      </c>
      <c r="F56" s="3757" t="s">
        <v>7868</v>
      </c>
      <c r="G56" s="3757">
        <v>25272</v>
      </c>
      <c r="H56" s="3222">
        <v>345</v>
      </c>
      <c r="I56" s="3223" t="s">
        <v>2405</v>
      </c>
      <c r="J56" s="2072" t="s">
        <v>7936</v>
      </c>
      <c r="K56" s="3224" t="s">
        <v>7937</v>
      </c>
    </row>
    <row r="57" spans="1:12" ht="37.5">
      <c r="A57" s="3091" t="s">
        <v>5546</v>
      </c>
      <c r="B57" s="28" t="s">
        <v>7872</v>
      </c>
      <c r="C57" s="459" t="s">
        <v>901</v>
      </c>
      <c r="D57" s="813" t="s">
        <v>7867</v>
      </c>
      <c r="E57" s="3757">
        <v>105</v>
      </c>
      <c r="F57" s="3757" t="s">
        <v>7938</v>
      </c>
      <c r="G57" s="3757">
        <v>25272</v>
      </c>
      <c r="H57" s="3225">
        <v>405</v>
      </c>
      <c r="I57" s="3223" t="s">
        <v>2405</v>
      </c>
      <c r="J57" s="3243" t="s">
        <v>7846</v>
      </c>
      <c r="K57" s="3226" t="s">
        <v>7939</v>
      </c>
    </row>
    <row r="58" spans="1:12">
      <c r="A58" s="3091" t="s">
        <v>5546</v>
      </c>
      <c r="B58" s="28" t="s">
        <v>7877</v>
      </c>
      <c r="C58" s="459" t="s">
        <v>901</v>
      </c>
      <c r="D58" s="813" t="s">
        <v>7867</v>
      </c>
      <c r="E58" s="3757">
        <v>120</v>
      </c>
      <c r="F58" s="3757" t="s">
        <v>7878</v>
      </c>
      <c r="G58" s="3757">
        <v>25272</v>
      </c>
      <c r="H58" s="3222">
        <v>465</v>
      </c>
      <c r="I58" s="3223" t="s">
        <v>2405</v>
      </c>
      <c r="J58" s="2072" t="s">
        <v>7940</v>
      </c>
      <c r="K58" s="3224">
        <v>101</v>
      </c>
    </row>
    <row r="59" spans="1:12">
      <c r="A59" s="3091" t="s">
        <v>5546</v>
      </c>
      <c r="B59" s="28" t="s">
        <v>7880</v>
      </c>
      <c r="C59" s="459" t="s">
        <v>901</v>
      </c>
      <c r="D59" s="813" t="s">
        <v>7854</v>
      </c>
      <c r="E59" s="3757">
        <v>45</v>
      </c>
      <c r="F59" s="3757" t="s">
        <v>7932</v>
      </c>
      <c r="G59" s="3757">
        <v>25272</v>
      </c>
      <c r="H59" s="3222">
        <v>238</v>
      </c>
      <c r="I59" s="3223" t="s">
        <v>2405</v>
      </c>
      <c r="J59" s="3227" t="s">
        <v>7933</v>
      </c>
      <c r="K59" s="3757">
        <v>39.72</v>
      </c>
    </row>
    <row r="60" spans="1:12">
      <c r="A60" s="127"/>
      <c r="B60" s="225"/>
      <c r="C60" s="82"/>
      <c r="D60" s="83"/>
      <c r="E60" s="252"/>
      <c r="F60" s="241"/>
      <c r="G60" s="276"/>
      <c r="H60" s="29"/>
      <c r="I60" s="29"/>
      <c r="J60" s="203"/>
      <c r="K60" s="311"/>
    </row>
    <row r="61" spans="1:12">
      <c r="A61" s="3777"/>
      <c r="B61" s="3777"/>
      <c r="C61" s="82"/>
      <c r="D61" s="83"/>
      <c r="E61" s="252"/>
      <c r="F61" s="241"/>
      <c r="G61" s="276"/>
      <c r="H61" s="29"/>
      <c r="I61" s="29"/>
      <c r="J61" s="203"/>
      <c r="K61" s="311"/>
    </row>
    <row r="62" spans="1:12">
      <c r="A62" s="127"/>
      <c r="B62" s="32"/>
      <c r="C62" s="82"/>
      <c r="D62" s="86"/>
      <c r="E62" s="256"/>
      <c r="F62" s="241"/>
      <c r="G62" s="277"/>
      <c r="H62" s="29"/>
      <c r="I62" s="29"/>
      <c r="J62" s="203"/>
      <c r="K62" s="311"/>
    </row>
    <row r="63" spans="1:12">
      <c r="A63" s="127"/>
      <c r="B63" s="32"/>
      <c r="C63" s="82"/>
      <c r="D63" s="86"/>
      <c r="E63" s="256"/>
      <c r="F63" s="241"/>
      <c r="G63" s="277"/>
      <c r="H63" s="29"/>
      <c r="I63" s="29"/>
      <c r="J63" s="203"/>
      <c r="K63" s="311"/>
    </row>
    <row r="64" spans="1:12">
      <c r="A64" s="127"/>
      <c r="B64" s="32"/>
      <c r="C64" s="85"/>
      <c r="D64" s="86"/>
      <c r="E64" s="252"/>
      <c r="F64" s="241"/>
      <c r="G64" s="275"/>
      <c r="H64" s="20"/>
      <c r="I64" s="20"/>
      <c r="J64" s="204"/>
      <c r="K64" s="311"/>
    </row>
    <row r="65" spans="1:14">
      <c r="A65" s="136"/>
      <c r="B65" s="32"/>
      <c r="C65" s="82"/>
      <c r="D65" s="83"/>
      <c r="E65" s="252"/>
      <c r="F65" s="241"/>
      <c r="G65" s="276"/>
      <c r="H65" s="29"/>
      <c r="I65" s="29"/>
      <c r="J65" s="203"/>
      <c r="K65" s="311"/>
    </row>
    <row r="66" spans="1:14">
      <c r="A66" s="136"/>
      <c r="B66" s="32"/>
      <c r="C66" s="82"/>
      <c r="D66" s="605"/>
      <c r="E66" s="240"/>
      <c r="F66" s="241"/>
      <c r="G66" s="276"/>
      <c r="H66" s="29"/>
      <c r="I66" s="29"/>
      <c r="J66" s="305"/>
      <c r="K66" s="311"/>
    </row>
    <row r="67" spans="1:14">
      <c r="A67" s="127"/>
      <c r="B67" s="32"/>
      <c r="C67" s="82"/>
      <c r="D67" s="83"/>
      <c r="E67" s="240"/>
      <c r="F67" s="241"/>
      <c r="G67" s="276"/>
      <c r="H67" s="29"/>
      <c r="I67" s="29"/>
      <c r="J67" s="305"/>
      <c r="K67" s="311"/>
    </row>
    <row r="68" spans="1:14">
      <c r="A68" s="151"/>
      <c r="B68" s="32"/>
      <c r="C68" s="82"/>
      <c r="D68" s="83"/>
      <c r="E68" s="242"/>
      <c r="F68" s="243"/>
      <c r="G68" s="276"/>
      <c r="H68" s="82"/>
      <c r="I68" s="29"/>
      <c r="J68" s="203"/>
      <c r="K68" s="311"/>
    </row>
    <row r="69" spans="1:14">
      <c r="A69" s="223"/>
      <c r="B69" s="226"/>
      <c r="C69" s="87"/>
      <c r="D69" s="86"/>
      <c r="E69" s="244"/>
      <c r="F69" s="245"/>
      <c r="G69" s="275"/>
      <c r="H69" s="87"/>
      <c r="I69" s="87"/>
      <c r="J69" s="204"/>
      <c r="K69" s="310"/>
    </row>
    <row r="70" spans="1:14">
      <c r="A70" s="194"/>
      <c r="B70" s="227"/>
      <c r="C70" s="85"/>
      <c r="D70" s="86"/>
      <c r="E70" s="250"/>
      <c r="F70" s="251"/>
      <c r="G70" s="275"/>
      <c r="H70" s="20"/>
      <c r="I70" s="20"/>
      <c r="J70" s="204"/>
      <c r="K70" s="310"/>
    </row>
    <row r="71" spans="1:14">
      <c r="A71" s="127"/>
      <c r="B71" s="32"/>
      <c r="C71" s="82"/>
      <c r="D71" s="83"/>
      <c r="E71" s="252"/>
      <c r="F71" s="241"/>
      <c r="G71" s="276"/>
      <c r="H71" s="29"/>
      <c r="I71" s="29"/>
      <c r="J71" s="203"/>
      <c r="K71" s="311"/>
    </row>
    <row r="72" spans="1:14">
      <c r="A72" s="4"/>
      <c r="B72" s="98"/>
      <c r="C72" s="77"/>
      <c r="D72" s="98"/>
      <c r="E72" s="1"/>
      <c r="F72" s="71"/>
      <c r="G72" s="292"/>
      <c r="H72" s="3"/>
      <c r="I72" s="100"/>
      <c r="J72" s="301"/>
    </row>
    <row r="73" spans="1:14" s="4" customFormat="1" ht="27.75" customHeight="1">
      <c r="A73" s="2"/>
      <c r="B73" s="106"/>
      <c r="C73" s="106"/>
      <c r="D73" s="98"/>
      <c r="E73" s="1"/>
      <c r="F73" s="71"/>
      <c r="G73" s="292"/>
      <c r="H73" s="3"/>
      <c r="I73" s="107"/>
      <c r="J73" s="301"/>
      <c r="K73" s="316"/>
      <c r="L73" s="104"/>
      <c r="M73" s="105"/>
      <c r="N73" s="101"/>
    </row>
    <row r="74" spans="1:14" ht="35.25" customHeight="1">
      <c r="A74" s="1" t="s">
        <v>1</v>
      </c>
      <c r="B74" s="1"/>
      <c r="C74" s="71"/>
      <c r="D74" s="77"/>
      <c r="E74" s="232"/>
      <c r="F74" s="233"/>
      <c r="G74" s="270"/>
      <c r="H74" s="1"/>
      <c r="I74" s="1"/>
      <c r="J74" s="299"/>
      <c r="K74" s="309"/>
    </row>
    <row r="75" spans="1:14">
      <c r="A75" s="3761" t="s">
        <v>1184</v>
      </c>
      <c r="B75" s="3761"/>
      <c r="C75" s="10"/>
      <c r="D75" s="78"/>
      <c r="E75" s="232"/>
      <c r="F75" s="233"/>
      <c r="G75" s="270"/>
      <c r="H75" s="1"/>
      <c r="I75" s="1"/>
      <c r="J75" s="299"/>
      <c r="K75" s="309"/>
    </row>
    <row r="76" spans="1:14" ht="21.75" customHeight="1" thickBot="1">
      <c r="A76" s="4"/>
      <c r="B76" s="3"/>
      <c r="C76" s="77"/>
      <c r="D76" s="77"/>
      <c r="E76" s="232"/>
      <c r="F76" s="233"/>
      <c r="G76" s="270"/>
      <c r="H76" s="3"/>
      <c r="I76" s="3"/>
      <c r="J76" s="299"/>
      <c r="K76" s="309"/>
    </row>
    <row r="77" spans="1:14">
      <c r="A77" s="3759"/>
      <c r="B77" s="3760" t="s">
        <v>3</v>
      </c>
      <c r="C77" s="6" t="s">
        <v>4</v>
      </c>
      <c r="D77" s="7" t="s">
        <v>5</v>
      </c>
      <c r="E77" s="234" t="s">
        <v>6</v>
      </c>
      <c r="F77" s="235" t="s">
        <v>6</v>
      </c>
      <c r="G77" s="297" t="s">
        <v>7</v>
      </c>
      <c r="H77" s="80" t="s">
        <v>8</v>
      </c>
      <c r="I77" s="6" t="s">
        <v>9</v>
      </c>
      <c r="J77" s="302" t="s">
        <v>10</v>
      </c>
      <c r="K77" s="313" t="s">
        <v>10</v>
      </c>
    </row>
    <row r="78" spans="1:14" ht="35.25" thickBot="1">
      <c r="A78" s="118"/>
      <c r="B78" s="16"/>
      <c r="C78" s="12"/>
      <c r="D78" s="13" t="s">
        <v>11</v>
      </c>
      <c r="E78" s="236" t="s">
        <v>12</v>
      </c>
      <c r="F78" s="237" t="s">
        <v>13</v>
      </c>
      <c r="G78" s="298"/>
      <c r="H78" s="12" t="s">
        <v>14</v>
      </c>
      <c r="I78" s="12"/>
      <c r="J78" s="303" t="s">
        <v>15</v>
      </c>
      <c r="K78" s="314" t="s">
        <v>16</v>
      </c>
    </row>
    <row r="79" spans="1:14">
      <c r="A79" s="1806"/>
      <c r="B79" s="795" t="s">
        <v>7941</v>
      </c>
      <c r="C79" s="786"/>
      <c r="D79" s="812"/>
      <c r="E79" s="160"/>
      <c r="F79" s="161"/>
      <c r="G79" s="843"/>
      <c r="H79" s="162"/>
      <c r="I79" s="856"/>
      <c r="J79" s="166"/>
      <c r="K79" s="167"/>
    </row>
    <row r="80" spans="1:14">
      <c r="A80" s="194" t="s">
        <v>4617</v>
      </c>
      <c r="B80" s="796" t="s">
        <v>7919</v>
      </c>
      <c r="C80" s="459" t="s">
        <v>901</v>
      </c>
      <c r="D80" s="811" t="s">
        <v>334</v>
      </c>
      <c r="E80" s="822">
        <v>37</v>
      </c>
      <c r="F80" s="161" t="s">
        <v>7942</v>
      </c>
      <c r="G80" s="1144" t="s">
        <v>1353</v>
      </c>
      <c r="H80" s="162">
        <v>590</v>
      </c>
      <c r="I80" s="856" t="s">
        <v>7943</v>
      </c>
      <c r="J80" s="166">
        <v>665</v>
      </c>
      <c r="K80" s="167">
        <v>33.25</v>
      </c>
    </row>
    <row r="81" spans="1:11">
      <c r="A81" s="194" t="s">
        <v>4617</v>
      </c>
      <c r="B81" s="796" t="s">
        <v>7920</v>
      </c>
      <c r="C81" s="459" t="s">
        <v>901</v>
      </c>
      <c r="D81" s="811" t="s">
        <v>334</v>
      </c>
      <c r="E81" s="182"/>
      <c r="F81" s="161"/>
      <c r="G81" s="843" t="s">
        <v>6961</v>
      </c>
      <c r="H81" s="162"/>
      <c r="I81" s="856"/>
      <c r="J81" s="166">
        <v>380</v>
      </c>
      <c r="K81" s="167">
        <v>19</v>
      </c>
    </row>
    <row r="82" spans="1:11">
      <c r="A82" s="194" t="s">
        <v>4617</v>
      </c>
      <c r="B82" s="796" t="s">
        <v>7944</v>
      </c>
      <c r="C82" s="459" t="s">
        <v>901</v>
      </c>
      <c r="D82" s="811" t="s">
        <v>1449</v>
      </c>
      <c r="E82" s="182">
        <v>43</v>
      </c>
      <c r="F82" s="161" t="s">
        <v>7945</v>
      </c>
      <c r="G82" s="1144" t="s">
        <v>1353</v>
      </c>
      <c r="H82" s="162">
        <v>252</v>
      </c>
      <c r="I82" s="856" t="s">
        <v>2405</v>
      </c>
      <c r="J82" s="166">
        <v>385</v>
      </c>
      <c r="K82" s="167">
        <v>38.5</v>
      </c>
    </row>
    <row r="83" spans="1:11">
      <c r="A83" s="194" t="s">
        <v>4617</v>
      </c>
      <c r="B83" s="796" t="s">
        <v>7946</v>
      </c>
      <c r="C83" s="459" t="s">
        <v>901</v>
      </c>
      <c r="D83" s="811" t="s">
        <v>1449</v>
      </c>
      <c r="E83" s="182">
        <v>45</v>
      </c>
      <c r="F83" s="161" t="s">
        <v>7947</v>
      </c>
      <c r="G83" s="1144" t="s">
        <v>1353</v>
      </c>
      <c r="H83" s="162">
        <v>340</v>
      </c>
      <c r="I83" s="856" t="s">
        <v>2405</v>
      </c>
      <c r="J83" s="166">
        <v>395</v>
      </c>
      <c r="K83" s="167">
        <v>39.5</v>
      </c>
    </row>
    <row r="84" spans="1:11">
      <c r="A84" s="194" t="s">
        <v>4617</v>
      </c>
      <c r="B84" s="796" t="s">
        <v>7926</v>
      </c>
      <c r="C84" s="459" t="s">
        <v>901</v>
      </c>
      <c r="D84" s="811" t="s">
        <v>1449</v>
      </c>
      <c r="E84" s="182">
        <v>46</v>
      </c>
      <c r="F84" s="161" t="s">
        <v>7929</v>
      </c>
      <c r="G84" s="843" t="s">
        <v>1353</v>
      </c>
      <c r="H84" s="162">
        <v>310</v>
      </c>
      <c r="I84" s="466" t="s">
        <v>7948</v>
      </c>
      <c r="J84" s="166">
        <v>415</v>
      </c>
      <c r="K84" s="167">
        <v>41.5</v>
      </c>
    </row>
    <row r="85" spans="1:11">
      <c r="A85" s="194" t="s">
        <v>4617</v>
      </c>
      <c r="B85" s="796" t="s">
        <v>7949</v>
      </c>
      <c r="C85" s="459" t="s">
        <v>901</v>
      </c>
      <c r="D85" s="811" t="s">
        <v>1449</v>
      </c>
      <c r="E85" s="160">
        <v>56</v>
      </c>
      <c r="F85" s="161" t="s">
        <v>7950</v>
      </c>
      <c r="G85" s="1144" t="s">
        <v>1353</v>
      </c>
      <c r="H85" s="162">
        <v>470</v>
      </c>
      <c r="I85" s="455" t="s">
        <v>7951</v>
      </c>
      <c r="J85" s="166">
        <v>505</v>
      </c>
      <c r="K85" s="167">
        <v>50.5</v>
      </c>
    </row>
    <row r="86" spans="1:11">
      <c r="A86" s="194" t="s">
        <v>4617</v>
      </c>
      <c r="B86" s="796" t="s">
        <v>7930</v>
      </c>
      <c r="C86" s="459" t="s">
        <v>901</v>
      </c>
      <c r="D86" s="811" t="s">
        <v>1449</v>
      </c>
      <c r="E86" s="160">
        <v>62</v>
      </c>
      <c r="F86" s="161" t="s">
        <v>7894</v>
      </c>
      <c r="G86" s="843" t="s">
        <v>1353</v>
      </c>
      <c r="H86" s="162">
        <v>460</v>
      </c>
      <c r="I86" s="455" t="s">
        <v>7952</v>
      </c>
      <c r="J86" s="166">
        <v>555</v>
      </c>
      <c r="K86" s="167">
        <v>55.5</v>
      </c>
    </row>
    <row r="87" spans="1:11">
      <c r="A87" s="194"/>
      <c r="B87" s="1066"/>
      <c r="C87" s="82"/>
      <c r="D87" s="322"/>
      <c r="E87" s="3166"/>
      <c r="F87" s="2805"/>
      <c r="G87" s="276"/>
      <c r="H87" s="29"/>
      <c r="I87" s="455"/>
      <c r="J87" s="29"/>
      <c r="K87" s="3154"/>
    </row>
    <row r="88" spans="1:11">
      <c r="A88" s="3091"/>
      <c r="B88" s="796"/>
      <c r="C88" s="459"/>
      <c r="D88" s="811"/>
      <c r="E88" s="822"/>
      <c r="F88" s="161"/>
      <c r="G88" s="277"/>
      <c r="H88" s="29"/>
      <c r="I88" s="29"/>
      <c r="J88" s="203"/>
      <c r="K88" s="311"/>
    </row>
    <row r="89" spans="1:11">
      <c r="A89" s="3091"/>
      <c r="B89" s="797"/>
      <c r="C89" s="789"/>
      <c r="D89" s="810"/>
      <c r="E89" s="831"/>
      <c r="F89" s="836"/>
      <c r="G89" s="277"/>
      <c r="H89" s="29"/>
      <c r="I89" s="29"/>
      <c r="J89" s="203"/>
      <c r="K89" s="311"/>
    </row>
    <row r="90" spans="1:11">
      <c r="A90" s="3091"/>
      <c r="B90" s="796"/>
      <c r="C90" s="459"/>
      <c r="D90" s="1607"/>
      <c r="E90" s="822"/>
      <c r="F90" s="161"/>
      <c r="G90" s="277"/>
      <c r="H90" s="29"/>
      <c r="I90" s="29"/>
      <c r="J90" s="203"/>
      <c r="K90" s="311"/>
    </row>
    <row r="91" spans="1:11">
      <c r="A91" s="3091"/>
      <c r="B91" s="796"/>
      <c r="C91" s="459"/>
      <c r="D91" s="1607"/>
      <c r="E91" s="822"/>
      <c r="F91" s="161"/>
      <c r="G91" s="275"/>
      <c r="H91" s="20"/>
      <c r="I91" s="20"/>
      <c r="J91" s="204"/>
      <c r="K91" s="310"/>
    </row>
    <row r="92" spans="1:11">
      <c r="A92" s="3091"/>
      <c r="B92" s="796"/>
      <c r="C92" s="459"/>
      <c r="D92" s="1607"/>
      <c r="E92" s="822"/>
      <c r="F92" s="161"/>
      <c r="G92" s="276"/>
      <c r="H92" s="29"/>
      <c r="I92" s="29"/>
      <c r="J92" s="203"/>
      <c r="K92" s="311"/>
    </row>
    <row r="93" spans="1:11">
      <c r="A93" s="3091"/>
      <c r="B93" s="796"/>
      <c r="C93" s="459"/>
      <c r="D93" s="1607"/>
      <c r="E93" s="822"/>
      <c r="F93" s="161"/>
      <c r="G93" s="276"/>
      <c r="H93" s="29"/>
      <c r="I93" s="29"/>
      <c r="J93" s="203"/>
      <c r="K93" s="311"/>
    </row>
    <row r="94" spans="1:11">
      <c r="A94" s="3091"/>
      <c r="B94" s="796"/>
      <c r="C94" s="459"/>
      <c r="D94" s="1607"/>
      <c r="E94" s="822"/>
      <c r="F94" s="161"/>
      <c r="G94" s="276"/>
      <c r="H94" s="29"/>
      <c r="I94" s="29"/>
      <c r="J94" s="203"/>
      <c r="K94" s="311"/>
    </row>
    <row r="95" spans="1:11">
      <c r="A95" s="3091"/>
      <c r="B95" s="796"/>
      <c r="C95" s="459"/>
      <c r="D95" s="1607"/>
      <c r="E95" s="822"/>
      <c r="F95" s="161"/>
      <c r="G95" s="276"/>
      <c r="H95" s="29"/>
      <c r="I95" s="29"/>
      <c r="J95" s="203"/>
      <c r="K95" s="311"/>
    </row>
    <row r="96" spans="1:11">
      <c r="A96" s="3091"/>
      <c r="B96" s="796"/>
      <c r="C96" s="459"/>
      <c r="D96" s="1607"/>
      <c r="E96" s="823"/>
      <c r="F96" s="161"/>
      <c r="G96" s="276"/>
      <c r="H96" s="29"/>
      <c r="I96" s="29"/>
      <c r="J96" s="203"/>
      <c r="K96" s="311"/>
    </row>
    <row r="97" spans="1:11">
      <c r="A97" s="3091"/>
      <c r="B97" s="796"/>
      <c r="C97" s="459"/>
      <c r="D97" s="1607"/>
      <c r="E97" s="823"/>
      <c r="F97" s="161"/>
      <c r="G97" s="276"/>
      <c r="H97" s="29"/>
      <c r="I97" s="29"/>
      <c r="J97" s="203"/>
      <c r="K97" s="311"/>
    </row>
    <row r="98" spans="1:11">
      <c r="A98" s="3091"/>
      <c r="B98" s="796"/>
      <c r="C98" s="459"/>
      <c r="D98" s="1607"/>
      <c r="E98" s="823"/>
      <c r="F98" s="161"/>
      <c r="G98" s="2987"/>
      <c r="H98" s="29"/>
      <c r="I98" s="455"/>
      <c r="J98" s="203"/>
      <c r="K98" s="311"/>
    </row>
    <row r="99" spans="1:11">
      <c r="A99" s="3091"/>
      <c r="B99" s="796"/>
      <c r="C99" s="459"/>
      <c r="D99" s="1607"/>
      <c r="E99" s="823"/>
      <c r="F99" s="161"/>
      <c r="G99" s="276"/>
      <c r="H99" s="29"/>
      <c r="I99" s="29"/>
      <c r="J99" s="203"/>
      <c r="K99" s="311"/>
    </row>
    <row r="100" spans="1:11">
      <c r="A100" s="3091"/>
      <c r="B100" s="796"/>
      <c r="C100" s="459"/>
      <c r="D100" s="1607"/>
      <c r="E100" s="823"/>
      <c r="F100" s="161"/>
      <c r="G100" s="276"/>
      <c r="H100" s="29"/>
      <c r="I100" s="29"/>
      <c r="J100" s="203"/>
      <c r="K100" s="311"/>
    </row>
    <row r="101" spans="1:11">
      <c r="A101" s="3091"/>
      <c r="B101" s="796"/>
      <c r="C101" s="459"/>
      <c r="D101" s="811"/>
      <c r="E101" s="822"/>
      <c r="F101" s="161"/>
      <c r="G101" s="930"/>
      <c r="H101" s="162"/>
      <c r="I101" s="455"/>
      <c r="J101" s="166"/>
      <c r="K101" s="167"/>
    </row>
    <row r="102" spans="1:11">
      <c r="A102" s="3091"/>
      <c r="B102" s="796"/>
      <c r="C102" s="459"/>
      <c r="D102" s="1607"/>
      <c r="E102" s="825"/>
      <c r="F102" s="161"/>
      <c r="G102" s="276"/>
      <c r="H102" s="29"/>
      <c r="I102" s="29"/>
      <c r="J102" s="203"/>
      <c r="K102" s="311"/>
    </row>
    <row r="103" spans="1:11">
      <c r="A103" s="3091"/>
      <c r="B103" s="796"/>
      <c r="C103" s="459"/>
      <c r="D103" s="811"/>
      <c r="E103" s="822"/>
      <c r="F103" s="161"/>
      <c r="G103" s="930"/>
      <c r="H103" s="162"/>
      <c r="I103" s="455"/>
      <c r="J103" s="166"/>
      <c r="K103" s="167"/>
    </row>
    <row r="104" spans="1:11">
      <c r="A104" s="3091"/>
      <c r="B104" s="796"/>
      <c r="C104" s="459"/>
      <c r="D104" s="811"/>
      <c r="E104" s="822"/>
      <c r="F104" s="161"/>
      <c r="G104" s="930"/>
      <c r="H104" s="162"/>
      <c r="I104" s="455"/>
      <c r="J104" s="166"/>
      <c r="K104" s="167"/>
    </row>
    <row r="105" spans="1:11">
      <c r="A105" s="3091"/>
      <c r="B105" s="796"/>
      <c r="C105" s="93"/>
      <c r="D105" s="1819"/>
      <c r="E105" s="826"/>
      <c r="F105" s="161"/>
      <c r="G105" s="275"/>
      <c r="H105" s="87"/>
      <c r="I105" s="87"/>
      <c r="J105" s="204"/>
      <c r="K105" s="310"/>
    </row>
    <row r="106" spans="1:11">
      <c r="A106" s="194"/>
      <c r="B106" s="227"/>
      <c r="C106" s="85"/>
      <c r="D106" s="86"/>
      <c r="E106" s="250"/>
      <c r="F106" s="251"/>
      <c r="G106" s="275"/>
      <c r="H106" s="20"/>
      <c r="I106" s="20"/>
      <c r="J106" s="204"/>
      <c r="K106" s="310"/>
    </row>
    <row r="107" spans="1:11">
      <c r="A107" s="127"/>
      <c r="B107" s="32"/>
      <c r="C107" s="82"/>
      <c r="D107" s="83"/>
      <c r="E107" s="252"/>
      <c r="F107" s="241"/>
      <c r="G107" s="276"/>
      <c r="H107" s="29"/>
      <c r="I107" s="29"/>
      <c r="J107" s="203"/>
      <c r="K107" s="311"/>
    </row>
    <row r="108" spans="1:11">
      <c r="A108" s="4"/>
      <c r="B108" s="98"/>
      <c r="C108" s="77"/>
      <c r="D108" s="98"/>
      <c r="E108" s="1"/>
      <c r="F108" s="71"/>
      <c r="G108" s="292"/>
      <c r="H108" s="3"/>
      <c r="I108" s="100"/>
      <c r="J108" s="301"/>
    </row>
    <row r="109" spans="1:11" ht="28.5" customHeight="1">
      <c r="A109" s="4"/>
      <c r="B109" s="98"/>
      <c r="C109" s="77"/>
      <c r="D109" s="98"/>
      <c r="E109" s="1"/>
      <c r="F109" s="71"/>
      <c r="G109" s="292"/>
      <c r="H109" s="3"/>
      <c r="I109" s="100"/>
      <c r="J109" s="301"/>
    </row>
    <row r="110" spans="1:11" ht="35.25" customHeight="1">
      <c r="A110" s="1" t="s">
        <v>1</v>
      </c>
      <c r="B110" s="1"/>
      <c r="C110" s="71"/>
      <c r="D110" s="77"/>
      <c r="E110" s="232"/>
      <c r="F110" s="233"/>
      <c r="G110" s="270"/>
      <c r="H110" s="1"/>
      <c r="I110" s="1"/>
      <c r="J110" s="299"/>
      <c r="K110" s="309"/>
    </row>
    <row r="111" spans="1:11">
      <c r="A111" s="3761" t="s">
        <v>1184</v>
      </c>
      <c r="B111" s="3761"/>
      <c r="C111" s="10"/>
      <c r="D111" s="78"/>
      <c r="E111" s="232"/>
      <c r="F111" s="233"/>
      <c r="G111" s="270"/>
      <c r="H111" s="1"/>
      <c r="I111" s="1"/>
      <c r="J111" s="299"/>
      <c r="K111" s="309"/>
    </row>
    <row r="112" spans="1:11" ht="21.75" customHeight="1" thickBot="1">
      <c r="A112" s="4"/>
      <c r="B112" s="3"/>
      <c r="C112" s="77"/>
      <c r="D112" s="77"/>
      <c r="E112" s="232"/>
      <c r="F112" s="233"/>
      <c r="G112" s="270"/>
      <c r="H112" s="3"/>
      <c r="I112" s="3"/>
      <c r="J112" s="299"/>
      <c r="K112" s="309"/>
    </row>
    <row r="113" spans="1:11">
      <c r="A113" s="3759"/>
      <c r="B113" s="3760" t="s">
        <v>3</v>
      </c>
      <c r="C113" s="6" t="s">
        <v>4</v>
      </c>
      <c r="D113" s="7" t="s">
        <v>5</v>
      </c>
      <c r="E113" s="234" t="s">
        <v>6</v>
      </c>
      <c r="F113" s="235" t="s">
        <v>6</v>
      </c>
      <c r="G113" s="297" t="s">
        <v>7</v>
      </c>
      <c r="H113" s="80" t="s">
        <v>8</v>
      </c>
      <c r="I113" s="6" t="s">
        <v>9</v>
      </c>
      <c r="J113" s="302" t="s">
        <v>10</v>
      </c>
      <c r="K113" s="313" t="s">
        <v>10</v>
      </c>
    </row>
    <row r="114" spans="1:11" ht="35.25" thickBot="1">
      <c r="A114" s="118"/>
      <c r="B114" s="16"/>
      <c r="C114" s="12"/>
      <c r="D114" s="13" t="s">
        <v>11</v>
      </c>
      <c r="E114" s="236" t="s">
        <v>12</v>
      </c>
      <c r="F114" s="237" t="s">
        <v>13</v>
      </c>
      <c r="G114" s="298"/>
      <c r="H114" s="12" t="s">
        <v>14</v>
      </c>
      <c r="I114" s="12"/>
      <c r="J114" s="303" t="s">
        <v>15</v>
      </c>
      <c r="K114" s="314" t="s">
        <v>16</v>
      </c>
    </row>
    <row r="115" spans="1:11">
      <c r="A115" s="221"/>
      <c r="B115" s="795" t="s">
        <v>7941</v>
      </c>
      <c r="C115" s="786"/>
      <c r="D115" s="812"/>
      <c r="E115" s="160"/>
      <c r="F115" s="161"/>
      <c r="G115" s="296"/>
      <c r="H115" s="220"/>
      <c r="I115" s="220"/>
      <c r="J115" s="300"/>
      <c r="K115" s="315"/>
    </row>
    <row r="116" spans="1:11">
      <c r="A116" s="3091" t="s">
        <v>5546</v>
      </c>
      <c r="B116" s="796" t="s">
        <v>7919</v>
      </c>
      <c r="C116" s="459" t="s">
        <v>901</v>
      </c>
      <c r="D116" s="811" t="s">
        <v>334</v>
      </c>
      <c r="E116" s="822"/>
      <c r="F116" s="161"/>
      <c r="G116" s="275"/>
      <c r="H116" s="204"/>
      <c r="I116" s="20"/>
      <c r="J116" s="204"/>
      <c r="K116" s="310"/>
    </row>
    <row r="117" spans="1:11" ht="35.25" thickBot="1">
      <c r="A117" s="3091" t="s">
        <v>5546</v>
      </c>
      <c r="B117" s="796" t="s">
        <v>7920</v>
      </c>
      <c r="C117" s="459" t="s">
        <v>901</v>
      </c>
      <c r="D117" s="811" t="s">
        <v>334</v>
      </c>
      <c r="E117" s="182"/>
      <c r="F117" s="161"/>
      <c r="G117" s="276"/>
      <c r="H117" s="203"/>
      <c r="I117" s="29"/>
      <c r="J117" s="203"/>
      <c r="K117" s="311"/>
    </row>
    <row r="118" spans="1:11" ht="37.5">
      <c r="A118" s="3091" t="s">
        <v>5546</v>
      </c>
      <c r="B118" s="1782" t="s">
        <v>7921</v>
      </c>
      <c r="C118" s="459" t="s">
        <v>901</v>
      </c>
      <c r="D118" s="811" t="s">
        <v>1449</v>
      </c>
      <c r="E118" s="2419">
        <v>30</v>
      </c>
      <c r="F118" s="2420" t="s">
        <v>7922</v>
      </c>
      <c r="G118" s="3092" t="s">
        <v>7953</v>
      </c>
      <c r="H118" s="203">
        <v>190</v>
      </c>
      <c r="I118" s="695" t="s">
        <v>2405</v>
      </c>
      <c r="J118" s="1963">
        <v>230</v>
      </c>
      <c r="K118" s="1963">
        <v>23</v>
      </c>
    </row>
    <row r="119" spans="1:11" ht="37.5">
      <c r="A119" s="3091" t="s">
        <v>5546</v>
      </c>
      <c r="B119" s="1782" t="s">
        <v>7923</v>
      </c>
      <c r="C119" s="459" t="s">
        <v>901</v>
      </c>
      <c r="D119" s="811" t="s">
        <v>1449</v>
      </c>
      <c r="E119" s="1783">
        <v>30</v>
      </c>
      <c r="F119" s="1784" t="s">
        <v>7954</v>
      </c>
      <c r="G119" s="2987" t="s">
        <v>5626</v>
      </c>
      <c r="H119" s="1345">
        <v>220</v>
      </c>
      <c r="I119" s="695" t="s">
        <v>293</v>
      </c>
      <c r="J119" s="908">
        <v>255</v>
      </c>
      <c r="K119" s="908">
        <v>25.5</v>
      </c>
    </row>
    <row r="120" spans="1:11">
      <c r="A120" s="3091" t="s">
        <v>5546</v>
      </c>
      <c r="B120" s="796" t="s">
        <v>7926</v>
      </c>
      <c r="C120" s="459" t="s">
        <v>901</v>
      </c>
      <c r="D120" s="811" t="s">
        <v>1449</v>
      </c>
      <c r="E120" s="182"/>
      <c r="F120" s="161"/>
      <c r="G120" s="276"/>
      <c r="H120" s="29"/>
      <c r="I120" s="29"/>
      <c r="J120" s="203"/>
      <c r="K120" s="311"/>
    </row>
    <row r="121" spans="1:11">
      <c r="A121" s="3091" t="s">
        <v>5546</v>
      </c>
      <c r="B121" s="796" t="s">
        <v>7949</v>
      </c>
      <c r="C121" s="459" t="s">
        <v>901</v>
      </c>
      <c r="D121" s="811" t="s">
        <v>1449</v>
      </c>
      <c r="E121" s="3118">
        <v>45</v>
      </c>
      <c r="F121" s="923" t="s">
        <v>7945</v>
      </c>
      <c r="G121" s="2987" t="s">
        <v>7955</v>
      </c>
      <c r="H121" s="29">
        <v>350</v>
      </c>
      <c r="I121" s="29" t="s">
        <v>285</v>
      </c>
      <c r="J121" s="203">
        <v>385</v>
      </c>
      <c r="K121" s="1777">
        <v>38.5</v>
      </c>
    </row>
    <row r="122" spans="1:11">
      <c r="A122" s="3091" t="s">
        <v>5546</v>
      </c>
      <c r="B122" s="796" t="s">
        <v>7930</v>
      </c>
      <c r="C122" s="459" t="s">
        <v>901</v>
      </c>
      <c r="D122" s="811" t="s">
        <v>1449</v>
      </c>
      <c r="E122" s="160"/>
      <c r="F122" s="161"/>
      <c r="G122" s="276"/>
      <c r="H122" s="29"/>
      <c r="I122" s="29"/>
      <c r="J122" s="203"/>
      <c r="K122" s="311"/>
    </row>
    <row r="123" spans="1:11">
      <c r="A123" s="3757"/>
      <c r="B123" s="3757"/>
      <c r="C123" s="3757"/>
      <c r="D123" s="3757"/>
      <c r="E123" s="3757"/>
      <c r="F123" s="3757"/>
      <c r="G123" s="3757"/>
      <c r="H123" s="3757"/>
      <c r="I123" s="3757"/>
      <c r="J123" s="3757"/>
      <c r="K123" s="3757"/>
    </row>
    <row r="124" spans="1:11">
      <c r="A124" s="3091" t="s">
        <v>5546</v>
      </c>
      <c r="B124" s="796" t="s">
        <v>7919</v>
      </c>
      <c r="C124" s="459" t="s">
        <v>901</v>
      </c>
      <c r="D124" s="811" t="s">
        <v>334</v>
      </c>
      <c r="E124" s="822"/>
      <c r="F124" s="161"/>
      <c r="G124" s="275"/>
      <c r="H124" s="204"/>
      <c r="I124" s="20"/>
      <c r="J124" s="204"/>
      <c r="K124" s="310"/>
    </row>
    <row r="125" spans="1:11" ht="35.25" thickBot="1">
      <c r="A125" s="3091" t="s">
        <v>5546</v>
      </c>
      <c r="B125" s="796" t="s">
        <v>7920</v>
      </c>
      <c r="C125" s="459" t="s">
        <v>901</v>
      </c>
      <c r="D125" s="811" t="s">
        <v>334</v>
      </c>
      <c r="E125" s="182"/>
      <c r="F125" s="161"/>
      <c r="G125" s="276"/>
      <c r="H125" s="203"/>
      <c r="I125" s="29"/>
      <c r="J125" s="203"/>
      <c r="K125" s="311"/>
    </row>
    <row r="126" spans="1:11" ht="37.5">
      <c r="A126" s="3091" t="s">
        <v>5546</v>
      </c>
      <c r="B126" s="1782" t="s">
        <v>7921</v>
      </c>
      <c r="C126" s="459" t="s">
        <v>901</v>
      </c>
      <c r="D126" s="811" t="s">
        <v>1449</v>
      </c>
      <c r="E126" s="2419">
        <v>30</v>
      </c>
      <c r="F126" s="2420" t="s">
        <v>7922</v>
      </c>
      <c r="G126" s="3757" t="s">
        <v>5981</v>
      </c>
      <c r="H126" s="203">
        <v>180</v>
      </c>
      <c r="I126" s="695" t="s">
        <v>2405</v>
      </c>
      <c r="J126" s="1963">
        <v>220</v>
      </c>
      <c r="K126" s="1963">
        <v>22</v>
      </c>
    </row>
    <row r="127" spans="1:11" ht="37.5">
      <c r="A127" s="3091" t="s">
        <v>5546</v>
      </c>
      <c r="B127" s="1782" t="s">
        <v>7923</v>
      </c>
      <c r="C127" s="459" t="s">
        <v>901</v>
      </c>
      <c r="D127" s="811" t="s">
        <v>1449</v>
      </c>
      <c r="E127" s="1783">
        <v>35</v>
      </c>
      <c r="F127" s="1784" t="s">
        <v>7924</v>
      </c>
      <c r="G127" s="3757" t="s">
        <v>7925</v>
      </c>
      <c r="H127" s="1345">
        <v>240</v>
      </c>
      <c r="I127" s="695" t="s">
        <v>2405</v>
      </c>
      <c r="J127" s="908">
        <v>280</v>
      </c>
      <c r="K127" s="908">
        <v>28</v>
      </c>
    </row>
    <row r="128" spans="1:11" ht="37.5">
      <c r="A128" s="3091" t="s">
        <v>5546</v>
      </c>
      <c r="B128" s="796" t="s">
        <v>7926</v>
      </c>
      <c r="C128" s="459" t="s">
        <v>901</v>
      </c>
      <c r="D128" s="811" t="s">
        <v>1449</v>
      </c>
      <c r="E128" s="922">
        <v>40</v>
      </c>
      <c r="F128" s="923" t="s">
        <v>7842</v>
      </c>
      <c r="G128" s="3757" t="s">
        <v>7927</v>
      </c>
      <c r="H128" s="29">
        <v>270</v>
      </c>
      <c r="I128" s="695" t="s">
        <v>2405</v>
      </c>
      <c r="J128" s="203">
        <v>310</v>
      </c>
      <c r="K128" s="3757">
        <v>31</v>
      </c>
    </row>
    <row r="129" spans="1:11">
      <c r="A129" s="3091" t="s">
        <v>5546</v>
      </c>
      <c r="B129" s="796" t="s">
        <v>7928</v>
      </c>
      <c r="C129" s="459" t="s">
        <v>901</v>
      </c>
      <c r="D129" s="811" t="s">
        <v>1449</v>
      </c>
      <c r="E129" s="3118">
        <v>45</v>
      </c>
      <c r="F129" s="923" t="s">
        <v>7929</v>
      </c>
      <c r="G129" s="3757" t="s">
        <v>5633</v>
      </c>
      <c r="H129" s="29">
        <v>360</v>
      </c>
      <c r="I129" s="29" t="s">
        <v>2440</v>
      </c>
      <c r="J129" s="203">
        <v>400</v>
      </c>
      <c r="K129" s="1777">
        <v>40</v>
      </c>
    </row>
    <row r="130" spans="1:11">
      <c r="A130" s="3091" t="s">
        <v>5546</v>
      </c>
      <c r="B130" s="796" t="s">
        <v>7930</v>
      </c>
      <c r="C130" s="459" t="s">
        <v>901</v>
      </c>
      <c r="D130" s="811" t="s">
        <v>1449</v>
      </c>
      <c r="E130" s="160"/>
      <c r="F130" s="161"/>
      <c r="G130" s="276"/>
      <c r="H130" s="29"/>
      <c r="I130" s="29"/>
      <c r="J130" s="203"/>
      <c r="K130" s="311"/>
    </row>
    <row r="131" spans="1:11">
      <c r="A131" s="194"/>
      <c r="B131" s="1066"/>
      <c r="C131" s="82"/>
      <c r="D131" s="322"/>
      <c r="E131" s="3166"/>
      <c r="F131" s="2805"/>
      <c r="G131" s="276"/>
      <c r="H131" s="29"/>
      <c r="I131" s="455"/>
      <c r="J131" s="29"/>
      <c r="K131" s="3154"/>
    </row>
    <row r="132" spans="1:11">
      <c r="A132" s="3091" t="s">
        <v>5546</v>
      </c>
      <c r="B132" s="28" t="s">
        <v>7931</v>
      </c>
      <c r="C132" s="459" t="s">
        <v>901</v>
      </c>
      <c r="D132" s="813" t="s">
        <v>1449</v>
      </c>
      <c r="E132" s="3757"/>
      <c r="F132" s="3757"/>
      <c r="G132" s="3375"/>
      <c r="H132" s="162"/>
      <c r="I132" s="455"/>
      <c r="J132" s="1582"/>
      <c r="K132" s="167"/>
    </row>
    <row r="133" spans="1:11">
      <c r="A133" s="3091" t="s">
        <v>5546</v>
      </c>
      <c r="B133" s="28" t="s">
        <v>7853</v>
      </c>
      <c r="C133" s="459" t="s">
        <v>901</v>
      </c>
      <c r="D133" s="813" t="s">
        <v>7854</v>
      </c>
      <c r="E133" s="3757">
        <v>45</v>
      </c>
      <c r="F133" s="3757" t="s">
        <v>7932</v>
      </c>
      <c r="G133" s="3757">
        <v>25272</v>
      </c>
      <c r="H133" s="3222">
        <v>238</v>
      </c>
      <c r="I133" s="3223" t="s">
        <v>2405</v>
      </c>
      <c r="J133" s="3227" t="s">
        <v>7933</v>
      </c>
      <c r="K133" s="3224">
        <v>39.72</v>
      </c>
    </row>
    <row r="134" spans="1:11">
      <c r="A134" s="3091" t="s">
        <v>5546</v>
      </c>
      <c r="B134" s="28" t="s">
        <v>7858</v>
      </c>
      <c r="C134" s="459" t="s">
        <v>901</v>
      </c>
      <c r="D134" s="813" t="s">
        <v>1449</v>
      </c>
      <c r="E134" s="3757">
        <v>40</v>
      </c>
      <c r="F134" s="3757" t="s">
        <v>7864</v>
      </c>
      <c r="G134" s="3757">
        <v>25272</v>
      </c>
      <c r="H134" s="3222" t="s">
        <v>7934</v>
      </c>
      <c r="I134" s="3223" t="s">
        <v>2405</v>
      </c>
      <c r="J134" s="3227" t="s">
        <v>7935</v>
      </c>
      <c r="K134" s="3757">
        <v>33</v>
      </c>
    </row>
    <row r="135" spans="1:11">
      <c r="A135" s="3091" t="s">
        <v>5546</v>
      </c>
      <c r="B135" s="28" t="s">
        <v>7863</v>
      </c>
      <c r="C135" s="459" t="s">
        <v>901</v>
      </c>
      <c r="D135" s="813" t="s">
        <v>1449</v>
      </c>
      <c r="E135" s="3757">
        <v>40</v>
      </c>
      <c r="F135" s="3757" t="s">
        <v>7864</v>
      </c>
      <c r="G135" s="3757">
        <v>25272</v>
      </c>
      <c r="H135" s="3222" t="s">
        <v>7934</v>
      </c>
      <c r="I135" s="3223" t="s">
        <v>2405</v>
      </c>
      <c r="J135" s="3227" t="s">
        <v>7935</v>
      </c>
      <c r="K135" s="3757">
        <v>33</v>
      </c>
    </row>
    <row r="136" spans="1:11">
      <c r="A136" s="3091" t="s">
        <v>5546</v>
      </c>
      <c r="B136" s="28" t="s">
        <v>7866</v>
      </c>
      <c r="C136" s="459" t="s">
        <v>901</v>
      </c>
      <c r="D136" s="813" t="s">
        <v>7867</v>
      </c>
      <c r="E136" s="3757">
        <v>92</v>
      </c>
      <c r="F136" s="3757" t="s">
        <v>7868</v>
      </c>
      <c r="G136" s="3757">
        <v>25272</v>
      </c>
      <c r="H136" s="3222">
        <v>345</v>
      </c>
      <c r="I136" s="3223" t="s">
        <v>2405</v>
      </c>
      <c r="J136" s="2072" t="s">
        <v>7936</v>
      </c>
      <c r="K136" s="3224" t="s">
        <v>7937</v>
      </c>
    </row>
    <row r="137" spans="1:11" ht="37.5">
      <c r="A137" s="3091" t="s">
        <v>5546</v>
      </c>
      <c r="B137" s="28" t="s">
        <v>7872</v>
      </c>
      <c r="C137" s="459" t="s">
        <v>901</v>
      </c>
      <c r="D137" s="813" t="s">
        <v>7867</v>
      </c>
      <c r="E137" s="3757">
        <v>105</v>
      </c>
      <c r="F137" s="3757" t="s">
        <v>7938</v>
      </c>
      <c r="G137" s="3757">
        <v>25272</v>
      </c>
      <c r="H137" s="3225">
        <v>405</v>
      </c>
      <c r="I137" s="3223" t="s">
        <v>2405</v>
      </c>
      <c r="J137" s="3243" t="s">
        <v>7846</v>
      </c>
      <c r="K137" s="3226" t="s">
        <v>7939</v>
      </c>
    </row>
    <row r="138" spans="1:11">
      <c r="A138" s="3091" t="s">
        <v>5546</v>
      </c>
      <c r="B138" s="28" t="s">
        <v>7877</v>
      </c>
      <c r="C138" s="459" t="s">
        <v>901</v>
      </c>
      <c r="D138" s="813" t="s">
        <v>7867</v>
      </c>
      <c r="E138" s="3757">
        <v>120</v>
      </c>
      <c r="F138" s="3757" t="s">
        <v>7878</v>
      </c>
      <c r="G138" s="3757">
        <v>25272</v>
      </c>
      <c r="H138" s="3222">
        <v>465</v>
      </c>
      <c r="I138" s="3223" t="s">
        <v>2405</v>
      </c>
      <c r="J138" s="2072" t="s">
        <v>7940</v>
      </c>
      <c r="K138" s="3224">
        <v>101</v>
      </c>
    </row>
    <row r="139" spans="1:11">
      <c r="A139" s="3091" t="s">
        <v>5546</v>
      </c>
      <c r="B139" s="28" t="s">
        <v>7880</v>
      </c>
      <c r="C139" s="459" t="s">
        <v>901</v>
      </c>
      <c r="D139" s="813" t="s">
        <v>7854</v>
      </c>
      <c r="E139" s="3757">
        <v>45</v>
      </c>
      <c r="F139" s="3757" t="s">
        <v>7932</v>
      </c>
      <c r="G139" s="3757">
        <v>25272</v>
      </c>
      <c r="H139" s="3222">
        <v>238</v>
      </c>
      <c r="I139" s="3223" t="s">
        <v>2405</v>
      </c>
      <c r="J139" s="3227" t="s">
        <v>7933</v>
      </c>
      <c r="K139" s="3757">
        <v>39.72</v>
      </c>
    </row>
    <row r="140" spans="1:11" ht="35.25" thickBot="1">
      <c r="A140" s="3091"/>
      <c r="B140" s="796"/>
      <c r="C140" s="459"/>
      <c r="D140" s="811"/>
      <c r="E140" s="822"/>
      <c r="F140" s="161"/>
      <c r="G140" s="930"/>
      <c r="H140" s="162"/>
      <c r="I140" s="455"/>
      <c r="J140" s="166"/>
      <c r="K140" s="167"/>
    </row>
    <row r="141" spans="1:11" ht="37.5">
      <c r="A141" s="3091"/>
      <c r="B141" s="1782"/>
      <c r="C141" s="459"/>
      <c r="D141" s="811"/>
      <c r="E141" s="2419"/>
      <c r="F141" s="2420"/>
      <c r="G141" s="3092"/>
      <c r="H141" s="203"/>
      <c r="I141" s="695"/>
      <c r="J141" s="1963"/>
      <c r="K141" s="1963"/>
    </row>
    <row r="142" spans="1:11" ht="37.5">
      <c r="A142" s="3091"/>
      <c r="B142" s="1782"/>
      <c r="C142" s="459"/>
      <c r="D142" s="811"/>
      <c r="E142" s="1783"/>
      <c r="F142" s="1784"/>
      <c r="G142" s="2987"/>
      <c r="H142" s="1345"/>
      <c r="I142" s="695"/>
      <c r="J142" s="908"/>
      <c r="K142" s="908"/>
    </row>
    <row r="143" spans="1:11">
      <c r="A143" s="127"/>
      <c r="B143" s="32"/>
      <c r="C143" s="82"/>
      <c r="D143" s="83"/>
      <c r="E143" s="252"/>
      <c r="F143" s="241"/>
      <c r="G143" s="276"/>
      <c r="H143" s="29"/>
      <c r="I143" s="29"/>
      <c r="J143" s="203"/>
      <c r="K143" s="311"/>
    </row>
    <row r="144" spans="1:11">
      <c r="A144" s="4"/>
      <c r="B144" s="98"/>
      <c r="C144" s="77"/>
      <c r="D144" s="98"/>
      <c r="E144" s="1"/>
      <c r="F144" s="71"/>
      <c r="G144" s="292"/>
      <c r="H144" s="3"/>
      <c r="I144" s="100"/>
      <c r="J144" s="301"/>
    </row>
    <row r="145" spans="1:11">
      <c r="A145" s="4"/>
      <c r="B145" s="98"/>
      <c r="C145" s="77"/>
      <c r="D145" s="98"/>
      <c r="E145" s="1"/>
      <c r="F145" s="71"/>
      <c r="G145" s="292"/>
      <c r="H145" s="3"/>
      <c r="I145" s="100"/>
      <c r="J145" s="301"/>
    </row>
    <row r="146" spans="1:11" ht="35.25" customHeight="1">
      <c r="A146" s="1" t="s">
        <v>1</v>
      </c>
      <c r="B146" s="1"/>
      <c r="C146" s="71"/>
      <c r="D146" s="77"/>
      <c r="E146" s="232"/>
      <c r="F146" s="233"/>
      <c r="G146" s="270"/>
      <c r="H146" s="1"/>
      <c r="I146" s="1"/>
      <c r="J146" s="299"/>
      <c r="K146" s="309"/>
    </row>
    <row r="147" spans="1:11">
      <c r="A147" s="3761" t="s">
        <v>1184</v>
      </c>
      <c r="B147" s="3761"/>
      <c r="C147" s="10"/>
      <c r="D147" s="78"/>
      <c r="E147" s="232"/>
      <c r="F147" s="233"/>
      <c r="G147" s="270"/>
      <c r="H147" s="1"/>
      <c r="I147" s="1"/>
      <c r="J147" s="299"/>
      <c r="K147" s="309"/>
    </row>
    <row r="148" spans="1:11" ht="21.75" customHeight="1" thickBot="1">
      <c r="A148" s="4"/>
      <c r="B148" s="3"/>
      <c r="C148" s="77"/>
      <c r="D148" s="77"/>
      <c r="E148" s="232"/>
      <c r="F148" s="233"/>
      <c r="G148" s="270"/>
      <c r="H148" s="3"/>
      <c r="I148" s="3"/>
      <c r="J148" s="299"/>
      <c r="K148" s="309"/>
    </row>
    <row r="149" spans="1:11">
      <c r="A149" s="3759"/>
      <c r="B149" s="3760" t="s">
        <v>3</v>
      </c>
      <c r="C149" s="6" t="s">
        <v>4</v>
      </c>
      <c r="D149" s="7" t="s">
        <v>5</v>
      </c>
      <c r="E149" s="234" t="s">
        <v>6</v>
      </c>
      <c r="F149" s="235" t="s">
        <v>6</v>
      </c>
      <c r="G149" s="297" t="s">
        <v>7</v>
      </c>
      <c r="H149" s="80" t="s">
        <v>8</v>
      </c>
      <c r="I149" s="6" t="s">
        <v>9</v>
      </c>
      <c r="J149" s="302" t="s">
        <v>10</v>
      </c>
      <c r="K149" s="313" t="s">
        <v>10</v>
      </c>
    </row>
    <row r="150" spans="1:11" ht="35.25" thickBot="1">
      <c r="A150" s="118"/>
      <c r="B150" s="16"/>
      <c r="C150" s="12"/>
      <c r="D150" s="13" t="s">
        <v>11</v>
      </c>
      <c r="E150" s="236" t="s">
        <v>12</v>
      </c>
      <c r="F150" s="237" t="s">
        <v>13</v>
      </c>
      <c r="G150" s="298"/>
      <c r="H150" s="12" t="s">
        <v>14</v>
      </c>
      <c r="I150" s="12"/>
      <c r="J150" s="303" t="s">
        <v>15</v>
      </c>
      <c r="K150" s="314" t="s">
        <v>16</v>
      </c>
    </row>
    <row r="151" spans="1:11">
      <c r="A151" s="3121"/>
      <c r="B151" s="20" t="s">
        <v>7881</v>
      </c>
      <c r="C151" s="747" t="s">
        <v>901</v>
      </c>
      <c r="D151" s="440" t="s">
        <v>334</v>
      </c>
      <c r="E151" s="3757">
        <v>30</v>
      </c>
      <c r="F151" s="3757" t="s">
        <v>7848</v>
      </c>
      <c r="G151" s="3373">
        <v>25272</v>
      </c>
      <c r="H151" s="20">
        <v>440</v>
      </c>
      <c r="I151" s="20" t="s">
        <v>2440</v>
      </c>
      <c r="J151" s="204" t="s">
        <v>7956</v>
      </c>
      <c r="K151" s="3373">
        <v>24</v>
      </c>
    </row>
    <row r="152" spans="1:11">
      <c r="A152" s="1791" t="s">
        <v>5546</v>
      </c>
      <c r="B152" s="29" t="s">
        <v>7884</v>
      </c>
      <c r="C152" s="459" t="s">
        <v>901</v>
      </c>
      <c r="D152" s="454" t="s">
        <v>334</v>
      </c>
      <c r="E152" s="3757">
        <v>30</v>
      </c>
      <c r="F152" s="3757" t="s">
        <v>7848</v>
      </c>
      <c r="G152" s="487">
        <v>25272</v>
      </c>
      <c r="H152" s="29">
        <v>440</v>
      </c>
      <c r="I152" s="29" t="s">
        <v>2440</v>
      </c>
      <c r="J152" s="203" t="s">
        <v>7956</v>
      </c>
      <c r="K152" s="487">
        <v>24</v>
      </c>
    </row>
    <row r="153" spans="1:11">
      <c r="A153" s="1791" t="s">
        <v>5546</v>
      </c>
      <c r="B153" s="2026" t="s">
        <v>7830</v>
      </c>
      <c r="C153" s="2026" t="s">
        <v>901</v>
      </c>
      <c r="D153" s="2026" t="s">
        <v>1449</v>
      </c>
      <c r="E153" s="3757">
        <v>32</v>
      </c>
      <c r="F153" s="3757" t="s">
        <v>7792</v>
      </c>
      <c r="G153" s="2026" t="s">
        <v>218</v>
      </c>
      <c r="H153" s="2026">
        <v>220</v>
      </c>
      <c r="I153" s="2026" t="s">
        <v>2440</v>
      </c>
      <c r="J153" s="2026" t="s">
        <v>7957</v>
      </c>
      <c r="K153" s="2026">
        <v>26</v>
      </c>
    </row>
    <row r="154" spans="1:11">
      <c r="A154" s="1791" t="s">
        <v>5546</v>
      </c>
      <c r="B154" s="2026" t="s">
        <v>7833</v>
      </c>
      <c r="C154" s="2026" t="s">
        <v>901</v>
      </c>
      <c r="D154" s="2026" t="s">
        <v>1449</v>
      </c>
      <c r="E154" s="3757">
        <v>35</v>
      </c>
      <c r="F154" s="3757" t="s">
        <v>7842</v>
      </c>
      <c r="G154" s="2026" t="s">
        <v>218</v>
      </c>
      <c r="H154" s="2026">
        <v>270</v>
      </c>
      <c r="I154" s="2026" t="s">
        <v>2440</v>
      </c>
      <c r="J154" s="2026" t="s">
        <v>7831</v>
      </c>
      <c r="K154" s="2026">
        <v>31</v>
      </c>
    </row>
    <row r="155" spans="1:11">
      <c r="A155" s="1791" t="s">
        <v>5546</v>
      </c>
      <c r="B155" s="2026" t="s">
        <v>7839</v>
      </c>
      <c r="C155" s="2026" t="s">
        <v>901</v>
      </c>
      <c r="D155" s="2026" t="s">
        <v>334</v>
      </c>
      <c r="E155" s="3757">
        <v>40</v>
      </c>
      <c r="F155" s="3757" t="s">
        <v>7958</v>
      </c>
      <c r="G155" s="2026" t="s">
        <v>218</v>
      </c>
      <c r="H155" s="2026">
        <v>270</v>
      </c>
      <c r="I155" s="2026" t="s">
        <v>2440</v>
      </c>
      <c r="J155" s="2026" t="s">
        <v>7831</v>
      </c>
      <c r="K155" s="2026">
        <v>31</v>
      </c>
    </row>
    <row r="156" spans="1:11">
      <c r="A156" s="1791" t="s">
        <v>5546</v>
      </c>
      <c r="B156" s="2026" t="s">
        <v>7843</v>
      </c>
      <c r="C156" s="2026" t="s">
        <v>901</v>
      </c>
      <c r="D156" s="2026" t="s">
        <v>334</v>
      </c>
      <c r="E156" s="3757">
        <v>50</v>
      </c>
      <c r="F156" s="3757" t="s">
        <v>5990</v>
      </c>
      <c r="G156" s="2026" t="s">
        <v>218</v>
      </c>
      <c r="H156" s="2026">
        <v>370</v>
      </c>
      <c r="I156" s="2026" t="s">
        <v>2440</v>
      </c>
      <c r="J156" s="2026" t="s">
        <v>7945</v>
      </c>
      <c r="K156" s="2026">
        <v>41</v>
      </c>
    </row>
    <row r="157" spans="1:11">
      <c r="A157" s="1791" t="s">
        <v>5546</v>
      </c>
      <c r="B157" s="29" t="s">
        <v>7853</v>
      </c>
      <c r="C157" s="459" t="s">
        <v>901</v>
      </c>
      <c r="D157" s="3042" t="s">
        <v>7854</v>
      </c>
      <c r="E157" s="3757">
        <v>45</v>
      </c>
      <c r="F157" s="3757" t="s">
        <v>7959</v>
      </c>
      <c r="G157" s="3757">
        <v>25283</v>
      </c>
      <c r="H157" s="162" t="s">
        <v>7856</v>
      </c>
      <c r="I157" s="3223" t="s">
        <v>2405</v>
      </c>
      <c r="J157" s="3527" t="s">
        <v>7857</v>
      </c>
      <c r="K157" s="3757">
        <v>42.71</v>
      </c>
    </row>
    <row r="158" spans="1:11">
      <c r="A158" s="1791" t="s">
        <v>5546</v>
      </c>
      <c r="B158" s="29" t="s">
        <v>7858</v>
      </c>
      <c r="C158" s="459" t="s">
        <v>901</v>
      </c>
      <c r="D158" s="3042" t="s">
        <v>1449</v>
      </c>
      <c r="E158" s="3757">
        <v>40</v>
      </c>
      <c r="F158" s="3757" t="s">
        <v>7864</v>
      </c>
      <c r="G158" s="2026">
        <v>25272</v>
      </c>
      <c r="H158" s="3222" t="s">
        <v>7934</v>
      </c>
      <c r="I158" s="3223" t="s">
        <v>2405</v>
      </c>
      <c r="J158" s="3527" t="s">
        <v>7935</v>
      </c>
      <c r="K158" s="487">
        <v>33</v>
      </c>
    </row>
    <row r="159" spans="1:11">
      <c r="A159" s="1791" t="s">
        <v>5546</v>
      </c>
      <c r="B159" s="29" t="s">
        <v>7863</v>
      </c>
      <c r="C159" s="459" t="s">
        <v>901</v>
      </c>
      <c r="D159" s="3042" t="s">
        <v>1449</v>
      </c>
      <c r="E159" s="3757">
        <v>40</v>
      </c>
      <c r="F159" s="3757" t="s">
        <v>7864</v>
      </c>
      <c r="G159" s="2026">
        <v>25272</v>
      </c>
      <c r="H159" s="3222" t="s">
        <v>7934</v>
      </c>
      <c r="I159" s="3223" t="s">
        <v>2405</v>
      </c>
      <c r="J159" s="3527" t="s">
        <v>7935</v>
      </c>
      <c r="K159" s="487">
        <v>33</v>
      </c>
    </row>
    <row r="160" spans="1:11">
      <c r="A160" s="1791" t="s">
        <v>5546</v>
      </c>
      <c r="B160" s="29" t="s">
        <v>7866</v>
      </c>
      <c r="C160" s="459" t="s">
        <v>901</v>
      </c>
      <c r="D160" s="3042" t="s">
        <v>7867</v>
      </c>
      <c r="E160" s="3757">
        <v>92</v>
      </c>
      <c r="F160" s="3757" t="s">
        <v>7868</v>
      </c>
      <c r="G160" s="2026">
        <v>25272</v>
      </c>
      <c r="H160" s="3222">
        <v>345</v>
      </c>
      <c r="I160" s="3223" t="s">
        <v>2405</v>
      </c>
      <c r="J160" s="2073" t="s">
        <v>7936</v>
      </c>
      <c r="K160" s="3757" t="s">
        <v>7937</v>
      </c>
    </row>
    <row r="161" spans="1:11" ht="37.5">
      <c r="A161" s="1791" t="s">
        <v>5546</v>
      </c>
      <c r="B161" s="29" t="s">
        <v>7872</v>
      </c>
      <c r="C161" s="459" t="s">
        <v>901</v>
      </c>
      <c r="D161" s="3042" t="s">
        <v>7867</v>
      </c>
      <c r="E161" s="3757">
        <v>105</v>
      </c>
      <c r="F161" s="3757" t="s">
        <v>7938</v>
      </c>
      <c r="G161" s="2026">
        <v>25272</v>
      </c>
      <c r="H161" s="3225">
        <v>405</v>
      </c>
      <c r="I161" s="3223" t="s">
        <v>2405</v>
      </c>
      <c r="J161" s="3243" t="s">
        <v>7846</v>
      </c>
      <c r="K161" s="3226" t="s">
        <v>7939</v>
      </c>
    </row>
    <row r="162" spans="1:11">
      <c r="A162" s="1791" t="s">
        <v>5546</v>
      </c>
      <c r="B162" s="29" t="s">
        <v>7877</v>
      </c>
      <c r="C162" s="459" t="s">
        <v>901</v>
      </c>
      <c r="D162" s="3042" t="s">
        <v>7867</v>
      </c>
      <c r="E162" s="3757">
        <v>120</v>
      </c>
      <c r="F162" s="3757" t="s">
        <v>7878</v>
      </c>
      <c r="G162" s="2026">
        <v>25272</v>
      </c>
      <c r="H162" s="3222">
        <v>465</v>
      </c>
      <c r="I162" s="3223" t="s">
        <v>2405</v>
      </c>
      <c r="J162" s="2073" t="s">
        <v>7940</v>
      </c>
      <c r="K162" s="3757">
        <v>101</v>
      </c>
    </row>
    <row r="163" spans="1:11">
      <c r="A163" s="1791" t="s">
        <v>5546</v>
      </c>
      <c r="B163" s="29" t="s">
        <v>7880</v>
      </c>
      <c r="C163" s="459" t="s">
        <v>901</v>
      </c>
      <c r="D163" s="3042" t="s">
        <v>7854</v>
      </c>
      <c r="E163" s="3757">
        <v>45</v>
      </c>
      <c r="F163" s="3757" t="s">
        <v>7932</v>
      </c>
      <c r="G163" s="2026">
        <v>25272</v>
      </c>
      <c r="H163" s="3222">
        <v>238</v>
      </c>
      <c r="I163" s="3223" t="s">
        <v>2405</v>
      </c>
      <c r="J163" s="3527" t="s">
        <v>7933</v>
      </c>
      <c r="K163" s="487">
        <v>39.72</v>
      </c>
    </row>
    <row r="164" spans="1:11">
      <c r="A164" s="1791" t="s">
        <v>5546</v>
      </c>
      <c r="B164" s="29" t="s">
        <v>7885</v>
      </c>
      <c r="C164" s="459" t="s">
        <v>901</v>
      </c>
      <c r="D164" s="454" t="s">
        <v>1449</v>
      </c>
      <c r="E164" s="3757">
        <v>40</v>
      </c>
      <c r="F164" s="3757" t="s">
        <v>7960</v>
      </c>
      <c r="G164" s="487" t="s">
        <v>218</v>
      </c>
      <c r="H164" s="29">
        <v>580</v>
      </c>
      <c r="I164" s="29" t="s">
        <v>2440</v>
      </c>
      <c r="J164" s="203" t="s">
        <v>7961</v>
      </c>
      <c r="K164" s="2073">
        <v>31</v>
      </c>
    </row>
    <row r="165" spans="1:11">
      <c r="A165" s="1791" t="s">
        <v>5546</v>
      </c>
      <c r="B165" s="29" t="s">
        <v>7890</v>
      </c>
      <c r="C165" s="459" t="s">
        <v>901</v>
      </c>
      <c r="D165" s="454" t="s">
        <v>1449</v>
      </c>
      <c r="E165" s="3757"/>
      <c r="F165" s="3757"/>
      <c r="G165" s="277"/>
      <c r="H165" s="29"/>
      <c r="I165" s="29"/>
      <c r="J165" s="203"/>
      <c r="K165" s="487"/>
    </row>
    <row r="166" spans="1:11">
      <c r="A166" s="1791" t="s">
        <v>5546</v>
      </c>
      <c r="B166" s="29" t="s">
        <v>7891</v>
      </c>
      <c r="C166" s="459" t="s">
        <v>901</v>
      </c>
      <c r="D166" s="454" t="s">
        <v>334</v>
      </c>
      <c r="E166" s="3757">
        <v>32</v>
      </c>
      <c r="F166" s="3757" t="s">
        <v>7894</v>
      </c>
      <c r="G166" s="3359" t="s">
        <v>218</v>
      </c>
      <c r="H166" s="29">
        <v>480</v>
      </c>
      <c r="I166" s="29" t="s">
        <v>2440</v>
      </c>
      <c r="J166" s="203" t="s">
        <v>7875</v>
      </c>
      <c r="K166" s="2073">
        <v>26</v>
      </c>
    </row>
    <row r="167" spans="1:11">
      <c r="A167" s="1791" t="s">
        <v>5546</v>
      </c>
      <c r="B167" s="29" t="s">
        <v>7895</v>
      </c>
      <c r="C167" s="459" t="s">
        <v>901</v>
      </c>
      <c r="D167" s="3042" t="s">
        <v>1449</v>
      </c>
      <c r="E167" s="3757">
        <v>80</v>
      </c>
      <c r="F167" s="3757" t="s">
        <v>7960</v>
      </c>
      <c r="G167" s="3359" t="s">
        <v>218</v>
      </c>
      <c r="H167" s="162">
        <v>600</v>
      </c>
      <c r="I167" s="455" t="s">
        <v>2440</v>
      </c>
      <c r="J167" s="2253" t="s">
        <v>1466</v>
      </c>
      <c r="K167" s="3757">
        <v>64</v>
      </c>
    </row>
    <row r="168" spans="1:11">
      <c r="A168" s="1791" t="s">
        <v>5546</v>
      </c>
      <c r="B168" s="29" t="s">
        <v>7899</v>
      </c>
      <c r="C168" s="459" t="s">
        <v>901</v>
      </c>
      <c r="D168" s="3042" t="s">
        <v>334</v>
      </c>
      <c r="E168" s="3757">
        <v>60</v>
      </c>
      <c r="F168" s="3757" t="s">
        <v>7900</v>
      </c>
      <c r="G168" s="3359" t="s">
        <v>218</v>
      </c>
      <c r="H168" s="162">
        <v>980</v>
      </c>
      <c r="I168" s="455" t="s">
        <v>2440</v>
      </c>
      <c r="J168" s="2253" t="s">
        <v>7962</v>
      </c>
      <c r="K168" s="3391">
        <v>51</v>
      </c>
    </row>
    <row r="169" spans="1:11">
      <c r="A169" s="1791" t="s">
        <v>5546</v>
      </c>
      <c r="B169" s="29" t="s">
        <v>7903</v>
      </c>
      <c r="C169" s="459" t="s">
        <v>901</v>
      </c>
      <c r="D169" s="454" t="s">
        <v>1449</v>
      </c>
      <c r="E169" s="3757">
        <v>64</v>
      </c>
      <c r="F169" s="3757" t="s">
        <v>7894</v>
      </c>
      <c r="G169" s="3359" t="s">
        <v>218</v>
      </c>
      <c r="H169" s="29">
        <v>490</v>
      </c>
      <c r="I169" s="29" t="s">
        <v>2440</v>
      </c>
      <c r="J169" s="203" t="s">
        <v>7950</v>
      </c>
      <c r="K169" s="3363">
        <v>53</v>
      </c>
    </row>
    <row r="170" spans="1:11">
      <c r="A170" s="1791" t="s">
        <v>5546</v>
      </c>
      <c r="B170" s="3363" t="s">
        <v>7847</v>
      </c>
      <c r="C170" s="2026" t="s">
        <v>901</v>
      </c>
      <c r="D170" s="2026" t="s">
        <v>1449</v>
      </c>
      <c r="E170" s="3757">
        <v>60</v>
      </c>
      <c r="F170" s="3757" t="s">
        <v>7950</v>
      </c>
      <c r="G170" s="3363" t="s">
        <v>218</v>
      </c>
      <c r="H170" s="3363">
        <v>440</v>
      </c>
      <c r="I170" s="3363" t="s">
        <v>2405</v>
      </c>
      <c r="J170" s="3363" t="s">
        <v>7963</v>
      </c>
      <c r="K170" s="3363">
        <v>48</v>
      </c>
    </row>
    <row r="171" spans="1:11">
      <c r="A171" s="1791" t="s">
        <v>5546</v>
      </c>
      <c r="B171" s="3363" t="s">
        <v>7851</v>
      </c>
      <c r="C171" s="2026" t="s">
        <v>901</v>
      </c>
      <c r="D171" s="2026" t="s">
        <v>1449</v>
      </c>
      <c r="E171" s="3757">
        <v>60</v>
      </c>
      <c r="F171" s="3757" t="s">
        <v>7950</v>
      </c>
      <c r="G171" s="3363" t="s">
        <v>218</v>
      </c>
      <c r="H171" s="3363">
        <v>440</v>
      </c>
      <c r="I171" s="3363" t="s">
        <v>2405</v>
      </c>
      <c r="J171" s="3363" t="s">
        <v>7963</v>
      </c>
      <c r="K171" s="3363">
        <v>48</v>
      </c>
    </row>
    <row r="172" spans="1:11">
      <c r="A172" s="1791" t="s">
        <v>5546</v>
      </c>
      <c r="B172" s="3363" t="s">
        <v>7964</v>
      </c>
      <c r="C172" s="2026" t="s">
        <v>901</v>
      </c>
      <c r="D172" s="2026" t="s">
        <v>1449</v>
      </c>
      <c r="E172" s="3757">
        <v>40</v>
      </c>
      <c r="F172" s="3757" t="s">
        <v>7965</v>
      </c>
      <c r="G172" s="3363" t="s">
        <v>218</v>
      </c>
      <c r="H172" s="3363">
        <v>620</v>
      </c>
      <c r="I172" s="3363" t="s">
        <v>2405</v>
      </c>
      <c r="J172" s="3363" t="s">
        <v>7966</v>
      </c>
      <c r="K172" s="3363">
        <v>33</v>
      </c>
    </row>
    <row r="173" spans="1:11">
      <c r="A173" s="1791" t="s">
        <v>5546</v>
      </c>
      <c r="B173" s="29" t="s">
        <v>7910</v>
      </c>
      <c r="C173" s="459" t="s">
        <v>901</v>
      </c>
      <c r="D173" s="3042" t="s">
        <v>1449</v>
      </c>
      <c r="E173" s="3757">
        <v>45</v>
      </c>
      <c r="F173" s="3757" t="s">
        <v>7967</v>
      </c>
      <c r="G173" s="487" t="s">
        <v>218</v>
      </c>
      <c r="H173" s="162">
        <v>360</v>
      </c>
      <c r="I173" s="455" t="s">
        <v>2405</v>
      </c>
      <c r="J173" s="2026" t="s">
        <v>7968</v>
      </c>
      <c r="K173" s="487">
        <v>40</v>
      </c>
    </row>
    <row r="174" spans="1:11">
      <c r="A174" s="1791" t="s">
        <v>5546</v>
      </c>
      <c r="B174" s="29" t="s">
        <v>7913</v>
      </c>
      <c r="C174" s="93" t="s">
        <v>901</v>
      </c>
      <c r="D174" s="53" t="s">
        <v>2976</v>
      </c>
      <c r="E174" s="3757">
        <v>30</v>
      </c>
      <c r="F174" s="3757" t="s">
        <v>7969</v>
      </c>
      <c r="G174" s="487" t="s">
        <v>218</v>
      </c>
      <c r="H174" s="82">
        <v>720</v>
      </c>
      <c r="I174" s="455" t="s">
        <v>126</v>
      </c>
      <c r="J174" s="203" t="s">
        <v>7970</v>
      </c>
      <c r="K174" s="2026" t="s">
        <v>7971</v>
      </c>
    </row>
    <row r="175" spans="1:11">
      <c r="A175" s="194" t="s">
        <v>4617</v>
      </c>
      <c r="B175" s="796" t="s">
        <v>7972</v>
      </c>
      <c r="C175" s="459" t="s">
        <v>901</v>
      </c>
      <c r="D175" s="1607" t="s">
        <v>1449</v>
      </c>
      <c r="E175" s="826">
        <v>50</v>
      </c>
      <c r="F175" s="161" t="s">
        <v>7844</v>
      </c>
      <c r="G175" s="1144" t="s">
        <v>7973</v>
      </c>
      <c r="H175" s="162">
        <v>400</v>
      </c>
      <c r="I175" s="455" t="s">
        <v>2405</v>
      </c>
      <c r="J175" s="166">
        <v>445</v>
      </c>
      <c r="K175" s="167">
        <v>44.5</v>
      </c>
    </row>
    <row r="176" spans="1:11">
      <c r="A176" s="194" t="s">
        <v>4617</v>
      </c>
      <c r="B176" s="796" t="s">
        <v>7974</v>
      </c>
      <c r="C176" s="93" t="s">
        <v>901</v>
      </c>
      <c r="D176" s="1819" t="s">
        <v>2976</v>
      </c>
      <c r="E176" s="826" t="s">
        <v>7975</v>
      </c>
      <c r="F176" s="161" t="s">
        <v>7976</v>
      </c>
      <c r="G176" s="1144" t="s">
        <v>7973</v>
      </c>
      <c r="H176" s="162">
        <v>860</v>
      </c>
      <c r="I176" s="856" t="s">
        <v>7977</v>
      </c>
      <c r="J176" s="166">
        <v>705</v>
      </c>
      <c r="K176" s="167">
        <v>23.5</v>
      </c>
    </row>
    <row r="177" spans="1:11">
      <c r="A177" s="223"/>
      <c r="B177" s="226"/>
      <c r="C177" s="87"/>
      <c r="D177" s="86"/>
      <c r="E177" s="244"/>
      <c r="F177" s="245"/>
      <c r="G177" s="275"/>
      <c r="H177" s="87"/>
      <c r="I177" s="87"/>
      <c r="J177" s="204"/>
      <c r="K177" s="310"/>
    </row>
    <row r="178" spans="1:11">
      <c r="A178" s="194"/>
      <c r="B178" s="227"/>
      <c r="C178" s="85"/>
      <c r="D178" s="86"/>
      <c r="E178" s="250"/>
      <c r="F178" s="251"/>
      <c r="G178" s="275"/>
      <c r="H178" s="20"/>
      <c r="I178" s="20"/>
      <c r="J178" s="204"/>
      <c r="K178" s="310"/>
    </row>
    <row r="179" spans="1:11">
      <c r="A179" s="127"/>
      <c r="B179" s="32"/>
      <c r="C179" s="82"/>
      <c r="D179" s="83"/>
      <c r="E179" s="252"/>
      <c r="F179" s="241"/>
      <c r="G179" s="276"/>
      <c r="H179" s="29"/>
      <c r="I179" s="29"/>
      <c r="J179" s="203"/>
      <c r="K179" s="311"/>
    </row>
    <row r="180" spans="1:11">
      <c r="A180" s="4"/>
      <c r="B180" s="98"/>
      <c r="C180" s="77"/>
      <c r="D180" s="98"/>
      <c r="E180" s="1"/>
      <c r="F180" s="71"/>
      <c r="G180" s="292"/>
      <c r="H180" s="3"/>
      <c r="I180" s="100"/>
      <c r="J180" s="301"/>
    </row>
  </sheetData>
  <mergeCells count="6">
    <mergeCell ref="A147:B147"/>
    <mergeCell ref="A3:B3"/>
    <mergeCell ref="A39:B39"/>
    <mergeCell ref="A61:B61"/>
    <mergeCell ref="A75:B75"/>
    <mergeCell ref="A111:B111"/>
  </mergeCells>
  <phoneticPr fontId="4" type="noConversion"/>
  <pageMargins left="0.7" right="0.7" top="0.75" bottom="0.75" header="0.3" footer="0.3"/>
  <pageSetup paperSize="9" scale="55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397B-D01A-4558-B708-8F37B685D41A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1C6B-13D2-4599-BA27-A212A5ABBAC8}">
  <dimension ref="A1:O535"/>
  <sheetViews>
    <sheetView topLeftCell="B40" zoomScaleNormal="100" workbookViewId="0">
      <selection activeCell="E124" sqref="E124"/>
    </sheetView>
  </sheetViews>
  <sheetFormatPr defaultColWidth="12.140625" defaultRowHeight="34.5"/>
  <cols>
    <col min="1" max="1" width="4.42578125" style="98" customWidth="1"/>
    <col min="2" max="2" width="32.28515625" style="77" customWidth="1"/>
    <col min="3" max="3" width="10.5703125" style="98" customWidth="1"/>
    <col min="4" max="4" width="10.42578125" style="1" customWidth="1"/>
    <col min="5" max="5" width="11.28515625" style="178" customWidth="1"/>
    <col min="6" max="6" width="11.28515625" style="100" customWidth="1"/>
    <col min="7" max="7" width="10.85546875" style="98" customWidth="1"/>
    <col min="8" max="8" width="11.5703125" style="100" customWidth="1"/>
    <col min="9" max="9" width="17.28515625" style="101" customWidth="1"/>
    <col min="10" max="10" width="13.42578125" style="295" customWidth="1"/>
    <col min="11" max="11" width="16.28515625" style="333" customWidth="1"/>
    <col min="12" max="12" width="13.85546875" style="104" customWidth="1"/>
    <col min="13" max="13" width="8.85546875" style="105" customWidth="1"/>
    <col min="14" max="14" width="18.140625" style="101" customWidth="1"/>
    <col min="15" max="16384" width="12.140625" style="3"/>
  </cols>
  <sheetData>
    <row r="1" spans="1:14" ht="35.25" customHeight="1">
      <c r="A1" s="4"/>
      <c r="B1" s="106"/>
      <c r="C1" s="77"/>
      <c r="D1" s="98"/>
      <c r="E1" s="1"/>
      <c r="F1" s="71"/>
      <c r="G1" s="354"/>
      <c r="H1" s="3"/>
      <c r="I1" s="100"/>
      <c r="J1" s="301"/>
      <c r="L1" s="3"/>
      <c r="M1" s="3"/>
      <c r="N1" s="3"/>
    </row>
    <row r="2" spans="1:14" s="1" customFormat="1" ht="37.5">
      <c r="A2" s="2" t="s">
        <v>1</v>
      </c>
      <c r="B2" s="3753"/>
      <c r="C2" s="354"/>
      <c r="D2" s="98"/>
      <c r="E2" s="1178"/>
      <c r="F2" s="355"/>
      <c r="G2" s="71"/>
      <c r="H2" s="100"/>
      <c r="I2" s="3"/>
      <c r="J2" s="356"/>
      <c r="K2" s="309"/>
    </row>
    <row r="3" spans="1:14" s="1" customFormat="1">
      <c r="A3" s="3761"/>
      <c r="B3" s="3761"/>
      <c r="C3" s="3761"/>
      <c r="D3" s="4"/>
      <c r="E3" s="91"/>
      <c r="F3" s="293"/>
      <c r="G3" s="71"/>
      <c r="H3" s="100"/>
      <c r="I3" s="3"/>
      <c r="J3" s="356"/>
      <c r="K3" s="309"/>
    </row>
    <row r="4" spans="1:14" ht="35.25" customHeight="1" thickBot="1">
      <c r="A4" s="4"/>
      <c r="B4" s="3753"/>
      <c r="C4" s="354"/>
      <c r="D4" s="77"/>
      <c r="E4" s="98"/>
      <c r="F4" s="355"/>
      <c r="G4" s="71"/>
      <c r="I4" s="3"/>
      <c r="J4" s="356"/>
      <c r="K4" s="309"/>
      <c r="L4" s="3"/>
      <c r="M4" s="3"/>
      <c r="N4" s="3"/>
    </row>
    <row r="5" spans="1:14" s="10" customFormat="1">
      <c r="A5" s="7"/>
      <c r="B5" s="3760" t="s">
        <v>3</v>
      </c>
      <c r="C5" s="113" t="s">
        <v>4</v>
      </c>
      <c r="D5" s="7" t="s">
        <v>5</v>
      </c>
      <c r="E5" s="1470" t="s">
        <v>6</v>
      </c>
      <c r="F5" s="1471" t="s">
        <v>6</v>
      </c>
      <c r="G5" s="1537" t="s">
        <v>7</v>
      </c>
      <c r="H5" s="6" t="s">
        <v>8</v>
      </c>
      <c r="I5" s="113" t="s">
        <v>936</v>
      </c>
      <c r="J5" s="377" t="s">
        <v>10</v>
      </c>
      <c r="K5" s="219" t="s">
        <v>10</v>
      </c>
    </row>
    <row r="6" spans="1:14" s="10" customFormat="1" ht="35.25" thickBot="1">
      <c r="A6" s="120"/>
      <c r="B6" s="16"/>
      <c r="C6" s="123"/>
      <c r="D6" s="13" t="s">
        <v>11</v>
      </c>
      <c r="E6" s="1472" t="s">
        <v>13</v>
      </c>
      <c r="F6" s="1473" t="s">
        <v>12</v>
      </c>
      <c r="G6" s="1538"/>
      <c r="H6" s="12" t="s">
        <v>14</v>
      </c>
      <c r="I6" s="123" t="s">
        <v>937</v>
      </c>
      <c r="J6" s="378" t="s">
        <v>15</v>
      </c>
      <c r="K6" s="307" t="s">
        <v>16</v>
      </c>
    </row>
    <row r="7" spans="1:14">
      <c r="A7" s="1806"/>
      <c r="B7" s="776" t="s">
        <v>6325</v>
      </c>
      <c r="C7" s="458"/>
      <c r="D7" s="3031"/>
      <c r="E7" s="2071"/>
      <c r="F7" s="1197"/>
      <c r="G7" s="1116"/>
      <c r="H7" s="1345"/>
      <c r="I7" s="486"/>
      <c r="J7" s="1345"/>
      <c r="K7" s="1997"/>
      <c r="L7" s="3"/>
      <c r="M7" s="3"/>
      <c r="N7" s="3"/>
    </row>
    <row r="8" spans="1:14" ht="37.5">
      <c r="A8" s="1817" t="s">
        <v>2980</v>
      </c>
      <c r="B8" s="1782" t="s">
        <v>6613</v>
      </c>
      <c r="C8" s="362" t="s">
        <v>4265</v>
      </c>
      <c r="D8" s="1056" t="s">
        <v>3216</v>
      </c>
      <c r="E8" s="1783">
        <v>75</v>
      </c>
      <c r="F8" s="2986" t="s">
        <v>1319</v>
      </c>
      <c r="G8" s="2985" t="s">
        <v>4370</v>
      </c>
      <c r="H8" s="2104">
        <v>1210</v>
      </c>
      <c r="I8" s="455" t="s">
        <v>285</v>
      </c>
      <c r="J8" s="1778" t="s">
        <v>7978</v>
      </c>
      <c r="K8" s="2105">
        <v>62</v>
      </c>
      <c r="L8" s="3"/>
      <c r="M8" s="3"/>
      <c r="N8" s="3"/>
    </row>
    <row r="9" spans="1:14" ht="37.5">
      <c r="A9" s="1817" t="s">
        <v>2980</v>
      </c>
      <c r="B9" s="1782" t="s">
        <v>6615</v>
      </c>
      <c r="C9" s="362" t="s">
        <v>4265</v>
      </c>
      <c r="D9" s="1056" t="s">
        <v>3216</v>
      </c>
      <c r="E9" s="1783">
        <v>80</v>
      </c>
      <c r="F9" s="2986" t="s">
        <v>1064</v>
      </c>
      <c r="G9" s="2985" t="s">
        <v>7979</v>
      </c>
      <c r="H9" s="2104">
        <v>1235</v>
      </c>
      <c r="I9" s="455" t="s">
        <v>285</v>
      </c>
      <c r="J9" s="1778" t="s">
        <v>1230</v>
      </c>
      <c r="K9" s="2105">
        <v>63.5</v>
      </c>
      <c r="L9" s="3"/>
      <c r="M9" s="3"/>
      <c r="N9" s="3"/>
    </row>
    <row r="10" spans="1:14" ht="37.5">
      <c r="A10" s="1817" t="s">
        <v>2980</v>
      </c>
      <c r="B10" s="1782" t="s">
        <v>7980</v>
      </c>
      <c r="C10" s="362" t="s">
        <v>4265</v>
      </c>
      <c r="D10" s="1056" t="s">
        <v>3216</v>
      </c>
      <c r="E10" s="1783">
        <v>90</v>
      </c>
      <c r="F10" s="1784" t="s">
        <v>3944</v>
      </c>
      <c r="G10" s="2437" t="s">
        <v>3580</v>
      </c>
      <c r="H10" s="2104">
        <v>1550</v>
      </c>
      <c r="I10" s="455" t="s">
        <v>7981</v>
      </c>
      <c r="J10" s="1778" t="s">
        <v>1439</v>
      </c>
      <c r="K10" s="2105">
        <v>79</v>
      </c>
      <c r="L10" s="3"/>
      <c r="M10" s="3"/>
      <c r="N10" s="3"/>
    </row>
    <row r="11" spans="1:14">
      <c r="A11" s="1817" t="s">
        <v>2980</v>
      </c>
      <c r="B11" s="2432" t="s">
        <v>7982</v>
      </c>
      <c r="C11" s="362" t="s">
        <v>4265</v>
      </c>
      <c r="D11" s="1056" t="s">
        <v>3506</v>
      </c>
      <c r="E11" s="1836">
        <v>80</v>
      </c>
      <c r="F11" s="1990" t="s">
        <v>820</v>
      </c>
      <c r="G11" s="1713" t="s">
        <v>6352</v>
      </c>
      <c r="H11" s="69" t="s">
        <v>1734</v>
      </c>
      <c r="I11" s="455" t="s">
        <v>350</v>
      </c>
      <c r="J11" s="1778" t="s">
        <v>1041</v>
      </c>
      <c r="K11" s="2132">
        <v>62.33</v>
      </c>
      <c r="L11" s="3"/>
      <c r="M11" s="3"/>
      <c r="N11" s="3"/>
    </row>
    <row r="12" spans="1:14">
      <c r="A12" s="1817" t="s">
        <v>2980</v>
      </c>
      <c r="B12" s="2432" t="s">
        <v>7983</v>
      </c>
      <c r="C12" s="362" t="s">
        <v>4265</v>
      </c>
      <c r="D12" s="1056" t="s">
        <v>3506</v>
      </c>
      <c r="E12" s="1836">
        <v>80</v>
      </c>
      <c r="F12" s="1990" t="s">
        <v>3906</v>
      </c>
      <c r="G12" s="1713" t="s">
        <v>6352</v>
      </c>
      <c r="H12" s="69" t="s">
        <v>1049</v>
      </c>
      <c r="I12" s="455" t="s">
        <v>350</v>
      </c>
      <c r="J12" s="1778" t="s">
        <v>5212</v>
      </c>
      <c r="K12" s="2132">
        <v>64.3</v>
      </c>
      <c r="L12" s="3"/>
      <c r="M12" s="3"/>
      <c r="N12" s="3"/>
    </row>
    <row r="13" spans="1:14">
      <c r="A13" s="1817" t="s">
        <v>2980</v>
      </c>
      <c r="B13" s="69" t="s">
        <v>6619</v>
      </c>
      <c r="C13" s="362" t="s">
        <v>4265</v>
      </c>
      <c r="D13" s="1056" t="s">
        <v>3506</v>
      </c>
      <c r="E13" s="1836">
        <v>70</v>
      </c>
      <c r="F13" s="1990" t="s">
        <v>1926</v>
      </c>
      <c r="G13" s="1713" t="s">
        <v>6355</v>
      </c>
      <c r="H13" s="69">
        <v>1750</v>
      </c>
      <c r="I13" s="455" t="s">
        <v>903</v>
      </c>
      <c r="J13" s="2132" t="s">
        <v>4815</v>
      </c>
      <c r="K13" s="2132" t="s">
        <v>6356</v>
      </c>
      <c r="L13" s="3"/>
      <c r="M13" s="3"/>
      <c r="N13" s="3"/>
    </row>
    <row r="14" spans="1:14">
      <c r="A14" s="1817" t="s">
        <v>2980</v>
      </c>
      <c r="B14" s="69" t="s">
        <v>6620</v>
      </c>
      <c r="C14" s="362" t="s">
        <v>4265</v>
      </c>
      <c r="D14" s="1056" t="s">
        <v>3506</v>
      </c>
      <c r="E14" s="1836">
        <v>75</v>
      </c>
      <c r="F14" s="1990" t="s">
        <v>6358</v>
      </c>
      <c r="G14" s="1713" t="s">
        <v>6355</v>
      </c>
      <c r="H14" s="69">
        <v>1850</v>
      </c>
      <c r="I14" s="455" t="s">
        <v>903</v>
      </c>
      <c r="J14" s="2132" t="s">
        <v>1926</v>
      </c>
      <c r="K14" s="2132" t="s">
        <v>6359</v>
      </c>
      <c r="L14" s="3"/>
      <c r="M14" s="3"/>
      <c r="N14" s="3"/>
    </row>
    <row r="15" spans="1:14">
      <c r="A15" s="1817" t="s">
        <v>2980</v>
      </c>
      <c r="B15" s="1066" t="s">
        <v>7984</v>
      </c>
      <c r="C15" s="82"/>
      <c r="D15" s="322"/>
      <c r="E15" s="3166">
        <v>60</v>
      </c>
      <c r="F15" s="2805"/>
      <c r="G15" s="276"/>
      <c r="H15" s="29"/>
      <c r="I15" s="455"/>
      <c r="J15" s="29"/>
      <c r="K15" s="3154" t="s">
        <v>7985</v>
      </c>
      <c r="L15" s="3"/>
      <c r="M15" s="3"/>
      <c r="N15" s="3"/>
    </row>
    <row r="16" spans="1:14">
      <c r="A16" s="1817" t="s">
        <v>2980</v>
      </c>
      <c r="B16" s="1066" t="s">
        <v>7986</v>
      </c>
      <c r="C16" s="82"/>
      <c r="D16" s="322"/>
      <c r="E16" s="3232">
        <v>65</v>
      </c>
      <c r="F16" s="2805"/>
      <c r="G16" s="276"/>
      <c r="H16" s="29"/>
      <c r="I16" s="455"/>
      <c r="J16" s="29"/>
      <c r="K16" s="3154" t="s">
        <v>7985</v>
      </c>
      <c r="L16" s="3"/>
      <c r="M16" s="3"/>
      <c r="N16" s="3"/>
    </row>
    <row r="17" spans="1:15" ht="37.5">
      <c r="A17" s="1806"/>
      <c r="B17" s="1066" t="s">
        <v>7987</v>
      </c>
      <c r="C17" s="218" t="s">
        <v>7988</v>
      </c>
      <c r="D17" s="605" t="s">
        <v>6361</v>
      </c>
      <c r="E17" s="33"/>
      <c r="F17" s="34"/>
      <c r="G17" s="1539"/>
      <c r="H17" s="69"/>
      <c r="I17" s="455"/>
      <c r="J17" s="2120"/>
      <c r="K17" s="2132"/>
      <c r="L17" s="3"/>
      <c r="M17" s="3"/>
      <c r="N17" s="3"/>
    </row>
    <row r="18" spans="1:15">
      <c r="A18" s="1806"/>
      <c r="B18" s="1349" t="s">
        <v>7989</v>
      </c>
      <c r="C18" s="93" t="s">
        <v>7990</v>
      </c>
      <c r="D18" s="605" t="s">
        <v>6361</v>
      </c>
      <c r="E18" s="3167"/>
      <c r="F18" s="2805"/>
      <c r="G18" s="1116"/>
      <c r="H18" s="1345"/>
      <c r="I18" s="455"/>
      <c r="J18" s="2130"/>
      <c r="K18" s="2132"/>
      <c r="L18" s="3"/>
      <c r="M18" s="3"/>
      <c r="N18" s="3"/>
    </row>
    <row r="19" spans="1:15" ht="37.5">
      <c r="A19" s="1806"/>
      <c r="B19" s="1066" t="s">
        <v>7991</v>
      </c>
      <c r="C19" s="218" t="s">
        <v>7992</v>
      </c>
      <c r="D19" s="605" t="s">
        <v>6361</v>
      </c>
      <c r="E19" s="33">
        <v>75</v>
      </c>
      <c r="F19" s="34" t="s">
        <v>3949</v>
      </c>
      <c r="G19" s="3065" t="s">
        <v>5429</v>
      </c>
      <c r="H19" s="69" t="s">
        <v>3975</v>
      </c>
      <c r="I19" s="455" t="s">
        <v>3934</v>
      </c>
      <c r="J19" s="2120" t="s">
        <v>1327</v>
      </c>
      <c r="K19" s="2132" t="s">
        <v>7993</v>
      </c>
      <c r="L19" s="3"/>
      <c r="M19" s="3"/>
      <c r="N19" s="3"/>
    </row>
    <row r="20" spans="1:15" ht="35.25" thickBot="1">
      <c r="A20" s="1806"/>
      <c r="B20" s="1349" t="s">
        <v>7994</v>
      </c>
      <c r="C20" s="93" t="s">
        <v>7995</v>
      </c>
      <c r="D20" s="605" t="s">
        <v>6361</v>
      </c>
      <c r="E20" s="3167">
        <v>80</v>
      </c>
      <c r="F20" s="2805" t="s">
        <v>7996</v>
      </c>
      <c r="G20" s="3113" t="s">
        <v>5429</v>
      </c>
      <c r="H20" s="1345" t="s">
        <v>3373</v>
      </c>
      <c r="I20" s="455" t="s">
        <v>3934</v>
      </c>
      <c r="J20" s="2130" t="s">
        <v>7997</v>
      </c>
      <c r="K20" s="2132" t="s">
        <v>7998</v>
      </c>
      <c r="L20" s="3"/>
      <c r="M20" s="3"/>
      <c r="N20" s="3"/>
    </row>
    <row r="21" spans="1:15" ht="39" thickBot="1">
      <c r="A21" s="1817"/>
      <c r="B21" s="3032"/>
      <c r="C21" s="443"/>
      <c r="D21" s="1467"/>
      <c r="E21" s="1489"/>
      <c r="F21" s="1621"/>
      <c r="G21" s="1798"/>
      <c r="H21" s="1995"/>
      <c r="I21" s="482"/>
      <c r="J21" s="1995"/>
      <c r="K21" s="2091"/>
      <c r="L21" s="3"/>
      <c r="M21" s="3"/>
      <c r="N21" s="3"/>
    </row>
    <row r="22" spans="1:15" ht="38.25">
      <c r="A22" s="1817"/>
      <c r="B22" s="2124" t="s">
        <v>5015</v>
      </c>
      <c r="C22" s="3093"/>
      <c r="D22" s="3094"/>
      <c r="E22" s="3095"/>
      <c r="F22" s="3096"/>
      <c r="G22" s="1798"/>
      <c r="H22" s="1995"/>
      <c r="I22" s="482"/>
      <c r="J22" s="1995"/>
      <c r="K22" s="2091"/>
      <c r="L22" s="3"/>
      <c r="M22" s="3"/>
      <c r="N22" s="3"/>
    </row>
    <row r="23" spans="1:15" ht="37.5">
      <c r="A23" s="3029" t="s">
        <v>6512</v>
      </c>
      <c r="B23" s="1782" t="s">
        <v>6613</v>
      </c>
      <c r="C23" s="362" t="s">
        <v>4265</v>
      </c>
      <c r="D23" s="1056" t="s">
        <v>3216</v>
      </c>
      <c r="E23" s="1783">
        <v>80</v>
      </c>
      <c r="F23" s="1784" t="s">
        <v>2186</v>
      </c>
      <c r="G23" s="2424" t="s">
        <v>6614</v>
      </c>
      <c r="H23" s="2104">
        <v>1420</v>
      </c>
      <c r="I23" s="455" t="s">
        <v>350</v>
      </c>
      <c r="J23" s="1778" t="s">
        <v>542</v>
      </c>
      <c r="K23" s="2105">
        <v>72.25</v>
      </c>
      <c r="M23" s="104"/>
      <c r="N23" s="105"/>
      <c r="O23" s="101"/>
    </row>
    <row r="24" spans="1:15" ht="37.5">
      <c r="A24" s="3029" t="s">
        <v>6512</v>
      </c>
      <c r="B24" s="1782" t="s">
        <v>6615</v>
      </c>
      <c r="C24" s="362" t="s">
        <v>4265</v>
      </c>
      <c r="D24" s="1056" t="s">
        <v>3216</v>
      </c>
      <c r="E24" s="1783">
        <v>85</v>
      </c>
      <c r="F24" s="1784" t="s">
        <v>2186</v>
      </c>
      <c r="G24" s="2424" t="s">
        <v>6616</v>
      </c>
      <c r="H24" s="2104">
        <v>1420</v>
      </c>
      <c r="I24" s="455" t="s">
        <v>931</v>
      </c>
      <c r="J24" s="1778" t="s">
        <v>6574</v>
      </c>
      <c r="K24" s="2105">
        <v>72.25</v>
      </c>
      <c r="L24" s="3"/>
      <c r="M24" s="3"/>
      <c r="N24" s="3"/>
    </row>
    <row r="25" spans="1:15">
      <c r="A25" s="3029" t="s">
        <v>6512</v>
      </c>
      <c r="B25" s="1782" t="s">
        <v>6617</v>
      </c>
      <c r="C25" s="362" t="s">
        <v>4265</v>
      </c>
      <c r="D25" s="1056" t="s">
        <v>3506</v>
      </c>
      <c r="E25" s="1836">
        <v>75</v>
      </c>
      <c r="F25" s="1990" t="s">
        <v>1533</v>
      </c>
      <c r="G25" s="2429" t="s">
        <v>6616</v>
      </c>
      <c r="H25" s="69">
        <v>1850</v>
      </c>
      <c r="I25" s="455" t="s">
        <v>931</v>
      </c>
      <c r="J25" s="1778" t="s">
        <v>6618</v>
      </c>
      <c r="K25" s="2132">
        <v>62.5</v>
      </c>
      <c r="L25" s="3"/>
      <c r="M25" s="3"/>
      <c r="N25" s="3"/>
    </row>
    <row r="26" spans="1:15">
      <c r="A26" s="3029" t="s">
        <v>6512</v>
      </c>
      <c r="B26" s="69" t="s">
        <v>6619</v>
      </c>
      <c r="C26" s="362" t="s">
        <v>4265</v>
      </c>
      <c r="D26" s="1056" t="s">
        <v>3506</v>
      </c>
      <c r="E26" s="1836">
        <v>70</v>
      </c>
      <c r="F26" s="1477"/>
      <c r="G26" s="2429" t="s">
        <v>6355</v>
      </c>
      <c r="H26" s="69">
        <v>1750</v>
      </c>
      <c r="I26" s="455" t="s">
        <v>903</v>
      </c>
      <c r="J26" s="2132" t="s">
        <v>4815</v>
      </c>
      <c r="K26" s="2132" t="s">
        <v>6356</v>
      </c>
      <c r="L26" s="3"/>
      <c r="M26" s="3"/>
      <c r="N26" s="3"/>
    </row>
    <row r="27" spans="1:15">
      <c r="A27" s="3029" t="s">
        <v>6512</v>
      </c>
      <c r="B27" s="69" t="s">
        <v>6620</v>
      </c>
      <c r="C27" s="362" t="s">
        <v>4265</v>
      </c>
      <c r="D27" s="1056" t="s">
        <v>3506</v>
      </c>
      <c r="E27" s="1836">
        <v>75</v>
      </c>
      <c r="F27" s="1990" t="s">
        <v>6621</v>
      </c>
      <c r="G27" s="2429" t="s">
        <v>6355</v>
      </c>
      <c r="H27" s="69">
        <v>1850</v>
      </c>
      <c r="I27" s="455" t="s">
        <v>903</v>
      </c>
      <c r="J27" s="2132" t="s">
        <v>1926</v>
      </c>
      <c r="K27" s="2132" t="s">
        <v>6359</v>
      </c>
      <c r="L27" s="3"/>
      <c r="M27" s="3"/>
      <c r="N27" s="3"/>
    </row>
    <row r="28" spans="1:15">
      <c r="A28" s="3029" t="s">
        <v>6512</v>
      </c>
      <c r="B28" s="1782" t="s">
        <v>6622</v>
      </c>
      <c r="C28" s="82" t="s">
        <v>4265</v>
      </c>
      <c r="D28" s="322" t="s">
        <v>3216</v>
      </c>
      <c r="E28" s="1783"/>
      <c r="F28" s="1784"/>
      <c r="G28" s="2433"/>
      <c r="H28" s="852"/>
      <c r="I28" s="455"/>
      <c r="J28" s="2132"/>
      <c r="K28" s="2132"/>
      <c r="L28" s="3"/>
      <c r="M28" s="3"/>
      <c r="N28" s="3"/>
    </row>
    <row r="29" spans="1:15">
      <c r="A29" s="3029" t="s">
        <v>6512</v>
      </c>
      <c r="B29" s="1782" t="s">
        <v>6623</v>
      </c>
      <c r="C29" s="82" t="s">
        <v>4265</v>
      </c>
      <c r="D29" s="322" t="s">
        <v>3118</v>
      </c>
      <c r="E29" s="1783">
        <v>55</v>
      </c>
      <c r="F29" s="1784" t="s">
        <v>3386</v>
      </c>
      <c r="G29" s="2433" t="s">
        <v>6624</v>
      </c>
      <c r="H29" s="852">
        <v>1120</v>
      </c>
      <c r="I29" s="455" t="s">
        <v>293</v>
      </c>
      <c r="J29" s="2132" t="s">
        <v>5799</v>
      </c>
      <c r="K29" s="2132" t="s">
        <v>6625</v>
      </c>
      <c r="L29" s="3"/>
      <c r="M29" s="3"/>
      <c r="N29" s="3"/>
    </row>
    <row r="30" spans="1:15">
      <c r="A30" s="3029" t="s">
        <v>6512</v>
      </c>
      <c r="B30" s="1782" t="s">
        <v>6626</v>
      </c>
      <c r="C30" s="82" t="s">
        <v>4265</v>
      </c>
      <c r="D30" s="322" t="s">
        <v>3216</v>
      </c>
      <c r="E30" s="1783">
        <v>75</v>
      </c>
      <c r="F30" s="1784" t="s">
        <v>3949</v>
      </c>
      <c r="G30" s="3075" t="s">
        <v>6627</v>
      </c>
      <c r="H30" s="852">
        <v>1160</v>
      </c>
      <c r="I30" s="455" t="s">
        <v>293</v>
      </c>
      <c r="J30" s="2132" t="s">
        <v>6628</v>
      </c>
      <c r="K30" s="2132" t="s">
        <v>3199</v>
      </c>
      <c r="L30" s="3"/>
      <c r="M30" s="3"/>
      <c r="N30" s="3"/>
    </row>
    <row r="31" spans="1:15" ht="37.5">
      <c r="A31" s="3029" t="s">
        <v>6512</v>
      </c>
      <c r="B31" s="1782" t="s">
        <v>6629</v>
      </c>
      <c r="C31" s="82"/>
      <c r="D31" s="322"/>
      <c r="E31" s="1783"/>
      <c r="F31" s="1784"/>
      <c r="G31" s="2433"/>
      <c r="H31" s="69"/>
      <c r="I31" s="455"/>
      <c r="J31" s="2120"/>
      <c r="K31" s="2131"/>
      <c r="L31" s="3"/>
      <c r="M31" s="3"/>
      <c r="N31" s="3"/>
    </row>
    <row r="32" spans="1:15">
      <c r="A32" s="1806"/>
      <c r="B32" s="1782"/>
      <c r="C32" s="82"/>
      <c r="D32" s="322"/>
      <c r="E32" s="1783"/>
      <c r="F32" s="1784"/>
      <c r="G32" s="1713"/>
      <c r="H32" s="852"/>
      <c r="I32" s="455"/>
      <c r="J32" s="2132"/>
      <c r="K32" s="2132"/>
      <c r="L32" s="3"/>
      <c r="M32" s="3"/>
      <c r="N32" s="3"/>
    </row>
    <row r="33" spans="1:14">
      <c r="A33" s="3030"/>
      <c r="B33" s="3112" t="s">
        <v>86</v>
      </c>
      <c r="C33" s="82"/>
      <c r="D33" s="1936"/>
      <c r="E33" s="33"/>
      <c r="F33" s="34"/>
      <c r="G33" s="276"/>
      <c r="H33" s="29"/>
      <c r="I33" s="1804"/>
      <c r="J33" s="203"/>
      <c r="K33" s="3154"/>
      <c r="L33" s="3"/>
      <c r="M33" s="3"/>
      <c r="N33" s="3"/>
    </row>
    <row r="34" spans="1:14">
      <c r="A34" s="1806"/>
      <c r="B34" s="1782" t="s">
        <v>6630</v>
      </c>
      <c r="C34" s="82"/>
      <c r="D34" s="322"/>
      <c r="E34" s="1783"/>
      <c r="F34" s="1784"/>
      <c r="G34" s="1713"/>
      <c r="H34" s="852"/>
      <c r="I34" s="455"/>
      <c r="J34" s="2132"/>
      <c r="K34" s="2132"/>
      <c r="L34" s="3"/>
      <c r="M34" s="3"/>
      <c r="N34" s="3"/>
    </row>
    <row r="35" spans="1:14">
      <c r="A35" s="3030"/>
      <c r="B35" s="1782" t="s">
        <v>6631</v>
      </c>
      <c r="C35" s="82"/>
      <c r="D35" s="1936"/>
      <c r="E35" s="33"/>
      <c r="F35" s="34"/>
      <c r="G35" s="276"/>
      <c r="H35" s="29"/>
      <c r="I35" s="1804"/>
      <c r="J35" s="203"/>
      <c r="K35" s="3154"/>
      <c r="L35" s="3"/>
      <c r="M35" s="3"/>
      <c r="N35" s="3"/>
    </row>
    <row r="36" spans="1:14">
      <c r="A36" s="3030" t="s">
        <v>86</v>
      </c>
      <c r="B36" s="1782" t="s">
        <v>6632</v>
      </c>
      <c r="C36" s="362" t="s">
        <v>4265</v>
      </c>
      <c r="D36" s="1056" t="s">
        <v>3216</v>
      </c>
      <c r="E36" s="1783">
        <v>85</v>
      </c>
      <c r="F36" s="1784" t="s">
        <v>2182</v>
      </c>
      <c r="G36" s="2987" t="s">
        <v>6344</v>
      </c>
      <c r="H36" s="29" t="s">
        <v>1218</v>
      </c>
      <c r="I36" s="2257" t="s">
        <v>6345</v>
      </c>
      <c r="J36" s="203" t="s">
        <v>6346</v>
      </c>
      <c r="K36" s="3154" t="s">
        <v>6347</v>
      </c>
      <c r="L36" s="4"/>
    </row>
    <row r="37" spans="1:14" ht="35.25" customHeight="1">
      <c r="A37" s="3030"/>
      <c r="B37" s="1782" t="s">
        <v>6633</v>
      </c>
      <c r="C37" s="362" t="s">
        <v>4265</v>
      </c>
      <c r="D37" s="1056" t="s">
        <v>3216</v>
      </c>
      <c r="E37" s="33">
        <v>90</v>
      </c>
      <c r="F37" s="34" t="s">
        <v>758</v>
      </c>
      <c r="G37" s="2987" t="s">
        <v>242</v>
      </c>
      <c r="H37" s="29" t="s">
        <v>184</v>
      </c>
      <c r="I37" s="561" t="s">
        <v>293</v>
      </c>
      <c r="J37" s="203" t="s">
        <v>6349</v>
      </c>
      <c r="K37" s="3154" t="s">
        <v>6350</v>
      </c>
    </row>
    <row r="38" spans="1:14" ht="35.25" customHeight="1">
      <c r="A38" s="1806"/>
      <c r="B38" s="69"/>
      <c r="C38" s="82"/>
      <c r="D38" s="605"/>
      <c r="E38" s="33"/>
      <c r="F38" s="34"/>
      <c r="G38" s="276"/>
      <c r="H38" s="1345"/>
      <c r="I38" s="455"/>
      <c r="J38" s="959"/>
      <c r="K38" s="1777"/>
    </row>
    <row r="39" spans="1:14">
      <c r="A39" s="413" t="s">
        <v>1</v>
      </c>
      <c r="B39" s="413"/>
      <c r="C39" s="791"/>
      <c r="D39" s="372"/>
      <c r="E39" s="1848"/>
      <c r="F39" s="1849"/>
      <c r="G39" s="270"/>
      <c r="H39" s="1850"/>
      <c r="I39" s="413"/>
      <c r="J39" s="1851"/>
      <c r="K39" s="1847"/>
    </row>
    <row r="40" spans="1:14">
      <c r="A40" s="790" t="s">
        <v>1004</v>
      </c>
      <c r="B40" s="790"/>
      <c r="C40" s="1852"/>
      <c r="D40" s="785"/>
      <c r="E40" s="1848"/>
      <c r="F40" s="1849"/>
      <c r="G40" s="270"/>
      <c r="H40" s="1850"/>
      <c r="I40" s="413"/>
      <c r="J40" s="1851"/>
      <c r="K40" s="1847"/>
    </row>
    <row r="41" spans="1:14">
      <c r="A41" s="374"/>
      <c r="B41" s="2391"/>
      <c r="C41" s="1451"/>
      <c r="D41" s="2392"/>
      <c r="E41" s="3788"/>
      <c r="F41" s="3788"/>
      <c r="G41" s="1453"/>
      <c r="H41" s="1455"/>
      <c r="I41" s="2333"/>
      <c r="J41" s="1455"/>
      <c r="K41" s="3789"/>
    </row>
    <row r="42" spans="1:14" ht="35.25" thickBot="1">
      <c r="A42" s="2395"/>
      <c r="B42" s="2396" t="s">
        <v>3</v>
      </c>
      <c r="C42" s="2397" t="s">
        <v>4</v>
      </c>
      <c r="D42" s="2398" t="s">
        <v>5</v>
      </c>
      <c r="E42" s="2399" t="s">
        <v>6</v>
      </c>
      <c r="F42" s="2400" t="s">
        <v>6</v>
      </c>
      <c r="G42" s="2401" t="s">
        <v>7</v>
      </c>
      <c r="H42" s="2397" t="s">
        <v>8</v>
      </c>
      <c r="I42" s="2397" t="s">
        <v>9</v>
      </c>
      <c r="J42" s="2402" t="s">
        <v>10</v>
      </c>
      <c r="K42" s="2403" t="s">
        <v>10</v>
      </c>
      <c r="L42" s="574"/>
    </row>
    <row r="43" spans="1:14">
      <c r="A43" s="1806"/>
      <c r="B43" s="539" t="s">
        <v>6481</v>
      </c>
      <c r="C43" s="82"/>
      <c r="D43" s="322"/>
      <c r="E43" s="3166"/>
      <c r="F43" s="2805"/>
      <c r="G43" s="276"/>
      <c r="H43" s="29"/>
      <c r="I43" s="455"/>
      <c r="J43" s="29"/>
      <c r="K43" s="3154"/>
      <c r="L43" s="574"/>
    </row>
    <row r="44" spans="1:14">
      <c r="A44" s="1806" t="s">
        <v>2980</v>
      </c>
      <c r="B44" s="1782" t="s">
        <v>5752</v>
      </c>
      <c r="C44" s="82" t="s">
        <v>4563</v>
      </c>
      <c r="D44" s="1936" t="s">
        <v>6483</v>
      </c>
      <c r="E44" s="1783">
        <v>25</v>
      </c>
      <c r="F44" s="1784" t="s">
        <v>7999</v>
      </c>
      <c r="G44" s="1713"/>
      <c r="H44" s="852"/>
      <c r="I44" s="455"/>
      <c r="J44" s="2132"/>
      <c r="K44" s="2132"/>
      <c r="L44" s="574"/>
    </row>
    <row r="45" spans="1:14">
      <c r="A45" s="1806"/>
      <c r="B45" s="1782" t="s">
        <v>8000</v>
      </c>
      <c r="C45" s="82" t="s">
        <v>4563</v>
      </c>
      <c r="D45" s="1936" t="s">
        <v>6483</v>
      </c>
      <c r="E45" s="1783">
        <v>25</v>
      </c>
      <c r="F45" s="1784" t="s">
        <v>6484</v>
      </c>
      <c r="G45" s="1713"/>
      <c r="H45" s="852"/>
      <c r="I45" s="455"/>
      <c r="J45" s="2132"/>
      <c r="K45" s="2132"/>
      <c r="L45" s="574"/>
    </row>
    <row r="46" spans="1:14">
      <c r="A46" s="1806"/>
      <c r="B46" s="1782" t="s">
        <v>6491</v>
      </c>
      <c r="C46" s="82" t="s">
        <v>4563</v>
      </c>
      <c r="D46" s="1936" t="s">
        <v>6483</v>
      </c>
      <c r="E46" s="1783">
        <v>28</v>
      </c>
      <c r="F46" s="1784" t="s">
        <v>6492</v>
      </c>
      <c r="G46" s="1713"/>
      <c r="H46" s="852"/>
      <c r="I46" s="455"/>
      <c r="J46" s="2132"/>
      <c r="K46" s="2132"/>
      <c r="L46" s="574"/>
    </row>
    <row r="47" spans="1:14" ht="37.5">
      <c r="A47" s="1903"/>
      <c r="B47" s="1782" t="s">
        <v>6493</v>
      </c>
      <c r="C47" s="82" t="s">
        <v>4563</v>
      </c>
      <c r="D47" s="1936" t="s">
        <v>6483</v>
      </c>
      <c r="E47" s="1783">
        <v>30</v>
      </c>
      <c r="F47" s="1784" t="s">
        <v>1606</v>
      </c>
      <c r="G47" s="1541"/>
      <c r="H47" s="69"/>
      <c r="I47" s="455"/>
      <c r="J47" s="2120"/>
      <c r="K47" s="2131"/>
      <c r="L47" s="576"/>
    </row>
    <row r="48" spans="1:14" ht="37.5">
      <c r="A48" s="1806"/>
      <c r="B48" s="1782" t="s">
        <v>5779</v>
      </c>
      <c r="C48" s="82" t="s">
        <v>4563</v>
      </c>
      <c r="D48" s="1936" t="s">
        <v>6483</v>
      </c>
      <c r="E48" s="1783">
        <v>30</v>
      </c>
      <c r="F48" s="1784" t="s">
        <v>5580</v>
      </c>
      <c r="G48" s="1541"/>
      <c r="H48" s="69"/>
      <c r="I48" s="455"/>
      <c r="J48" s="2120"/>
      <c r="K48" s="2131"/>
      <c r="L48" s="576"/>
    </row>
    <row r="49" spans="1:12" ht="37.5">
      <c r="A49" s="1806"/>
      <c r="B49" s="1782" t="s">
        <v>5781</v>
      </c>
      <c r="C49" s="82" t="s">
        <v>4563</v>
      </c>
      <c r="D49" s="1936" t="s">
        <v>6483</v>
      </c>
      <c r="E49" s="1783">
        <v>35</v>
      </c>
      <c r="F49" s="1784" t="s">
        <v>1218</v>
      </c>
      <c r="G49" s="1541"/>
      <c r="H49" s="69"/>
      <c r="I49" s="455"/>
      <c r="J49" s="2120"/>
      <c r="K49" s="2131"/>
      <c r="L49" s="574"/>
    </row>
    <row r="50" spans="1:12" ht="37.5">
      <c r="A50" s="1806"/>
      <c r="B50" s="1782" t="s">
        <v>5783</v>
      </c>
      <c r="C50" s="82" t="s">
        <v>4563</v>
      </c>
      <c r="D50" s="1936" t="s">
        <v>6483</v>
      </c>
      <c r="E50" s="1783">
        <v>40</v>
      </c>
      <c r="F50" s="1784" t="s">
        <v>184</v>
      </c>
      <c r="G50" s="1541"/>
      <c r="H50" s="69"/>
      <c r="I50" s="455"/>
      <c r="J50" s="2120"/>
      <c r="K50" s="2131"/>
      <c r="L50" s="574"/>
    </row>
    <row r="51" spans="1:12" ht="39.75">
      <c r="A51" s="1806"/>
      <c r="B51" s="69" t="s">
        <v>6497</v>
      </c>
      <c r="C51" s="82" t="s">
        <v>6498</v>
      </c>
      <c r="D51" s="605" t="s">
        <v>6499</v>
      </c>
      <c r="E51" s="3166">
        <v>20</v>
      </c>
      <c r="F51" s="2805" t="s">
        <v>4560</v>
      </c>
      <c r="G51" s="904"/>
      <c r="H51" s="69"/>
      <c r="I51" s="1772"/>
      <c r="J51" s="29"/>
      <c r="K51" s="3154"/>
      <c r="L51" s="574"/>
    </row>
    <row r="52" spans="1:12" ht="39.75">
      <c r="A52" s="1806"/>
      <c r="B52" s="69" t="s">
        <v>6500</v>
      </c>
      <c r="C52" s="82" t="s">
        <v>6501</v>
      </c>
      <c r="D52" s="605" t="s">
        <v>6499</v>
      </c>
      <c r="E52" s="3232">
        <v>20</v>
      </c>
      <c r="F52" s="2805" t="s">
        <v>5510</v>
      </c>
      <c r="G52" s="276"/>
      <c r="H52" s="29"/>
      <c r="I52" s="1772"/>
      <c r="J52" s="29"/>
      <c r="K52" s="3154"/>
      <c r="L52" s="574"/>
    </row>
    <row r="53" spans="1:12">
      <c r="A53" s="3076" t="s">
        <v>8001</v>
      </c>
      <c r="B53" s="3077" t="s">
        <v>5752</v>
      </c>
      <c r="C53" s="3078" t="s">
        <v>4563</v>
      </c>
      <c r="D53" s="3079" t="s">
        <v>5533</v>
      </c>
      <c r="E53" s="3080">
        <v>25</v>
      </c>
      <c r="F53" s="3081" t="s">
        <v>6484</v>
      </c>
      <c r="G53" s="2807"/>
      <c r="H53" s="3082"/>
      <c r="I53" s="3083"/>
      <c r="J53" s="3084"/>
      <c r="K53" s="3084"/>
      <c r="L53" s="3084"/>
    </row>
    <row r="54" spans="1:12">
      <c r="A54" s="3076" t="s">
        <v>8001</v>
      </c>
      <c r="B54" s="3077" t="s">
        <v>8000</v>
      </c>
      <c r="C54" s="3078" t="s">
        <v>4563</v>
      </c>
      <c r="D54" s="3079" t="s">
        <v>5533</v>
      </c>
      <c r="E54" s="3080">
        <v>25</v>
      </c>
      <c r="F54" s="3081" t="s">
        <v>6484</v>
      </c>
      <c r="G54" s="2807"/>
      <c r="H54" s="3082"/>
      <c r="I54" s="3083"/>
      <c r="J54" s="3084"/>
      <c r="K54" s="3084"/>
      <c r="L54" s="3084"/>
    </row>
    <row r="55" spans="1:12">
      <c r="A55" s="3076" t="s">
        <v>8001</v>
      </c>
      <c r="B55" s="3077" t="s">
        <v>6491</v>
      </c>
      <c r="C55" s="3078" t="s">
        <v>4563</v>
      </c>
      <c r="D55" s="3079" t="s">
        <v>5533</v>
      </c>
      <c r="E55" s="3080">
        <v>28</v>
      </c>
      <c r="F55" s="3081" t="s">
        <v>6492</v>
      </c>
      <c r="G55" s="2807"/>
      <c r="H55" s="3082"/>
      <c r="I55" s="3083"/>
      <c r="J55" s="3084"/>
      <c r="K55" s="3084"/>
      <c r="L55" s="3084"/>
    </row>
    <row r="56" spans="1:12" ht="37.5">
      <c r="A56" s="3076" t="s">
        <v>8001</v>
      </c>
      <c r="B56" s="3077" t="s">
        <v>5776</v>
      </c>
      <c r="C56" s="3078" t="s">
        <v>4563</v>
      </c>
      <c r="D56" s="3079" t="s">
        <v>5533</v>
      </c>
      <c r="E56" s="3080">
        <v>30</v>
      </c>
      <c r="F56" s="3081" t="s">
        <v>1352</v>
      </c>
      <c r="G56" s="3085"/>
      <c r="H56" s="3086"/>
      <c r="I56" s="3083"/>
      <c r="J56" s="3087"/>
      <c r="K56" s="3088"/>
      <c r="L56" s="3088"/>
    </row>
    <row r="57" spans="1:12" ht="37.5">
      <c r="A57" s="3076" t="s">
        <v>8001</v>
      </c>
      <c r="B57" s="3077" t="s">
        <v>5779</v>
      </c>
      <c r="C57" s="3078" t="s">
        <v>4563</v>
      </c>
      <c r="D57" s="3079" t="s">
        <v>5533</v>
      </c>
      <c r="E57" s="3080">
        <v>30</v>
      </c>
      <c r="F57" s="3081" t="s">
        <v>5580</v>
      </c>
      <c r="G57" s="3085"/>
      <c r="H57" s="3086"/>
      <c r="I57" s="3083"/>
      <c r="J57" s="3087"/>
      <c r="K57" s="3088"/>
      <c r="L57" s="3088"/>
    </row>
    <row r="58" spans="1:12" ht="37.5">
      <c r="A58" s="3076" t="s">
        <v>8001</v>
      </c>
      <c r="B58" s="3077" t="s">
        <v>5781</v>
      </c>
      <c r="C58" s="3078" t="s">
        <v>4563</v>
      </c>
      <c r="D58" s="3079" t="s">
        <v>5533</v>
      </c>
      <c r="E58" s="3080">
        <v>35</v>
      </c>
      <c r="F58" s="3081" t="s">
        <v>1218</v>
      </c>
      <c r="G58" s="3085"/>
      <c r="H58" s="3086"/>
      <c r="I58" s="3083"/>
      <c r="J58" s="3087"/>
      <c r="K58" s="3088"/>
      <c r="L58" s="3088"/>
    </row>
    <row r="59" spans="1:12" ht="37.5">
      <c r="A59" s="3076" t="s">
        <v>8001</v>
      </c>
      <c r="B59" s="3077" t="s">
        <v>5783</v>
      </c>
      <c r="C59" s="3078" t="s">
        <v>4563</v>
      </c>
      <c r="D59" s="3079" t="s">
        <v>5533</v>
      </c>
      <c r="E59" s="3080">
        <v>40</v>
      </c>
      <c r="F59" s="3081" t="s">
        <v>184</v>
      </c>
      <c r="G59" s="3085"/>
      <c r="H59" s="3086"/>
      <c r="I59" s="3083"/>
      <c r="J59" s="3087"/>
      <c r="K59" s="3088"/>
      <c r="L59" s="3088"/>
    </row>
    <row r="60" spans="1:12">
      <c r="A60" s="2382" t="s">
        <v>8001</v>
      </c>
      <c r="B60" s="69" t="s">
        <v>8002</v>
      </c>
      <c r="C60" s="3793" t="s">
        <v>4563</v>
      </c>
      <c r="D60" s="3353" t="s">
        <v>5533</v>
      </c>
      <c r="E60" s="1836">
        <v>15</v>
      </c>
      <c r="F60" s="1990" t="s">
        <v>264</v>
      </c>
      <c r="G60" s="2429"/>
      <c r="H60" s="69"/>
      <c r="I60" s="455"/>
      <c r="J60" s="2132"/>
      <c r="K60" s="2132"/>
      <c r="L60" s="2132"/>
    </row>
    <row r="61" spans="1:12" ht="37.5">
      <c r="A61" s="2382" t="s">
        <v>8001</v>
      </c>
      <c r="B61" s="69" t="s">
        <v>8003</v>
      </c>
      <c r="C61" s="3793" t="s">
        <v>4563</v>
      </c>
      <c r="D61" s="3353" t="s">
        <v>5533</v>
      </c>
      <c r="E61" s="1783">
        <v>20</v>
      </c>
      <c r="F61" s="1784" t="s">
        <v>8004</v>
      </c>
      <c r="G61" s="2473"/>
      <c r="H61" s="852"/>
      <c r="I61" s="455"/>
      <c r="J61" s="2120"/>
      <c r="K61" s="2131"/>
      <c r="L61" s="2131"/>
    </row>
    <row r="62" spans="1:12" ht="37.5">
      <c r="A62" s="2382"/>
      <c r="B62" s="1782" t="s">
        <v>6440</v>
      </c>
      <c r="C62" s="82" t="s">
        <v>6441</v>
      </c>
      <c r="D62" s="322" t="s">
        <v>4323</v>
      </c>
      <c r="E62" s="1783" t="s">
        <v>5588</v>
      </c>
      <c r="F62" s="1784" t="s">
        <v>915</v>
      </c>
      <c r="G62" s="2433"/>
      <c r="H62" s="69"/>
      <c r="I62" s="455"/>
      <c r="J62" s="2120"/>
      <c r="K62" s="2131"/>
      <c r="L62" s="2131"/>
    </row>
    <row r="63" spans="1:12" ht="37.5">
      <c r="A63" s="2382"/>
      <c r="B63" s="1782" t="s">
        <v>6440</v>
      </c>
      <c r="C63" s="82" t="s">
        <v>6444</v>
      </c>
      <c r="D63" s="322" t="s">
        <v>4323</v>
      </c>
      <c r="E63" s="1783" t="s">
        <v>5588</v>
      </c>
      <c r="F63" s="1784" t="s">
        <v>915</v>
      </c>
      <c r="G63" s="2433"/>
      <c r="H63" s="69"/>
      <c r="I63" s="455"/>
      <c r="J63" s="2120"/>
      <c r="K63" s="2131"/>
      <c r="L63" s="2131"/>
    </row>
    <row r="64" spans="1:12" ht="34.5" customHeight="1">
      <c r="A64" s="2382"/>
      <c r="B64" s="69"/>
      <c r="C64" s="3793"/>
      <c r="D64" s="3353"/>
      <c r="E64" s="1836"/>
      <c r="F64" s="1990"/>
      <c r="G64" s="2429"/>
      <c r="H64" s="69"/>
      <c r="I64" s="455"/>
      <c r="J64" s="2132"/>
      <c r="K64" s="2132"/>
      <c r="L64" s="2132"/>
    </row>
    <row r="65" spans="1:12" ht="35.25" customHeight="1">
      <c r="A65" s="2382"/>
      <c r="B65" s="69"/>
      <c r="C65" s="3793"/>
      <c r="D65" s="3353"/>
      <c r="E65" s="1783"/>
      <c r="F65" s="1784"/>
      <c r="G65" s="2473"/>
      <c r="H65" s="852"/>
      <c r="I65" s="455"/>
      <c r="J65" s="2120"/>
      <c r="K65" s="2131"/>
      <c r="L65" s="2131"/>
    </row>
    <row r="66" spans="1:12" ht="39.75">
      <c r="A66" s="1817" t="s">
        <v>2980</v>
      </c>
      <c r="B66" s="259" t="s">
        <v>6502</v>
      </c>
      <c r="C66" s="699" t="s">
        <v>6503</v>
      </c>
      <c r="D66" s="376" t="s">
        <v>6504</v>
      </c>
      <c r="E66" s="95">
        <v>50</v>
      </c>
      <c r="F66" s="361"/>
      <c r="G66" s="1194" t="s">
        <v>6280</v>
      </c>
      <c r="H66" s="69">
        <v>820</v>
      </c>
      <c r="I66" s="1772" t="s">
        <v>903</v>
      </c>
      <c r="J66" s="908">
        <v>850</v>
      </c>
      <c r="K66" s="2285">
        <v>42.5</v>
      </c>
      <c r="L66" s="574"/>
    </row>
    <row r="67" spans="1:12" ht="35.25" customHeight="1">
      <c r="A67" s="1817" t="s">
        <v>2980</v>
      </c>
      <c r="B67" s="259" t="s">
        <v>6502</v>
      </c>
      <c r="C67" s="699" t="s">
        <v>6505</v>
      </c>
      <c r="D67" s="376" t="s">
        <v>6506</v>
      </c>
      <c r="E67" s="2296">
        <v>40</v>
      </c>
      <c r="F67" s="361"/>
      <c r="G67" s="1194" t="s">
        <v>6280</v>
      </c>
      <c r="H67" s="69">
        <v>1230</v>
      </c>
      <c r="I67" s="1772" t="s">
        <v>903</v>
      </c>
      <c r="J67" s="908">
        <v>1260</v>
      </c>
      <c r="K67" s="2285">
        <v>31.5</v>
      </c>
      <c r="L67" s="574"/>
    </row>
    <row r="68" spans="1:12" ht="39.75">
      <c r="A68" s="1817" t="s">
        <v>2980</v>
      </c>
      <c r="B68" s="259" t="s">
        <v>6502</v>
      </c>
      <c r="C68" s="957">
        <v>52</v>
      </c>
      <c r="D68" s="605" t="s">
        <v>6507</v>
      </c>
      <c r="E68" s="189">
        <v>65</v>
      </c>
      <c r="F68" s="665" t="s">
        <v>347</v>
      </c>
      <c r="G68" s="3092" t="s">
        <v>6508</v>
      </c>
      <c r="H68" s="203">
        <v>1200</v>
      </c>
      <c r="I68" s="1772" t="s">
        <v>3934</v>
      </c>
      <c r="J68" s="1963">
        <v>1235</v>
      </c>
      <c r="K68" s="2295">
        <v>51.46</v>
      </c>
      <c r="L68" s="574"/>
    </row>
    <row r="69" spans="1:12" ht="40.5" thickBot="1">
      <c r="A69" s="1817" t="s">
        <v>2980</v>
      </c>
      <c r="B69" s="259" t="s">
        <v>6502</v>
      </c>
      <c r="C69" s="957">
        <v>45</v>
      </c>
      <c r="D69" s="605" t="s">
        <v>6509</v>
      </c>
      <c r="E69" s="189">
        <v>70</v>
      </c>
      <c r="F69" s="665"/>
      <c r="G69" s="649" t="s">
        <v>6280</v>
      </c>
      <c r="H69" s="203">
        <v>1000</v>
      </c>
      <c r="I69" s="1772" t="s">
        <v>903</v>
      </c>
      <c r="J69" s="1963">
        <v>1030</v>
      </c>
      <c r="K69" s="2295">
        <v>57.22</v>
      </c>
      <c r="L69" s="574"/>
    </row>
    <row r="70" spans="1:12">
      <c r="A70" s="2382" t="s">
        <v>6512</v>
      </c>
      <c r="B70" s="1782" t="s">
        <v>6513</v>
      </c>
      <c r="C70" s="443" t="s">
        <v>2388</v>
      </c>
      <c r="D70" s="1469" t="s">
        <v>3216</v>
      </c>
      <c r="E70" s="2419">
        <v>45</v>
      </c>
      <c r="F70" s="2420" t="s">
        <v>1619</v>
      </c>
      <c r="G70" s="2424" t="s">
        <v>6514</v>
      </c>
      <c r="H70" s="1995">
        <v>730</v>
      </c>
      <c r="I70" s="482" t="s">
        <v>350</v>
      </c>
      <c r="J70" s="1995" t="s">
        <v>1779</v>
      </c>
      <c r="K70" s="2431">
        <v>38</v>
      </c>
      <c r="L70" s="574"/>
    </row>
    <row r="71" spans="1:12">
      <c r="A71" s="2382" t="s">
        <v>6512</v>
      </c>
      <c r="B71" s="1782" t="s">
        <v>6515</v>
      </c>
      <c r="C71" s="362" t="s">
        <v>291</v>
      </c>
      <c r="D71" s="1056" t="s">
        <v>3304</v>
      </c>
      <c r="E71" s="1783">
        <v>40</v>
      </c>
      <c r="F71" s="1784" t="s">
        <v>4610</v>
      </c>
      <c r="G71" s="2424" t="s">
        <v>6516</v>
      </c>
      <c r="H71" s="29">
        <v>1120</v>
      </c>
      <c r="I71" s="455" t="s">
        <v>931</v>
      </c>
      <c r="J71" s="1778" t="s">
        <v>6517</v>
      </c>
      <c r="K71" s="1777">
        <v>30.58</v>
      </c>
      <c r="L71" s="574"/>
    </row>
    <row r="72" spans="1:12">
      <c r="A72" s="2382" t="s">
        <v>6512</v>
      </c>
      <c r="B72" s="1782" t="s">
        <v>6518</v>
      </c>
      <c r="C72" s="362" t="s">
        <v>291</v>
      </c>
      <c r="D72" s="1056" t="s">
        <v>3132</v>
      </c>
      <c r="E72" s="1783">
        <v>65</v>
      </c>
      <c r="F72" s="1784" t="s">
        <v>2226</v>
      </c>
      <c r="G72" s="1798" t="s">
        <v>6519</v>
      </c>
      <c r="H72" s="20">
        <v>1030</v>
      </c>
      <c r="I72" s="455" t="s">
        <v>350</v>
      </c>
      <c r="J72" s="2245" t="s">
        <v>2204</v>
      </c>
      <c r="K72" s="2263">
        <v>58.88</v>
      </c>
      <c r="L72" s="574"/>
    </row>
    <row r="73" spans="1:12">
      <c r="A73" s="2382" t="s">
        <v>6512</v>
      </c>
      <c r="B73" s="1782" t="s">
        <v>6520</v>
      </c>
      <c r="C73" s="362" t="s">
        <v>291</v>
      </c>
      <c r="D73" s="1466" t="s">
        <v>3132</v>
      </c>
      <c r="E73" s="1783">
        <v>65</v>
      </c>
      <c r="F73" s="1784" t="s">
        <v>2226</v>
      </c>
      <c r="G73" s="1798" t="s">
        <v>3119</v>
      </c>
      <c r="H73" s="29">
        <v>1000</v>
      </c>
      <c r="I73" s="455" t="s">
        <v>350</v>
      </c>
      <c r="J73" s="2245" t="s">
        <v>1852</v>
      </c>
      <c r="K73" s="2263">
        <v>57.22</v>
      </c>
      <c r="L73" s="574"/>
    </row>
    <row r="74" spans="1:12" ht="39.75">
      <c r="A74" s="1817"/>
      <c r="B74" s="259"/>
      <c r="C74" s="699"/>
      <c r="D74" s="376"/>
      <c r="E74" s="95"/>
      <c r="F74" s="361"/>
      <c r="G74" s="1194"/>
      <c r="H74" s="69"/>
      <c r="I74" s="1772"/>
      <c r="J74" s="908"/>
      <c r="K74" s="2285"/>
      <c r="L74" s="574"/>
    </row>
    <row r="75" spans="1:12" ht="39.75">
      <c r="A75" s="1817"/>
      <c r="B75" s="259"/>
      <c r="C75" s="699"/>
      <c r="D75" s="376"/>
      <c r="E75" s="2296"/>
      <c r="F75" s="361"/>
      <c r="G75" s="1194"/>
      <c r="H75" s="69"/>
      <c r="I75" s="1772"/>
      <c r="J75" s="908"/>
      <c r="K75" s="2285"/>
      <c r="L75" s="574"/>
    </row>
    <row r="76" spans="1:12" ht="39.75">
      <c r="A76" s="1817"/>
      <c r="B76" s="259"/>
      <c r="C76" s="957"/>
      <c r="D76" s="605"/>
      <c r="E76" s="189"/>
      <c r="F76" s="665"/>
      <c r="G76" s="649"/>
      <c r="H76" s="203"/>
      <c r="I76" s="1772"/>
      <c r="J76" s="1963"/>
      <c r="K76" s="2295"/>
      <c r="L76" s="574"/>
    </row>
    <row r="77" spans="1:12">
      <c r="A77" s="413" t="s">
        <v>1</v>
      </c>
      <c r="B77" s="413"/>
      <c r="C77" s="791"/>
      <c r="D77" s="372"/>
      <c r="E77" s="1848"/>
      <c r="F77" s="1849"/>
      <c r="G77" s="270"/>
      <c r="H77" s="1850"/>
      <c r="I77" s="413"/>
      <c r="J77" s="1851"/>
      <c r="K77" s="1847"/>
      <c r="L77" s="574"/>
    </row>
    <row r="78" spans="1:12">
      <c r="A78" s="790" t="s">
        <v>1004</v>
      </c>
      <c r="B78" s="790"/>
      <c r="C78" s="1852"/>
      <c r="D78" s="785"/>
      <c r="E78" s="1848"/>
      <c r="F78" s="1849"/>
      <c r="G78" s="270"/>
      <c r="H78" s="1850"/>
      <c r="I78" s="413"/>
      <c r="J78" s="1851"/>
      <c r="K78" s="1847"/>
      <c r="L78" s="574"/>
    </row>
    <row r="79" spans="1:12" ht="35.25" thickBot="1">
      <c r="A79" s="374"/>
      <c r="B79" s="412"/>
      <c r="C79" s="372"/>
      <c r="D79" s="372"/>
      <c r="E79" s="1848"/>
      <c r="F79" s="1849"/>
      <c r="G79" s="270"/>
      <c r="H79" s="1850"/>
      <c r="I79" s="412"/>
      <c r="J79" s="1851"/>
      <c r="K79" s="1847"/>
      <c r="L79" s="574"/>
    </row>
    <row r="80" spans="1:12">
      <c r="A80" s="1853"/>
      <c r="B80" s="1854" t="s">
        <v>3</v>
      </c>
      <c r="C80" s="80" t="s">
        <v>4</v>
      </c>
      <c r="D80" s="379" t="s">
        <v>5</v>
      </c>
      <c r="E80" s="1855" t="s">
        <v>6</v>
      </c>
      <c r="F80" s="1856" t="s">
        <v>6</v>
      </c>
      <c r="G80" s="201" t="s">
        <v>7</v>
      </c>
      <c r="H80" s="80" t="s">
        <v>8</v>
      </c>
      <c r="I80" s="80" t="s">
        <v>9</v>
      </c>
      <c r="J80" s="1857" t="s">
        <v>10</v>
      </c>
      <c r="K80" s="1858" t="s">
        <v>10</v>
      </c>
      <c r="L80" s="574"/>
    </row>
    <row r="81" spans="1:12" ht="35.25" thickBot="1">
      <c r="A81" s="1859"/>
      <c r="B81" s="1860"/>
      <c r="C81" s="414"/>
      <c r="D81" s="381" t="s">
        <v>11</v>
      </c>
      <c r="E81" s="1861" t="s">
        <v>12</v>
      </c>
      <c r="F81" s="1862" t="s">
        <v>13</v>
      </c>
      <c r="G81" s="202"/>
      <c r="H81" s="414" t="s">
        <v>14</v>
      </c>
      <c r="I81" s="414"/>
      <c r="J81" s="1863" t="s">
        <v>15</v>
      </c>
      <c r="K81" s="1864" t="s">
        <v>16</v>
      </c>
      <c r="L81" s="574"/>
    </row>
    <row r="82" spans="1:12">
      <c r="A82" s="1806"/>
      <c r="B82" s="539" t="s">
        <v>6481</v>
      </c>
      <c r="C82" s="82"/>
      <c r="D82" s="322"/>
      <c r="E82" s="3166"/>
      <c r="F82" s="2805"/>
      <c r="G82" s="276"/>
      <c r="H82" s="29"/>
      <c r="I82" s="455"/>
      <c r="J82" s="29"/>
      <c r="K82" s="3154"/>
      <c r="L82" s="574"/>
    </row>
    <row r="83" spans="1:12">
      <c r="A83" s="1806" t="s">
        <v>2980</v>
      </c>
      <c r="B83" s="1782" t="s">
        <v>5752</v>
      </c>
      <c r="C83" s="82" t="s">
        <v>4563</v>
      </c>
      <c r="D83" s="1936" t="s">
        <v>6483</v>
      </c>
      <c r="E83" s="1783">
        <v>25</v>
      </c>
      <c r="F83" s="1784" t="s">
        <v>7999</v>
      </c>
      <c r="G83" s="3058" t="s">
        <v>5429</v>
      </c>
      <c r="H83" s="852">
        <v>760</v>
      </c>
      <c r="I83" s="455" t="s">
        <v>3934</v>
      </c>
      <c r="J83" s="2132">
        <v>795</v>
      </c>
      <c r="K83" s="2132">
        <v>19.87</v>
      </c>
      <c r="L83" s="574"/>
    </row>
    <row r="84" spans="1:12">
      <c r="A84" s="1806"/>
      <c r="B84" s="1782" t="s">
        <v>8000</v>
      </c>
      <c r="C84" s="82" t="s">
        <v>4563</v>
      </c>
      <c r="D84" s="1936" t="s">
        <v>6483</v>
      </c>
      <c r="E84" s="1783">
        <v>25</v>
      </c>
      <c r="F84" s="1784" t="s">
        <v>6484</v>
      </c>
      <c r="G84" s="2807" t="s">
        <v>8005</v>
      </c>
      <c r="H84" s="852">
        <v>760</v>
      </c>
      <c r="I84" s="455" t="s">
        <v>903</v>
      </c>
      <c r="J84" s="2132">
        <v>790</v>
      </c>
      <c r="K84" s="2132">
        <v>19.75</v>
      </c>
      <c r="L84" s="574"/>
    </row>
    <row r="85" spans="1:12">
      <c r="A85" s="1806"/>
      <c r="B85" s="1782" t="s">
        <v>6491</v>
      </c>
      <c r="C85" s="82" t="s">
        <v>4563</v>
      </c>
      <c r="D85" s="1936" t="s">
        <v>6483</v>
      </c>
      <c r="E85" s="1783">
        <v>28</v>
      </c>
      <c r="F85" s="1784" t="s">
        <v>6492</v>
      </c>
      <c r="G85" s="2807" t="s">
        <v>8005</v>
      </c>
      <c r="H85" s="852">
        <v>890</v>
      </c>
      <c r="I85" s="455" t="s">
        <v>903</v>
      </c>
      <c r="J85" s="2132">
        <v>920</v>
      </c>
      <c r="K85" s="2132">
        <v>23</v>
      </c>
      <c r="L85" s="574"/>
    </row>
    <row r="86" spans="1:12" ht="37.5">
      <c r="A86" s="1903"/>
      <c r="B86" s="1782" t="s">
        <v>6493</v>
      </c>
      <c r="C86" s="82" t="s">
        <v>4563</v>
      </c>
      <c r="D86" s="1936" t="s">
        <v>6483</v>
      </c>
      <c r="E86" s="1783">
        <v>30</v>
      </c>
      <c r="F86" s="1784" t="s">
        <v>1606</v>
      </c>
      <c r="G86" s="3075" t="s">
        <v>793</v>
      </c>
      <c r="H86" s="69">
        <v>900</v>
      </c>
      <c r="I86" s="455" t="s">
        <v>3934</v>
      </c>
      <c r="J86" s="2120">
        <v>935</v>
      </c>
      <c r="K86" s="2131">
        <v>23.37</v>
      </c>
      <c r="L86" s="576"/>
    </row>
    <row r="87" spans="1:12" ht="37.5">
      <c r="A87" s="1806"/>
      <c r="B87" s="1782" t="s">
        <v>5779</v>
      </c>
      <c r="C87" s="82" t="s">
        <v>4563</v>
      </c>
      <c r="D87" s="1936" t="s">
        <v>6483</v>
      </c>
      <c r="E87" s="1783">
        <v>30</v>
      </c>
      <c r="F87" s="1784" t="s">
        <v>5580</v>
      </c>
      <c r="G87" s="2433" t="s">
        <v>2453</v>
      </c>
      <c r="H87" s="69">
        <v>960</v>
      </c>
      <c r="I87" s="455" t="s">
        <v>903</v>
      </c>
      <c r="J87" s="2120" t="s">
        <v>1216</v>
      </c>
      <c r="K87" s="2131">
        <v>24.75</v>
      </c>
      <c r="L87" s="576"/>
    </row>
    <row r="88" spans="1:12" ht="37.5">
      <c r="A88" s="1806"/>
      <c r="B88" s="1782" t="s">
        <v>5781</v>
      </c>
      <c r="C88" s="82" t="s">
        <v>4563</v>
      </c>
      <c r="D88" s="1936" t="s">
        <v>6483</v>
      </c>
      <c r="E88" s="1783">
        <v>35</v>
      </c>
      <c r="F88" s="1784" t="s">
        <v>1218</v>
      </c>
      <c r="G88" s="2433" t="s">
        <v>5017</v>
      </c>
      <c r="H88" s="69">
        <v>1050</v>
      </c>
      <c r="I88" s="455" t="s">
        <v>903</v>
      </c>
      <c r="J88" s="2120" t="s">
        <v>8006</v>
      </c>
      <c r="K88" s="2131">
        <v>27</v>
      </c>
      <c r="L88" s="574"/>
    </row>
    <row r="89" spans="1:12" ht="37.5">
      <c r="A89" s="1806"/>
      <c r="B89" s="1782" t="s">
        <v>5783</v>
      </c>
      <c r="C89" s="82" t="s">
        <v>4563</v>
      </c>
      <c r="D89" s="1936" t="s">
        <v>6483</v>
      </c>
      <c r="E89" s="1783">
        <v>40</v>
      </c>
      <c r="F89" s="1784" t="s">
        <v>184</v>
      </c>
      <c r="G89" s="2433" t="s">
        <v>5017</v>
      </c>
      <c r="H89" s="69">
        <v>1240</v>
      </c>
      <c r="I89" s="455" t="s">
        <v>903</v>
      </c>
      <c r="J89" s="2120" t="s">
        <v>8007</v>
      </c>
      <c r="K89" s="2131">
        <v>31.75</v>
      </c>
      <c r="L89" s="574"/>
    </row>
    <row r="90" spans="1:12" ht="39.75">
      <c r="A90" s="1806"/>
      <c r="B90" s="69" t="s">
        <v>6497</v>
      </c>
      <c r="C90" s="82" t="s">
        <v>6498</v>
      </c>
      <c r="D90" s="605" t="s">
        <v>6499</v>
      </c>
      <c r="E90" s="3166">
        <v>20</v>
      </c>
      <c r="F90" s="2805" t="s">
        <v>4560</v>
      </c>
      <c r="G90" s="2987" t="s">
        <v>5429</v>
      </c>
      <c r="H90" s="29">
        <v>480</v>
      </c>
      <c r="I90" s="1772" t="s">
        <v>903</v>
      </c>
      <c r="J90" s="29">
        <v>510</v>
      </c>
      <c r="K90" s="3154">
        <v>12.75</v>
      </c>
      <c r="L90" s="574"/>
    </row>
    <row r="91" spans="1:12" ht="39.75">
      <c r="A91" s="1806"/>
      <c r="B91" s="69" t="s">
        <v>6500</v>
      </c>
      <c r="C91" s="82" t="s">
        <v>6501</v>
      </c>
      <c r="D91" s="605" t="s">
        <v>6499</v>
      </c>
      <c r="E91" s="3232">
        <v>20</v>
      </c>
      <c r="F91" s="2805" t="s">
        <v>5510</v>
      </c>
      <c r="G91" s="276" t="s">
        <v>3580</v>
      </c>
      <c r="H91" s="29">
        <v>700</v>
      </c>
      <c r="I91" s="1772" t="s">
        <v>903</v>
      </c>
      <c r="J91" s="29">
        <v>730</v>
      </c>
      <c r="K91" s="3154">
        <v>18.25</v>
      </c>
      <c r="L91" s="574"/>
    </row>
    <row r="92" spans="1:12">
      <c r="A92" s="3076" t="s">
        <v>8001</v>
      </c>
      <c r="B92" s="3077" t="s">
        <v>5752</v>
      </c>
      <c r="C92" s="3078" t="s">
        <v>4563</v>
      </c>
      <c r="D92" s="3079" t="s">
        <v>5533</v>
      </c>
      <c r="E92" s="3080">
        <v>25</v>
      </c>
      <c r="F92" s="3081" t="s">
        <v>6484</v>
      </c>
      <c r="G92" s="2807" t="s">
        <v>8005</v>
      </c>
      <c r="H92" s="3082">
        <v>760</v>
      </c>
      <c r="I92" s="3083" t="s">
        <v>903</v>
      </c>
      <c r="J92" s="3084">
        <v>790</v>
      </c>
      <c r="K92" s="3084">
        <v>19.75</v>
      </c>
      <c r="L92" s="3084">
        <v>19.75</v>
      </c>
    </row>
    <row r="93" spans="1:12">
      <c r="A93" s="3076" t="s">
        <v>8001</v>
      </c>
      <c r="B93" s="3077" t="s">
        <v>8000</v>
      </c>
      <c r="C93" s="3078" t="s">
        <v>4563</v>
      </c>
      <c r="D93" s="3079" t="s">
        <v>5533</v>
      </c>
      <c r="E93" s="3080">
        <v>25</v>
      </c>
      <c r="F93" s="3081" t="s">
        <v>6484</v>
      </c>
      <c r="G93" s="2807" t="s">
        <v>8005</v>
      </c>
      <c r="H93" s="3082">
        <v>760</v>
      </c>
      <c r="I93" s="3083" t="s">
        <v>903</v>
      </c>
      <c r="J93" s="3084">
        <v>790</v>
      </c>
      <c r="K93" s="3084">
        <v>19.75</v>
      </c>
      <c r="L93" s="3084">
        <v>19.75</v>
      </c>
    </row>
    <row r="94" spans="1:12">
      <c r="A94" s="3076" t="s">
        <v>8001</v>
      </c>
      <c r="B94" s="3077" t="s">
        <v>6491</v>
      </c>
      <c r="C94" s="3078" t="s">
        <v>4563</v>
      </c>
      <c r="D94" s="3079" t="s">
        <v>5533</v>
      </c>
      <c r="E94" s="3080">
        <v>28</v>
      </c>
      <c r="F94" s="3081" t="s">
        <v>6492</v>
      </c>
      <c r="G94" s="2807" t="s">
        <v>8005</v>
      </c>
      <c r="H94" s="3082">
        <v>890</v>
      </c>
      <c r="I94" s="3083" t="s">
        <v>903</v>
      </c>
      <c r="J94" s="3084">
        <v>920</v>
      </c>
      <c r="K94" s="3084">
        <v>23</v>
      </c>
      <c r="L94" s="3084">
        <v>23</v>
      </c>
    </row>
    <row r="95" spans="1:12" ht="37.5">
      <c r="A95" s="3076" t="s">
        <v>8001</v>
      </c>
      <c r="B95" s="3077" t="s">
        <v>5776</v>
      </c>
      <c r="C95" s="3078" t="s">
        <v>4563</v>
      </c>
      <c r="D95" s="3079" t="s">
        <v>5533</v>
      </c>
      <c r="E95" s="3080">
        <v>30</v>
      </c>
      <c r="F95" s="3081" t="s">
        <v>1352</v>
      </c>
      <c r="G95" s="3085" t="s">
        <v>6352</v>
      </c>
      <c r="H95" s="3086">
        <v>900</v>
      </c>
      <c r="I95" s="3083" t="s">
        <v>903</v>
      </c>
      <c r="J95" s="3087">
        <v>930</v>
      </c>
      <c r="K95" s="3088">
        <v>23.25</v>
      </c>
      <c r="L95" s="3088">
        <v>23.25</v>
      </c>
    </row>
    <row r="96" spans="1:12" ht="37.5">
      <c r="A96" s="3076" t="s">
        <v>8001</v>
      </c>
      <c r="B96" s="3077" t="s">
        <v>5779</v>
      </c>
      <c r="C96" s="3078" t="s">
        <v>4563</v>
      </c>
      <c r="D96" s="3079" t="s">
        <v>5533</v>
      </c>
      <c r="E96" s="3080">
        <v>30</v>
      </c>
      <c r="F96" s="3081" t="s">
        <v>5580</v>
      </c>
      <c r="G96" s="3085" t="s">
        <v>2453</v>
      </c>
      <c r="H96" s="3086">
        <v>960</v>
      </c>
      <c r="I96" s="3083" t="s">
        <v>903</v>
      </c>
      <c r="J96" s="3087" t="s">
        <v>1216</v>
      </c>
      <c r="K96" s="3088">
        <v>24.75</v>
      </c>
      <c r="L96" s="3088">
        <v>24.75</v>
      </c>
    </row>
    <row r="97" spans="1:12" ht="34.5" customHeight="1">
      <c r="A97" s="3076" t="s">
        <v>8001</v>
      </c>
      <c r="B97" s="3077" t="s">
        <v>5781</v>
      </c>
      <c r="C97" s="3078" t="s">
        <v>4563</v>
      </c>
      <c r="D97" s="3079" t="s">
        <v>5533</v>
      </c>
      <c r="E97" s="3080">
        <v>35</v>
      </c>
      <c r="F97" s="3081" t="s">
        <v>1218</v>
      </c>
      <c r="G97" s="3085" t="s">
        <v>5017</v>
      </c>
      <c r="H97" s="3086">
        <v>1050</v>
      </c>
      <c r="I97" s="3083" t="s">
        <v>903</v>
      </c>
      <c r="J97" s="3087" t="s">
        <v>8006</v>
      </c>
      <c r="K97" s="3088">
        <v>27</v>
      </c>
      <c r="L97" s="3088">
        <v>27</v>
      </c>
    </row>
    <row r="98" spans="1:12" ht="37.5">
      <c r="A98" s="3076" t="s">
        <v>8001</v>
      </c>
      <c r="B98" s="3077" t="s">
        <v>5783</v>
      </c>
      <c r="C98" s="3078" t="s">
        <v>4563</v>
      </c>
      <c r="D98" s="3079" t="s">
        <v>5533</v>
      </c>
      <c r="E98" s="3080">
        <v>40</v>
      </c>
      <c r="F98" s="3081" t="s">
        <v>184</v>
      </c>
      <c r="G98" s="3085" t="s">
        <v>5017</v>
      </c>
      <c r="H98" s="3086">
        <v>1240</v>
      </c>
      <c r="I98" s="3083" t="s">
        <v>903</v>
      </c>
      <c r="J98" s="3087" t="s">
        <v>8007</v>
      </c>
      <c r="K98" s="3088">
        <v>31.75</v>
      </c>
      <c r="L98" s="3088">
        <v>31.75</v>
      </c>
    </row>
    <row r="99" spans="1:12" ht="32.25" customHeight="1">
      <c r="A99" s="2382" t="s">
        <v>8001</v>
      </c>
      <c r="B99" s="69" t="s">
        <v>8002</v>
      </c>
      <c r="C99" s="3793" t="s">
        <v>4563</v>
      </c>
      <c r="D99" s="3353" t="s">
        <v>5533</v>
      </c>
      <c r="E99" s="1836">
        <v>15</v>
      </c>
      <c r="F99" s="1990" t="s">
        <v>264</v>
      </c>
      <c r="G99" s="2429" t="s">
        <v>6352</v>
      </c>
      <c r="H99" s="69">
        <v>460</v>
      </c>
      <c r="I99" s="455" t="s">
        <v>903</v>
      </c>
      <c r="J99" s="2132" t="s">
        <v>2134</v>
      </c>
      <c r="K99" s="2132" t="s">
        <v>8008</v>
      </c>
      <c r="L99" s="2132" t="s">
        <v>8008</v>
      </c>
    </row>
    <row r="100" spans="1:12" ht="37.5">
      <c r="A100" s="2382" t="s">
        <v>8001</v>
      </c>
      <c r="B100" s="69" t="s">
        <v>8003</v>
      </c>
      <c r="C100" s="3793" t="s">
        <v>4563</v>
      </c>
      <c r="D100" s="3353" t="s">
        <v>5533</v>
      </c>
      <c r="E100" s="1783">
        <v>20</v>
      </c>
      <c r="F100" s="1784" t="s">
        <v>8004</v>
      </c>
      <c r="G100" s="2473" t="s">
        <v>5026</v>
      </c>
      <c r="H100" s="852">
        <v>680</v>
      </c>
      <c r="I100" s="455" t="s">
        <v>903</v>
      </c>
      <c r="J100" s="2120" t="s">
        <v>1143</v>
      </c>
      <c r="K100" s="2131" t="s">
        <v>8009</v>
      </c>
      <c r="L100" s="2131" t="s">
        <v>8009</v>
      </c>
    </row>
    <row r="101" spans="1:12">
      <c r="A101" s="3030" t="s">
        <v>6388</v>
      </c>
      <c r="B101" s="3018" t="s">
        <v>8010</v>
      </c>
      <c r="C101" s="443" t="s">
        <v>6540</v>
      </c>
      <c r="D101" s="443" t="s">
        <v>6540</v>
      </c>
      <c r="E101" s="3019">
        <v>60</v>
      </c>
      <c r="F101" s="3020" t="s">
        <v>8011</v>
      </c>
      <c r="G101" s="556" t="s">
        <v>4370</v>
      </c>
      <c r="H101" s="29">
        <v>1037</v>
      </c>
      <c r="I101" s="69" t="s">
        <v>285</v>
      </c>
      <c r="J101" s="203" t="s">
        <v>8012</v>
      </c>
      <c r="K101" s="1777">
        <v>53.6</v>
      </c>
      <c r="L101" s="574"/>
    </row>
    <row r="102" spans="1:12">
      <c r="A102" s="3030" t="s">
        <v>6388</v>
      </c>
      <c r="B102" s="2432" t="s">
        <v>8013</v>
      </c>
      <c r="C102" s="443" t="s">
        <v>6540</v>
      </c>
      <c r="D102" s="443" t="s">
        <v>6540</v>
      </c>
      <c r="E102" s="33">
        <v>70</v>
      </c>
      <c r="F102" s="34" t="s">
        <v>347</v>
      </c>
      <c r="G102" s="556" t="s">
        <v>4370</v>
      </c>
      <c r="H102" s="1345">
        <v>1217</v>
      </c>
      <c r="I102" s="69" t="s">
        <v>285</v>
      </c>
      <c r="J102" s="203" t="s">
        <v>8014</v>
      </c>
      <c r="K102" s="1777">
        <v>62.6</v>
      </c>
      <c r="L102" s="574"/>
    </row>
    <row r="103" spans="1:12">
      <c r="A103" s="3030" t="s">
        <v>6388</v>
      </c>
      <c r="B103" s="2432" t="s">
        <v>8015</v>
      </c>
      <c r="C103" s="443" t="s">
        <v>6540</v>
      </c>
      <c r="D103" s="443" t="s">
        <v>6540</v>
      </c>
      <c r="E103" s="33">
        <v>85</v>
      </c>
      <c r="F103" s="34" t="s">
        <v>3944</v>
      </c>
      <c r="G103" s="2976" t="s">
        <v>4370</v>
      </c>
      <c r="H103" s="69">
        <v>1512</v>
      </c>
      <c r="I103" s="69" t="s">
        <v>285</v>
      </c>
      <c r="J103" s="2146" t="s">
        <v>8016</v>
      </c>
      <c r="K103" s="2239">
        <v>77.349999999999994</v>
      </c>
      <c r="L103" s="574"/>
    </row>
    <row r="104" spans="1:12">
      <c r="A104" s="3030" t="s">
        <v>6388</v>
      </c>
      <c r="B104" s="77" t="s">
        <v>8017</v>
      </c>
      <c r="C104" s="443" t="s">
        <v>6540</v>
      </c>
      <c r="D104" s="443" t="s">
        <v>6540</v>
      </c>
      <c r="E104" s="3021" t="s">
        <v>8018</v>
      </c>
      <c r="F104" s="2986" t="s">
        <v>8019</v>
      </c>
      <c r="G104" s="2983" t="s">
        <v>4370</v>
      </c>
      <c r="H104" s="1345">
        <v>1932</v>
      </c>
      <c r="I104" s="69" t="s">
        <v>285</v>
      </c>
      <c r="J104" s="2161" t="s">
        <v>5032</v>
      </c>
      <c r="K104" s="1887">
        <v>98.35</v>
      </c>
      <c r="L104" s="574"/>
    </row>
    <row r="105" spans="1:12" ht="35.25" thickBot="1">
      <c r="A105" s="3030" t="s">
        <v>6388</v>
      </c>
      <c r="B105" s="69" t="s">
        <v>8020</v>
      </c>
      <c r="C105" s="218" t="s">
        <v>2388</v>
      </c>
      <c r="D105" s="218" t="s">
        <v>4337</v>
      </c>
      <c r="E105" s="1783">
        <v>50</v>
      </c>
      <c r="F105" s="1784" t="s">
        <v>1743</v>
      </c>
      <c r="G105" s="3013" t="s">
        <v>8021</v>
      </c>
      <c r="H105" s="69">
        <v>772</v>
      </c>
      <c r="I105" s="69" t="s">
        <v>285</v>
      </c>
      <c r="J105" s="908" t="s">
        <v>8022</v>
      </c>
      <c r="K105" s="1999">
        <v>40.35</v>
      </c>
      <c r="L105" s="574"/>
    </row>
    <row r="106" spans="1:12">
      <c r="A106" s="1806" t="s">
        <v>5948</v>
      </c>
      <c r="B106" s="1340" t="s">
        <v>8023</v>
      </c>
      <c r="C106" s="753" t="s">
        <v>8024</v>
      </c>
      <c r="D106" s="771" t="s">
        <v>8025</v>
      </c>
      <c r="E106" s="3039">
        <v>25</v>
      </c>
      <c r="F106" s="1526" t="s">
        <v>646</v>
      </c>
      <c r="G106" s="3040" t="s">
        <v>8026</v>
      </c>
      <c r="H106" s="218">
        <v>827</v>
      </c>
      <c r="I106" s="753" t="s">
        <v>293</v>
      </c>
      <c r="J106" s="1528">
        <v>862</v>
      </c>
      <c r="K106" s="1490">
        <v>21.55</v>
      </c>
      <c r="L106" s="574"/>
    </row>
    <row r="107" spans="1:12">
      <c r="A107" s="1806"/>
      <c r="B107" s="852" t="s">
        <v>8027</v>
      </c>
      <c r="C107" s="753" t="s">
        <v>901</v>
      </c>
      <c r="D107" s="3353" t="s">
        <v>4337</v>
      </c>
      <c r="E107" s="1478" t="s">
        <v>8028</v>
      </c>
      <c r="F107" s="1479" t="s">
        <v>8029</v>
      </c>
      <c r="G107" s="2435" t="s">
        <v>8030</v>
      </c>
      <c r="H107" s="1718" t="s">
        <v>1868</v>
      </c>
      <c r="I107" s="3791" t="s">
        <v>8031</v>
      </c>
      <c r="J107" s="2132" t="s">
        <v>8032</v>
      </c>
      <c r="K107" s="1997" t="s">
        <v>8033</v>
      </c>
      <c r="L107" s="574"/>
    </row>
    <row r="108" spans="1:12">
      <c r="A108" s="1806"/>
      <c r="B108" s="852" t="s">
        <v>8034</v>
      </c>
      <c r="C108" s="753" t="s">
        <v>901</v>
      </c>
      <c r="D108" s="3353" t="s">
        <v>4337</v>
      </c>
      <c r="E108" s="1478" t="s">
        <v>8028</v>
      </c>
      <c r="F108" s="1479" t="s">
        <v>8029</v>
      </c>
      <c r="G108" s="2435" t="s">
        <v>8030</v>
      </c>
      <c r="H108" s="1718" t="s">
        <v>1868</v>
      </c>
      <c r="I108" s="3791" t="s">
        <v>8031</v>
      </c>
      <c r="J108" s="2132" t="s">
        <v>8032</v>
      </c>
      <c r="K108" s="1997" t="s">
        <v>8033</v>
      </c>
      <c r="L108" s="574"/>
    </row>
    <row r="109" spans="1:12">
      <c r="A109" s="1806"/>
      <c r="B109" s="69" t="s">
        <v>8035</v>
      </c>
      <c r="C109" s="82" t="s">
        <v>3450</v>
      </c>
      <c r="D109" s="1936" t="s">
        <v>6483</v>
      </c>
      <c r="E109" s="3232" t="s">
        <v>8036</v>
      </c>
      <c r="F109" s="2805" t="s">
        <v>1779</v>
      </c>
      <c r="G109" s="2987" t="s">
        <v>5429</v>
      </c>
      <c r="H109" s="29" t="s">
        <v>88</v>
      </c>
      <c r="I109" s="455" t="s">
        <v>126</v>
      </c>
      <c r="J109" s="908" t="s">
        <v>1143</v>
      </c>
      <c r="K109" s="1997" t="s">
        <v>8037</v>
      </c>
      <c r="L109" s="574"/>
    </row>
    <row r="110" spans="1:12">
      <c r="A110" s="1806"/>
      <c r="B110" s="69"/>
      <c r="C110" s="82"/>
      <c r="D110" s="322"/>
      <c r="E110" s="3166"/>
      <c r="F110" s="2805"/>
      <c r="G110" s="276"/>
      <c r="H110" s="29"/>
      <c r="I110" s="455"/>
      <c r="J110" s="203"/>
      <c r="K110" s="1997"/>
      <c r="L110" s="574"/>
    </row>
    <row r="111" spans="1:12" ht="37.5">
      <c r="A111" s="1817" t="s">
        <v>2980</v>
      </c>
      <c r="B111" s="69" t="s">
        <v>6521</v>
      </c>
      <c r="C111" s="82" t="s">
        <v>3450</v>
      </c>
      <c r="D111" s="322" t="s">
        <v>3216</v>
      </c>
      <c r="E111" s="2415">
        <v>70</v>
      </c>
      <c r="F111" s="1975" t="s">
        <v>6522</v>
      </c>
      <c r="G111" s="1194" t="s">
        <v>5489</v>
      </c>
      <c r="H111" s="69">
        <v>1250</v>
      </c>
      <c r="I111" s="695" t="s">
        <v>903</v>
      </c>
      <c r="J111" s="908" t="s">
        <v>4625</v>
      </c>
      <c r="K111" s="2804" t="s">
        <v>6523</v>
      </c>
      <c r="L111" s="574"/>
    </row>
    <row r="112" spans="1:12" ht="37.5">
      <c r="A112" s="1817" t="s">
        <v>2980</v>
      </c>
      <c r="B112" s="69" t="s">
        <v>5789</v>
      </c>
      <c r="C112" s="82" t="s">
        <v>3450</v>
      </c>
      <c r="D112" s="322" t="s">
        <v>3216</v>
      </c>
      <c r="E112" s="1563">
        <v>75</v>
      </c>
      <c r="F112" s="2805" t="s">
        <v>542</v>
      </c>
      <c r="G112" s="649" t="s">
        <v>5489</v>
      </c>
      <c r="H112" s="203">
        <v>1300</v>
      </c>
      <c r="I112" s="695" t="s">
        <v>903</v>
      </c>
      <c r="J112" s="1963" t="s">
        <v>5328</v>
      </c>
      <c r="K112" s="1775" t="s">
        <v>6524</v>
      </c>
      <c r="L112" s="574"/>
    </row>
    <row r="113" spans="1:12" ht="39.75">
      <c r="A113" s="1817"/>
      <c r="B113" s="69" t="s">
        <v>6525</v>
      </c>
      <c r="C113" s="82" t="s">
        <v>6526</v>
      </c>
      <c r="D113" s="322" t="s">
        <v>5673</v>
      </c>
      <c r="E113" s="33">
        <v>35</v>
      </c>
      <c r="F113" s="34"/>
      <c r="G113" s="276" t="s">
        <v>6527</v>
      </c>
      <c r="H113" s="1345" t="s">
        <v>426</v>
      </c>
      <c r="I113" s="1772"/>
      <c r="J113" s="908"/>
      <c r="K113" s="2285"/>
      <c r="L113" s="574"/>
    </row>
    <row r="114" spans="1:12" ht="39.75">
      <c r="A114" s="1817"/>
      <c r="B114" s="69" t="s">
        <v>6528</v>
      </c>
      <c r="C114" s="82"/>
      <c r="D114" s="322"/>
      <c r="E114" s="33"/>
      <c r="F114" s="34"/>
      <c r="G114" s="276"/>
      <c r="H114" s="1345"/>
      <c r="I114" s="1772"/>
      <c r="J114" s="908"/>
      <c r="K114" s="2285"/>
      <c r="L114" s="574"/>
    </row>
    <row r="115" spans="1:12">
      <c r="A115" s="413" t="s">
        <v>1</v>
      </c>
      <c r="B115" s="413"/>
      <c r="C115" s="791"/>
      <c r="D115" s="372"/>
      <c r="E115" s="1848"/>
      <c r="F115" s="1849"/>
      <c r="G115" s="270"/>
      <c r="H115" s="1850"/>
      <c r="I115" s="413"/>
      <c r="J115" s="1851"/>
      <c r="K115" s="1847"/>
      <c r="L115" s="574"/>
    </row>
    <row r="116" spans="1:12">
      <c r="A116" s="790" t="s">
        <v>1004</v>
      </c>
      <c r="B116" s="790"/>
      <c r="C116" s="1852"/>
      <c r="D116" s="785"/>
      <c r="E116" s="1848"/>
      <c r="F116" s="1849"/>
      <c r="G116" s="270"/>
      <c r="H116" s="1850"/>
      <c r="I116" s="413"/>
      <c r="J116" s="1851"/>
      <c r="K116" s="1847"/>
      <c r="L116" s="574"/>
    </row>
    <row r="117" spans="1:12" ht="35.25" thickBot="1">
      <c r="A117" s="374"/>
      <c r="B117" s="412"/>
      <c r="C117" s="372"/>
      <c r="D117" s="372"/>
      <c r="E117" s="1848"/>
      <c r="F117" s="1849"/>
      <c r="G117" s="270"/>
      <c r="H117" s="1850"/>
      <c r="I117" s="412"/>
      <c r="J117" s="1851"/>
      <c r="K117" s="1847"/>
      <c r="L117" s="574"/>
    </row>
    <row r="118" spans="1:12">
      <c r="A118" s="1853"/>
      <c r="B118" s="1854" t="s">
        <v>3</v>
      </c>
      <c r="C118" s="80" t="s">
        <v>4</v>
      </c>
      <c r="D118" s="379" t="s">
        <v>5</v>
      </c>
      <c r="E118" s="1855" t="s">
        <v>6</v>
      </c>
      <c r="F118" s="1856" t="s">
        <v>6</v>
      </c>
      <c r="G118" s="201" t="s">
        <v>7</v>
      </c>
      <c r="H118" s="80" t="s">
        <v>8</v>
      </c>
      <c r="I118" s="80" t="s">
        <v>9</v>
      </c>
      <c r="J118" s="1857" t="s">
        <v>10</v>
      </c>
      <c r="K118" s="1858" t="s">
        <v>10</v>
      </c>
      <c r="L118" s="574"/>
    </row>
    <row r="119" spans="1:12" ht="35.25" thickBot="1">
      <c r="A119" s="1859"/>
      <c r="B119" s="1860"/>
      <c r="C119" s="414"/>
      <c r="D119" s="381" t="s">
        <v>11</v>
      </c>
      <c r="E119" s="1861" t="s">
        <v>12</v>
      </c>
      <c r="F119" s="1862" t="s">
        <v>13</v>
      </c>
      <c r="G119" s="202"/>
      <c r="H119" s="414" t="s">
        <v>14</v>
      </c>
      <c r="I119" s="414"/>
      <c r="J119" s="1863" t="s">
        <v>15</v>
      </c>
      <c r="K119" s="1864" t="s">
        <v>16</v>
      </c>
      <c r="L119" s="574"/>
    </row>
    <row r="120" spans="1:12" ht="39" thickBot="1">
      <c r="A120" s="1806"/>
      <c r="B120" s="2124" t="s">
        <v>6529</v>
      </c>
      <c r="C120" s="443"/>
      <c r="D120" s="1467"/>
      <c r="E120" s="1489"/>
      <c r="F120" s="1621"/>
      <c r="G120" s="1798"/>
      <c r="H120" s="1995"/>
      <c r="I120" s="482"/>
      <c r="J120" s="1995"/>
      <c r="K120" s="2091"/>
      <c r="L120" s="574"/>
    </row>
    <row r="121" spans="1:12" ht="35.25" thickBot="1">
      <c r="A121" s="3030" t="s">
        <v>6388</v>
      </c>
      <c r="B121" s="393" t="s">
        <v>6530</v>
      </c>
      <c r="C121" s="2255" t="s">
        <v>6531</v>
      </c>
      <c r="D121" s="2896" t="s">
        <v>6532</v>
      </c>
      <c r="E121" s="33">
        <v>115</v>
      </c>
      <c r="F121" s="2784"/>
      <c r="G121" s="276" t="s">
        <v>6395</v>
      </c>
      <c r="H121" s="29">
        <v>1250</v>
      </c>
      <c r="I121" s="455" t="s">
        <v>701</v>
      </c>
      <c r="J121" s="2253" t="s">
        <v>4625</v>
      </c>
      <c r="K121" s="2254">
        <v>106.66</v>
      </c>
      <c r="L121" s="574"/>
    </row>
    <row r="122" spans="1:12">
      <c r="A122" s="3030" t="s">
        <v>6388</v>
      </c>
      <c r="B122" s="393" t="s">
        <v>6533</v>
      </c>
      <c r="C122" s="2897" t="s">
        <v>6534</v>
      </c>
      <c r="D122" s="2896" t="s">
        <v>6535</v>
      </c>
      <c r="E122" s="33">
        <v>95</v>
      </c>
      <c r="F122" s="34" t="s">
        <v>6536</v>
      </c>
      <c r="G122" s="276" t="s">
        <v>6537</v>
      </c>
      <c r="H122" s="29">
        <v>1280</v>
      </c>
      <c r="I122" s="455" t="s">
        <v>701</v>
      </c>
      <c r="J122" s="2253" t="s">
        <v>1066</v>
      </c>
      <c r="K122" s="2254">
        <v>81.88</v>
      </c>
      <c r="L122" s="574"/>
    </row>
    <row r="123" spans="1:12">
      <c r="A123" s="3030" t="s">
        <v>6388</v>
      </c>
      <c r="B123" s="645" t="s">
        <v>6538</v>
      </c>
      <c r="C123" s="82" t="s">
        <v>6539</v>
      </c>
      <c r="D123" s="605" t="s">
        <v>6540</v>
      </c>
      <c r="E123" s="33">
        <v>95</v>
      </c>
      <c r="F123" s="2784"/>
      <c r="G123" s="276" t="s">
        <v>6395</v>
      </c>
      <c r="H123" s="29">
        <v>1650</v>
      </c>
      <c r="I123" s="455" t="s">
        <v>701</v>
      </c>
      <c r="J123" s="2253" t="s">
        <v>3019</v>
      </c>
      <c r="K123" s="3154">
        <v>82.5</v>
      </c>
      <c r="L123" s="574"/>
    </row>
    <row r="124" spans="1:12">
      <c r="A124" s="3030" t="s">
        <v>6388</v>
      </c>
      <c r="B124" s="796" t="s">
        <v>6541</v>
      </c>
      <c r="C124" s="93" t="s">
        <v>6542</v>
      </c>
      <c r="D124" s="605" t="s">
        <v>6540</v>
      </c>
      <c r="E124" s="922">
        <v>90</v>
      </c>
      <c r="F124" s="2785"/>
      <c r="G124" s="766" t="s">
        <v>6395</v>
      </c>
      <c r="H124" s="162">
        <v>1565</v>
      </c>
      <c r="I124" s="455" t="s">
        <v>701</v>
      </c>
      <c r="J124" s="2253" t="s">
        <v>5018</v>
      </c>
      <c r="K124" s="1918">
        <v>79.75</v>
      </c>
      <c r="L124" s="574"/>
    </row>
    <row r="125" spans="1:12">
      <c r="A125" s="3030" t="s">
        <v>6388</v>
      </c>
      <c r="B125" s="69" t="s">
        <v>6543</v>
      </c>
      <c r="C125" s="82" t="s">
        <v>6544</v>
      </c>
      <c r="D125" s="605" t="s">
        <v>6545</v>
      </c>
      <c r="E125" s="1783"/>
      <c r="F125" s="1477"/>
      <c r="G125" s="1116" t="s">
        <v>6537</v>
      </c>
      <c r="H125" s="1345">
        <v>970</v>
      </c>
      <c r="I125" s="455" t="s">
        <v>701</v>
      </c>
      <c r="J125" s="1345" t="s">
        <v>778</v>
      </c>
      <c r="K125" s="1997">
        <v>100</v>
      </c>
      <c r="L125" s="574"/>
    </row>
    <row r="126" spans="1:12">
      <c r="A126" s="1806" t="s">
        <v>4617</v>
      </c>
      <c r="B126" s="3042" t="s">
        <v>4937</v>
      </c>
      <c r="C126" s="786" t="s">
        <v>4938</v>
      </c>
      <c r="D126" s="370" t="s">
        <v>4939</v>
      </c>
      <c r="E126" s="922">
        <v>125</v>
      </c>
      <c r="F126" s="923" t="s">
        <v>4595</v>
      </c>
      <c r="G126" s="3043" t="s">
        <v>4819</v>
      </c>
      <c r="H126" s="162">
        <v>852</v>
      </c>
      <c r="I126" s="493" t="s">
        <v>3934</v>
      </c>
      <c r="J126" s="3241" t="s">
        <v>6546</v>
      </c>
      <c r="K126" s="1253" t="s">
        <v>6547</v>
      </c>
      <c r="L126" s="576"/>
    </row>
    <row r="127" spans="1:12">
      <c r="A127" s="1806"/>
      <c r="B127" s="3042"/>
      <c r="C127" s="786"/>
      <c r="D127" s="370"/>
      <c r="E127" s="922"/>
      <c r="F127" s="923"/>
      <c r="G127" s="3043"/>
      <c r="H127" s="162"/>
      <c r="I127" s="493"/>
      <c r="J127" s="3241"/>
      <c r="K127" s="1253"/>
      <c r="L127" s="574"/>
    </row>
    <row r="128" spans="1:12" ht="35.25" thickBot="1">
      <c r="A128" s="3030"/>
      <c r="B128" s="387"/>
      <c r="C128" s="1871"/>
      <c r="D128" s="1056"/>
      <c r="E128" s="1790"/>
      <c r="F128" s="1872"/>
      <c r="G128" s="765"/>
      <c r="H128" s="1345"/>
      <c r="I128" s="1115"/>
      <c r="J128" s="1868"/>
      <c r="K128" s="1887"/>
      <c r="L128" s="574"/>
    </row>
    <row r="129" spans="1:12" ht="37.5">
      <c r="A129" s="3030"/>
      <c r="B129" s="1008"/>
      <c r="C129" s="1881"/>
      <c r="D129" s="1493"/>
      <c r="E129" s="1535"/>
      <c r="F129" s="1606"/>
      <c r="G129" s="766"/>
      <c r="H129" s="416"/>
      <c r="I129" s="455"/>
      <c r="J129" s="2244"/>
      <c r="K129" s="1918"/>
      <c r="L129" s="574"/>
    </row>
    <row r="130" spans="1:12">
      <c r="A130" s="127"/>
      <c r="B130" s="1257" t="s">
        <v>6475</v>
      </c>
      <c r="C130" s="3766" t="s">
        <v>6476</v>
      </c>
      <c r="D130" s="3767"/>
      <c r="E130" s="252"/>
      <c r="F130" s="241" t="s">
        <v>3366</v>
      </c>
      <c r="G130" s="276"/>
      <c r="H130" s="29"/>
      <c r="I130" s="416"/>
      <c r="J130" s="203"/>
      <c r="K130" s="311"/>
      <c r="L130" s="574"/>
    </row>
    <row r="131" spans="1:12">
      <c r="A131" s="1806" t="s">
        <v>3369</v>
      </c>
      <c r="B131" s="645" t="s">
        <v>3370</v>
      </c>
      <c r="C131" s="82" t="s">
        <v>3371</v>
      </c>
      <c r="D131" s="2283" t="s">
        <v>3372</v>
      </c>
      <c r="E131" s="252">
        <v>85</v>
      </c>
      <c r="F131" s="241" t="s">
        <v>3386</v>
      </c>
      <c r="G131" s="276" t="s">
        <v>3379</v>
      </c>
      <c r="H131" s="29">
        <v>1200</v>
      </c>
      <c r="I131" s="1804" t="s">
        <v>6477</v>
      </c>
      <c r="J131" s="203" t="s">
        <v>6478</v>
      </c>
      <c r="K131" s="311">
        <v>69.34</v>
      </c>
      <c r="L131" s="574"/>
    </row>
    <row r="132" spans="1:12">
      <c r="A132" s="1806" t="s">
        <v>3377</v>
      </c>
      <c r="B132" s="645" t="s">
        <v>3370</v>
      </c>
      <c r="C132" s="82" t="s">
        <v>3378</v>
      </c>
      <c r="D132" s="2283" t="s">
        <v>3372</v>
      </c>
      <c r="E132" s="252">
        <v>95</v>
      </c>
      <c r="F132" s="241" t="s">
        <v>3949</v>
      </c>
      <c r="G132" s="276" t="s">
        <v>3379</v>
      </c>
      <c r="H132" s="29">
        <v>1360</v>
      </c>
      <c r="I132" s="1804" t="s">
        <v>6479</v>
      </c>
      <c r="J132" s="203" t="s">
        <v>6480</v>
      </c>
      <c r="K132" s="311">
        <v>78.38</v>
      </c>
      <c r="L132" s="574"/>
    </row>
    <row r="133" spans="1:12">
      <c r="A133" s="1806" t="s">
        <v>3383</v>
      </c>
      <c r="B133" s="645" t="s">
        <v>3370</v>
      </c>
      <c r="C133" s="459" t="s">
        <v>3384</v>
      </c>
      <c r="D133" s="2283" t="s">
        <v>3385</v>
      </c>
      <c r="E133" s="252">
        <v>220</v>
      </c>
      <c r="F133" s="241" t="s">
        <v>3386</v>
      </c>
      <c r="G133" s="276" t="s">
        <v>3379</v>
      </c>
      <c r="H133" s="29">
        <v>1200</v>
      </c>
      <c r="I133" s="1804" t="s">
        <v>6477</v>
      </c>
      <c r="J133" s="203" t="s">
        <v>6478</v>
      </c>
      <c r="K133" s="311">
        <v>185</v>
      </c>
      <c r="L133" s="574"/>
    </row>
    <row r="134" spans="1:12">
      <c r="A134" s="1806"/>
      <c r="B134" s="645"/>
      <c r="C134" s="82"/>
      <c r="D134" s="2283"/>
      <c r="E134" s="252"/>
      <c r="F134" s="241"/>
      <c r="G134" s="276"/>
      <c r="H134" s="29"/>
      <c r="I134" s="1804"/>
      <c r="J134" s="203"/>
      <c r="K134" s="311"/>
      <c r="L134" s="574"/>
    </row>
    <row r="135" spans="1:12">
      <c r="A135" s="1806"/>
      <c r="B135" s="645"/>
      <c r="C135" s="82"/>
      <c r="D135" s="2283"/>
      <c r="E135" s="252"/>
      <c r="F135" s="241"/>
      <c r="G135" s="276"/>
      <c r="H135" s="29"/>
      <c r="I135" s="1804"/>
      <c r="J135" s="203"/>
      <c r="K135" s="311"/>
      <c r="L135" s="574"/>
    </row>
    <row r="136" spans="1:12">
      <c r="A136" s="127"/>
      <c r="B136" s="190"/>
      <c r="C136" s="3766"/>
      <c r="D136" s="3767"/>
      <c r="E136" s="252"/>
      <c r="F136" s="241"/>
      <c r="G136" s="276"/>
      <c r="H136" s="29"/>
      <c r="I136" s="416"/>
      <c r="J136" s="203"/>
      <c r="K136" s="311"/>
      <c r="L136" s="574"/>
    </row>
    <row r="137" spans="1:12">
      <c r="A137" s="1806"/>
      <c r="B137" s="645"/>
      <c r="C137" s="82"/>
      <c r="D137" s="2283"/>
      <c r="E137" s="252"/>
      <c r="F137" s="241"/>
      <c r="G137" s="276"/>
      <c r="H137" s="29"/>
      <c r="I137" s="1804"/>
      <c r="J137" s="203"/>
      <c r="K137" s="311"/>
      <c r="L137" s="574"/>
    </row>
    <row r="138" spans="1:12">
      <c r="A138" s="1806"/>
      <c r="B138" s="645"/>
      <c r="C138" s="82"/>
      <c r="D138" s="2283"/>
      <c r="E138" s="252"/>
      <c r="F138" s="241"/>
      <c r="G138" s="276"/>
      <c r="H138" s="29"/>
      <c r="I138" s="1804"/>
      <c r="J138" s="203"/>
      <c r="K138" s="311"/>
      <c r="L138" s="574"/>
    </row>
    <row r="139" spans="1:12">
      <c r="A139" s="1806"/>
      <c r="B139" s="645"/>
      <c r="C139" s="459"/>
      <c r="D139" s="2283"/>
      <c r="E139" s="252"/>
      <c r="F139" s="241"/>
      <c r="G139" s="276"/>
      <c r="H139" s="29"/>
      <c r="I139" s="1804"/>
      <c r="J139" s="203"/>
      <c r="K139" s="311"/>
      <c r="L139" s="574"/>
    </row>
    <row r="140" spans="1:12">
      <c r="A140" s="3030"/>
      <c r="B140" s="69"/>
      <c r="C140" s="82"/>
      <c r="D140" s="605"/>
      <c r="E140" s="1783"/>
      <c r="F140" s="1477"/>
      <c r="G140" s="1116"/>
      <c r="H140" s="1345"/>
      <c r="I140" s="455"/>
      <c r="J140" s="1345"/>
      <c r="K140" s="1997"/>
      <c r="L140" s="574"/>
    </row>
    <row r="141" spans="1:12">
      <c r="A141" s="1806"/>
      <c r="B141" s="3042"/>
      <c r="C141" s="786"/>
      <c r="D141" s="370"/>
      <c r="E141" s="922"/>
      <c r="F141" s="923"/>
      <c r="G141" s="3043"/>
      <c r="H141" s="162"/>
      <c r="I141" s="493"/>
      <c r="J141" s="3241"/>
      <c r="K141" s="1253"/>
      <c r="L141" s="574"/>
    </row>
    <row r="142" spans="1:12">
      <c r="A142" s="1806"/>
      <c r="B142" s="3042"/>
      <c r="C142" s="786"/>
      <c r="D142" s="370"/>
      <c r="E142" s="922"/>
      <c r="F142" s="923"/>
      <c r="G142" s="3043"/>
      <c r="H142" s="162"/>
      <c r="I142" s="493"/>
      <c r="J142" s="3241"/>
      <c r="K142" s="1253"/>
      <c r="L142" s="574"/>
    </row>
    <row r="143" spans="1:12" ht="35.25" thickBot="1">
      <c r="A143" s="3030"/>
      <c r="B143" s="685" t="s">
        <v>6548</v>
      </c>
      <c r="C143" s="1871"/>
      <c r="D143" s="1056"/>
      <c r="E143" s="1790"/>
      <c r="F143" s="1872"/>
      <c r="G143" s="765"/>
      <c r="H143" s="1345"/>
      <c r="I143" s="1115"/>
      <c r="J143" s="1868"/>
      <c r="K143" s="1887"/>
      <c r="L143" s="574"/>
    </row>
    <row r="144" spans="1:12" ht="38.25" thickBot="1">
      <c r="A144" s="3030"/>
      <c r="B144" s="1008" t="s">
        <v>6549</v>
      </c>
      <c r="C144" s="1881" t="s">
        <v>4079</v>
      </c>
      <c r="D144" s="1493" t="s">
        <v>6550</v>
      </c>
      <c r="E144" s="1535"/>
      <c r="F144" s="1606"/>
      <c r="G144" s="766" t="s">
        <v>6551</v>
      </c>
      <c r="H144" s="416" t="s">
        <v>3115</v>
      </c>
      <c r="I144" s="455" t="s">
        <v>701</v>
      </c>
      <c r="J144" s="2244" t="s">
        <v>1787</v>
      </c>
      <c r="K144" s="1918" t="s">
        <v>6552</v>
      </c>
      <c r="L144" s="574"/>
    </row>
    <row r="145" spans="1:12" ht="38.25" thickBot="1">
      <c r="A145" s="1806"/>
      <c r="B145" s="1008" t="s">
        <v>6553</v>
      </c>
      <c r="C145" s="1881" t="s">
        <v>4079</v>
      </c>
      <c r="D145" s="1493" t="s">
        <v>6554</v>
      </c>
      <c r="E145" s="1535"/>
      <c r="F145" s="1606"/>
      <c r="G145" s="766" t="s">
        <v>6551</v>
      </c>
      <c r="H145" s="416" t="s">
        <v>6555</v>
      </c>
      <c r="I145" s="455" t="s">
        <v>701</v>
      </c>
      <c r="J145" s="2244" t="s">
        <v>1750</v>
      </c>
      <c r="K145" s="1918" t="s">
        <v>6556</v>
      </c>
      <c r="L145" s="574"/>
    </row>
    <row r="146" spans="1:12" ht="37.5">
      <c r="A146" s="1806"/>
      <c r="B146" s="1008" t="s">
        <v>6557</v>
      </c>
      <c r="C146" s="1881" t="s">
        <v>4079</v>
      </c>
      <c r="D146" s="1493" t="s">
        <v>6558</v>
      </c>
      <c r="E146" s="1783"/>
      <c r="F146" s="1477"/>
      <c r="G146" s="1116" t="s">
        <v>6551</v>
      </c>
      <c r="H146" s="416" t="s">
        <v>5233</v>
      </c>
      <c r="I146" s="455" t="s">
        <v>701</v>
      </c>
      <c r="J146" s="2244" t="s">
        <v>338</v>
      </c>
      <c r="K146" s="1918" t="s">
        <v>6559</v>
      </c>
      <c r="L146" s="574"/>
    </row>
    <row r="147" spans="1:12">
      <c r="A147" s="1806"/>
      <c r="B147" s="69" t="s">
        <v>4343</v>
      </c>
      <c r="C147" s="82" t="s">
        <v>3866</v>
      </c>
      <c r="D147" s="605" t="s">
        <v>533</v>
      </c>
      <c r="E147" s="33">
        <v>18</v>
      </c>
      <c r="F147" s="34" t="s">
        <v>264</v>
      </c>
      <c r="G147" s="276" t="s">
        <v>6560</v>
      </c>
      <c r="H147" s="1345" t="s">
        <v>4345</v>
      </c>
      <c r="I147" s="455" t="s">
        <v>701</v>
      </c>
      <c r="J147" s="959" t="s">
        <v>4346</v>
      </c>
      <c r="K147" s="1777" t="s">
        <v>4347</v>
      </c>
      <c r="L147" s="574"/>
    </row>
    <row r="148" spans="1:12" ht="35.25" thickBot="1">
      <c r="A148" s="1806"/>
      <c r="B148" s="190"/>
      <c r="C148" s="218"/>
      <c r="D148" s="1469"/>
      <c r="E148" s="1734"/>
      <c r="F148" s="1735"/>
      <c r="G148" s="276"/>
      <c r="H148" s="29"/>
      <c r="I148" s="455"/>
      <c r="J148" s="203"/>
      <c r="K148" s="2096"/>
      <c r="L148" s="574"/>
    </row>
    <row r="149" spans="1:12">
      <c r="A149" s="3030" t="s">
        <v>6388</v>
      </c>
      <c r="B149" s="393" t="s">
        <v>6533</v>
      </c>
      <c r="C149" s="2897" t="s">
        <v>6534</v>
      </c>
      <c r="D149" s="2896" t="s">
        <v>6535</v>
      </c>
      <c r="E149" s="33">
        <v>95</v>
      </c>
      <c r="F149" s="34" t="s">
        <v>6536</v>
      </c>
      <c r="G149" s="276" t="s">
        <v>6537</v>
      </c>
      <c r="H149" s="29">
        <v>1280</v>
      </c>
      <c r="I149" s="455" t="s">
        <v>701</v>
      </c>
      <c r="J149" s="2253" t="s">
        <v>1066</v>
      </c>
      <c r="K149" s="2254">
        <v>81.88</v>
      </c>
      <c r="L149" s="2254"/>
    </row>
    <row r="150" spans="1:12">
      <c r="A150" s="3030" t="s">
        <v>6388</v>
      </c>
      <c r="B150" s="645" t="s">
        <v>6538</v>
      </c>
      <c r="C150" s="82" t="s">
        <v>6539</v>
      </c>
      <c r="D150" s="605" t="s">
        <v>6540</v>
      </c>
      <c r="E150" s="33">
        <v>95</v>
      </c>
      <c r="F150" s="2784"/>
      <c r="G150" s="276" t="s">
        <v>6395</v>
      </c>
      <c r="H150" s="29">
        <v>1650</v>
      </c>
      <c r="I150" s="455" t="s">
        <v>701</v>
      </c>
      <c r="J150" s="2253" t="s">
        <v>3019</v>
      </c>
      <c r="K150" s="3154">
        <v>82.5</v>
      </c>
      <c r="L150" s="3154"/>
    </row>
    <row r="151" spans="1:12">
      <c r="A151" s="3030" t="s">
        <v>6388</v>
      </c>
      <c r="B151" s="796" t="s">
        <v>6541</v>
      </c>
      <c r="C151" s="93" t="s">
        <v>6542</v>
      </c>
      <c r="D151" s="605" t="s">
        <v>6540</v>
      </c>
      <c r="E151" s="922">
        <v>90</v>
      </c>
      <c r="F151" s="2785"/>
      <c r="G151" s="766" t="s">
        <v>6395</v>
      </c>
      <c r="H151" s="162">
        <v>1565</v>
      </c>
      <c r="I151" s="455" t="s">
        <v>701</v>
      </c>
      <c r="J151" s="2253" t="s">
        <v>5018</v>
      </c>
      <c r="K151" s="1918">
        <v>79.75</v>
      </c>
      <c r="L151" s="1918"/>
    </row>
    <row r="152" spans="1:12">
      <c r="A152" s="3030" t="s">
        <v>6388</v>
      </c>
      <c r="B152" s="69" t="s">
        <v>6543</v>
      </c>
      <c r="C152" s="82" t="s">
        <v>6544</v>
      </c>
      <c r="D152" s="605" t="s">
        <v>6545</v>
      </c>
      <c r="E152" s="1783"/>
      <c r="F152" s="1477"/>
      <c r="G152" s="1116" t="s">
        <v>6537</v>
      </c>
      <c r="H152" s="1345">
        <v>970</v>
      </c>
      <c r="I152" s="455" t="s">
        <v>701</v>
      </c>
      <c r="J152" s="1345" t="s">
        <v>778</v>
      </c>
      <c r="K152" s="1997">
        <v>100</v>
      </c>
      <c r="L152" s="1997"/>
    </row>
    <row r="153" spans="1:12">
      <c r="A153" s="1806" t="s">
        <v>4617</v>
      </c>
      <c r="B153" s="3042" t="s">
        <v>4937</v>
      </c>
      <c r="C153" s="786" t="s">
        <v>4938</v>
      </c>
      <c r="D153" s="370" t="s">
        <v>4939</v>
      </c>
      <c r="E153" s="922">
        <v>125</v>
      </c>
      <c r="F153" s="923" t="s">
        <v>4595</v>
      </c>
      <c r="G153" s="3043" t="s">
        <v>4819</v>
      </c>
      <c r="H153" s="162">
        <v>852</v>
      </c>
      <c r="I153" s="493" t="s">
        <v>3934</v>
      </c>
      <c r="J153" s="3241" t="s">
        <v>6546</v>
      </c>
      <c r="K153" s="1253" t="s">
        <v>6547</v>
      </c>
      <c r="L153" s="1253"/>
    </row>
    <row r="154" spans="1:12">
      <c r="A154" s="790" t="s">
        <v>1004</v>
      </c>
      <c r="B154" s="790"/>
      <c r="C154" s="1852"/>
      <c r="D154" s="785"/>
      <c r="E154" s="1848"/>
      <c r="F154" s="1849"/>
      <c r="G154" s="270"/>
      <c r="H154" s="1850"/>
      <c r="I154" s="413"/>
      <c r="J154" s="1851"/>
      <c r="K154" s="1847"/>
      <c r="L154" s="574"/>
    </row>
    <row r="155" spans="1:12" ht="35.25" thickBot="1">
      <c r="A155" s="374"/>
      <c r="B155" s="412"/>
      <c r="C155" s="372"/>
      <c r="D155" s="372"/>
      <c r="E155" s="1848"/>
      <c r="F155" s="1849"/>
      <c r="G155" s="270"/>
      <c r="H155" s="1850"/>
      <c r="I155" s="412"/>
      <c r="J155" s="1851"/>
      <c r="K155" s="1847"/>
      <c r="L155" s="574"/>
    </row>
    <row r="156" spans="1:12">
      <c r="A156" s="1853"/>
      <c r="B156" s="1854" t="s">
        <v>3</v>
      </c>
      <c r="C156" s="80" t="s">
        <v>4</v>
      </c>
      <c r="D156" s="379" t="s">
        <v>5</v>
      </c>
      <c r="E156" s="1855" t="s">
        <v>6</v>
      </c>
      <c r="F156" s="1856" t="s">
        <v>6</v>
      </c>
      <c r="G156" s="201" t="s">
        <v>7</v>
      </c>
      <c r="H156" s="80" t="s">
        <v>8</v>
      </c>
      <c r="I156" s="80" t="s">
        <v>9</v>
      </c>
      <c r="J156" s="1857" t="s">
        <v>10</v>
      </c>
      <c r="K156" s="1858" t="s">
        <v>10</v>
      </c>
      <c r="L156" s="574"/>
    </row>
    <row r="157" spans="1:12" ht="35.25" thickBot="1">
      <c r="A157" s="1859"/>
      <c r="B157" s="1860"/>
      <c r="C157" s="414"/>
      <c r="D157" s="381" t="s">
        <v>11</v>
      </c>
      <c r="E157" s="1861" t="s">
        <v>12</v>
      </c>
      <c r="F157" s="1862" t="s">
        <v>13</v>
      </c>
      <c r="G157" s="202"/>
      <c r="H157" s="414" t="s">
        <v>14</v>
      </c>
      <c r="I157" s="414"/>
      <c r="J157" s="1863" t="s">
        <v>15</v>
      </c>
      <c r="K157" s="1864" t="s">
        <v>16</v>
      </c>
      <c r="L157" s="574"/>
    </row>
    <row r="158" spans="1:12">
      <c r="A158" s="1571"/>
      <c r="B158" s="1570" t="s">
        <v>3337</v>
      </c>
      <c r="C158" s="3777" t="s">
        <v>3338</v>
      </c>
      <c r="D158" s="3777"/>
      <c r="E158" s="238"/>
      <c r="F158" s="239"/>
      <c r="G158" s="296" t="s">
        <v>3339</v>
      </c>
      <c r="H158" s="220"/>
      <c r="I158" s="419"/>
      <c r="J158" s="300"/>
      <c r="K158" s="315"/>
      <c r="L158" s="574"/>
    </row>
    <row r="159" spans="1:12">
      <c r="A159" s="222"/>
      <c r="B159" s="578" t="s">
        <v>3340</v>
      </c>
      <c r="C159" s="85" t="s">
        <v>3341</v>
      </c>
      <c r="D159" s="584" t="s">
        <v>3216</v>
      </c>
      <c r="E159" s="250">
        <v>155</v>
      </c>
      <c r="F159" s="251"/>
      <c r="G159" s="276" t="s">
        <v>89</v>
      </c>
      <c r="H159" s="203">
        <v>2803.74</v>
      </c>
      <c r="I159" s="416" t="s">
        <v>3342</v>
      </c>
      <c r="J159" s="203">
        <v>2550</v>
      </c>
      <c r="K159" s="311">
        <v>127.5</v>
      </c>
      <c r="L159" s="574"/>
    </row>
    <row r="160" spans="1:12">
      <c r="A160" s="127"/>
      <c r="B160" s="578" t="s">
        <v>3340</v>
      </c>
      <c r="C160" s="85" t="s">
        <v>3343</v>
      </c>
      <c r="D160" s="584" t="s">
        <v>3216</v>
      </c>
      <c r="E160" s="250">
        <v>115</v>
      </c>
      <c r="F160" s="251"/>
      <c r="G160" s="276" t="s">
        <v>3344</v>
      </c>
      <c r="H160" s="203">
        <v>2102.8000000000002</v>
      </c>
      <c r="I160" s="416" t="s">
        <v>3342</v>
      </c>
      <c r="J160" s="203">
        <v>1912.5</v>
      </c>
      <c r="K160" s="311">
        <v>95.63</v>
      </c>
      <c r="L160" s="574"/>
    </row>
    <row r="161" spans="1:12">
      <c r="A161" s="127"/>
      <c r="B161" s="578" t="s">
        <v>3345</v>
      </c>
      <c r="C161" s="85" t="s">
        <v>3346</v>
      </c>
      <c r="D161" s="580" t="s">
        <v>3216</v>
      </c>
      <c r="E161" s="250">
        <v>105</v>
      </c>
      <c r="F161" s="251"/>
      <c r="G161" s="275" t="s">
        <v>3347</v>
      </c>
      <c r="H161" s="204">
        <v>1869.16</v>
      </c>
      <c r="I161" s="415" t="s">
        <v>3342</v>
      </c>
      <c r="J161" s="204">
        <v>1700.01</v>
      </c>
      <c r="K161" s="310">
        <v>85</v>
      </c>
      <c r="L161" s="574"/>
    </row>
    <row r="162" spans="1:12">
      <c r="A162" s="127"/>
      <c r="B162" s="578" t="s">
        <v>3348</v>
      </c>
      <c r="C162" s="85" t="s">
        <v>3349</v>
      </c>
      <c r="D162" s="584" t="s">
        <v>3216</v>
      </c>
      <c r="E162" s="252">
        <v>75</v>
      </c>
      <c r="F162" s="241"/>
      <c r="G162" s="276" t="s">
        <v>3347</v>
      </c>
      <c r="H162" s="203">
        <v>1401.87</v>
      </c>
      <c r="I162" s="416" t="s">
        <v>3342</v>
      </c>
      <c r="J162" s="203">
        <v>1275.01</v>
      </c>
      <c r="K162" s="311">
        <v>63.75</v>
      </c>
      <c r="L162" s="574"/>
    </row>
    <row r="163" spans="1:12">
      <c r="A163" s="127"/>
      <c r="B163" s="578" t="s">
        <v>3350</v>
      </c>
      <c r="C163" s="85" t="s">
        <v>3351</v>
      </c>
      <c r="D163" s="584" t="s">
        <v>3216</v>
      </c>
      <c r="E163" s="252">
        <v>75</v>
      </c>
      <c r="F163" s="241"/>
      <c r="G163" s="276" t="s">
        <v>3352</v>
      </c>
      <c r="H163" s="29">
        <v>1305.4000000000001</v>
      </c>
      <c r="I163" s="416" t="s">
        <v>3342</v>
      </c>
      <c r="J163" s="203">
        <v>1189.99</v>
      </c>
      <c r="K163" s="311">
        <v>59.51</v>
      </c>
      <c r="L163" s="574"/>
    </row>
    <row r="164" spans="1:12">
      <c r="A164" s="127"/>
      <c r="B164" s="578" t="s">
        <v>3353</v>
      </c>
      <c r="C164" s="85" t="s">
        <v>3354</v>
      </c>
      <c r="D164" s="584" t="s">
        <v>3216</v>
      </c>
      <c r="E164" s="252">
        <v>100</v>
      </c>
      <c r="F164" s="241"/>
      <c r="G164" s="276" t="s">
        <v>3347</v>
      </c>
      <c r="H164" s="29">
        <v>1775.7</v>
      </c>
      <c r="I164" s="416" t="s">
        <v>3342</v>
      </c>
      <c r="J164" s="203">
        <v>1615</v>
      </c>
      <c r="K164" s="311">
        <v>80.75</v>
      </c>
      <c r="L164" s="574"/>
    </row>
    <row r="165" spans="1:12">
      <c r="A165" s="127"/>
      <c r="B165" s="578" t="s">
        <v>3355</v>
      </c>
      <c r="C165" s="85" t="s">
        <v>3356</v>
      </c>
      <c r="D165" s="584" t="s">
        <v>3216</v>
      </c>
      <c r="E165" s="252">
        <v>100</v>
      </c>
      <c r="F165" s="241"/>
      <c r="G165" s="276" t="s">
        <v>3347</v>
      </c>
      <c r="H165" s="29">
        <v>1775.7</v>
      </c>
      <c r="I165" s="416" t="s">
        <v>3342</v>
      </c>
      <c r="J165" s="203">
        <v>1615</v>
      </c>
      <c r="K165" s="311">
        <v>80.75</v>
      </c>
      <c r="L165" s="574"/>
    </row>
    <row r="166" spans="1:12">
      <c r="A166" s="127"/>
      <c r="B166" s="578" t="s">
        <v>3357</v>
      </c>
      <c r="C166" s="82"/>
      <c r="D166" s="322"/>
      <c r="E166" s="252">
        <v>85</v>
      </c>
      <c r="F166" s="241"/>
      <c r="G166" s="276" t="s">
        <v>3352</v>
      </c>
      <c r="H166" s="29"/>
      <c r="I166" s="416"/>
      <c r="J166" s="203"/>
      <c r="K166" s="311">
        <v>75</v>
      </c>
      <c r="L166" s="574"/>
    </row>
    <row r="167" spans="1:12">
      <c r="A167" s="127"/>
      <c r="B167" s="578" t="s">
        <v>3358</v>
      </c>
      <c r="C167" s="82" t="s">
        <v>3359</v>
      </c>
      <c r="D167" s="324"/>
      <c r="E167" s="256">
        <v>75</v>
      </c>
      <c r="F167" s="241"/>
      <c r="G167" s="277" t="s">
        <v>3352</v>
      </c>
      <c r="H167" s="29"/>
      <c r="I167" s="416"/>
      <c r="J167" s="203"/>
      <c r="K167" s="311">
        <v>65</v>
      </c>
      <c r="L167" s="574"/>
    </row>
    <row r="168" spans="1:12">
      <c r="A168" s="127"/>
      <c r="B168" s="32"/>
      <c r="C168" s="82"/>
      <c r="D168" s="324"/>
      <c r="E168" s="256"/>
      <c r="F168" s="241"/>
      <c r="G168" s="277"/>
      <c r="H168" s="29"/>
      <c r="I168" s="416"/>
      <c r="J168" s="203"/>
      <c r="K168" s="311"/>
      <c r="L168" s="576"/>
    </row>
    <row r="169" spans="1:12">
      <c r="A169" s="127"/>
      <c r="B169" s="1631" t="s">
        <v>3360</v>
      </c>
      <c r="C169" s="82"/>
      <c r="D169" s="324"/>
      <c r="E169" s="256"/>
      <c r="F169" s="241"/>
      <c r="G169" s="277"/>
      <c r="H169" s="29"/>
      <c r="I169" s="416"/>
      <c r="J169" s="203"/>
      <c r="K169" s="311"/>
      <c r="L169" s="576"/>
    </row>
    <row r="170" spans="1:12">
      <c r="A170" s="222"/>
      <c r="B170" s="578" t="s">
        <v>3345</v>
      </c>
      <c r="C170" s="85" t="s">
        <v>3346</v>
      </c>
      <c r="D170" s="580" t="s">
        <v>3216</v>
      </c>
      <c r="E170" s="250">
        <v>105</v>
      </c>
      <c r="F170" s="251"/>
      <c r="G170" s="275" t="s">
        <v>3361</v>
      </c>
      <c r="H170" s="204">
        <v>1740</v>
      </c>
      <c r="I170" s="415" t="s">
        <v>3362</v>
      </c>
      <c r="J170" s="204">
        <v>1600</v>
      </c>
      <c r="K170" s="310">
        <v>80</v>
      </c>
      <c r="L170" s="574"/>
    </row>
    <row r="171" spans="1:12">
      <c r="A171" s="127"/>
      <c r="B171" s="578" t="s">
        <v>3348</v>
      </c>
      <c r="C171" s="85" t="s">
        <v>3349</v>
      </c>
      <c r="D171" s="584" t="s">
        <v>3216</v>
      </c>
      <c r="E171" s="252">
        <v>75</v>
      </c>
      <c r="F171" s="241"/>
      <c r="G171" s="275" t="s">
        <v>3361</v>
      </c>
      <c r="H171" s="203">
        <v>1480</v>
      </c>
      <c r="I171" s="416"/>
      <c r="J171" s="203">
        <v>1410</v>
      </c>
      <c r="K171" s="311">
        <v>70.5</v>
      </c>
      <c r="L171" s="574"/>
    </row>
    <row r="172" spans="1:12">
      <c r="A172" s="127"/>
      <c r="B172" s="578" t="s">
        <v>3353</v>
      </c>
      <c r="C172" s="85" t="s">
        <v>3354</v>
      </c>
      <c r="D172" s="584" t="s">
        <v>3216</v>
      </c>
      <c r="E172" s="252">
        <v>100</v>
      </c>
      <c r="F172" s="241"/>
      <c r="G172" s="275" t="s">
        <v>3361</v>
      </c>
      <c r="H172" s="29">
        <v>1650</v>
      </c>
      <c r="I172" s="416"/>
      <c r="J172" s="203">
        <v>1570</v>
      </c>
      <c r="K172" s="311">
        <v>78</v>
      </c>
      <c r="L172" s="574"/>
    </row>
    <row r="173" spans="1:12">
      <c r="A173" s="127"/>
      <c r="B173" s="560" t="s">
        <v>3355</v>
      </c>
      <c r="C173" s="85" t="s">
        <v>3356</v>
      </c>
      <c r="D173" s="584" t="s">
        <v>3216</v>
      </c>
      <c r="E173" s="252">
        <v>100</v>
      </c>
      <c r="F173" s="241"/>
      <c r="G173" s="275" t="s">
        <v>3361</v>
      </c>
      <c r="H173" s="29">
        <v>1740</v>
      </c>
      <c r="I173" s="416"/>
      <c r="J173" s="203">
        <v>1600</v>
      </c>
      <c r="K173" s="311">
        <v>80</v>
      </c>
      <c r="L173" s="574"/>
    </row>
    <row r="174" spans="1:12">
      <c r="A174" s="127"/>
      <c r="B174" s="560" t="s">
        <v>3357</v>
      </c>
      <c r="C174" s="82" t="s">
        <v>3363</v>
      </c>
      <c r="D174" s="584" t="s">
        <v>3216</v>
      </c>
      <c r="E174" s="252">
        <v>85</v>
      </c>
      <c r="F174" s="241"/>
      <c r="G174" s="275" t="s">
        <v>3361</v>
      </c>
      <c r="H174" s="29">
        <v>1520</v>
      </c>
      <c r="I174" s="416"/>
      <c r="J174" s="203">
        <v>1400</v>
      </c>
      <c r="K174" s="311">
        <v>70</v>
      </c>
      <c r="L174" s="574"/>
    </row>
    <row r="175" spans="1:12">
      <c r="A175" s="127"/>
      <c r="B175" s="225"/>
      <c r="C175" s="82"/>
      <c r="D175" s="322"/>
      <c r="E175" s="252"/>
      <c r="F175" s="241"/>
      <c r="G175" s="276"/>
      <c r="H175" s="29"/>
      <c r="I175" s="416"/>
      <c r="J175" s="203"/>
      <c r="K175" s="311"/>
      <c r="L175" s="574"/>
    </row>
    <row r="176" spans="1:12">
      <c r="A176" s="127"/>
      <c r="B176" s="1803"/>
      <c r="C176" s="3766"/>
      <c r="D176" s="3767"/>
      <c r="E176" s="252"/>
      <c r="F176" s="241"/>
      <c r="G176" s="276"/>
      <c r="H176" s="29"/>
      <c r="I176" s="416"/>
      <c r="J176" s="203"/>
      <c r="K176" s="311"/>
      <c r="L176" s="574"/>
    </row>
    <row r="177" spans="1:12">
      <c r="A177" s="1806"/>
      <c r="B177" s="645"/>
      <c r="C177" s="82"/>
      <c r="D177" s="2283"/>
      <c r="E177" s="252"/>
      <c r="F177" s="241"/>
      <c r="G177" s="276"/>
      <c r="H177" s="29"/>
      <c r="I177" s="1804"/>
      <c r="J177" s="203"/>
      <c r="K177" s="311"/>
      <c r="L177" s="574"/>
    </row>
    <row r="178" spans="1:12">
      <c r="A178" s="1806"/>
      <c r="B178" s="645"/>
      <c r="C178" s="82"/>
      <c r="D178" s="2283"/>
      <c r="E178" s="252"/>
      <c r="F178" s="241"/>
      <c r="G178" s="276"/>
      <c r="H178" s="29"/>
      <c r="I178" s="1804"/>
      <c r="J178" s="203"/>
      <c r="K178" s="311"/>
      <c r="L178" s="574"/>
    </row>
    <row r="179" spans="1:12">
      <c r="A179" s="1806"/>
      <c r="B179" s="645"/>
      <c r="C179" s="459"/>
      <c r="D179" s="2283"/>
      <c r="E179" s="252"/>
      <c r="F179" s="241"/>
      <c r="G179" s="276"/>
      <c r="H179" s="29"/>
      <c r="I179" s="1804"/>
      <c r="J179" s="203"/>
      <c r="K179" s="311"/>
      <c r="L179" s="574"/>
    </row>
    <row r="180" spans="1:12">
      <c r="A180" s="1806"/>
      <c r="B180" s="128"/>
      <c r="C180" s="357"/>
      <c r="D180" s="358"/>
      <c r="E180" s="1476"/>
      <c r="F180" s="1477"/>
      <c r="G180" s="1539"/>
      <c r="H180" s="69"/>
      <c r="I180" s="486"/>
      <c r="J180" s="2146"/>
      <c r="K180" s="2099"/>
      <c r="L180" s="574"/>
    </row>
    <row r="181" spans="1:12">
      <c r="A181" s="2350"/>
      <c r="B181" s="2351"/>
      <c r="C181" s="2352"/>
      <c r="D181" s="2353"/>
      <c r="E181" s="2354"/>
      <c r="F181" s="2355"/>
      <c r="G181" s="2356"/>
      <c r="H181" s="947"/>
      <c r="I181" s="2357"/>
      <c r="J181" s="2358"/>
      <c r="K181" s="2359"/>
      <c r="L181" s="574"/>
    </row>
    <row r="182" spans="1:12">
      <c r="A182" s="1806"/>
      <c r="B182" s="128"/>
      <c r="C182" s="362"/>
      <c r="D182" s="358"/>
      <c r="E182" s="1476"/>
      <c r="F182" s="1477"/>
      <c r="G182" s="1539"/>
      <c r="H182" s="69"/>
      <c r="I182" s="486"/>
      <c r="J182" s="2146"/>
      <c r="K182" s="364"/>
      <c r="L182" s="574"/>
    </row>
    <row r="183" spans="1:12">
      <c r="A183" s="1817"/>
      <c r="B183" s="69"/>
      <c r="C183" s="82"/>
      <c r="D183" s="322"/>
      <c r="E183" s="3166"/>
      <c r="F183" s="2805"/>
      <c r="G183" s="276"/>
      <c r="H183" s="29"/>
      <c r="I183" s="455"/>
      <c r="J183" s="29"/>
      <c r="K183" s="3154"/>
      <c r="L183" s="574"/>
    </row>
    <row r="184" spans="1:12" ht="37.5">
      <c r="A184" s="1903"/>
      <c r="B184" s="661"/>
      <c r="C184" s="1871"/>
      <c r="D184" s="417"/>
      <c r="E184" s="2345"/>
      <c r="F184" s="2346"/>
      <c r="G184" s="493"/>
      <c r="H184" s="1345"/>
      <c r="I184" s="455"/>
      <c r="J184" s="2347"/>
      <c r="K184" s="2348"/>
      <c r="L184" s="574"/>
    </row>
    <row r="185" spans="1:12" ht="37.5">
      <c r="A185" s="1903"/>
      <c r="B185" s="698"/>
      <c r="C185" s="1905"/>
      <c r="D185" s="1906"/>
      <c r="E185" s="2341"/>
      <c r="F185" s="2342"/>
      <c r="G185" s="1908"/>
      <c r="H185" s="415"/>
      <c r="I185" s="2143"/>
      <c r="J185" s="2343"/>
      <c r="K185" s="2344"/>
      <c r="L185" s="574"/>
    </row>
    <row r="186" spans="1:12">
      <c r="A186" s="1806"/>
      <c r="B186" s="852"/>
      <c r="C186" s="753"/>
      <c r="D186" s="634"/>
      <c r="E186" s="1836"/>
      <c r="F186" s="1990"/>
      <c r="G186" s="1713"/>
      <c r="H186" s="69"/>
      <c r="I186" s="455"/>
      <c r="J186" s="2130"/>
      <c r="K186" s="2132"/>
      <c r="L186" s="574"/>
    </row>
    <row r="187" spans="1:12" ht="37.5">
      <c r="A187" s="2350"/>
      <c r="B187" s="2360"/>
      <c r="C187" s="2361"/>
      <c r="D187" s="942"/>
      <c r="E187" s="2362"/>
      <c r="F187" s="2363"/>
      <c r="G187" s="2364"/>
      <c r="H187" s="947"/>
      <c r="I187" s="2357"/>
      <c r="J187" s="2365"/>
      <c r="K187" s="2366"/>
      <c r="L187" s="574"/>
    </row>
    <row r="188" spans="1:12" ht="37.5">
      <c r="A188" s="1806"/>
      <c r="B188" s="128"/>
      <c r="C188" s="957"/>
      <c r="D188" s="1174"/>
      <c r="E188" s="1476"/>
      <c r="F188" s="1477"/>
      <c r="G188" s="689"/>
      <c r="H188" s="694"/>
      <c r="I188" s="695"/>
      <c r="J188" s="2120"/>
      <c r="K188" s="2105"/>
      <c r="L188" s="574"/>
    </row>
    <row r="189" spans="1:12" ht="37.5">
      <c r="A189" s="1806"/>
      <c r="B189" s="128"/>
      <c r="C189" s="957"/>
      <c r="D189" s="1174"/>
      <c r="E189" s="1476"/>
      <c r="F189" s="1477"/>
      <c r="G189" s="689"/>
      <c r="H189" s="694"/>
      <c r="I189" s="695"/>
      <c r="J189" s="2120"/>
      <c r="K189" s="2105"/>
      <c r="L189" s="574"/>
    </row>
    <row r="190" spans="1:12" ht="37.5">
      <c r="A190" s="1806"/>
      <c r="B190" s="128"/>
      <c r="C190" s="957"/>
      <c r="D190" s="1174"/>
      <c r="E190" s="1482"/>
      <c r="F190" s="1477"/>
      <c r="G190" s="689"/>
      <c r="H190" s="1996"/>
      <c r="I190" s="690"/>
      <c r="J190" s="1996"/>
      <c r="K190" s="2379"/>
      <c r="L190" s="574"/>
    </row>
    <row r="191" spans="1:12">
      <c r="A191" s="790" t="s">
        <v>1004</v>
      </c>
      <c r="B191" s="790"/>
      <c r="C191" s="1852"/>
      <c r="D191" s="785"/>
      <c r="E191" s="1848"/>
      <c r="F191" s="1849"/>
      <c r="G191" s="270"/>
      <c r="H191" s="1850"/>
      <c r="I191" s="413"/>
      <c r="J191" s="1851"/>
      <c r="K191" s="1847"/>
      <c r="L191" s="574"/>
    </row>
    <row r="192" spans="1:12" ht="35.25" thickBot="1">
      <c r="A192" s="374"/>
      <c r="B192" s="412"/>
      <c r="C192" s="372"/>
      <c r="D192" s="372"/>
      <c r="E192" s="1848"/>
      <c r="F192" s="1849"/>
      <c r="G192" s="270"/>
      <c r="H192" s="1850"/>
      <c r="I192" s="412"/>
      <c r="J192" s="1851"/>
      <c r="K192" s="1847"/>
      <c r="L192" s="574"/>
    </row>
    <row r="193" spans="1:12">
      <c r="A193" s="1853"/>
      <c r="B193" s="1854" t="s">
        <v>3</v>
      </c>
      <c r="C193" s="80" t="s">
        <v>4</v>
      </c>
      <c r="D193" s="379" t="s">
        <v>5</v>
      </c>
      <c r="E193" s="1855" t="s">
        <v>6</v>
      </c>
      <c r="F193" s="1856" t="s">
        <v>6</v>
      </c>
      <c r="G193" s="201" t="s">
        <v>7</v>
      </c>
      <c r="H193" s="80" t="s">
        <v>8</v>
      </c>
      <c r="I193" s="80" t="s">
        <v>9</v>
      </c>
      <c r="J193" s="1857" t="s">
        <v>10</v>
      </c>
      <c r="K193" s="1858" t="s">
        <v>10</v>
      </c>
      <c r="L193" s="574"/>
    </row>
    <row r="194" spans="1:12" ht="35.25" thickBot="1">
      <c r="A194" s="1859"/>
      <c r="B194" s="1860"/>
      <c r="C194" s="414"/>
      <c r="D194" s="381" t="s">
        <v>11</v>
      </c>
      <c r="E194" s="1861" t="s">
        <v>12</v>
      </c>
      <c r="F194" s="1862" t="s">
        <v>13</v>
      </c>
      <c r="G194" s="202"/>
      <c r="H194" s="414" t="s">
        <v>14</v>
      </c>
      <c r="I194" s="414"/>
      <c r="J194" s="1863" t="s">
        <v>15</v>
      </c>
      <c r="K194" s="1864" t="s">
        <v>16</v>
      </c>
      <c r="L194" s="574"/>
    </row>
    <row r="195" spans="1:12">
      <c r="A195" s="3030"/>
      <c r="B195" s="560"/>
      <c r="C195" s="598"/>
      <c r="D195" s="580"/>
      <c r="E195" s="252"/>
      <c r="F195" s="241"/>
      <c r="G195" s="275"/>
      <c r="H195" s="203"/>
      <c r="I195" s="416"/>
      <c r="J195" s="203"/>
      <c r="K195" s="311"/>
      <c r="L195" s="574"/>
    </row>
    <row r="196" spans="1:12" ht="38.25" thickBot="1">
      <c r="A196" s="3030"/>
      <c r="B196" s="654"/>
      <c r="C196" s="598"/>
      <c r="D196" s="580"/>
      <c r="E196" s="31"/>
      <c r="F196" s="241"/>
      <c r="G196" s="275"/>
      <c r="H196" s="29"/>
      <c r="I196" s="416"/>
      <c r="J196" s="29"/>
      <c r="K196" s="3154"/>
      <c r="L196" s="574"/>
    </row>
    <row r="197" spans="1:12" ht="35.25" thickBot="1">
      <c r="A197" s="3030"/>
      <c r="B197" s="26"/>
      <c r="C197" s="579"/>
      <c r="D197" s="580"/>
      <c r="E197" s="256"/>
      <c r="F197" s="241"/>
      <c r="G197" s="275"/>
      <c r="H197" s="20"/>
      <c r="I197" s="415"/>
      <c r="J197" s="204"/>
      <c r="K197" s="2254"/>
      <c r="L197" s="574"/>
    </row>
    <row r="198" spans="1:12" ht="35.25" thickBot="1">
      <c r="A198" s="3030"/>
      <c r="B198" s="616"/>
      <c r="C198" s="82"/>
      <c r="D198" s="322"/>
      <c r="E198" s="252"/>
      <c r="F198" s="241"/>
      <c r="G198" s="275"/>
      <c r="H198" s="29"/>
      <c r="I198" s="416"/>
      <c r="J198" s="203"/>
      <c r="K198" s="2254"/>
      <c r="L198" s="574"/>
    </row>
    <row r="199" spans="1:12" ht="35.25" thickBot="1">
      <c r="A199" s="3030"/>
      <c r="B199" s="225"/>
      <c r="C199" s="82"/>
      <c r="D199" s="322"/>
      <c r="E199" s="252"/>
      <c r="F199" s="241"/>
      <c r="G199" s="276"/>
      <c r="H199" s="29"/>
      <c r="I199" s="416"/>
      <c r="J199" s="203"/>
      <c r="K199" s="2254"/>
      <c r="L199" s="574"/>
    </row>
    <row r="200" spans="1:12" ht="35.25" thickBot="1">
      <c r="A200" s="3030"/>
      <c r="B200" s="393"/>
      <c r="C200" s="82"/>
      <c r="D200" s="2019"/>
      <c r="E200" s="252"/>
      <c r="F200" s="241"/>
      <c r="G200" s="276"/>
      <c r="H200" s="29"/>
      <c r="I200" s="416"/>
      <c r="J200" s="203"/>
      <c r="K200" s="2254"/>
      <c r="L200" s="574"/>
    </row>
    <row r="201" spans="1:12">
      <c r="A201" s="3030"/>
      <c r="B201" s="645"/>
      <c r="C201" s="82"/>
      <c r="D201" s="322"/>
      <c r="E201" s="252"/>
      <c r="F201" s="241"/>
      <c r="G201" s="276"/>
      <c r="H201" s="29"/>
      <c r="I201" s="1804"/>
      <c r="J201" s="203"/>
      <c r="K201" s="2254"/>
      <c r="L201" s="574"/>
    </row>
    <row r="202" spans="1:12">
      <c r="A202" s="3030"/>
      <c r="B202" s="32"/>
      <c r="C202" s="82"/>
      <c r="D202" s="322"/>
      <c r="E202" s="252"/>
      <c r="F202" s="241"/>
      <c r="G202" s="276"/>
      <c r="H202" s="29"/>
      <c r="I202" s="416"/>
      <c r="J202" s="203"/>
      <c r="K202" s="3154"/>
      <c r="L202" s="574"/>
    </row>
    <row r="203" spans="1:12" ht="35.25" thickBot="1">
      <c r="A203" s="3030"/>
      <c r="B203" s="2020"/>
      <c r="C203" s="1662"/>
      <c r="D203" s="2021"/>
      <c r="E203" s="2022"/>
      <c r="F203" s="1724"/>
      <c r="G203" s="2023"/>
      <c r="H203" s="1660"/>
      <c r="I203" s="1701"/>
      <c r="J203" s="2024"/>
      <c r="K203" s="1918"/>
      <c r="L203" s="574"/>
    </row>
    <row r="204" spans="1:12" ht="35.25" thickTop="1">
      <c r="A204" s="3030"/>
      <c r="B204" s="560"/>
      <c r="C204" s="598"/>
      <c r="D204" s="580"/>
      <c r="E204" s="250"/>
      <c r="F204" s="251"/>
      <c r="G204" s="275"/>
      <c r="H204" s="204"/>
      <c r="I204" s="415"/>
      <c r="J204" s="204"/>
      <c r="K204" s="1997"/>
      <c r="L204" s="574"/>
    </row>
    <row r="205" spans="1:12" ht="37.5">
      <c r="A205" s="3030"/>
      <c r="B205" s="654"/>
      <c r="C205" s="598"/>
      <c r="D205" s="580"/>
      <c r="E205" s="31"/>
      <c r="F205" s="241"/>
      <c r="G205" s="275"/>
      <c r="H205" s="29"/>
      <c r="I205" s="416"/>
      <c r="J205" s="29"/>
      <c r="K205" s="3154"/>
      <c r="L205" s="576"/>
    </row>
    <row r="206" spans="1:12">
      <c r="A206" s="3030"/>
      <c r="B206" s="26"/>
      <c r="C206" s="579"/>
      <c r="D206" s="580"/>
      <c r="E206" s="256"/>
      <c r="F206" s="241"/>
      <c r="G206" s="275"/>
      <c r="H206" s="20"/>
      <c r="I206" s="415"/>
      <c r="J206" s="204"/>
      <c r="K206" s="2096"/>
      <c r="L206" s="576"/>
    </row>
    <row r="207" spans="1:12">
      <c r="A207" s="3030"/>
      <c r="B207" s="616"/>
      <c r="C207" s="82"/>
      <c r="D207" s="322"/>
      <c r="E207" s="252"/>
      <c r="F207" s="241"/>
      <c r="G207" s="275"/>
      <c r="H207" s="29"/>
      <c r="I207" s="416"/>
      <c r="J207" s="203"/>
      <c r="K207" s="1999"/>
      <c r="L207" s="574"/>
    </row>
    <row r="208" spans="1:12">
      <c r="A208" s="3030"/>
      <c r="B208" s="225"/>
      <c r="C208" s="82"/>
      <c r="D208" s="322"/>
      <c r="E208" s="252"/>
      <c r="F208" s="241"/>
      <c r="G208" s="276"/>
      <c r="H208" s="29"/>
      <c r="I208" s="416"/>
      <c r="J208" s="203"/>
      <c r="K208" s="3154"/>
      <c r="L208" s="574"/>
    </row>
    <row r="209" spans="1:12">
      <c r="A209" s="3030"/>
      <c r="B209" s="393"/>
      <c r="C209" s="82"/>
      <c r="D209" s="2019"/>
      <c r="E209" s="252"/>
      <c r="F209" s="241"/>
      <c r="G209" s="276"/>
      <c r="H209" s="29"/>
      <c r="I209" s="416"/>
      <c r="J209" s="203"/>
      <c r="K209" s="1777"/>
      <c r="L209" s="574"/>
    </row>
    <row r="210" spans="1:12">
      <c r="A210" s="3030"/>
      <c r="B210" s="645"/>
      <c r="C210" s="82"/>
      <c r="D210" s="322"/>
      <c r="E210" s="252"/>
      <c r="F210" s="241"/>
      <c r="G210" s="276"/>
      <c r="H210" s="29"/>
      <c r="I210" s="1804"/>
      <c r="J210" s="203"/>
      <c r="K210" s="1777"/>
      <c r="L210" s="574"/>
    </row>
    <row r="211" spans="1:12">
      <c r="A211" s="3030"/>
      <c r="B211" s="32"/>
      <c r="C211" s="82"/>
      <c r="D211" s="322"/>
      <c r="E211" s="252"/>
      <c r="F211" s="241"/>
      <c r="G211" s="276"/>
      <c r="H211" s="29"/>
      <c r="I211" s="416"/>
      <c r="J211" s="203"/>
      <c r="K211" s="2239"/>
      <c r="L211" s="574"/>
    </row>
    <row r="212" spans="1:12">
      <c r="A212" s="3030"/>
      <c r="B212" s="32"/>
      <c r="C212" s="82"/>
      <c r="D212" s="2019"/>
      <c r="E212" s="252"/>
      <c r="F212" s="241"/>
      <c r="G212" s="276"/>
      <c r="H212" s="29"/>
      <c r="I212" s="416"/>
      <c r="J212" s="203"/>
      <c r="K212" s="1887"/>
      <c r="L212" s="574"/>
    </row>
    <row r="213" spans="1:12" ht="35.25" thickBot="1">
      <c r="A213" s="1903"/>
      <c r="B213" s="645"/>
      <c r="C213" s="82"/>
      <c r="D213" s="1936"/>
      <c r="E213" s="33"/>
      <c r="F213" s="34"/>
      <c r="G213" s="276"/>
      <c r="H213" s="29"/>
      <c r="I213" s="1804"/>
      <c r="J213" s="203"/>
      <c r="K213" s="1999"/>
      <c r="L213" s="574"/>
    </row>
    <row r="214" spans="1:12" ht="35.25" thickBot="1">
      <c r="A214" s="1817"/>
      <c r="B214" s="1484" t="s">
        <v>5507</v>
      </c>
      <c r="C214" s="357"/>
      <c r="D214" s="358"/>
      <c r="E214" s="1474"/>
      <c r="F214" s="1475"/>
      <c r="G214" s="1541"/>
      <c r="H214" s="69"/>
      <c r="I214" s="144"/>
      <c r="J214" s="145"/>
      <c r="K214" s="1918"/>
      <c r="L214" s="574"/>
    </row>
    <row r="215" spans="1:12">
      <c r="A215" s="1806"/>
      <c r="B215" s="284" t="s">
        <v>4983</v>
      </c>
      <c r="C215" s="362"/>
      <c r="D215" s="1540"/>
      <c r="E215" s="1474"/>
      <c r="F215" s="1475"/>
      <c r="G215" s="1632" t="s">
        <v>4984</v>
      </c>
      <c r="H215" s="1543"/>
      <c r="I215" s="484"/>
      <c r="J215" s="485"/>
      <c r="K215" s="1918"/>
      <c r="L215" s="574"/>
    </row>
    <row r="216" spans="1:12" ht="37.5">
      <c r="A216" s="1806"/>
      <c r="B216" s="284" t="s">
        <v>4985</v>
      </c>
      <c r="C216" s="362" t="s">
        <v>4986</v>
      </c>
      <c r="D216" s="1056" t="s">
        <v>4987</v>
      </c>
      <c r="E216" s="1836">
        <v>70</v>
      </c>
      <c r="F216" s="1477"/>
      <c r="G216" s="1544" t="s">
        <v>4988</v>
      </c>
      <c r="H216" s="20">
        <v>1728</v>
      </c>
      <c r="I216" s="132" t="s">
        <v>701</v>
      </c>
      <c r="J216" s="2123" t="s">
        <v>4989</v>
      </c>
      <c r="K216" s="1918"/>
      <c r="L216" s="574"/>
    </row>
    <row r="217" spans="1:12" ht="37.5">
      <c r="A217" s="1806"/>
      <c r="B217" s="284" t="s">
        <v>4990</v>
      </c>
      <c r="C217" s="362" t="s">
        <v>4986</v>
      </c>
      <c r="D217" s="1056" t="s">
        <v>4987</v>
      </c>
      <c r="E217" s="1836">
        <v>80</v>
      </c>
      <c r="F217" s="1477"/>
      <c r="G217" s="1539" t="s">
        <v>4988</v>
      </c>
      <c r="H217" s="29">
        <v>1984</v>
      </c>
      <c r="I217" s="132" t="s">
        <v>701</v>
      </c>
      <c r="J217" s="741" t="s">
        <v>5508</v>
      </c>
      <c r="K217" s="1777"/>
      <c r="L217" s="574"/>
    </row>
    <row r="218" spans="1:12">
      <c r="A218" s="1817"/>
      <c r="B218" s="284" t="s">
        <v>4994</v>
      </c>
      <c r="C218" s="362" t="s">
        <v>4986</v>
      </c>
      <c r="D218" s="1056" t="s">
        <v>4987</v>
      </c>
      <c r="E218" s="1836"/>
      <c r="F218" s="1477"/>
      <c r="G218" s="1539"/>
      <c r="H218" s="29"/>
      <c r="I218" s="132" t="s">
        <v>701</v>
      </c>
      <c r="J218" s="360"/>
      <c r="K218" s="311"/>
      <c r="L218" s="574"/>
    </row>
    <row r="219" spans="1:12">
      <c r="A219" s="1806"/>
      <c r="B219" s="387"/>
      <c r="C219" s="3756"/>
      <c r="D219" s="3758"/>
      <c r="E219" s="252"/>
      <c r="F219" s="241"/>
      <c r="G219" s="276"/>
      <c r="H219" s="29"/>
      <c r="I219" s="416"/>
      <c r="J219" s="203"/>
      <c r="K219" s="311"/>
      <c r="L219" s="574"/>
    </row>
    <row r="220" spans="1:12">
      <c r="A220" s="1806"/>
      <c r="B220" s="852"/>
      <c r="C220" s="753"/>
      <c r="D220" s="634"/>
      <c r="E220" s="1478"/>
      <c r="F220" s="1479"/>
      <c r="G220" s="1116"/>
      <c r="H220" s="1345"/>
      <c r="I220" s="1349"/>
      <c r="J220" s="2102"/>
      <c r="K220" s="2102"/>
      <c r="L220" s="574"/>
    </row>
    <row r="221" spans="1:12">
      <c r="A221" s="1806"/>
      <c r="B221" s="852"/>
      <c r="C221" s="218"/>
      <c r="D221" s="634"/>
      <c r="E221" s="1478"/>
      <c r="F221" s="1479"/>
      <c r="G221" s="1713"/>
      <c r="H221" s="69"/>
      <c r="I221" s="69"/>
      <c r="J221" s="908"/>
      <c r="K221" s="2129"/>
      <c r="L221" s="574"/>
    </row>
    <row r="222" spans="1:12">
      <c r="A222" s="1806"/>
      <c r="B222" s="190"/>
      <c r="C222" s="82"/>
      <c r="D222" s="322"/>
      <c r="E222" s="1783"/>
      <c r="F222" s="1477"/>
      <c r="G222" s="1116"/>
      <c r="H222" s="1345"/>
      <c r="I222" s="455"/>
      <c r="J222" s="1345"/>
      <c r="K222" s="1997"/>
      <c r="L222" s="574"/>
    </row>
    <row r="223" spans="1:12">
      <c r="A223" s="1903"/>
      <c r="B223" s="1257"/>
      <c r="C223" s="82"/>
      <c r="D223" s="605"/>
      <c r="E223" s="1783"/>
      <c r="F223" s="1477"/>
      <c r="G223" s="1116"/>
      <c r="H223" s="1345"/>
      <c r="I223" s="455"/>
      <c r="J223" s="1345"/>
      <c r="K223" s="1997"/>
      <c r="L223" s="574"/>
    </row>
    <row r="224" spans="1:12">
      <c r="A224" s="1806"/>
      <c r="B224" s="190"/>
      <c r="C224" s="218"/>
      <c r="D224" s="218"/>
      <c r="E224" s="1478"/>
      <c r="F224" s="1479"/>
      <c r="G224" s="1713"/>
      <c r="H224" s="69"/>
      <c r="I224" s="455"/>
      <c r="J224" s="908"/>
      <c r="K224" s="1490"/>
      <c r="L224" s="574"/>
    </row>
    <row r="225" spans="1:12">
      <c r="A225" s="1806"/>
      <c r="B225" s="190"/>
      <c r="C225" s="218"/>
      <c r="D225" s="1469"/>
      <c r="E225" s="1783"/>
      <c r="F225" s="1477"/>
      <c r="G225" s="1713"/>
      <c r="H225" s="69"/>
      <c r="I225" s="455"/>
      <c r="J225" s="908"/>
      <c r="K225" s="1490"/>
      <c r="L225" s="574"/>
    </row>
    <row r="226" spans="1:12">
      <c r="A226" s="1806"/>
      <c r="B226" s="190"/>
      <c r="C226" s="218"/>
      <c r="D226" s="1469"/>
      <c r="E226" s="1734"/>
      <c r="F226" s="1735"/>
      <c r="G226" s="276"/>
      <c r="H226" s="29"/>
      <c r="I226" s="455"/>
      <c r="J226" s="203"/>
      <c r="K226" s="2096"/>
      <c r="L226" s="574"/>
    </row>
    <row r="227" spans="1:12">
      <c r="A227" s="1903"/>
      <c r="B227" s="190"/>
      <c r="C227" s="218"/>
      <c r="D227" s="1469"/>
      <c r="E227" s="1734"/>
      <c r="F227" s="1735"/>
      <c r="G227" s="276"/>
      <c r="H227" s="29"/>
      <c r="I227" s="455"/>
      <c r="J227" s="203"/>
      <c r="K227" s="2096"/>
      <c r="L227" s="574"/>
    </row>
    <row r="228" spans="1:12">
      <c r="A228" s="1806"/>
      <c r="B228" s="190"/>
      <c r="C228" s="218"/>
      <c r="D228" s="605"/>
      <c r="E228" s="33"/>
      <c r="F228" s="34"/>
      <c r="G228" s="276"/>
      <c r="H228" s="1345"/>
      <c r="I228" s="455"/>
      <c r="J228" s="203"/>
      <c r="K228" s="1777"/>
      <c r="L228" s="574"/>
    </row>
    <row r="229" spans="1:12">
      <c r="A229" s="413" t="s">
        <v>1</v>
      </c>
      <c r="B229" s="413"/>
      <c r="C229" s="791"/>
      <c r="D229" s="372"/>
      <c r="E229" s="1848"/>
      <c r="F229" s="1849"/>
      <c r="G229" s="270"/>
      <c r="H229" s="1850"/>
      <c r="I229" s="413"/>
      <c r="J229" s="1851"/>
      <c r="K229" s="1847"/>
      <c r="L229" s="574"/>
    </row>
    <row r="230" spans="1:12">
      <c r="A230" s="790" t="s">
        <v>1004</v>
      </c>
      <c r="B230" s="790"/>
      <c r="C230" s="1852"/>
      <c r="D230" s="785"/>
      <c r="E230" s="1848"/>
      <c r="F230" s="1849"/>
      <c r="G230" s="270"/>
      <c r="H230" s="1850"/>
      <c r="I230" s="413"/>
      <c r="J230" s="1851"/>
      <c r="K230" s="1847"/>
      <c r="L230" s="574"/>
    </row>
    <row r="231" spans="1:12" ht="35.25" thickBot="1">
      <c r="A231" s="374"/>
      <c r="B231" s="412"/>
      <c r="C231" s="372"/>
      <c r="D231" s="372"/>
      <c r="E231" s="1848"/>
      <c r="F231" s="1849"/>
      <c r="G231" s="270"/>
      <c r="H231" s="1850"/>
      <c r="I231" s="412"/>
      <c r="J231" s="1851"/>
      <c r="K231" s="1847"/>
      <c r="L231" s="574"/>
    </row>
    <row r="232" spans="1:12">
      <c r="A232" s="1853"/>
      <c r="B232" s="1854" t="s">
        <v>3</v>
      </c>
      <c r="C232" s="80" t="s">
        <v>4</v>
      </c>
      <c r="D232" s="379" t="s">
        <v>5</v>
      </c>
      <c r="E232" s="1855" t="s">
        <v>6</v>
      </c>
      <c r="F232" s="1856" t="s">
        <v>6</v>
      </c>
      <c r="G232" s="201" t="s">
        <v>7</v>
      </c>
      <c r="H232" s="80" t="s">
        <v>8</v>
      </c>
      <c r="I232" s="80" t="s">
        <v>9</v>
      </c>
      <c r="J232" s="1857" t="s">
        <v>10</v>
      </c>
      <c r="K232" s="1858" t="s">
        <v>10</v>
      </c>
      <c r="L232" s="574"/>
    </row>
    <row r="233" spans="1:12" ht="35.25" thickBot="1">
      <c r="A233" s="1859"/>
      <c r="B233" s="1860"/>
      <c r="C233" s="414"/>
      <c r="D233" s="381" t="s">
        <v>11</v>
      </c>
      <c r="E233" s="1861" t="s">
        <v>12</v>
      </c>
      <c r="F233" s="1862" t="s">
        <v>13</v>
      </c>
      <c r="G233" s="202"/>
      <c r="H233" s="414" t="s">
        <v>14</v>
      </c>
      <c r="I233" s="414"/>
      <c r="J233" s="1863" t="s">
        <v>15</v>
      </c>
      <c r="K233" s="1864" t="s">
        <v>16</v>
      </c>
      <c r="L233" s="574"/>
    </row>
    <row r="234" spans="1:12">
      <c r="A234" s="1806"/>
      <c r="B234" s="190"/>
      <c r="C234" s="82"/>
      <c r="D234" s="605"/>
      <c r="E234" s="1783"/>
      <c r="F234" s="1477"/>
      <c r="G234" s="1116"/>
      <c r="H234" s="1345"/>
      <c r="I234" s="455"/>
      <c r="J234" s="1345"/>
      <c r="K234" s="1997"/>
      <c r="L234" s="574"/>
    </row>
    <row r="235" spans="1:12">
      <c r="A235" s="1806"/>
      <c r="B235" s="69" t="s">
        <v>5549</v>
      </c>
      <c r="C235" s="82" t="s">
        <v>3474</v>
      </c>
      <c r="D235" s="322" t="s">
        <v>5550</v>
      </c>
      <c r="E235" s="3166"/>
      <c r="F235" s="2805"/>
      <c r="G235" s="276"/>
      <c r="H235" s="29" t="s">
        <v>152</v>
      </c>
      <c r="I235" s="455"/>
      <c r="J235" s="29"/>
      <c r="K235" s="3154"/>
      <c r="L235" s="574"/>
    </row>
    <row r="236" spans="1:12">
      <c r="A236" s="1806"/>
      <c r="B236" s="69" t="s">
        <v>5549</v>
      </c>
      <c r="C236" s="82" t="s">
        <v>5556</v>
      </c>
      <c r="D236" s="322" t="s">
        <v>5550</v>
      </c>
      <c r="E236" s="3232"/>
      <c r="F236" s="2805"/>
      <c r="G236" s="276"/>
      <c r="H236" s="29" t="s">
        <v>6580</v>
      </c>
      <c r="I236" s="455"/>
      <c r="J236" s="29"/>
      <c r="K236" s="3154"/>
      <c r="L236" s="574"/>
    </row>
    <row r="237" spans="1:12">
      <c r="A237" s="1806"/>
      <c r="B237" s="69" t="s">
        <v>5549</v>
      </c>
      <c r="C237" s="82" t="s">
        <v>5562</v>
      </c>
      <c r="D237" s="322" t="s">
        <v>5550</v>
      </c>
      <c r="E237" s="3166"/>
      <c r="F237" s="2805"/>
      <c r="G237" s="276"/>
      <c r="H237" s="29" t="s">
        <v>426</v>
      </c>
      <c r="I237" s="455"/>
      <c r="J237" s="29"/>
      <c r="K237" s="3154"/>
      <c r="L237" s="574"/>
    </row>
    <row r="238" spans="1:12">
      <c r="A238" s="1806"/>
      <c r="B238" s="796" t="s">
        <v>6581</v>
      </c>
      <c r="C238" s="786" t="s">
        <v>6582</v>
      </c>
      <c r="D238" s="1415" t="s">
        <v>3216</v>
      </c>
      <c r="E238" s="1535" t="s">
        <v>6583</v>
      </c>
      <c r="F238" s="1606" t="s">
        <v>3489</v>
      </c>
      <c r="G238" s="766" t="s">
        <v>6584</v>
      </c>
      <c r="H238" s="416"/>
      <c r="I238" s="1915" t="s">
        <v>1588</v>
      </c>
      <c r="J238" s="1582" t="s">
        <v>6585</v>
      </c>
      <c r="K238" s="1918" t="s">
        <v>6586</v>
      </c>
      <c r="L238" s="574"/>
    </row>
    <row r="239" spans="1:12">
      <c r="A239" s="1806" t="s">
        <v>6587</v>
      </c>
      <c r="B239" s="796" t="s">
        <v>6588</v>
      </c>
      <c r="C239" s="789" t="s">
        <v>6589</v>
      </c>
      <c r="D239" s="197" t="s">
        <v>6590</v>
      </c>
      <c r="E239" s="1535" t="s">
        <v>6591</v>
      </c>
      <c r="F239" s="1606" t="s">
        <v>6592</v>
      </c>
      <c r="G239" s="765" t="s">
        <v>6593</v>
      </c>
      <c r="H239" s="1345"/>
      <c r="I239" s="1919" t="s">
        <v>4737</v>
      </c>
      <c r="J239" s="1534" t="s">
        <v>6594</v>
      </c>
      <c r="K239" s="1920" t="s">
        <v>6595</v>
      </c>
      <c r="L239" s="574"/>
    </row>
    <row r="240" spans="1:12">
      <c r="A240" s="1903" t="s">
        <v>6587</v>
      </c>
      <c r="B240" s="796" t="s">
        <v>6596</v>
      </c>
      <c r="C240" s="786" t="s">
        <v>6589</v>
      </c>
      <c r="D240" s="1415" t="s">
        <v>6590</v>
      </c>
      <c r="E240" s="1535" t="s">
        <v>6597</v>
      </c>
      <c r="F240" s="1606"/>
      <c r="G240" s="766" t="s">
        <v>6598</v>
      </c>
      <c r="H240" s="416"/>
      <c r="I240" s="1915" t="s">
        <v>6599</v>
      </c>
      <c r="J240" s="1582" t="s">
        <v>6600</v>
      </c>
      <c r="K240" s="1918" t="s">
        <v>6601</v>
      </c>
      <c r="L240" s="574"/>
    </row>
    <row r="241" spans="1:12">
      <c r="A241" s="1806" t="s">
        <v>2980</v>
      </c>
      <c r="B241" s="69" t="s">
        <v>4343</v>
      </c>
      <c r="C241" s="82" t="s">
        <v>3866</v>
      </c>
      <c r="D241" s="605" t="s">
        <v>533</v>
      </c>
      <c r="E241" s="33">
        <v>18</v>
      </c>
      <c r="F241" s="34" t="s">
        <v>264</v>
      </c>
      <c r="G241" s="276" t="s">
        <v>6602</v>
      </c>
      <c r="H241" s="1345" t="s">
        <v>4345</v>
      </c>
      <c r="I241" s="455" t="s">
        <v>701</v>
      </c>
      <c r="J241" s="959" t="s">
        <v>4346</v>
      </c>
      <c r="K241" s="1777" t="s">
        <v>4347</v>
      </c>
      <c r="L241" s="574"/>
    </row>
    <row r="242" spans="1:12">
      <c r="A242" s="1806"/>
      <c r="B242" s="796" t="s">
        <v>6581</v>
      </c>
      <c r="C242" s="786" t="s">
        <v>6582</v>
      </c>
      <c r="D242" s="1415" t="s">
        <v>3216</v>
      </c>
      <c r="E242" s="1535" t="s">
        <v>6583</v>
      </c>
      <c r="F242" s="1606" t="s">
        <v>3489</v>
      </c>
      <c r="G242" s="766" t="s">
        <v>6584</v>
      </c>
      <c r="H242" s="416"/>
      <c r="I242" s="1915" t="s">
        <v>1588</v>
      </c>
      <c r="J242" s="1582" t="s">
        <v>6585</v>
      </c>
      <c r="K242" s="1918" t="s">
        <v>6586</v>
      </c>
      <c r="L242" s="574"/>
    </row>
    <row r="243" spans="1:12">
      <c r="A243" s="1806" t="s">
        <v>6587</v>
      </c>
      <c r="B243" s="796" t="s">
        <v>6588</v>
      </c>
      <c r="C243" s="789" t="s">
        <v>6589</v>
      </c>
      <c r="D243" s="197" t="s">
        <v>6590</v>
      </c>
      <c r="E243" s="1535" t="s">
        <v>6591</v>
      </c>
      <c r="F243" s="1606" t="s">
        <v>6592</v>
      </c>
      <c r="G243" s="765" t="s">
        <v>6593</v>
      </c>
      <c r="H243" s="1345"/>
      <c r="I243" s="1919" t="s">
        <v>4737</v>
      </c>
      <c r="J243" s="1534" t="s">
        <v>6594</v>
      </c>
      <c r="K243" s="1920" t="s">
        <v>6595</v>
      </c>
      <c r="L243" s="574"/>
    </row>
    <row r="244" spans="1:12">
      <c r="A244" s="1903" t="s">
        <v>6587</v>
      </c>
      <c r="B244" s="796" t="s">
        <v>6596</v>
      </c>
      <c r="C244" s="786" t="s">
        <v>6589</v>
      </c>
      <c r="D244" s="1415" t="s">
        <v>6590</v>
      </c>
      <c r="E244" s="1535" t="s">
        <v>6597</v>
      </c>
      <c r="F244" s="1606"/>
      <c r="G244" s="766" t="s">
        <v>6598</v>
      </c>
      <c r="H244" s="416"/>
      <c r="I244" s="1915" t="s">
        <v>6599</v>
      </c>
      <c r="J244" s="1582" t="s">
        <v>6600</v>
      </c>
      <c r="K244" s="1918" t="s">
        <v>6601</v>
      </c>
      <c r="L244" s="574"/>
    </row>
    <row r="245" spans="1:12">
      <c r="A245" s="1806" t="s">
        <v>2980</v>
      </c>
      <c r="B245" s="69" t="s">
        <v>4343</v>
      </c>
      <c r="C245" s="82" t="s">
        <v>3866</v>
      </c>
      <c r="D245" s="605" t="s">
        <v>533</v>
      </c>
      <c r="E245" s="33">
        <v>18</v>
      </c>
      <c r="F245" s="34" t="s">
        <v>264</v>
      </c>
      <c r="G245" s="276" t="s">
        <v>6602</v>
      </c>
      <c r="H245" s="1345" t="s">
        <v>4345</v>
      </c>
      <c r="I245" s="455" t="s">
        <v>701</v>
      </c>
      <c r="J245" s="959" t="s">
        <v>4346</v>
      </c>
      <c r="K245" s="1777" t="s">
        <v>4347</v>
      </c>
      <c r="L245" s="574"/>
    </row>
    <row r="246" spans="1:12" ht="37.5">
      <c r="A246" s="1806"/>
      <c r="B246" s="2432" t="s">
        <v>6603</v>
      </c>
      <c r="C246" s="82" t="s">
        <v>4924</v>
      </c>
      <c r="D246" s="322" t="s">
        <v>4947</v>
      </c>
      <c r="E246" s="1783">
        <v>40</v>
      </c>
      <c r="F246" s="1784" t="s">
        <v>55</v>
      </c>
      <c r="G246" s="2812" t="s">
        <v>6604</v>
      </c>
      <c r="H246" s="69">
        <v>775</v>
      </c>
      <c r="I246" s="455" t="s">
        <v>701</v>
      </c>
      <c r="J246" s="2120" t="s">
        <v>6555</v>
      </c>
      <c r="K246" s="2131" t="s">
        <v>6605</v>
      </c>
      <c r="L246" s="576"/>
    </row>
    <row r="247" spans="1:12" ht="37.5">
      <c r="A247" s="1806"/>
      <c r="B247" s="2432" t="s">
        <v>6606</v>
      </c>
      <c r="C247" s="82" t="s">
        <v>4924</v>
      </c>
      <c r="D247" s="322" t="s">
        <v>4947</v>
      </c>
      <c r="E247" s="1783">
        <v>40</v>
      </c>
      <c r="F247" s="1784" t="s">
        <v>55</v>
      </c>
      <c r="G247" s="2812" t="s">
        <v>6604</v>
      </c>
      <c r="H247" s="69">
        <v>775</v>
      </c>
      <c r="I247" s="455" t="s">
        <v>701</v>
      </c>
      <c r="J247" s="2120" t="s">
        <v>6555</v>
      </c>
      <c r="K247" s="2131" t="s">
        <v>6605</v>
      </c>
      <c r="L247" s="576"/>
    </row>
    <row r="248" spans="1:12" ht="37.5">
      <c r="A248" s="1806"/>
      <c r="B248" s="2432" t="s">
        <v>6603</v>
      </c>
      <c r="C248" s="3793"/>
      <c r="D248" s="3353"/>
      <c r="E248" s="1783"/>
      <c r="F248" s="1784"/>
      <c r="G248" s="2813"/>
      <c r="H248" s="852"/>
      <c r="I248" s="455"/>
      <c r="J248" s="2120"/>
      <c r="K248" s="2131"/>
      <c r="L248" s="574"/>
    </row>
    <row r="249" spans="1:12">
      <c r="A249" s="1806" t="s">
        <v>2980</v>
      </c>
      <c r="B249" s="852" t="s">
        <v>5540</v>
      </c>
      <c r="C249" s="82"/>
      <c r="D249" s="605" t="s">
        <v>5673</v>
      </c>
      <c r="E249" s="33">
        <v>65</v>
      </c>
      <c r="F249" s="34"/>
      <c r="G249" s="276"/>
      <c r="H249" s="1345" t="s">
        <v>627</v>
      </c>
      <c r="I249" s="132"/>
      <c r="J249" s="203"/>
      <c r="K249" s="1777" t="s">
        <v>6607</v>
      </c>
      <c r="L249" s="574"/>
    </row>
    <row r="250" spans="1:12">
      <c r="A250" s="1806" t="s">
        <v>2980</v>
      </c>
      <c r="B250" s="852" t="s">
        <v>6608</v>
      </c>
      <c r="C250" s="82"/>
      <c r="D250" s="605" t="s">
        <v>5673</v>
      </c>
      <c r="E250" s="33">
        <v>65</v>
      </c>
      <c r="F250" s="34"/>
      <c r="G250" s="276"/>
      <c r="H250" s="1345"/>
      <c r="I250" s="132"/>
      <c r="J250" s="203"/>
      <c r="K250" s="1777"/>
      <c r="L250" s="574"/>
    </row>
    <row r="251" spans="1:12" ht="37.5">
      <c r="A251" s="1806"/>
      <c r="B251" s="69" t="s">
        <v>6609</v>
      </c>
      <c r="C251" s="82" t="s">
        <v>3450</v>
      </c>
      <c r="D251" s="605" t="s">
        <v>5673</v>
      </c>
      <c r="E251" s="1836" t="s">
        <v>6610</v>
      </c>
      <c r="F251" s="1990" t="s">
        <v>5428</v>
      </c>
      <c r="G251" s="2811" t="s">
        <v>4370</v>
      </c>
      <c r="H251" s="69" t="s">
        <v>5233</v>
      </c>
      <c r="I251" s="455" t="s">
        <v>6611</v>
      </c>
      <c r="J251" s="2120" t="s">
        <v>542</v>
      </c>
      <c r="K251" s="2132" t="s">
        <v>6612</v>
      </c>
      <c r="L251" s="574"/>
    </row>
    <row r="252" spans="1:12">
      <c r="A252" s="1806"/>
      <c r="B252" s="69"/>
      <c r="C252" s="82"/>
      <c r="D252" s="322"/>
      <c r="E252" s="3166"/>
      <c r="F252" s="2805"/>
      <c r="G252" s="2436"/>
      <c r="H252" s="29"/>
      <c r="I252" s="455"/>
      <c r="J252" s="2146"/>
      <c r="K252" s="1999"/>
      <c r="L252" s="574"/>
    </row>
    <row r="253" spans="1:12">
      <c r="A253" s="1903"/>
      <c r="B253" s="69"/>
      <c r="C253" s="82"/>
      <c r="D253" s="322"/>
      <c r="E253" s="3232"/>
      <c r="F253" s="2805"/>
      <c r="G253" s="2436"/>
      <c r="H253" s="29"/>
      <c r="I253" s="455"/>
      <c r="J253" s="2146"/>
      <c r="K253" s="1999"/>
      <c r="L253" s="574"/>
    </row>
    <row r="254" spans="1:12">
      <c r="A254" s="1806"/>
      <c r="B254" s="69"/>
      <c r="C254" s="82"/>
      <c r="D254" s="322"/>
      <c r="E254" s="3232"/>
      <c r="F254" s="2805"/>
      <c r="G254" s="2436"/>
      <c r="H254" s="29"/>
      <c r="I254" s="455"/>
      <c r="J254" s="2146"/>
      <c r="K254" s="1999"/>
      <c r="L254" s="574"/>
    </row>
    <row r="255" spans="1:12">
      <c r="A255" s="1806"/>
      <c r="B255" s="69"/>
      <c r="C255" s="82"/>
      <c r="D255" s="322"/>
      <c r="E255" s="3166"/>
      <c r="F255" s="2805"/>
      <c r="G255" s="2429"/>
      <c r="H255" s="69"/>
      <c r="I255" s="455"/>
      <c r="J255" s="2132"/>
      <c r="K255" s="2132"/>
      <c r="L255" s="574"/>
    </row>
    <row r="256" spans="1:12">
      <c r="A256" s="1806"/>
      <c r="B256" s="69"/>
      <c r="C256" s="82"/>
      <c r="D256" s="322"/>
      <c r="E256" s="3167"/>
      <c r="F256" s="2805"/>
      <c r="G256" s="2101"/>
      <c r="H256" s="1718"/>
      <c r="I256" s="455"/>
      <c r="J256" s="2103"/>
      <c r="K256" s="2102"/>
      <c r="L256" s="574"/>
    </row>
    <row r="257" spans="1:12">
      <c r="A257" s="1806"/>
      <c r="B257" s="69"/>
      <c r="C257" s="82"/>
      <c r="D257" s="322"/>
      <c r="E257" s="3167"/>
      <c r="F257" s="2805"/>
      <c r="G257" s="2430"/>
      <c r="H257" s="1345"/>
      <c r="I257" s="455"/>
      <c r="J257" s="1345"/>
      <c r="K257" s="3794"/>
      <c r="L257" s="574"/>
    </row>
    <row r="258" spans="1:12" ht="38.25">
      <c r="A258" s="1806"/>
      <c r="B258" s="69"/>
      <c r="C258" s="82"/>
      <c r="D258" s="605"/>
      <c r="E258" s="33"/>
      <c r="F258" s="34"/>
      <c r="G258" s="1539"/>
      <c r="H258" s="69"/>
      <c r="I258" s="455"/>
      <c r="J258" s="2120"/>
      <c r="K258" s="2128"/>
      <c r="L258" s="574"/>
    </row>
    <row r="259" spans="1:12">
      <c r="A259" s="1806"/>
      <c r="B259" s="69"/>
      <c r="C259" s="82"/>
      <c r="D259" s="322"/>
      <c r="E259" s="3167"/>
      <c r="F259" s="2805"/>
      <c r="G259" s="1116"/>
      <c r="H259" s="1345"/>
      <c r="I259" s="455"/>
      <c r="J259" s="3795"/>
      <c r="K259" s="3795"/>
      <c r="L259" s="574"/>
    </row>
    <row r="260" spans="1:12">
      <c r="A260" s="1806"/>
      <c r="B260" s="2432"/>
      <c r="C260" s="82"/>
      <c r="D260" s="322"/>
      <c r="E260" s="1783"/>
      <c r="F260" s="1784"/>
      <c r="G260" s="1713"/>
      <c r="H260" s="852"/>
      <c r="I260" s="455"/>
      <c r="J260" s="2132"/>
      <c r="K260" s="2132"/>
      <c r="L260" s="574"/>
    </row>
    <row r="261" spans="1:12">
      <c r="A261" s="2327"/>
      <c r="B261" s="3235"/>
      <c r="C261" s="3793"/>
      <c r="D261" s="3353"/>
      <c r="E261" s="3796"/>
      <c r="F261" s="3797"/>
      <c r="G261" s="3798"/>
      <c r="H261" s="3799"/>
      <c r="I261" s="3800"/>
      <c r="J261" s="3801"/>
      <c r="K261" s="3802"/>
      <c r="L261" s="574"/>
    </row>
    <row r="262" spans="1:12" ht="37.5">
      <c r="A262" s="2327"/>
      <c r="B262" s="852"/>
      <c r="C262" s="753"/>
      <c r="D262" s="218"/>
      <c r="E262" s="2319"/>
      <c r="F262" s="1990"/>
      <c r="G262" s="1713"/>
      <c r="H262" s="69"/>
      <c r="I262" s="3800"/>
      <c r="J262" s="2130"/>
      <c r="K262" s="2318"/>
      <c r="L262" s="574"/>
    </row>
    <row r="263" spans="1:12" ht="37.5">
      <c r="A263" s="1806"/>
      <c r="B263" s="1643"/>
      <c r="C263" s="753"/>
      <c r="D263" s="218"/>
      <c r="E263" s="2319"/>
      <c r="F263" s="1990"/>
      <c r="G263" s="1713"/>
      <c r="H263" s="69"/>
      <c r="I263" s="486"/>
      <c r="J263" s="2130"/>
      <c r="K263" s="2132"/>
      <c r="L263" s="574"/>
    </row>
    <row r="264" spans="1:12" ht="37.5">
      <c r="A264" s="1806"/>
      <c r="B264" s="852"/>
      <c r="C264" s="753"/>
      <c r="D264" s="753"/>
      <c r="E264" s="2319"/>
      <c r="F264" s="2322"/>
      <c r="G264" s="1713"/>
      <c r="H264" s="69"/>
      <c r="I264" s="455"/>
      <c r="J264" s="2130"/>
      <c r="K264" s="2132"/>
      <c r="L264" s="574"/>
    </row>
    <row r="265" spans="1:12">
      <c r="A265" s="1806"/>
      <c r="B265" s="852"/>
      <c r="C265" s="3793"/>
      <c r="D265" s="3353"/>
      <c r="E265" s="1836"/>
      <c r="F265" s="1990"/>
      <c r="G265" s="1713"/>
      <c r="H265" s="69"/>
      <c r="I265" s="455"/>
      <c r="J265" s="2132"/>
      <c r="K265" s="2132"/>
      <c r="L265" s="574"/>
    </row>
    <row r="266" spans="1:12">
      <c r="A266" s="1806"/>
      <c r="B266" s="852"/>
      <c r="C266" s="3793"/>
      <c r="D266" s="3353"/>
      <c r="E266" s="1783"/>
      <c r="F266" s="1784"/>
      <c r="G266" s="1116"/>
      <c r="H266" s="1345"/>
      <c r="I266" s="455"/>
      <c r="J266" s="3801"/>
      <c r="K266" s="2132"/>
      <c r="L266" s="574"/>
    </row>
    <row r="267" spans="1:12">
      <c r="A267" s="413" t="s">
        <v>1</v>
      </c>
      <c r="B267" s="413"/>
      <c r="C267" s="791"/>
      <c r="D267" s="372"/>
      <c r="E267" s="1848"/>
      <c r="F267" s="1849"/>
      <c r="G267" s="270"/>
      <c r="H267" s="1850"/>
      <c r="I267" s="413"/>
      <c r="J267" s="1851"/>
      <c r="K267" s="1847"/>
      <c r="L267" s="574"/>
    </row>
    <row r="268" spans="1:12">
      <c r="A268" s="790" t="s">
        <v>1004</v>
      </c>
      <c r="B268" s="790"/>
      <c r="C268" s="1852"/>
      <c r="D268" s="785"/>
      <c r="E268" s="1848"/>
      <c r="F268" s="1849"/>
      <c r="G268" s="270"/>
      <c r="H268" s="1850"/>
      <c r="I268" s="413"/>
      <c r="J268" s="1851"/>
      <c r="K268" s="1847"/>
      <c r="L268" s="574"/>
    </row>
    <row r="269" spans="1:12" ht="35.25" thickBot="1">
      <c r="A269" s="374"/>
      <c r="B269" s="412"/>
      <c r="C269" s="372"/>
      <c r="D269" s="372"/>
      <c r="E269" s="1848"/>
      <c r="F269" s="1849"/>
      <c r="G269" s="270"/>
      <c r="H269" s="1850"/>
      <c r="I269" s="412"/>
      <c r="J269" s="1851"/>
      <c r="K269" s="1847"/>
      <c r="L269" s="574"/>
    </row>
    <row r="270" spans="1:12">
      <c r="A270" s="1853"/>
      <c r="B270" s="1854" t="s">
        <v>3</v>
      </c>
      <c r="C270" s="80" t="s">
        <v>4</v>
      </c>
      <c r="D270" s="379" t="s">
        <v>5</v>
      </c>
      <c r="E270" s="1855" t="s">
        <v>6</v>
      </c>
      <c r="F270" s="1856" t="s">
        <v>6</v>
      </c>
      <c r="G270" s="201" t="s">
        <v>7</v>
      </c>
      <c r="H270" s="80" t="s">
        <v>8</v>
      </c>
      <c r="I270" s="80" t="s">
        <v>9</v>
      </c>
      <c r="J270" s="1857" t="s">
        <v>10</v>
      </c>
      <c r="K270" s="1858" t="s">
        <v>10</v>
      </c>
      <c r="L270" s="574"/>
    </row>
    <row r="271" spans="1:12" ht="35.25" thickBot="1">
      <c r="A271" s="1859"/>
      <c r="B271" s="1860"/>
      <c r="C271" s="414"/>
      <c r="D271" s="381" t="s">
        <v>11</v>
      </c>
      <c r="E271" s="1861" t="s">
        <v>12</v>
      </c>
      <c r="F271" s="1862" t="s">
        <v>13</v>
      </c>
      <c r="G271" s="202"/>
      <c r="H271" s="414" t="s">
        <v>14</v>
      </c>
      <c r="I271" s="414"/>
      <c r="J271" s="1863" t="s">
        <v>15</v>
      </c>
      <c r="K271" s="1864" t="s">
        <v>16</v>
      </c>
      <c r="L271" s="574"/>
    </row>
    <row r="272" spans="1:12">
      <c r="A272" s="1806"/>
      <c r="B272" s="616"/>
      <c r="C272" s="598"/>
      <c r="D272" s="580"/>
      <c r="E272" s="31"/>
      <c r="F272" s="251"/>
      <c r="G272" s="275"/>
      <c r="H272" s="204"/>
      <c r="I272" s="415"/>
      <c r="J272" s="204"/>
      <c r="K272" s="1775"/>
      <c r="L272" s="574"/>
    </row>
    <row r="273" spans="1:12">
      <c r="A273" s="1806"/>
      <c r="B273" s="560"/>
      <c r="C273" s="598"/>
      <c r="D273" s="580"/>
      <c r="E273" s="252"/>
      <c r="F273" s="241"/>
      <c r="G273" s="275"/>
      <c r="H273" s="203"/>
      <c r="I273" s="416"/>
      <c r="J273" s="203"/>
      <c r="K273" s="1777"/>
      <c r="L273" s="574"/>
    </row>
    <row r="274" spans="1:12" ht="37.5">
      <c r="A274" s="1806"/>
      <c r="B274" s="654"/>
      <c r="C274" s="598"/>
      <c r="D274" s="580"/>
      <c r="E274" s="31"/>
      <c r="F274" s="241"/>
      <c r="G274" s="275"/>
      <c r="H274" s="29"/>
      <c r="I274" s="416"/>
      <c r="J274" s="29"/>
      <c r="K274" s="1777"/>
      <c r="L274" s="574"/>
    </row>
    <row r="275" spans="1:12">
      <c r="A275" s="1806"/>
      <c r="B275" s="26"/>
      <c r="C275" s="579"/>
      <c r="D275" s="580"/>
      <c r="E275" s="256"/>
      <c r="F275" s="241"/>
      <c r="G275" s="275"/>
      <c r="H275" s="20"/>
      <c r="I275" s="415"/>
      <c r="J275" s="204"/>
      <c r="K275" s="2018"/>
      <c r="L275" s="574"/>
    </row>
    <row r="276" spans="1:12">
      <c r="A276" s="1806"/>
      <c r="B276" s="616"/>
      <c r="C276" s="82"/>
      <c r="D276" s="322"/>
      <c r="E276" s="252"/>
      <c r="F276" s="241"/>
      <c r="G276" s="275"/>
      <c r="H276" s="29"/>
      <c r="I276" s="416"/>
      <c r="J276" s="203"/>
      <c r="K276" s="1777"/>
      <c r="L276" s="574"/>
    </row>
    <row r="277" spans="1:12">
      <c r="A277" s="1806"/>
      <c r="B277" s="225"/>
      <c r="C277" s="82"/>
      <c r="D277" s="322"/>
      <c r="E277" s="252"/>
      <c r="F277" s="241"/>
      <c r="G277" s="276"/>
      <c r="H277" s="29"/>
      <c r="I277" s="416"/>
      <c r="J277" s="203"/>
      <c r="K277" s="1777"/>
      <c r="L277" s="574"/>
    </row>
    <row r="278" spans="1:12">
      <c r="A278" s="1806"/>
      <c r="B278" s="393"/>
      <c r="C278" s="82"/>
      <c r="D278" s="2019"/>
      <c r="E278" s="252"/>
      <c r="F278" s="241"/>
      <c r="G278" s="276"/>
      <c r="H278" s="29"/>
      <c r="I278" s="416"/>
      <c r="J278" s="203"/>
      <c r="K278" s="1777"/>
      <c r="L278" s="574"/>
    </row>
    <row r="279" spans="1:12">
      <c r="A279" s="1806"/>
      <c r="B279" s="645"/>
      <c r="C279" s="82"/>
      <c r="D279" s="322"/>
      <c r="E279" s="252"/>
      <c r="F279" s="241"/>
      <c r="G279" s="276"/>
      <c r="H279" s="29"/>
      <c r="I279" s="1804"/>
      <c r="J279" s="203"/>
      <c r="K279" s="3154"/>
      <c r="L279" s="574"/>
    </row>
    <row r="280" spans="1:12">
      <c r="A280" s="1806"/>
      <c r="B280" s="32"/>
      <c r="C280" s="82"/>
      <c r="D280" s="322"/>
      <c r="E280" s="252"/>
      <c r="F280" s="241"/>
      <c r="G280" s="276"/>
      <c r="H280" s="29"/>
      <c r="I280" s="416"/>
      <c r="J280" s="203"/>
      <c r="K280" s="1777"/>
      <c r="L280" s="574"/>
    </row>
    <row r="281" spans="1:12" ht="35.25" thickBot="1">
      <c r="A281" s="1806"/>
      <c r="B281" s="2020"/>
      <c r="C281" s="1662"/>
      <c r="D281" s="2021"/>
      <c r="E281" s="2022"/>
      <c r="F281" s="1724"/>
      <c r="G281" s="2023"/>
      <c r="H281" s="1660"/>
      <c r="I281" s="1701"/>
      <c r="J281" s="2024"/>
      <c r="K281" s="2025"/>
      <c r="L281" s="574"/>
    </row>
    <row r="282" spans="1:12" ht="35.25" thickTop="1">
      <c r="A282" s="1806"/>
      <c r="B282" s="560"/>
      <c r="C282" s="598"/>
      <c r="D282" s="580"/>
      <c r="E282" s="250"/>
      <c r="F282" s="251"/>
      <c r="G282" s="275"/>
      <c r="H282" s="204"/>
      <c r="I282" s="415"/>
      <c r="J282" s="204"/>
      <c r="K282" s="1775"/>
    </row>
    <row r="283" spans="1:12" ht="37.5">
      <c r="A283" s="1806"/>
      <c r="B283" s="654"/>
      <c r="C283" s="598"/>
      <c r="D283" s="580"/>
      <c r="E283" s="31"/>
      <c r="F283" s="241"/>
      <c r="G283" s="275"/>
      <c r="H283" s="29"/>
      <c r="I283" s="416"/>
      <c r="J283" s="29"/>
      <c r="K283" s="1777"/>
    </row>
    <row r="284" spans="1:12">
      <c r="A284" s="1806"/>
      <c r="B284" s="26"/>
      <c r="C284" s="579"/>
      <c r="D284" s="580"/>
      <c r="E284" s="256"/>
      <c r="F284" s="241"/>
      <c r="G284" s="275"/>
      <c r="H284" s="20"/>
      <c r="I284" s="415"/>
      <c r="J284" s="204"/>
      <c r="K284" s="2018"/>
    </row>
    <row r="285" spans="1:12">
      <c r="A285" s="1806"/>
      <c r="B285" s="616"/>
      <c r="C285" s="82"/>
      <c r="D285" s="322"/>
      <c r="E285" s="252"/>
      <c r="F285" s="241"/>
      <c r="G285" s="275"/>
      <c r="H285" s="29"/>
      <c r="I285" s="416"/>
      <c r="J285" s="203"/>
      <c r="K285" s="1777"/>
    </row>
    <row r="286" spans="1:12">
      <c r="A286" s="1806"/>
      <c r="B286" s="225"/>
      <c r="C286" s="82"/>
      <c r="D286" s="322"/>
      <c r="E286" s="252"/>
      <c r="F286" s="241"/>
      <c r="G286" s="276"/>
      <c r="H286" s="29"/>
      <c r="I286" s="416"/>
      <c r="J286" s="203"/>
      <c r="K286" s="1777"/>
    </row>
    <row r="287" spans="1:12">
      <c r="A287" s="1806"/>
      <c r="B287" s="393"/>
      <c r="C287" s="82"/>
      <c r="D287" s="2019"/>
      <c r="E287" s="252"/>
      <c r="F287" s="241"/>
      <c r="G287" s="276"/>
      <c r="H287" s="29"/>
      <c r="I287" s="416"/>
      <c r="J287" s="203"/>
      <c r="K287" s="1777"/>
    </row>
    <row r="288" spans="1:12">
      <c r="A288" s="1806"/>
      <c r="B288" s="645"/>
      <c r="C288" s="82"/>
      <c r="D288" s="322"/>
      <c r="E288" s="252"/>
      <c r="F288" s="241"/>
      <c r="G288" s="276"/>
      <c r="H288" s="29"/>
      <c r="I288" s="1804"/>
      <c r="J288" s="203"/>
      <c r="K288" s="3154"/>
    </row>
    <row r="289" spans="1:11">
      <c r="A289" s="2382" t="s">
        <v>1180</v>
      </c>
      <c r="B289" s="32"/>
      <c r="C289" s="82"/>
      <c r="D289" s="322"/>
      <c r="E289" s="252"/>
      <c r="F289" s="241"/>
      <c r="G289" s="276"/>
      <c r="H289" s="29"/>
      <c r="I289" s="416"/>
      <c r="J289" s="203"/>
      <c r="K289" s="1777"/>
    </row>
    <row r="290" spans="1:11">
      <c r="A290" s="1806"/>
      <c r="B290" s="32"/>
      <c r="C290" s="82"/>
      <c r="D290" s="2019"/>
      <c r="E290" s="252"/>
      <c r="F290" s="241"/>
      <c r="G290" s="276"/>
      <c r="H290" s="29"/>
      <c r="I290" s="416"/>
      <c r="J290" s="203"/>
      <c r="K290" s="1777"/>
    </row>
    <row r="291" spans="1:11" ht="37.5">
      <c r="A291" s="1806"/>
      <c r="B291" s="1782"/>
      <c r="C291" s="362"/>
      <c r="D291" s="1056"/>
      <c r="E291" s="1783"/>
      <c r="F291" s="1784"/>
      <c r="G291" s="2437"/>
      <c r="H291" s="2347"/>
      <c r="I291" s="455"/>
      <c r="J291" s="1778"/>
      <c r="K291" s="2105"/>
    </row>
    <row r="292" spans="1:11" ht="37.5">
      <c r="A292" s="1806"/>
      <c r="B292" s="1782"/>
      <c r="C292" s="362"/>
      <c r="D292" s="1056"/>
      <c r="E292" s="1783"/>
      <c r="F292" s="1784"/>
      <c r="G292" s="2437"/>
      <c r="H292" s="2347"/>
      <c r="I292" s="455"/>
      <c r="J292" s="1778"/>
      <c r="K292" s="2105"/>
    </row>
    <row r="293" spans="1:11" ht="37.5">
      <c r="A293" s="1806"/>
      <c r="B293" s="1782"/>
      <c r="C293" s="362"/>
      <c r="D293" s="1056"/>
      <c r="E293" s="1783"/>
      <c r="F293" s="1784"/>
      <c r="G293" s="2437"/>
      <c r="H293" s="2347"/>
      <c r="I293" s="455"/>
      <c r="J293" s="1778"/>
      <c r="K293" s="2105"/>
    </row>
    <row r="294" spans="1:11">
      <c r="A294" s="1806"/>
      <c r="B294" s="1782"/>
      <c r="C294" s="362"/>
      <c r="D294" s="1056"/>
      <c r="E294" s="1836"/>
      <c r="F294" s="1990"/>
      <c r="G294" s="1713"/>
      <c r="H294" s="69"/>
      <c r="I294" s="455"/>
      <c r="J294" s="1778"/>
      <c r="K294" s="2132"/>
    </row>
    <row r="295" spans="1:11">
      <c r="A295" s="1806"/>
      <c r="B295" s="69"/>
      <c r="C295" s="362"/>
      <c r="D295" s="1056"/>
      <c r="E295" s="1836"/>
      <c r="F295" s="1477"/>
      <c r="G295" s="1713"/>
      <c r="H295" s="69"/>
      <c r="I295" s="455"/>
      <c r="J295" s="2132"/>
      <c r="K295" s="2132"/>
    </row>
    <row r="296" spans="1:11">
      <c r="A296" s="1806"/>
      <c r="B296" s="69"/>
      <c r="C296" s="362"/>
      <c r="D296" s="1056"/>
      <c r="E296" s="1836"/>
      <c r="F296" s="1477"/>
      <c r="G296" s="1713"/>
      <c r="H296" s="69"/>
      <c r="I296" s="455"/>
      <c r="J296" s="2132"/>
      <c r="K296" s="2132"/>
    </row>
    <row r="297" spans="1:11">
      <c r="A297" s="1806"/>
      <c r="B297" s="1643"/>
      <c r="C297" s="3793"/>
      <c r="D297" s="3353"/>
      <c r="E297" s="1478"/>
      <c r="F297" s="1479"/>
      <c r="G297" s="2101"/>
      <c r="H297" s="1718"/>
      <c r="I297" s="3791"/>
      <c r="J297" s="3801"/>
      <c r="K297" s="2132"/>
    </row>
    <row r="298" spans="1:11">
      <c r="A298" s="1806"/>
      <c r="B298" s="852"/>
      <c r="C298" s="753"/>
      <c r="D298" s="634"/>
      <c r="E298" s="1478"/>
      <c r="F298" s="1479"/>
      <c r="G298" s="2101"/>
      <c r="H298" s="1718"/>
      <c r="I298" s="3791"/>
      <c r="J298" s="2130"/>
      <c r="K298" s="2132"/>
    </row>
    <row r="299" spans="1:11">
      <c r="A299" s="1806"/>
      <c r="B299" s="852"/>
      <c r="C299" s="753"/>
      <c r="D299" s="3353"/>
      <c r="E299" s="1478"/>
      <c r="F299" s="1479"/>
      <c r="G299" s="2101"/>
      <c r="H299" s="1718"/>
      <c r="I299" s="3791"/>
      <c r="J299" s="2132"/>
      <c r="K299" s="1997"/>
    </row>
    <row r="300" spans="1:11">
      <c r="A300" s="1806"/>
      <c r="B300" s="852"/>
      <c r="C300" s="753"/>
      <c r="D300" s="3353"/>
      <c r="E300" s="1478"/>
      <c r="F300" s="1479"/>
      <c r="G300" s="2101"/>
      <c r="H300" s="1718"/>
      <c r="I300" s="3791"/>
      <c r="J300" s="2132"/>
      <c r="K300" s="1997"/>
    </row>
    <row r="301" spans="1:11">
      <c r="A301" s="1806"/>
      <c r="B301" s="190"/>
      <c r="C301" s="140"/>
      <c r="D301" s="140"/>
      <c r="E301" s="1476"/>
      <c r="F301" s="1477"/>
      <c r="G301" s="2122"/>
      <c r="H301" s="190"/>
      <c r="I301" s="132"/>
      <c r="J301" s="2118"/>
      <c r="K301" s="2118"/>
    </row>
    <row r="302" spans="1:11">
      <c r="A302" s="1806"/>
      <c r="B302" s="69"/>
      <c r="C302" s="218"/>
      <c r="D302" s="218"/>
      <c r="E302" s="1476"/>
      <c r="F302" s="1477"/>
      <c r="G302" s="1713"/>
      <c r="H302" s="69"/>
      <c r="I302" s="69"/>
      <c r="J302" s="2118"/>
      <c r="K302" s="2118"/>
    </row>
    <row r="303" spans="1:11">
      <c r="A303" s="1806"/>
      <c r="B303" s="69"/>
      <c r="C303" s="218"/>
      <c r="D303" s="218"/>
      <c r="E303" s="1476"/>
      <c r="F303" s="1477"/>
      <c r="G303" s="1713"/>
      <c r="H303" s="69"/>
      <c r="I303" s="69"/>
      <c r="J303" s="2118"/>
      <c r="K303" s="2118"/>
    </row>
    <row r="304" spans="1:11">
      <c r="A304" s="1806"/>
      <c r="B304" s="69"/>
      <c r="C304" s="218"/>
      <c r="D304" s="218"/>
      <c r="E304" s="1476"/>
      <c r="F304" s="1477"/>
      <c r="G304" s="1713"/>
      <c r="H304" s="69"/>
      <c r="I304" s="69"/>
      <c r="J304" s="2118"/>
      <c r="K304" s="2118"/>
    </row>
    <row r="305" spans="1:11">
      <c r="A305" s="413" t="s">
        <v>1</v>
      </c>
      <c r="B305" s="413"/>
      <c r="C305" s="791"/>
      <c r="D305" s="372"/>
      <c r="E305" s="1848"/>
      <c r="F305" s="1849"/>
      <c r="G305" s="270"/>
      <c r="H305" s="1850"/>
      <c r="I305" s="413"/>
      <c r="J305" s="1851"/>
      <c r="K305" s="1847"/>
    </row>
    <row r="306" spans="1:11">
      <c r="A306" s="790" t="s">
        <v>1004</v>
      </c>
      <c r="B306" s="790"/>
      <c r="C306" s="1852"/>
      <c r="D306" s="785"/>
      <c r="E306" s="1848"/>
      <c r="F306" s="1849"/>
      <c r="G306" s="270"/>
      <c r="H306" s="1850"/>
      <c r="I306" s="413"/>
      <c r="J306" s="1851"/>
      <c r="K306" s="1847"/>
    </row>
    <row r="307" spans="1:11" ht="35.25" thickBot="1">
      <c r="A307" s="374"/>
      <c r="B307" s="412"/>
      <c r="C307" s="372"/>
      <c r="D307" s="372"/>
      <c r="E307" s="1848"/>
      <c r="F307" s="1849"/>
      <c r="G307" s="270"/>
      <c r="H307" s="1850"/>
      <c r="I307" s="412"/>
      <c r="J307" s="1851"/>
      <c r="K307" s="1847"/>
    </row>
    <row r="308" spans="1:11">
      <c r="A308" s="1853"/>
      <c r="B308" s="1854" t="s">
        <v>3</v>
      </c>
      <c r="C308" s="80" t="s">
        <v>4</v>
      </c>
      <c r="D308" s="379" t="s">
        <v>5</v>
      </c>
      <c r="E308" s="1855" t="s">
        <v>6</v>
      </c>
      <c r="F308" s="1856" t="s">
        <v>6</v>
      </c>
      <c r="G308" s="201" t="s">
        <v>7</v>
      </c>
      <c r="H308" s="80" t="s">
        <v>8</v>
      </c>
      <c r="I308" s="80" t="s">
        <v>9</v>
      </c>
      <c r="J308" s="1857" t="s">
        <v>10</v>
      </c>
      <c r="K308" s="1858" t="s">
        <v>10</v>
      </c>
    </row>
    <row r="309" spans="1:11" ht="35.25" thickBot="1">
      <c r="A309" s="1859"/>
      <c r="B309" s="1860"/>
      <c r="C309" s="414"/>
      <c r="D309" s="381" t="s">
        <v>11</v>
      </c>
      <c r="E309" s="1861" t="s">
        <v>12</v>
      </c>
      <c r="F309" s="1862" t="s">
        <v>13</v>
      </c>
      <c r="G309" s="202"/>
      <c r="H309" s="414" t="s">
        <v>14</v>
      </c>
      <c r="I309" s="414"/>
      <c r="J309" s="1863" t="s">
        <v>15</v>
      </c>
      <c r="K309" s="1864" t="s">
        <v>16</v>
      </c>
    </row>
    <row r="310" spans="1:11" ht="35.25" thickBot="1">
      <c r="A310" s="1806"/>
      <c r="B310" s="1249" t="s">
        <v>5506</v>
      </c>
      <c r="C310" s="357"/>
      <c r="D310" s="358"/>
      <c r="E310" s="1476"/>
      <c r="F310" s="1477"/>
      <c r="G310" s="1539"/>
      <c r="H310" s="29"/>
      <c r="I310" s="467"/>
      <c r="J310" s="363"/>
      <c r="K310" s="311"/>
    </row>
    <row r="311" spans="1:11" ht="35.25" thickBot="1">
      <c r="A311" s="1806"/>
      <c r="B311" s="386"/>
      <c r="C311" s="357"/>
      <c r="D311" s="358"/>
      <c r="E311" s="1474"/>
      <c r="F311" s="1475"/>
      <c r="G311" s="1541"/>
      <c r="H311" s="69"/>
      <c r="I311" s="144"/>
      <c r="J311" s="145"/>
      <c r="K311" s="146"/>
    </row>
    <row r="312" spans="1:11">
      <c r="A312" s="1806"/>
      <c r="B312" s="284"/>
      <c r="C312" s="362"/>
      <c r="D312" s="1540"/>
      <c r="E312" s="1474"/>
      <c r="F312" s="1475"/>
      <c r="G312" s="1632"/>
      <c r="H312" s="1543"/>
      <c r="I312" s="484"/>
      <c r="J312" s="485"/>
      <c r="K312" s="315"/>
    </row>
    <row r="313" spans="1:11" ht="37.5">
      <c r="A313" s="1806"/>
      <c r="B313" s="284"/>
      <c r="C313" s="362"/>
      <c r="D313" s="1056"/>
      <c r="E313" s="1836"/>
      <c r="F313" s="1477"/>
      <c r="G313" s="1544"/>
      <c r="H313" s="20"/>
      <c r="I313" s="132"/>
      <c r="J313" s="2123"/>
      <c r="K313" s="1394">
        <v>54.94</v>
      </c>
    </row>
    <row r="314" spans="1:11" ht="37.5">
      <c r="A314" s="1806"/>
      <c r="B314" s="284"/>
      <c r="C314" s="362"/>
      <c r="D314" s="1056"/>
      <c r="E314" s="1836"/>
      <c r="F314" s="1477"/>
      <c r="G314" s="1539"/>
      <c r="H314" s="29"/>
      <c r="I314" s="132"/>
      <c r="J314" s="741"/>
      <c r="K314" s="1838">
        <v>62.94</v>
      </c>
    </row>
    <row r="315" spans="1:11">
      <c r="A315" s="1806"/>
      <c r="B315" s="284"/>
      <c r="C315" s="362"/>
      <c r="D315" s="1056"/>
      <c r="E315" s="1836"/>
      <c r="F315" s="1477"/>
      <c r="G315" s="1539"/>
      <c r="H315" s="29"/>
      <c r="I315" s="132"/>
      <c r="J315" s="360"/>
      <c r="K315" s="529"/>
    </row>
    <row r="316" spans="1:11">
      <c r="A316" s="1806"/>
      <c r="B316" s="69"/>
      <c r="C316" s="82"/>
      <c r="D316" s="322"/>
      <c r="E316" s="1783"/>
      <c r="F316" s="1477"/>
      <c r="G316" s="1116"/>
      <c r="H316" s="1345"/>
      <c r="I316" s="455"/>
      <c r="J316" s="1345"/>
      <c r="K316" s="1997"/>
    </row>
    <row r="317" spans="1:11">
      <c r="A317" s="1806"/>
      <c r="B317" s="69"/>
      <c r="C317" s="82"/>
      <c r="D317" s="322"/>
      <c r="E317" s="33"/>
      <c r="F317" s="34"/>
      <c r="G317" s="276"/>
      <c r="H317" s="1345"/>
      <c r="I317" s="132"/>
      <c r="J317" s="203"/>
      <c r="K317" s="1777"/>
    </row>
    <row r="318" spans="1:11">
      <c r="A318" s="1806"/>
      <c r="B318" s="69"/>
      <c r="C318" s="82"/>
      <c r="D318" s="218"/>
      <c r="E318" s="1783"/>
      <c r="F318" s="1784"/>
      <c r="G318" s="1601"/>
      <c r="H318" s="1345"/>
      <c r="I318" s="132"/>
      <c r="J318" s="3803"/>
      <c r="K318" s="1998"/>
    </row>
    <row r="319" spans="1:11" ht="37.5">
      <c r="A319" s="1806"/>
      <c r="B319" s="69"/>
      <c r="C319" s="82"/>
      <c r="D319" s="218"/>
      <c r="E319" s="1783"/>
      <c r="F319" s="1784"/>
      <c r="G319" s="1798"/>
      <c r="H319" s="2104"/>
      <c r="I319" s="132"/>
      <c r="J319" s="1996"/>
      <c r="K319" s="2127"/>
    </row>
    <row r="320" spans="1:11">
      <c r="A320" s="1806"/>
      <c r="B320" s="69"/>
      <c r="C320" s="82"/>
      <c r="D320" s="322"/>
      <c r="E320" s="33"/>
      <c r="F320" s="34"/>
      <c r="G320" s="1541"/>
      <c r="H320" s="69"/>
      <c r="I320" s="486"/>
      <c r="J320" s="2146"/>
      <c r="K320" s="2099"/>
    </row>
    <row r="321" spans="1:11">
      <c r="A321" s="1806"/>
      <c r="B321" s="284"/>
      <c r="C321" s="362"/>
      <c r="D321" s="1203"/>
      <c r="E321" s="1836"/>
      <c r="F321" s="1990"/>
      <c r="G321" s="1541"/>
      <c r="H321" s="69"/>
      <c r="I321" s="486"/>
      <c r="J321" s="2146"/>
      <c r="K321" s="2099"/>
    </row>
    <row r="322" spans="1:11">
      <c r="A322" s="1806"/>
      <c r="B322" s="69"/>
      <c r="C322" s="82"/>
      <c r="D322" s="459"/>
      <c r="E322" s="3456"/>
      <c r="F322" s="3456"/>
      <c r="G322" s="277"/>
      <c r="H322" s="29"/>
      <c r="I322" s="455"/>
      <c r="J322" s="29"/>
      <c r="K322" s="305"/>
    </row>
    <row r="323" spans="1:11">
      <c r="A323" s="1806"/>
      <c r="B323" s="393"/>
      <c r="C323" s="362"/>
      <c r="D323" s="1203"/>
      <c r="E323" s="1836"/>
      <c r="F323" s="1477"/>
      <c r="G323" s="1541"/>
      <c r="H323" s="69"/>
      <c r="I323" s="486"/>
      <c r="J323" s="2146"/>
      <c r="K323" s="2099"/>
    </row>
    <row r="324" spans="1:11">
      <c r="A324" s="1806"/>
      <c r="B324" s="284"/>
      <c r="C324" s="1762"/>
      <c r="D324" s="1763"/>
      <c r="E324" s="2160"/>
      <c r="F324" s="1492"/>
      <c r="G324" s="1764"/>
      <c r="H324" s="628"/>
      <c r="I324" s="1765"/>
      <c r="J324" s="2147"/>
      <c r="K324" s="2148"/>
    </row>
    <row r="325" spans="1:11">
      <c r="A325" s="1806"/>
      <c r="B325" s="69"/>
      <c r="C325" s="82"/>
      <c r="D325" s="605"/>
      <c r="E325" s="33"/>
      <c r="F325" s="34"/>
      <c r="G325" s="455"/>
      <c r="H325" s="1345"/>
      <c r="I325" s="455"/>
      <c r="J325" s="2130"/>
      <c r="K325" s="2130"/>
    </row>
    <row r="326" spans="1:11">
      <c r="A326" s="1806"/>
      <c r="B326" s="69"/>
      <c r="C326" s="82"/>
      <c r="D326" s="605"/>
      <c r="E326" s="33"/>
      <c r="F326" s="34"/>
      <c r="G326" s="276"/>
      <c r="H326" s="29"/>
      <c r="I326" s="132"/>
      <c r="J326" s="203"/>
      <c r="K326" s="1777"/>
    </row>
    <row r="327" spans="1:11">
      <c r="A327" s="1806"/>
      <c r="B327" s="69"/>
      <c r="C327" s="82"/>
      <c r="D327" s="322"/>
      <c r="E327" s="3166"/>
      <c r="F327" s="2805"/>
      <c r="G327" s="276"/>
      <c r="H327" s="29"/>
      <c r="I327" s="455"/>
      <c r="J327" s="29"/>
      <c r="K327" s="3154"/>
    </row>
    <row r="328" spans="1:11">
      <c r="A328" s="1806"/>
      <c r="B328" s="69"/>
      <c r="C328" s="82"/>
      <c r="D328" s="322"/>
      <c r="E328" s="3232"/>
      <c r="F328" s="2805"/>
      <c r="G328" s="276"/>
      <c r="H328" s="29"/>
      <c r="I328" s="455"/>
      <c r="J328" s="29"/>
      <c r="K328" s="3154"/>
    </row>
    <row r="329" spans="1:11">
      <c r="A329" s="1903"/>
      <c r="B329" s="69"/>
      <c r="C329" s="82"/>
      <c r="D329" s="322"/>
      <c r="E329" s="3166"/>
      <c r="F329" s="2805"/>
      <c r="G329" s="276"/>
      <c r="H329" s="29"/>
      <c r="I329" s="455"/>
      <c r="J329" s="29"/>
      <c r="K329" s="3154"/>
    </row>
    <row r="330" spans="1:11">
      <c r="A330" s="1806"/>
      <c r="B330" s="69"/>
      <c r="C330" s="82"/>
      <c r="D330" s="322"/>
      <c r="E330" s="3167"/>
      <c r="F330" s="2805"/>
      <c r="G330" s="276"/>
      <c r="H330" s="29"/>
      <c r="I330" s="455"/>
      <c r="J330" s="29"/>
      <c r="K330" s="3154"/>
    </row>
    <row r="331" spans="1:11">
      <c r="A331" s="1806"/>
      <c r="B331" s="69"/>
      <c r="C331" s="82"/>
      <c r="D331" s="322"/>
      <c r="E331" s="3167"/>
      <c r="F331" s="2805"/>
      <c r="G331" s="276"/>
      <c r="H331" s="29"/>
      <c r="I331" s="416"/>
      <c r="J331" s="203"/>
      <c r="K331" s="3154"/>
    </row>
    <row r="332" spans="1:11">
      <c r="A332" s="1806"/>
      <c r="B332" s="852"/>
      <c r="C332" s="753"/>
      <c r="D332" s="753"/>
      <c r="E332" s="1783"/>
      <c r="F332" s="1784"/>
      <c r="G332" s="1116"/>
      <c r="H332" s="1345"/>
      <c r="I332" s="132"/>
      <c r="J332" s="1997"/>
      <c r="K332" s="1997"/>
    </row>
    <row r="333" spans="1:11" ht="37.5">
      <c r="A333" s="1806"/>
      <c r="B333" s="698"/>
      <c r="C333" s="1905"/>
      <c r="D333" s="1906"/>
      <c r="E333" s="2141"/>
      <c r="F333" s="2142"/>
      <c r="G333" s="1908"/>
      <c r="H333" s="1685"/>
      <c r="I333" s="2143"/>
      <c r="J333" s="2144"/>
      <c r="K333" s="2145"/>
    </row>
    <row r="334" spans="1:11">
      <c r="A334" s="1806"/>
      <c r="B334" s="69"/>
      <c r="C334" s="82"/>
      <c r="D334" s="218"/>
      <c r="E334" s="1783"/>
      <c r="F334" s="1784"/>
      <c r="G334" s="1713"/>
      <c r="H334" s="1345"/>
      <c r="I334" s="132"/>
      <c r="J334" s="908"/>
      <c r="K334" s="1999"/>
    </row>
    <row r="335" spans="1:11">
      <c r="A335" s="1806"/>
      <c r="B335" s="69"/>
      <c r="C335" s="82"/>
      <c r="D335" s="322"/>
      <c r="E335" s="33"/>
      <c r="F335" s="34"/>
      <c r="G335" s="276"/>
      <c r="H335" s="1345"/>
      <c r="I335" s="132"/>
      <c r="J335" s="203"/>
      <c r="K335" s="1777"/>
    </row>
    <row r="336" spans="1:11" ht="35.25" thickBot="1">
      <c r="A336" s="1806"/>
      <c r="B336" s="1249"/>
      <c r="C336" s="357"/>
      <c r="D336" s="358"/>
      <c r="E336" s="1476"/>
      <c r="F336" s="1477"/>
      <c r="G336" s="1539"/>
      <c r="H336" s="29"/>
      <c r="I336" s="467"/>
      <c r="J336" s="363"/>
      <c r="K336" s="311"/>
    </row>
    <row r="337" spans="1:11" ht="35.25" thickBot="1">
      <c r="A337" s="1806"/>
      <c r="B337" s="1484"/>
      <c r="C337" s="357"/>
      <c r="D337" s="358"/>
      <c r="E337" s="1474"/>
      <c r="F337" s="1475"/>
      <c r="G337" s="1541"/>
      <c r="H337" s="69"/>
      <c r="I337" s="144"/>
      <c r="J337" s="145"/>
      <c r="K337" s="146"/>
    </row>
    <row r="338" spans="1:11">
      <c r="A338" s="1806"/>
      <c r="B338" s="284"/>
      <c r="C338" s="362"/>
      <c r="D338" s="1540"/>
      <c r="E338" s="1474"/>
      <c r="F338" s="1475"/>
      <c r="G338" s="1632"/>
      <c r="H338" s="1543"/>
      <c r="I338" s="484"/>
      <c r="J338" s="485"/>
      <c r="K338" s="315"/>
    </row>
    <row r="339" spans="1:11" ht="37.5">
      <c r="A339" s="1806"/>
      <c r="B339" s="284"/>
      <c r="C339" s="362"/>
      <c r="D339" s="1056"/>
      <c r="E339" s="1836"/>
      <c r="F339" s="1477"/>
      <c r="G339" s="1544"/>
      <c r="H339" s="20"/>
      <c r="I339" s="132"/>
      <c r="J339" s="2123"/>
      <c r="K339" s="1394"/>
    </row>
    <row r="340" spans="1:11" ht="37.5">
      <c r="A340" s="1806"/>
      <c r="B340" s="284"/>
      <c r="C340" s="362"/>
      <c r="D340" s="1056"/>
      <c r="E340" s="1836"/>
      <c r="F340" s="1477"/>
      <c r="G340" s="1539"/>
      <c r="H340" s="29"/>
      <c r="I340" s="132"/>
      <c r="J340" s="741"/>
      <c r="K340" s="1838"/>
    </row>
    <row r="341" spans="1:11">
      <c r="A341" s="1806"/>
      <c r="B341" s="284"/>
      <c r="C341" s="362"/>
      <c r="D341" s="1056"/>
      <c r="E341" s="1836"/>
      <c r="F341" s="1477"/>
      <c r="G341" s="1539"/>
      <c r="H341" s="29"/>
      <c r="I341" s="132"/>
      <c r="J341" s="360"/>
      <c r="K341" s="529"/>
    </row>
    <row r="342" spans="1:11">
      <c r="A342" s="1806"/>
      <c r="B342" s="69"/>
      <c r="C342" s="82"/>
      <c r="D342" s="322"/>
      <c r="E342" s="3167"/>
      <c r="F342" s="2805"/>
      <c r="G342" s="276"/>
      <c r="H342" s="29"/>
      <c r="I342" s="416"/>
      <c r="J342" s="203"/>
      <c r="K342" s="3154"/>
    </row>
    <row r="343" spans="1:11">
      <c r="A343" s="413" t="s">
        <v>1</v>
      </c>
      <c r="B343" s="413"/>
      <c r="C343" s="791"/>
      <c r="D343" s="372"/>
      <c r="E343" s="1848"/>
      <c r="F343" s="1849"/>
      <c r="G343" s="270"/>
      <c r="H343" s="1850"/>
      <c r="I343" s="413"/>
      <c r="J343" s="1851"/>
      <c r="K343" s="1847"/>
    </row>
    <row r="344" spans="1:11">
      <c r="A344" s="790" t="s">
        <v>1004</v>
      </c>
      <c r="B344" s="790"/>
      <c r="C344" s="1852"/>
      <c r="D344" s="785"/>
      <c r="E344" s="1848"/>
      <c r="F344" s="1849"/>
      <c r="G344" s="270"/>
      <c r="H344" s="1850"/>
      <c r="I344" s="413"/>
      <c r="J344" s="1851"/>
      <c r="K344" s="1847"/>
    </row>
    <row r="345" spans="1:11" ht="35.25" thickBot="1">
      <c r="A345" s="374"/>
      <c r="B345" s="412"/>
      <c r="C345" s="372"/>
      <c r="D345" s="372"/>
      <c r="E345" s="1848"/>
      <c r="F345" s="1849"/>
      <c r="G345" s="270"/>
      <c r="H345" s="1850"/>
      <c r="I345" s="412"/>
      <c r="J345" s="1851"/>
      <c r="K345" s="1847"/>
    </row>
    <row r="346" spans="1:11" ht="39" thickBot="1">
      <c r="B346" s="2124"/>
      <c r="C346" s="443"/>
      <c r="D346" s="1467"/>
      <c r="E346" s="1489"/>
      <c r="F346" s="1621"/>
      <c r="G346" s="1798"/>
      <c r="H346" s="1995"/>
      <c r="I346" s="482"/>
      <c r="J346" s="1995"/>
      <c r="K346" s="2091"/>
    </row>
    <row r="347" spans="1:11">
      <c r="B347" s="1597"/>
      <c r="C347" s="443"/>
      <c r="D347" s="1467"/>
      <c r="E347" s="1489"/>
      <c r="F347" s="1621"/>
      <c r="G347" s="1798"/>
      <c r="H347" s="1995"/>
      <c r="I347" s="482"/>
      <c r="J347" s="1995"/>
      <c r="K347" s="2091"/>
    </row>
    <row r="348" spans="1:11">
      <c r="B348" s="1870"/>
      <c r="C348" s="2092"/>
      <c r="D348" s="1464"/>
      <c r="E348" s="1478"/>
      <c r="F348" s="1479"/>
      <c r="G348" s="2090"/>
      <c r="H348" s="42"/>
      <c r="I348" s="132"/>
      <c r="J348" s="2095"/>
      <c r="K348" s="2096"/>
    </row>
    <row r="349" spans="1:11">
      <c r="B349" s="1870"/>
      <c r="C349" s="2092"/>
      <c r="D349" s="1598"/>
      <c r="E349" s="1478"/>
      <c r="F349" s="1479"/>
      <c r="G349" s="2090"/>
      <c r="H349" s="84"/>
      <c r="I349" s="132"/>
      <c r="J349" s="2093"/>
      <c r="K349" s="2094"/>
    </row>
    <row r="350" spans="1:11">
      <c r="B350" s="1870"/>
      <c r="C350" s="2092"/>
      <c r="D350" s="1598"/>
      <c r="E350" s="1478"/>
      <c r="F350" s="1479"/>
      <c r="G350" s="2090"/>
      <c r="H350" s="42"/>
      <c r="I350" s="132"/>
      <c r="J350" s="2093"/>
      <c r="K350" s="2094"/>
    </row>
    <row r="351" spans="1:11" ht="37.5">
      <c r="B351" s="1597"/>
      <c r="C351" s="362"/>
      <c r="D351" s="1464"/>
      <c r="E351" s="1478"/>
      <c r="F351" s="1479"/>
      <c r="G351" s="1798"/>
      <c r="H351" s="2104"/>
      <c r="I351" s="132"/>
      <c r="J351" s="1996"/>
      <c r="K351" s="2105"/>
    </row>
    <row r="352" spans="1:11">
      <c r="B352" s="32"/>
      <c r="C352" s="82"/>
      <c r="D352" s="322"/>
      <c r="E352" s="831"/>
      <c r="F352" s="665"/>
      <c r="G352" s="276"/>
      <c r="H352" s="29"/>
      <c r="I352" s="416"/>
      <c r="J352" s="203"/>
      <c r="K352" s="3804"/>
    </row>
    <row r="353" spans="2:11">
      <c r="B353" s="1870"/>
      <c r="C353" s="2092"/>
      <c r="D353" s="1464"/>
      <c r="E353" s="1478"/>
      <c r="F353" s="1479"/>
      <c r="G353" s="2090"/>
      <c r="H353" s="42"/>
      <c r="I353" s="132"/>
      <c r="J353" s="2095"/>
      <c r="K353" s="2096"/>
    </row>
    <row r="354" spans="2:11">
      <c r="B354" s="1870"/>
      <c r="C354" s="2092"/>
      <c r="D354" s="1598"/>
      <c r="E354" s="1478"/>
      <c r="F354" s="1479"/>
      <c r="G354" s="2090"/>
      <c r="H354" s="42"/>
      <c r="I354" s="132"/>
      <c r="J354" s="2095"/>
      <c r="K354" s="2096"/>
    </row>
    <row r="355" spans="2:11">
      <c r="B355" s="2116"/>
      <c r="C355" s="753"/>
      <c r="D355" s="753"/>
      <c r="E355" s="1478"/>
      <c r="F355" s="1479"/>
      <c r="G355" s="1713"/>
      <c r="H355" s="1345"/>
      <c r="I355" s="1349"/>
      <c r="J355" s="2119"/>
      <c r="K355" s="2119"/>
    </row>
    <row r="356" spans="2:11" ht="38.25">
      <c r="B356" s="2117"/>
      <c r="C356" s="753"/>
      <c r="D356" s="1063"/>
      <c r="E356" s="1478"/>
      <c r="F356" s="1479"/>
      <c r="G356" s="1539"/>
      <c r="H356" s="69"/>
      <c r="I356" s="1349"/>
      <c r="J356" s="2120"/>
      <c r="K356" s="2121"/>
    </row>
    <row r="357" spans="2:11">
      <c r="B357" s="2106"/>
      <c r="C357" s="2107"/>
      <c r="D357" s="2108"/>
      <c r="E357" s="2109"/>
      <c r="F357" s="2110"/>
      <c r="G357" s="2111"/>
      <c r="H357" s="2112"/>
      <c r="I357" s="2113"/>
      <c r="J357" s="2114"/>
      <c r="K357" s="2115"/>
    </row>
    <row r="358" spans="2:11">
      <c r="B358" s="1904"/>
      <c r="C358" s="2092"/>
      <c r="D358" s="172"/>
      <c r="E358" s="1478"/>
      <c r="F358" s="1479"/>
      <c r="G358" s="2097"/>
      <c r="H358" s="42"/>
      <c r="I358" s="132"/>
      <c r="J358" s="2098"/>
      <c r="K358" s="2099"/>
    </row>
    <row r="359" spans="2:11">
      <c r="B359" s="1904"/>
      <c r="C359" s="2092"/>
      <c r="D359" s="172"/>
      <c r="E359" s="1478"/>
      <c r="F359" s="1479"/>
      <c r="G359" s="2097"/>
      <c r="H359" s="42"/>
      <c r="I359" s="132"/>
      <c r="J359" s="2098"/>
      <c r="K359" s="2099"/>
    </row>
    <row r="360" spans="2:11">
      <c r="B360" s="852"/>
      <c r="C360" s="753"/>
      <c r="D360" s="2100"/>
      <c r="E360" s="1478"/>
      <c r="F360" s="1479"/>
      <c r="G360" s="2101"/>
      <c r="H360" s="1718"/>
      <c r="I360" s="132"/>
      <c r="J360" s="2102"/>
      <c r="K360" s="2102"/>
    </row>
    <row r="361" spans="2:11">
      <c r="B361" s="852"/>
      <c r="C361" s="753"/>
      <c r="D361" s="1063"/>
      <c r="E361" s="1478"/>
      <c r="F361" s="1479"/>
      <c r="G361" s="2101"/>
      <c r="H361" s="1718"/>
      <c r="I361" s="132"/>
      <c r="J361" s="2102"/>
      <c r="K361" s="2102"/>
    </row>
    <row r="362" spans="2:11">
      <c r="B362" s="190"/>
      <c r="C362" s="140"/>
      <c r="D362" s="140"/>
      <c r="E362" s="1476"/>
      <c r="F362" s="1477"/>
      <c r="G362" s="2122"/>
      <c r="H362" s="190"/>
      <c r="I362" s="132"/>
      <c r="J362" s="2118"/>
      <c r="K362" s="2118"/>
    </row>
    <row r="363" spans="2:11">
      <c r="B363" s="190"/>
      <c r="C363" s="140"/>
      <c r="D363" s="140"/>
      <c r="E363" s="1476"/>
      <c r="F363" s="1477"/>
      <c r="G363" s="2122"/>
      <c r="H363" s="190"/>
      <c r="I363" s="132"/>
      <c r="J363" s="2118"/>
      <c r="K363" s="2118"/>
    </row>
    <row r="364" spans="2:11">
      <c r="B364" s="190"/>
      <c r="C364" s="789"/>
      <c r="D364" s="140"/>
      <c r="E364" s="1476"/>
      <c r="F364" s="1477"/>
      <c r="G364" s="2122"/>
      <c r="H364" s="190"/>
      <c r="I364" s="132"/>
      <c r="J364" s="2118"/>
      <c r="K364" s="2118"/>
    </row>
    <row r="365" spans="2:11">
      <c r="B365" s="69"/>
      <c r="C365" s="218"/>
      <c r="D365" s="218"/>
      <c r="E365" s="1476"/>
      <c r="F365" s="1477"/>
      <c r="G365" s="1713"/>
      <c r="H365" s="69"/>
      <c r="I365" s="69"/>
      <c r="J365" s="2118"/>
      <c r="K365" s="2118"/>
    </row>
    <row r="366" spans="2:11">
      <c r="B366" s="69"/>
      <c r="C366" s="218"/>
      <c r="D366" s="218"/>
      <c r="E366" s="1476"/>
      <c r="F366" s="1477"/>
      <c r="G366" s="1713"/>
      <c r="H366" s="69"/>
      <c r="I366" s="69"/>
      <c r="J366" s="2118"/>
      <c r="K366" s="2118"/>
    </row>
    <row r="367" spans="2:11">
      <c r="B367" s="69"/>
      <c r="C367" s="218"/>
      <c r="D367" s="218"/>
      <c r="E367" s="1476"/>
      <c r="F367" s="1477"/>
      <c r="G367" s="1713"/>
      <c r="H367" s="69"/>
      <c r="I367" s="69"/>
      <c r="J367" s="2118"/>
      <c r="K367" s="2118"/>
    </row>
    <row r="368" spans="2:11" ht="35.25" thickBot="1">
      <c r="B368" s="69"/>
      <c r="C368" s="218"/>
      <c r="D368" s="753"/>
      <c r="E368" s="1478"/>
      <c r="F368" s="1479"/>
      <c r="G368" s="2097"/>
      <c r="H368" s="42"/>
      <c r="I368" s="132"/>
      <c r="J368" s="2098"/>
      <c r="K368" s="2099"/>
    </row>
    <row r="369" spans="1:11" ht="35.25" thickBot="1">
      <c r="B369" s="1484"/>
      <c r="C369" s="357"/>
      <c r="D369" s="358"/>
      <c r="E369" s="1474"/>
      <c r="F369" s="1475"/>
      <c r="G369" s="1541"/>
      <c r="H369" s="69"/>
      <c r="I369" s="144"/>
      <c r="J369" s="145"/>
      <c r="K369" s="146"/>
    </row>
    <row r="370" spans="1:11">
      <c r="B370" s="284"/>
      <c r="C370" s="362"/>
      <c r="D370" s="1540"/>
      <c r="E370" s="1474"/>
      <c r="F370" s="1475"/>
      <c r="G370" s="1632"/>
      <c r="H370" s="1543"/>
      <c r="I370" s="484"/>
      <c r="J370" s="485"/>
      <c r="K370" s="315"/>
    </row>
    <row r="371" spans="1:11" ht="37.5">
      <c r="B371" s="284"/>
      <c r="C371" s="362"/>
      <c r="D371" s="1056"/>
      <c r="E371" s="1836"/>
      <c r="F371" s="1477"/>
      <c r="G371" s="1544"/>
      <c r="H371" s="20"/>
      <c r="I371" s="132"/>
      <c r="J371" s="2123"/>
      <c r="K371" s="1394"/>
    </row>
    <row r="372" spans="1:11" ht="37.5">
      <c r="B372" s="284"/>
      <c r="C372" s="362"/>
      <c r="D372" s="1056"/>
      <c r="E372" s="1836"/>
      <c r="F372" s="1477"/>
      <c r="G372" s="1539"/>
      <c r="H372" s="29"/>
      <c r="I372" s="132"/>
      <c r="J372" s="741"/>
      <c r="K372" s="1838"/>
    </row>
    <row r="373" spans="1:11">
      <c r="B373" s="284"/>
      <c r="C373" s="362"/>
      <c r="D373" s="1056"/>
      <c r="E373" s="1836"/>
      <c r="F373" s="1477"/>
      <c r="G373" s="1539"/>
      <c r="H373" s="29"/>
      <c r="I373" s="132"/>
      <c r="J373" s="360"/>
      <c r="K373" s="529"/>
    </row>
    <row r="374" spans="1:11">
      <c r="B374" s="259"/>
      <c r="C374" s="357"/>
      <c r="D374" s="366"/>
      <c r="E374" s="1837"/>
      <c r="F374" s="1477"/>
      <c r="G374" s="1539"/>
      <c r="H374" s="29"/>
      <c r="I374" s="132"/>
      <c r="J374" s="360"/>
      <c r="K374" s="529"/>
    </row>
    <row r="375" spans="1:11">
      <c r="B375" s="259"/>
      <c r="C375" s="357"/>
      <c r="D375" s="366"/>
      <c r="E375" s="1837"/>
      <c r="F375" s="1477"/>
      <c r="G375" s="1539"/>
      <c r="H375" s="29"/>
      <c r="I375" s="455"/>
      <c r="J375" s="360"/>
      <c r="K375" s="529"/>
    </row>
    <row r="376" spans="1:11">
      <c r="B376" s="1904"/>
      <c r="C376" s="1905"/>
      <c r="D376" s="1906"/>
      <c r="E376" s="1827"/>
      <c r="F376" s="1907"/>
      <c r="G376" s="1908"/>
      <c r="H376" s="1685"/>
      <c r="I376" s="1909"/>
      <c r="J376" s="1910"/>
      <c r="K376" s="1911"/>
    </row>
    <row r="377" spans="1:11" ht="35.25" thickBot="1">
      <c r="B377" s="805"/>
      <c r="C377" s="1871"/>
      <c r="D377" s="375"/>
      <c r="E377" s="1790"/>
      <c r="F377" s="1872"/>
      <c r="G377" s="766"/>
      <c r="H377" s="1345"/>
      <c r="I377" s="1115"/>
      <c r="J377" s="1868"/>
      <c r="K377" s="1468"/>
    </row>
    <row r="378" spans="1:11">
      <c r="B378" s="1912"/>
      <c r="C378" s="786"/>
      <c r="D378" s="1413"/>
      <c r="E378" s="1913"/>
      <c r="F378" s="1914"/>
      <c r="G378" s="766"/>
      <c r="H378" s="416"/>
      <c r="I378" s="1915"/>
      <c r="J378" s="1582"/>
      <c r="K378" s="1916"/>
    </row>
    <row r="379" spans="1:11">
      <c r="B379" s="796"/>
      <c r="C379" s="786"/>
      <c r="D379" s="1415"/>
      <c r="E379" s="1535"/>
      <c r="F379" s="1606"/>
      <c r="G379" s="766"/>
      <c r="H379" s="416"/>
      <c r="I379" s="1915"/>
      <c r="J379" s="1582"/>
      <c r="K379" s="1918"/>
    </row>
    <row r="380" spans="1:11">
      <c r="B380" s="796"/>
      <c r="C380" s="786"/>
      <c r="D380" s="1415"/>
      <c r="E380" s="1535"/>
      <c r="F380" s="1606"/>
      <c r="G380" s="766"/>
      <c r="H380" s="416"/>
      <c r="I380" s="1915"/>
      <c r="J380" s="1582"/>
      <c r="K380" s="1918"/>
    </row>
    <row r="381" spans="1:11">
      <c r="A381" s="413" t="s">
        <v>1</v>
      </c>
      <c r="B381" s="413"/>
      <c r="C381" s="791"/>
      <c r="D381" s="372"/>
      <c r="E381" s="1848"/>
      <c r="F381" s="1849"/>
      <c r="G381" s="270"/>
      <c r="H381" s="1850"/>
      <c r="I381" s="413"/>
      <c r="J381" s="1851"/>
      <c r="K381" s="1847"/>
    </row>
    <row r="382" spans="1:11">
      <c r="A382" s="790" t="s">
        <v>1004</v>
      </c>
      <c r="B382" s="790"/>
      <c r="C382" s="1852"/>
      <c r="D382" s="785"/>
      <c r="E382" s="1848"/>
      <c r="F382" s="1849"/>
      <c r="G382" s="270"/>
      <c r="H382" s="1850"/>
      <c r="I382" s="413"/>
      <c r="J382" s="1851"/>
      <c r="K382" s="1847"/>
    </row>
    <row r="383" spans="1:11" ht="35.25" thickBot="1">
      <c r="A383" s="374"/>
      <c r="B383" s="412"/>
      <c r="C383" s="372"/>
      <c r="D383" s="372"/>
      <c r="E383" s="1848"/>
      <c r="F383" s="1849"/>
      <c r="G383" s="270"/>
      <c r="H383" s="1850"/>
      <c r="I383" s="412"/>
      <c r="J383" s="1851"/>
      <c r="K383" s="1847"/>
    </row>
    <row r="384" spans="1:11">
      <c r="A384" s="1853"/>
      <c r="B384" s="1854" t="s">
        <v>3</v>
      </c>
      <c r="C384" s="80" t="s">
        <v>4</v>
      </c>
      <c r="D384" s="379" t="s">
        <v>5</v>
      </c>
      <c r="E384" s="1855" t="s">
        <v>6</v>
      </c>
      <c r="F384" s="1856" t="s">
        <v>6</v>
      </c>
      <c r="G384" s="201" t="s">
        <v>7</v>
      </c>
      <c r="H384" s="80" t="s">
        <v>8</v>
      </c>
      <c r="I384" s="80" t="s">
        <v>9</v>
      </c>
      <c r="J384" s="1857" t="s">
        <v>10</v>
      </c>
      <c r="K384" s="1858" t="s">
        <v>10</v>
      </c>
    </row>
    <row r="385" spans="1:11" ht="35.25" thickBot="1">
      <c r="A385" s="1859"/>
      <c r="B385" s="1860"/>
      <c r="C385" s="414"/>
      <c r="D385" s="381" t="s">
        <v>11</v>
      </c>
      <c r="E385" s="1861" t="s">
        <v>12</v>
      </c>
      <c r="F385" s="1862" t="s">
        <v>13</v>
      </c>
      <c r="G385" s="202"/>
      <c r="H385" s="414" t="s">
        <v>14</v>
      </c>
      <c r="I385" s="414"/>
      <c r="J385" s="1863" t="s">
        <v>15</v>
      </c>
      <c r="K385" s="1864" t="s">
        <v>16</v>
      </c>
    </row>
    <row r="386" spans="1:11" ht="35.25" thickBot="1">
      <c r="A386" s="1806"/>
      <c r="B386" s="1870"/>
      <c r="C386" s="1871"/>
      <c r="D386" s="1464"/>
      <c r="E386" s="1865"/>
      <c r="F386" s="1866"/>
      <c r="G386" s="765"/>
      <c r="H386" s="1345"/>
      <c r="I386" s="1867"/>
      <c r="J386" s="1868"/>
      <c r="K386" s="1869"/>
    </row>
    <row r="387" spans="1:11">
      <c r="A387" s="1806"/>
      <c r="B387" s="1870"/>
      <c r="C387" s="1871"/>
      <c r="D387" s="1464"/>
      <c r="E387" s="1865"/>
      <c r="F387" s="1866"/>
      <c r="G387" s="765"/>
      <c r="H387" s="1868"/>
      <c r="I387" s="1867"/>
      <c r="J387" s="1868"/>
      <c r="K387" s="1869"/>
    </row>
    <row r="388" spans="1:11">
      <c r="A388" s="1806"/>
      <c r="B388" s="1870"/>
      <c r="C388" s="1871"/>
      <c r="D388" s="1464"/>
      <c r="E388" s="1790"/>
      <c r="F388" s="1872"/>
      <c r="G388" s="765"/>
      <c r="H388" s="1345"/>
      <c r="I388" s="1115"/>
      <c r="J388" s="1868"/>
      <c r="K388" s="1468"/>
    </row>
    <row r="389" spans="1:11">
      <c r="A389" s="1806"/>
      <c r="B389" s="1870"/>
      <c r="C389" s="1871"/>
      <c r="D389" s="1464"/>
      <c r="E389" s="1790"/>
      <c r="F389" s="1872"/>
      <c r="G389" s="765"/>
      <c r="H389" s="1345"/>
      <c r="I389" s="1115"/>
      <c r="J389" s="1868"/>
      <c r="K389" s="1468"/>
    </row>
    <row r="390" spans="1:11">
      <c r="A390" s="1806"/>
      <c r="B390" s="1870"/>
      <c r="C390" s="1871"/>
      <c r="D390" s="1056"/>
      <c r="E390" s="1790"/>
      <c r="F390" s="1477"/>
      <c r="G390" s="765"/>
      <c r="H390" s="1345"/>
      <c r="I390" s="1115"/>
      <c r="J390" s="1868"/>
      <c r="K390" s="1468"/>
    </row>
    <row r="391" spans="1:11">
      <c r="A391" s="1806"/>
      <c r="B391" s="1870"/>
      <c r="C391" s="1871"/>
      <c r="D391" s="1056"/>
      <c r="E391" s="1790"/>
      <c r="F391" s="1872"/>
      <c r="G391" s="765"/>
      <c r="H391" s="1345"/>
      <c r="I391" s="1115"/>
      <c r="J391" s="1868"/>
      <c r="K391" s="1468"/>
    </row>
    <row r="392" spans="1:11">
      <c r="A392" s="1806"/>
      <c r="B392" s="1870"/>
      <c r="C392" s="1871"/>
      <c r="D392" s="1464"/>
      <c r="E392" s="1790"/>
      <c r="F392" s="1872"/>
      <c r="G392" s="765"/>
      <c r="H392" s="1345"/>
      <c r="I392" s="1115"/>
      <c r="J392" s="1868"/>
      <c r="K392" s="1468"/>
    </row>
    <row r="393" spans="1:11">
      <c r="A393" s="1806"/>
      <c r="B393" s="1870"/>
      <c r="C393" s="1871"/>
      <c r="D393" s="1056"/>
      <c r="E393" s="1790"/>
      <c r="F393" s="1872"/>
      <c r="G393" s="765"/>
      <c r="H393" s="1345"/>
      <c r="I393" s="1115"/>
      <c r="J393" s="1868"/>
      <c r="K393" s="1468"/>
    </row>
    <row r="394" spans="1:11">
      <c r="A394" s="1806"/>
      <c r="B394" s="1870"/>
      <c r="C394" s="1871"/>
      <c r="D394" s="1056"/>
      <c r="E394" s="1790"/>
      <c r="F394" s="1872"/>
      <c r="G394" s="765"/>
      <c r="H394" s="1345"/>
      <c r="I394" s="1115"/>
      <c r="J394" s="1868"/>
      <c r="K394" s="1468"/>
    </row>
    <row r="395" spans="1:11">
      <c r="A395" s="1806"/>
      <c r="B395" s="1870"/>
      <c r="C395" s="1871"/>
      <c r="D395" s="1464"/>
      <c r="E395" s="1790"/>
      <c r="F395" s="1872"/>
      <c r="G395" s="765"/>
      <c r="H395" s="1345"/>
      <c r="I395" s="1115"/>
      <c r="J395" s="1868"/>
      <c r="K395" s="1468"/>
    </row>
    <row r="396" spans="1:11">
      <c r="A396" s="1806"/>
      <c r="B396" s="1870"/>
      <c r="C396" s="1871"/>
      <c r="D396" s="1464"/>
      <c r="E396" s="1790"/>
      <c r="F396" s="1872"/>
      <c r="G396" s="765"/>
      <c r="H396" s="1345"/>
      <c r="I396" s="1115"/>
      <c r="J396" s="1868"/>
      <c r="K396" s="1468"/>
    </row>
    <row r="397" spans="1:11">
      <c r="A397" s="1806"/>
      <c r="B397" s="1870"/>
      <c r="C397" s="1871"/>
      <c r="D397" s="1464"/>
      <c r="E397" s="1790"/>
      <c r="F397" s="1872"/>
      <c r="G397" s="765"/>
      <c r="H397" s="1345"/>
      <c r="I397" s="1115"/>
      <c r="J397" s="1868"/>
      <c r="K397" s="1468"/>
    </row>
    <row r="398" spans="1:11">
      <c r="A398" s="1806"/>
      <c r="B398" s="2170"/>
      <c r="C398" s="1871"/>
      <c r="D398" s="1464"/>
      <c r="E398" s="1790"/>
      <c r="F398" s="1872"/>
      <c r="G398" s="765"/>
      <c r="H398" s="1345"/>
      <c r="I398" s="1115"/>
      <c r="J398" s="1868"/>
      <c r="K398" s="1468"/>
    </row>
    <row r="399" spans="1:11" ht="35.25" thickBot="1">
      <c r="A399" s="1806"/>
      <c r="B399" s="1870"/>
      <c r="C399" s="1905"/>
      <c r="D399" s="2163"/>
      <c r="E399" s="1827"/>
      <c r="F399" s="1907"/>
      <c r="G399" s="2164"/>
      <c r="H399" s="1685"/>
      <c r="I399" s="1909"/>
      <c r="J399" s="1910"/>
      <c r="K399" s="2165"/>
    </row>
    <row r="400" spans="1:11">
      <c r="A400" s="1806"/>
      <c r="B400" s="1880"/>
      <c r="C400" s="1881"/>
      <c r="D400" s="1488"/>
      <c r="E400" s="1865"/>
      <c r="F400" s="1866"/>
      <c r="G400" s="1882"/>
      <c r="H400" s="1883"/>
      <c r="I400" s="1884"/>
      <c r="J400" s="1885"/>
      <c r="K400" s="1886"/>
    </row>
    <row r="401" spans="1:11">
      <c r="A401" s="1806"/>
      <c r="B401" s="2170"/>
      <c r="C401" s="1871"/>
      <c r="D401" s="1056"/>
      <c r="E401" s="1790"/>
      <c r="F401" s="1872"/>
      <c r="G401" s="765"/>
      <c r="H401" s="1345"/>
      <c r="I401" s="1115"/>
      <c r="J401" s="1868"/>
      <c r="K401" s="1887"/>
    </row>
    <row r="402" spans="1:11">
      <c r="A402" s="1806"/>
      <c r="B402" s="2170"/>
      <c r="C402" s="1871"/>
      <c r="D402" s="1056"/>
      <c r="E402" s="1790"/>
      <c r="F402" s="1872"/>
      <c r="G402" s="765"/>
      <c r="H402" s="1345"/>
      <c r="I402" s="1115"/>
      <c r="J402" s="1868"/>
      <c r="K402" s="1887"/>
    </row>
    <row r="403" spans="1:11" ht="35.25" thickBot="1">
      <c r="A403" s="1806"/>
      <c r="B403" s="1888"/>
      <c r="C403" s="1874"/>
      <c r="D403" s="1889"/>
      <c r="E403" s="1890"/>
      <c r="F403" s="1891"/>
      <c r="G403" s="1877"/>
      <c r="H403" s="1690"/>
      <c r="I403" s="1878"/>
      <c r="J403" s="1879"/>
      <c r="K403" s="1892"/>
    </row>
    <row r="404" spans="1:11" ht="35.25" thickBot="1">
      <c r="A404" s="1806"/>
      <c r="B404" s="1893"/>
      <c r="C404" s="1881"/>
      <c r="D404" s="1967"/>
      <c r="E404" s="1894"/>
      <c r="F404" s="1895"/>
      <c r="G404" s="1896"/>
      <c r="H404" s="1883"/>
      <c r="I404" s="1884"/>
      <c r="J404" s="1885"/>
      <c r="K404" s="1886"/>
    </row>
    <row r="405" spans="1:11">
      <c r="A405" s="1903"/>
      <c r="B405" s="1893"/>
      <c r="C405" s="1881"/>
      <c r="D405" s="1922"/>
      <c r="E405" s="1894"/>
      <c r="F405" s="1895"/>
      <c r="G405" s="1896"/>
      <c r="H405" s="1883"/>
      <c r="I405" s="1884"/>
      <c r="J405" s="1885"/>
      <c r="K405" s="1886"/>
    </row>
    <row r="406" spans="1:11" ht="35.25" thickBot="1">
      <c r="A406" s="1806"/>
      <c r="B406" s="805"/>
      <c r="C406" s="1055"/>
      <c r="D406" s="1901"/>
      <c r="E406" s="1790"/>
      <c r="F406" s="1872"/>
      <c r="G406" s="766"/>
      <c r="H406" s="416"/>
      <c r="I406" s="1115"/>
      <c r="J406" s="1897"/>
      <c r="K406" s="1898"/>
    </row>
    <row r="407" spans="1:11" ht="35.25" thickBot="1">
      <c r="A407" s="1806"/>
      <c r="B407" s="805"/>
      <c r="C407" s="1055"/>
      <c r="D407" s="1901"/>
      <c r="E407" s="1790"/>
      <c r="F407" s="1872"/>
      <c r="G407" s="766"/>
      <c r="H407" s="1345"/>
      <c r="I407" s="1115"/>
      <c r="J407" s="1345"/>
      <c r="K407" s="1887"/>
    </row>
    <row r="408" spans="1:11">
      <c r="A408" s="1806"/>
      <c r="B408" s="805"/>
      <c r="C408" s="1055"/>
      <c r="D408" s="375"/>
      <c r="E408" s="1790"/>
      <c r="F408" s="1872"/>
      <c r="G408" s="766"/>
      <c r="H408" s="1345"/>
      <c r="I408" s="1115"/>
      <c r="J408" s="1345"/>
      <c r="K408" s="1887"/>
    </row>
    <row r="409" spans="1:11" ht="35.25" thickBot="1">
      <c r="A409" s="1806"/>
      <c r="B409" s="2001"/>
      <c r="C409" s="2002"/>
      <c r="D409" s="2003"/>
      <c r="E409" s="2004"/>
      <c r="F409" s="2005"/>
      <c r="G409" s="2006"/>
      <c r="H409" s="2007"/>
      <c r="I409" s="2008"/>
      <c r="J409" s="2009"/>
      <c r="K409" s="2010"/>
    </row>
    <row r="410" spans="1:11" ht="35.25" thickTop="1">
      <c r="A410" s="1806"/>
      <c r="B410" s="69"/>
      <c r="C410" s="82"/>
      <c r="D410" s="322"/>
      <c r="E410" s="1478"/>
      <c r="F410" s="1479"/>
      <c r="G410" s="2090"/>
      <c r="H410" s="84"/>
      <c r="I410" s="132"/>
      <c r="J410" s="2093"/>
      <c r="K410" s="2145"/>
    </row>
    <row r="411" spans="1:11">
      <c r="A411" s="1806"/>
      <c r="B411" s="69"/>
      <c r="C411" s="82"/>
      <c r="D411" s="322"/>
      <c r="E411" s="1783"/>
      <c r="F411" s="1784"/>
      <c r="G411" s="2090"/>
      <c r="H411" s="42"/>
      <c r="I411" s="132"/>
      <c r="J411" s="2093"/>
      <c r="K411" s="1999"/>
    </row>
    <row r="412" spans="1:11">
      <c r="A412" s="1806"/>
      <c r="B412" s="69"/>
      <c r="C412" s="82"/>
      <c r="D412" s="322"/>
      <c r="E412" s="1478"/>
      <c r="F412" s="1479"/>
      <c r="G412" s="2090"/>
      <c r="H412" s="84"/>
      <c r="I412" s="132"/>
      <c r="J412" s="2093"/>
      <c r="K412" s="1777"/>
    </row>
    <row r="413" spans="1:11">
      <c r="A413" s="1806"/>
      <c r="B413" s="69"/>
      <c r="C413" s="82"/>
      <c r="D413" s="218"/>
      <c r="E413" s="1783"/>
      <c r="F413" s="1784"/>
      <c r="G413" s="1601"/>
      <c r="H413" s="1345"/>
      <c r="I413" s="455"/>
      <c r="J413" s="3803"/>
      <c r="K413" s="1998"/>
    </row>
    <row r="414" spans="1:11">
      <c r="A414" s="1806"/>
      <c r="B414" s="69"/>
      <c r="C414" s="82"/>
      <c r="D414" s="322"/>
      <c r="E414" s="1478"/>
      <c r="F414" s="1479"/>
      <c r="G414" s="1116"/>
      <c r="H414" s="1345"/>
      <c r="I414" s="455"/>
      <c r="J414" s="1345"/>
      <c r="K414" s="1997"/>
    </row>
    <row r="415" spans="1:11">
      <c r="A415" s="1806"/>
      <c r="B415" s="69"/>
      <c r="C415" s="82"/>
      <c r="D415" s="322"/>
      <c r="E415" s="1783"/>
      <c r="F415" s="1477"/>
      <c r="G415" s="1116"/>
      <c r="H415" s="1345"/>
      <c r="I415" s="455"/>
      <c r="J415" s="1345"/>
      <c r="K415" s="1997"/>
    </row>
    <row r="416" spans="1:11">
      <c r="A416" s="1806"/>
      <c r="B416" s="69"/>
      <c r="C416" s="82"/>
      <c r="D416" s="322"/>
      <c r="E416" s="1783"/>
      <c r="F416" s="1477"/>
      <c r="G416" s="1116"/>
      <c r="H416" s="1345"/>
      <c r="I416" s="455"/>
      <c r="J416" s="1345"/>
      <c r="K416" s="1997"/>
    </row>
    <row r="417" spans="1:11">
      <c r="A417" s="1806"/>
      <c r="B417" s="69"/>
      <c r="C417" s="82"/>
      <c r="D417" s="322"/>
      <c r="E417" s="33"/>
      <c r="F417" s="34"/>
      <c r="G417" s="276"/>
      <c r="H417" s="1345"/>
      <c r="I417" s="455"/>
      <c r="J417" s="203"/>
      <c r="K417" s="1777"/>
    </row>
    <row r="418" spans="1:11">
      <c r="A418" s="1806"/>
      <c r="B418" s="69"/>
      <c r="C418" s="82"/>
      <c r="D418" s="218"/>
      <c r="E418" s="1783"/>
      <c r="F418" s="1784"/>
      <c r="G418" s="1601"/>
      <c r="H418" s="1345"/>
      <c r="I418" s="132"/>
      <c r="J418" s="3803"/>
      <c r="K418" s="1998"/>
    </row>
    <row r="419" spans="1:11">
      <c r="A419" s="413" t="s">
        <v>1</v>
      </c>
      <c r="B419" s="413"/>
      <c r="C419" s="791"/>
      <c r="D419" s="372"/>
      <c r="E419" s="1848"/>
      <c r="F419" s="1849"/>
      <c r="G419" s="270"/>
      <c r="H419" s="1850"/>
      <c r="I419" s="413"/>
      <c r="J419" s="1851"/>
      <c r="K419" s="1847"/>
    </row>
    <row r="420" spans="1:11">
      <c r="A420" s="790" t="s">
        <v>1004</v>
      </c>
      <c r="B420" s="790"/>
      <c r="C420" s="1852"/>
      <c r="D420" s="785"/>
      <c r="E420" s="1848"/>
      <c r="F420" s="1849"/>
      <c r="G420" s="270"/>
      <c r="H420" s="1850"/>
      <c r="I420" s="413"/>
      <c r="J420" s="1851"/>
      <c r="K420" s="1847"/>
    </row>
    <row r="421" spans="1:11" ht="35.25" thickBot="1">
      <c r="A421" s="374"/>
      <c r="B421" s="412"/>
      <c r="C421" s="372"/>
      <c r="D421" s="372"/>
      <c r="E421" s="1848"/>
      <c r="F421" s="1849"/>
      <c r="G421" s="270"/>
      <c r="H421" s="1850"/>
      <c r="I421" s="412"/>
      <c r="J421" s="1851"/>
      <c r="K421" s="1847"/>
    </row>
    <row r="422" spans="1:11">
      <c r="A422" s="1853"/>
      <c r="B422" s="1854" t="s">
        <v>3</v>
      </c>
      <c r="C422" s="80" t="s">
        <v>4</v>
      </c>
      <c r="D422" s="379" t="s">
        <v>5</v>
      </c>
      <c r="E422" s="1855" t="s">
        <v>6</v>
      </c>
      <c r="F422" s="1856" t="s">
        <v>6</v>
      </c>
      <c r="G422" s="201" t="s">
        <v>7</v>
      </c>
      <c r="H422" s="80" t="s">
        <v>8</v>
      </c>
      <c r="I422" s="80" t="s">
        <v>9</v>
      </c>
      <c r="J422" s="1857" t="s">
        <v>10</v>
      </c>
      <c r="K422" s="1858" t="s">
        <v>10</v>
      </c>
    </row>
    <row r="423" spans="1:11" ht="35.25" thickBot="1">
      <c r="A423" s="1859"/>
      <c r="B423" s="1860"/>
      <c r="C423" s="414"/>
      <c r="D423" s="381" t="s">
        <v>11</v>
      </c>
      <c r="E423" s="1861" t="s">
        <v>12</v>
      </c>
      <c r="F423" s="1862" t="s">
        <v>13</v>
      </c>
      <c r="G423" s="202"/>
      <c r="H423" s="414" t="s">
        <v>14</v>
      </c>
      <c r="I423" s="414"/>
      <c r="J423" s="1863" t="s">
        <v>15</v>
      </c>
      <c r="K423" s="1864" t="s">
        <v>16</v>
      </c>
    </row>
    <row r="424" spans="1:11" ht="35.25" thickBot="1">
      <c r="A424" s="1806"/>
      <c r="B424" s="2236"/>
      <c r="C424" s="1871"/>
      <c r="D424" s="1464"/>
      <c r="E424" s="1865"/>
      <c r="F424" s="1866"/>
      <c r="G424" s="765"/>
      <c r="H424" s="1345"/>
      <c r="I424" s="1867"/>
      <c r="J424" s="1868"/>
      <c r="K424" s="1869"/>
    </row>
    <row r="425" spans="1:11" ht="35.25" thickBot="1">
      <c r="A425" s="1806"/>
      <c r="B425" s="1870"/>
      <c r="C425" s="2237"/>
      <c r="D425" s="1464"/>
      <c r="E425" s="1865"/>
      <c r="F425" s="1866"/>
      <c r="G425" s="765"/>
      <c r="H425" s="1345"/>
      <c r="I425" s="1867"/>
      <c r="J425" s="2238"/>
      <c r="K425" s="1869"/>
    </row>
    <row r="426" spans="1:11">
      <c r="A426" s="1806"/>
      <c r="B426" s="1870"/>
      <c r="C426" s="2237"/>
      <c r="D426" s="1464"/>
      <c r="E426" s="1865"/>
      <c r="F426" s="1866"/>
      <c r="G426" s="765"/>
      <c r="H426" s="1345"/>
      <c r="I426" s="1867"/>
      <c r="J426" s="2238"/>
      <c r="K426" s="1869"/>
    </row>
    <row r="427" spans="1:11">
      <c r="A427" s="1806"/>
      <c r="B427" s="1870"/>
      <c r="C427" s="1871"/>
      <c r="D427" s="1464"/>
      <c r="E427" s="1790"/>
      <c r="F427" s="1872"/>
      <c r="G427" s="765"/>
      <c r="H427" s="1345"/>
      <c r="I427" s="1115"/>
      <c r="J427" s="1868"/>
      <c r="K427" s="1468"/>
    </row>
    <row r="428" spans="1:11">
      <c r="A428" s="1806"/>
      <c r="B428" s="1870"/>
      <c r="C428" s="1871"/>
      <c r="D428" s="1464"/>
      <c r="E428" s="1790"/>
      <c r="F428" s="1872"/>
      <c r="G428" s="765"/>
      <c r="H428" s="1345"/>
      <c r="I428" s="1115"/>
      <c r="J428" s="1868"/>
      <c r="K428" s="1468"/>
    </row>
    <row r="429" spans="1:11">
      <c r="A429" s="1806"/>
      <c r="B429" s="1870"/>
      <c r="C429" s="1871"/>
      <c r="D429" s="1464"/>
      <c r="E429" s="1790"/>
      <c r="F429" s="1477"/>
      <c r="G429" s="765"/>
      <c r="H429" s="1345"/>
      <c r="I429" s="1115"/>
      <c r="J429" s="1868"/>
      <c r="K429" s="1468"/>
    </row>
    <row r="430" spans="1:11">
      <c r="A430" s="1806"/>
      <c r="B430" s="1870"/>
      <c r="C430" s="1871"/>
      <c r="D430" s="1464"/>
      <c r="E430" s="1790"/>
      <c r="F430" s="1872"/>
      <c r="G430" s="765"/>
      <c r="H430" s="1345"/>
      <c r="I430" s="1115"/>
      <c r="J430" s="1868"/>
      <c r="K430" s="1468"/>
    </row>
    <row r="431" spans="1:11">
      <c r="A431" s="1806"/>
      <c r="B431" s="1870"/>
      <c r="C431" s="1871"/>
      <c r="D431" s="1464"/>
      <c r="E431" s="1790"/>
      <c r="F431" s="1872"/>
      <c r="G431" s="765"/>
      <c r="H431" s="1345"/>
      <c r="I431" s="1115"/>
      <c r="J431" s="1868"/>
      <c r="K431" s="1468"/>
    </row>
    <row r="432" spans="1:11">
      <c r="A432" s="1806"/>
      <c r="B432" s="1870"/>
      <c r="C432" s="1871"/>
      <c r="D432" s="1464"/>
      <c r="E432" s="1790"/>
      <c r="F432" s="2252"/>
      <c r="G432" s="765"/>
      <c r="H432" s="1345"/>
      <c r="I432" s="1115"/>
      <c r="J432" s="1868"/>
      <c r="K432" s="1468"/>
    </row>
    <row r="433" spans="1:11">
      <c r="A433" s="1806"/>
      <c r="B433" s="1870"/>
      <c r="C433" s="1871"/>
      <c r="D433" s="1598"/>
      <c r="E433" s="1790"/>
      <c r="F433" s="1872"/>
      <c r="G433" s="765"/>
      <c r="H433" s="1345"/>
      <c r="I433" s="1115"/>
      <c r="J433" s="1868"/>
      <c r="K433" s="1468"/>
    </row>
    <row r="434" spans="1:11">
      <c r="A434" s="1806"/>
      <c r="B434" s="1870"/>
      <c r="C434" s="1871"/>
      <c r="D434" s="1464"/>
      <c r="E434" s="1790"/>
      <c r="F434" s="1872"/>
      <c r="G434" s="765"/>
      <c r="H434" s="1345"/>
      <c r="I434" s="1115"/>
      <c r="J434" s="1868"/>
      <c r="K434" s="1468"/>
    </row>
    <row r="435" spans="1:11">
      <c r="A435" s="1806"/>
      <c r="B435" s="1870"/>
      <c r="C435" s="1871"/>
      <c r="D435" s="1464"/>
      <c r="E435" s="1790"/>
      <c r="F435" s="1872"/>
      <c r="G435" s="765"/>
      <c r="H435" s="1345"/>
      <c r="I435" s="1115"/>
      <c r="J435" s="1868"/>
      <c r="K435" s="1468"/>
    </row>
    <row r="436" spans="1:11" ht="35.25" thickBot="1">
      <c r="A436" s="1806"/>
      <c r="B436" s="1870"/>
      <c r="C436" s="1871"/>
      <c r="D436" s="1464"/>
      <c r="E436" s="1827"/>
      <c r="F436" s="1907"/>
      <c r="G436" s="765"/>
      <c r="H436" s="1345"/>
      <c r="I436" s="1115"/>
      <c r="J436" s="1868"/>
      <c r="K436" s="1468"/>
    </row>
    <row r="437" spans="1:11">
      <c r="A437" s="1806"/>
      <c r="B437" s="2170"/>
      <c r="C437" s="1881"/>
      <c r="D437" s="1464"/>
      <c r="E437" s="1865"/>
      <c r="F437" s="1866"/>
      <c r="G437" s="1882"/>
      <c r="H437" s="1883"/>
      <c r="I437" s="1884"/>
      <c r="J437" s="1885"/>
      <c r="K437" s="1886"/>
    </row>
    <row r="438" spans="1:11">
      <c r="A438" s="1806"/>
      <c r="B438" s="685"/>
      <c r="C438" s="3756"/>
      <c r="D438" s="3758"/>
      <c r="E438" s="252"/>
      <c r="F438" s="241"/>
      <c r="G438" s="276"/>
      <c r="H438" s="29"/>
      <c r="I438" s="416"/>
      <c r="J438" s="203"/>
      <c r="K438" s="311"/>
    </row>
    <row r="439" spans="1:11">
      <c r="A439" s="1806"/>
      <c r="B439" s="852"/>
      <c r="C439" s="753"/>
      <c r="D439" s="634"/>
      <c r="E439" s="1478"/>
      <c r="F439" s="1479"/>
      <c r="G439" s="1116"/>
      <c r="H439" s="1345"/>
      <c r="I439" s="1349"/>
      <c r="J439" s="2102"/>
      <c r="K439" s="2102" t="s">
        <v>1181</v>
      </c>
    </row>
    <row r="440" spans="1:11">
      <c r="A440" s="1806"/>
      <c r="B440" s="852"/>
      <c r="C440" s="218"/>
      <c r="D440" s="634"/>
      <c r="E440" s="1478"/>
      <c r="F440" s="1479"/>
      <c r="G440" s="1713"/>
      <c r="H440" s="69"/>
      <c r="I440" s="69"/>
      <c r="J440" s="908"/>
      <c r="K440" s="2129" t="s">
        <v>1182</v>
      </c>
    </row>
    <row r="441" spans="1:11">
      <c r="A441" s="1806"/>
      <c r="B441" s="852"/>
      <c r="C441" s="634"/>
      <c r="D441" s="634"/>
      <c r="E441" s="1478"/>
      <c r="F441" s="1479"/>
      <c r="G441" s="1713"/>
      <c r="H441" s="69"/>
      <c r="I441" s="69"/>
      <c r="J441" s="908"/>
      <c r="K441" s="2129" t="s">
        <v>1183</v>
      </c>
    </row>
    <row r="442" spans="1:11">
      <c r="A442" s="1806"/>
      <c r="B442" s="852"/>
      <c r="C442" s="634"/>
      <c r="D442" s="634"/>
      <c r="E442" s="1478"/>
      <c r="F442" s="1479"/>
      <c r="G442" s="1713"/>
      <c r="H442" s="69"/>
      <c r="I442" s="69"/>
      <c r="J442" s="908"/>
      <c r="K442" s="2129"/>
    </row>
    <row r="443" spans="1:11">
      <c r="A443" s="1903"/>
      <c r="B443" s="69"/>
      <c r="C443" s="82"/>
      <c r="D443" s="605"/>
      <c r="E443" s="33"/>
      <c r="F443" s="34"/>
      <c r="G443" s="276"/>
      <c r="H443" s="1345"/>
      <c r="I443" s="455"/>
      <c r="J443" s="959"/>
      <c r="K443" s="1777"/>
    </row>
    <row r="444" spans="1:11">
      <c r="A444" s="1806"/>
      <c r="B444" s="387"/>
      <c r="C444" s="3766"/>
      <c r="D444" s="3767"/>
      <c r="E444" s="252"/>
      <c r="F444" s="241"/>
      <c r="G444" s="276"/>
      <c r="H444" s="29"/>
      <c r="I444" s="416"/>
      <c r="J444" s="203"/>
      <c r="K444" s="311"/>
    </row>
    <row r="445" spans="1:11">
      <c r="A445" s="1806"/>
      <c r="B445" s="1597"/>
      <c r="C445" s="362"/>
      <c r="D445" s="1540"/>
      <c r="E445" s="1476"/>
      <c r="F445" s="1477"/>
      <c r="G445" s="1601"/>
      <c r="H445" s="20"/>
      <c r="I445" s="404"/>
      <c r="J445" s="405"/>
      <c r="K445" s="478"/>
    </row>
    <row r="446" spans="1:11" ht="38.25">
      <c r="A446" s="1806"/>
      <c r="B446" s="1597"/>
      <c r="C446" s="362"/>
      <c r="D446" s="1598"/>
      <c r="E446" s="1476"/>
      <c r="F446" s="1477"/>
      <c r="G446" s="1601"/>
      <c r="H446" s="29"/>
      <c r="I446" s="132"/>
      <c r="J446" s="741"/>
      <c r="K446" s="692"/>
    </row>
    <row r="447" spans="1:11">
      <c r="A447" s="1806"/>
      <c r="B447" s="1597"/>
      <c r="C447" s="362"/>
      <c r="D447" s="1598"/>
      <c r="E447" s="1476"/>
      <c r="F447" s="1477"/>
      <c r="G447" s="1601"/>
      <c r="H447" s="29"/>
      <c r="I447" s="132"/>
      <c r="J447" s="360"/>
      <c r="K447" s="311"/>
    </row>
    <row r="448" spans="1:11" ht="35.25" thickBot="1">
      <c r="A448" s="1806"/>
      <c r="B448" s="1163"/>
      <c r="C448" s="362"/>
      <c r="D448" s="358"/>
      <c r="E448" s="1476"/>
      <c r="F448" s="1477"/>
      <c r="G448" s="1539"/>
      <c r="H448" s="69"/>
      <c r="I448" s="486"/>
      <c r="J448" s="363"/>
      <c r="K448" s="364"/>
    </row>
    <row r="449" spans="1:11">
      <c r="A449" s="1806"/>
      <c r="B449" s="1597"/>
      <c r="C449" s="362"/>
      <c r="D449" s="1540"/>
      <c r="E449" s="1474"/>
      <c r="F449" s="1600"/>
      <c r="G449" s="1601"/>
      <c r="H449" s="1599"/>
      <c r="I449" s="484"/>
      <c r="J449" s="485"/>
      <c r="K449" s="577"/>
    </row>
    <row r="450" spans="1:11">
      <c r="A450" s="1806"/>
      <c r="B450" s="797"/>
      <c r="C450" s="786"/>
      <c r="D450" s="605"/>
      <c r="E450" s="182"/>
      <c r="F450" s="1606"/>
      <c r="G450" s="766"/>
      <c r="H450" s="162"/>
      <c r="I450" s="455"/>
      <c r="J450" s="2253"/>
      <c r="K450" s="1918"/>
    </row>
    <row r="451" spans="1:11">
      <c r="A451" s="1806"/>
      <c r="B451" s="69"/>
      <c r="C451" s="82"/>
      <c r="D451" s="322"/>
      <c r="E451" s="1478"/>
      <c r="F451" s="1479"/>
      <c r="G451" s="1116"/>
      <c r="H451" s="1345"/>
      <c r="I451" s="455"/>
      <c r="J451" s="1345"/>
      <c r="K451" s="1997"/>
    </row>
    <row r="452" spans="1:11">
      <c r="A452" s="1806"/>
      <c r="B452" s="685"/>
      <c r="C452" s="3766"/>
      <c r="D452" s="3767"/>
      <c r="E452" s="252"/>
      <c r="F452" s="241"/>
      <c r="G452" s="276"/>
      <c r="H452" s="29"/>
      <c r="I452" s="416"/>
      <c r="J452" s="203"/>
      <c r="K452" s="311"/>
    </row>
    <row r="453" spans="1:11" ht="35.25" thickBot="1">
      <c r="A453" s="1806"/>
      <c r="B453" s="645"/>
      <c r="C453" s="82"/>
      <c r="D453" s="605"/>
      <c r="E453" s="252"/>
      <c r="F453" s="241"/>
      <c r="G453" s="276"/>
      <c r="H453" s="29"/>
      <c r="I453" s="1804"/>
      <c r="J453" s="203"/>
      <c r="K453" s="3154"/>
    </row>
    <row r="454" spans="1:11" ht="35.25" thickBot="1">
      <c r="A454" s="1806"/>
      <c r="B454" s="608"/>
      <c r="C454" s="786"/>
      <c r="D454" s="1413"/>
      <c r="E454" s="1913"/>
      <c r="F454" s="1914"/>
      <c r="G454" s="766"/>
      <c r="H454" s="162"/>
      <c r="I454" s="455"/>
      <c r="J454" s="2253"/>
      <c r="K454" s="2254"/>
    </row>
    <row r="455" spans="1:11">
      <c r="A455" s="1806"/>
      <c r="B455" s="387"/>
      <c r="C455" s="2255"/>
      <c r="D455" s="2019"/>
      <c r="E455" s="137"/>
      <c r="F455" s="241"/>
      <c r="G455" s="276"/>
      <c r="H455" s="29"/>
      <c r="I455" s="455"/>
      <c r="J455" s="2253"/>
      <c r="K455" s="2254"/>
    </row>
    <row r="456" spans="1:11">
      <c r="A456" s="1806"/>
      <c r="B456" s="645"/>
      <c r="C456" s="82"/>
      <c r="D456" s="605"/>
      <c r="E456" s="137"/>
      <c r="F456" s="241"/>
      <c r="G456" s="276"/>
      <c r="H456" s="29"/>
      <c r="I456" s="455"/>
      <c r="J456" s="2253"/>
      <c r="K456" s="3154"/>
    </row>
    <row r="457" spans="1:11">
      <c r="A457" s="413" t="s">
        <v>1</v>
      </c>
      <c r="B457" s="413"/>
      <c r="C457" s="791"/>
      <c r="D457" s="372"/>
      <c r="E457" s="1848"/>
      <c r="F457" s="1849"/>
      <c r="G457" s="270"/>
      <c r="H457" s="1850"/>
      <c r="I457" s="413"/>
      <c r="J457" s="1851"/>
      <c r="K457" s="1847"/>
    </row>
    <row r="458" spans="1:11">
      <c r="A458" s="790" t="s">
        <v>1004</v>
      </c>
      <c r="B458" s="790"/>
      <c r="C458" s="1852"/>
      <c r="D458" s="785"/>
      <c r="E458" s="1848"/>
      <c r="F458" s="1849"/>
      <c r="G458" s="270"/>
      <c r="H458" s="1850"/>
      <c r="I458" s="413"/>
      <c r="J458" s="1851"/>
      <c r="K458" s="1847"/>
    </row>
    <row r="459" spans="1:11" ht="35.25" thickBot="1">
      <c r="A459" s="374"/>
      <c r="B459" s="412"/>
      <c r="C459" s="372"/>
      <c r="D459" s="372"/>
      <c r="E459" s="1848"/>
      <c r="F459" s="1849"/>
      <c r="G459" s="270"/>
      <c r="H459" s="1850"/>
      <c r="I459" s="412"/>
      <c r="J459" s="1851"/>
      <c r="K459" s="1847"/>
    </row>
    <row r="460" spans="1:11">
      <c r="A460" s="1853"/>
      <c r="B460" s="1854" t="s">
        <v>3</v>
      </c>
      <c r="C460" s="80" t="s">
        <v>4</v>
      </c>
      <c r="D460" s="379" t="s">
        <v>5</v>
      </c>
      <c r="E460" s="2778" t="s">
        <v>6</v>
      </c>
      <c r="F460" s="2779" t="s">
        <v>6</v>
      </c>
      <c r="G460" s="201" t="s">
        <v>7</v>
      </c>
      <c r="H460" s="80" t="s">
        <v>8</v>
      </c>
      <c r="I460" s="80" t="s">
        <v>9</v>
      </c>
      <c r="J460" s="1857" t="s">
        <v>10</v>
      </c>
      <c r="K460" s="1858" t="s">
        <v>10</v>
      </c>
    </row>
    <row r="461" spans="1:11" ht="35.25" thickBot="1">
      <c r="A461" s="1859"/>
      <c r="B461" s="1860"/>
      <c r="C461" s="414"/>
      <c r="D461" s="381" t="s">
        <v>11</v>
      </c>
      <c r="E461" s="2780" t="s">
        <v>12</v>
      </c>
      <c r="F461" s="2781" t="s">
        <v>13</v>
      </c>
      <c r="G461" s="202"/>
      <c r="H461" s="414" t="s">
        <v>14</v>
      </c>
      <c r="I461" s="414"/>
      <c r="J461" s="1863" t="s">
        <v>15</v>
      </c>
      <c r="K461" s="1864" t="s">
        <v>16</v>
      </c>
    </row>
    <row r="462" spans="1:11">
      <c r="A462" s="1806"/>
      <c r="B462" s="685"/>
      <c r="C462" s="3766"/>
      <c r="D462" s="3767"/>
      <c r="E462" s="252"/>
      <c r="F462" s="241"/>
      <c r="G462" s="276"/>
      <c r="H462" s="29"/>
      <c r="I462" s="416"/>
      <c r="J462" s="203"/>
      <c r="K462" s="311"/>
    </row>
    <row r="463" spans="1:11">
      <c r="A463" s="1806"/>
      <c r="B463" s="608"/>
      <c r="C463" s="82"/>
      <c r="D463" s="82"/>
      <c r="E463" s="33"/>
      <c r="F463" s="34"/>
      <c r="G463" s="276"/>
      <c r="H463" s="29"/>
      <c r="I463" s="455"/>
      <c r="J463" s="203"/>
      <c r="K463" s="3154"/>
    </row>
    <row r="464" spans="1:11" ht="35.25" thickBot="1">
      <c r="A464" s="1806"/>
      <c r="B464" s="645"/>
      <c r="C464" s="82"/>
      <c r="D464" s="605"/>
      <c r="E464" s="33"/>
      <c r="F464" s="34"/>
      <c r="G464" s="276"/>
      <c r="H464" s="29"/>
      <c r="I464" s="1804"/>
      <c r="J464" s="203"/>
      <c r="K464" s="3154"/>
    </row>
    <row r="465" spans="1:11" ht="35.25" thickBot="1">
      <c r="A465" s="1806"/>
      <c r="B465" s="608"/>
      <c r="C465" s="786"/>
      <c r="D465" s="1413"/>
      <c r="E465" s="2782"/>
      <c r="F465" s="2783"/>
      <c r="G465" s="766"/>
      <c r="H465" s="162"/>
      <c r="I465" s="455"/>
      <c r="J465" s="2253"/>
      <c r="K465" s="2254"/>
    </row>
    <row r="466" spans="1:11" ht="35.25" thickBot="1">
      <c r="A466" s="1806"/>
      <c r="B466" s="387"/>
      <c r="C466" s="2255"/>
      <c r="D466" s="2019"/>
      <c r="E466" s="33"/>
      <c r="F466" s="2784"/>
      <c r="G466" s="276"/>
      <c r="H466" s="29"/>
      <c r="I466" s="455"/>
      <c r="J466" s="2253"/>
      <c r="K466" s="2254"/>
    </row>
    <row r="467" spans="1:11">
      <c r="A467" s="1806"/>
      <c r="B467" s="387"/>
      <c r="C467" s="2255"/>
      <c r="D467" s="2019"/>
      <c r="E467" s="33"/>
      <c r="F467" s="34"/>
      <c r="G467" s="276"/>
      <c r="H467" s="29"/>
      <c r="I467" s="455"/>
      <c r="J467" s="2253"/>
      <c r="K467" s="2254"/>
    </row>
    <row r="468" spans="1:11">
      <c r="A468" s="1806"/>
      <c r="B468" s="645"/>
      <c r="C468" s="82"/>
      <c r="D468" s="605"/>
      <c r="E468" s="33"/>
      <c r="F468" s="2784"/>
      <c r="G468" s="276"/>
      <c r="H468" s="29"/>
      <c r="I468" s="455"/>
      <c r="J468" s="2253"/>
      <c r="K468" s="3154"/>
    </row>
    <row r="469" spans="1:11">
      <c r="A469" s="1806"/>
      <c r="B469" s="796"/>
      <c r="C469" s="786"/>
      <c r="D469" s="605"/>
      <c r="E469" s="922"/>
      <c r="F469" s="2785"/>
      <c r="G469" s="766"/>
      <c r="H469" s="162"/>
      <c r="I469" s="455"/>
      <c r="J469" s="2253"/>
      <c r="K469" s="1918"/>
    </row>
    <row r="470" spans="1:11">
      <c r="A470" s="1806"/>
      <c r="B470" s="190"/>
      <c r="C470" s="82"/>
      <c r="D470" s="322"/>
      <c r="E470" s="1783"/>
      <c r="F470" s="1477"/>
      <c r="G470" s="1116"/>
      <c r="H470" s="1345"/>
      <c r="I470" s="455"/>
      <c r="J470" s="1345"/>
      <c r="K470" s="1997"/>
    </row>
    <row r="471" spans="1:11">
      <c r="A471" s="1806"/>
      <c r="B471" s="69"/>
      <c r="C471" s="82"/>
      <c r="D471" s="605"/>
      <c r="E471" s="1783"/>
      <c r="F471" s="1477"/>
      <c r="G471" s="1116"/>
      <c r="H471" s="1345"/>
      <c r="I471" s="455"/>
      <c r="J471" s="1345"/>
      <c r="K471" s="1997"/>
    </row>
    <row r="472" spans="1:11">
      <c r="A472" s="1806"/>
      <c r="B472" s="645"/>
      <c r="C472" s="82"/>
      <c r="D472" s="605"/>
      <c r="E472" s="252"/>
      <c r="F472" s="241"/>
      <c r="G472" s="276"/>
      <c r="H472" s="29"/>
      <c r="I472" s="1804"/>
      <c r="J472" s="203"/>
      <c r="K472" s="3154"/>
    </row>
    <row r="473" spans="1:11">
      <c r="A473" s="1806"/>
      <c r="B473" s="1597"/>
      <c r="C473" s="443"/>
      <c r="D473" s="1469"/>
      <c r="E473" s="1734"/>
      <c r="F473" s="1735"/>
      <c r="G473" s="276"/>
      <c r="H473" s="29"/>
      <c r="I473" s="416"/>
      <c r="J473" s="203"/>
      <c r="K473" s="2096"/>
    </row>
    <row r="474" spans="1:11">
      <c r="A474" s="1806"/>
      <c r="B474" s="1257"/>
      <c r="C474" s="218"/>
      <c r="D474" s="218"/>
      <c r="E474" s="1478"/>
      <c r="F474" s="1479"/>
      <c r="G474" s="1713"/>
      <c r="H474" s="69"/>
      <c r="I474" s="69"/>
      <c r="J474" s="908"/>
      <c r="K474" s="1490"/>
    </row>
    <row r="475" spans="1:11">
      <c r="A475" s="1806"/>
      <c r="B475" s="1597"/>
      <c r="C475" s="443"/>
      <c r="D475" s="1469"/>
      <c r="E475" s="1783"/>
      <c r="F475" s="1477"/>
      <c r="G475" s="1116"/>
      <c r="H475" s="1345"/>
      <c r="I475" s="455"/>
      <c r="J475" s="1345"/>
      <c r="K475" s="1997"/>
    </row>
    <row r="476" spans="1:11">
      <c r="A476" s="1806"/>
      <c r="B476" s="1597"/>
      <c r="C476" s="443"/>
      <c r="D476" s="1469"/>
      <c r="E476" s="1734"/>
      <c r="F476" s="1735"/>
      <c r="G476" s="276"/>
      <c r="H476" s="29"/>
      <c r="I476" s="416"/>
      <c r="J476" s="203"/>
      <c r="K476" s="2096"/>
    </row>
    <row r="477" spans="1:11">
      <c r="A477" s="1806"/>
      <c r="B477" s="69"/>
      <c r="C477" s="82"/>
      <c r="D477" s="605"/>
      <c r="E477" s="33"/>
      <c r="F477" s="34"/>
      <c r="G477" s="276"/>
      <c r="H477" s="1345"/>
      <c r="I477" s="132"/>
      <c r="J477" s="203"/>
      <c r="K477" s="1777"/>
    </row>
    <row r="478" spans="1:11">
      <c r="A478" s="1806"/>
      <c r="B478" s="69"/>
      <c r="C478" s="82"/>
      <c r="D478" s="322"/>
      <c r="E478" s="33"/>
      <c r="F478" s="34"/>
      <c r="G478" s="1541"/>
      <c r="H478" s="69"/>
      <c r="I478" s="486"/>
      <c r="J478" s="2146"/>
      <c r="K478" s="2099"/>
    </row>
    <row r="479" spans="1:11">
      <c r="A479" s="1806"/>
      <c r="C479" s="1871"/>
      <c r="D479" s="1056"/>
      <c r="E479" s="1790"/>
      <c r="F479" s="1872"/>
      <c r="G479" s="765"/>
      <c r="H479" s="1345"/>
      <c r="I479" s="1115"/>
      <c r="J479" s="1868"/>
      <c r="K479" s="1887"/>
    </row>
    <row r="480" spans="1:11" ht="35.25" thickBot="1">
      <c r="A480" s="1806"/>
      <c r="B480" s="685"/>
      <c r="C480" s="1871"/>
      <c r="D480" s="1056"/>
      <c r="E480" s="1790"/>
      <c r="F480" s="1872"/>
      <c r="G480" s="765"/>
      <c r="H480" s="1345"/>
      <c r="I480" s="1115"/>
      <c r="J480" s="1868"/>
      <c r="K480" s="1887"/>
    </row>
    <row r="481" spans="1:11" ht="38.25" thickBot="1">
      <c r="A481" s="1903"/>
      <c r="B481" s="1008"/>
      <c r="C481" s="1881"/>
      <c r="D481" s="1493"/>
      <c r="E481" s="1535"/>
      <c r="F481" s="1606"/>
      <c r="G481" s="766"/>
      <c r="H481" s="416"/>
      <c r="I481" s="455"/>
      <c r="J481" s="2244"/>
      <c r="K481" s="1918"/>
    </row>
    <row r="482" spans="1:11" ht="38.25" thickBot="1">
      <c r="A482" s="1806"/>
      <c r="B482" s="1008"/>
      <c r="C482" s="1881"/>
      <c r="D482" s="1493"/>
      <c r="E482" s="1535"/>
      <c r="F482" s="1606"/>
      <c r="G482" s="766"/>
      <c r="H482" s="416"/>
      <c r="I482" s="455"/>
      <c r="J482" s="2244"/>
      <c r="K482" s="1918"/>
    </row>
    <row r="483" spans="1:11" ht="37.5">
      <c r="A483" s="1806"/>
      <c r="B483" s="1008"/>
      <c r="C483" s="1881"/>
      <c r="D483" s="1493"/>
      <c r="E483" s="1783"/>
      <c r="F483" s="1477"/>
      <c r="G483" s="1116"/>
      <c r="H483" s="416"/>
      <c r="I483" s="455"/>
      <c r="J483" s="2244"/>
      <c r="K483" s="1918"/>
    </row>
    <row r="484" spans="1:11">
      <c r="A484" s="1806"/>
      <c r="B484" s="69"/>
      <c r="C484" s="82"/>
      <c r="D484" s="605"/>
      <c r="E484" s="33"/>
      <c r="F484" s="34"/>
      <c r="G484" s="276"/>
      <c r="H484" s="1345"/>
      <c r="I484" s="455"/>
      <c r="J484" s="959"/>
      <c r="K484" s="1777"/>
    </row>
    <row r="485" spans="1:11">
      <c r="A485" s="1806"/>
      <c r="B485" s="387"/>
      <c r="C485" s="3756"/>
      <c r="D485" s="3758"/>
      <c r="E485" s="252"/>
      <c r="F485" s="241"/>
      <c r="G485" s="276"/>
      <c r="H485" s="29"/>
      <c r="I485" s="416"/>
      <c r="J485" s="203"/>
      <c r="K485" s="311"/>
    </row>
    <row r="486" spans="1:11">
      <c r="A486" s="1806"/>
      <c r="B486" s="685"/>
      <c r="C486" s="3756"/>
      <c r="D486" s="3758"/>
      <c r="E486" s="252"/>
      <c r="F486" s="241"/>
      <c r="G486" s="276"/>
      <c r="H486" s="29"/>
      <c r="I486" s="416"/>
      <c r="J486" s="203"/>
      <c r="K486" s="311"/>
    </row>
    <row r="487" spans="1:11">
      <c r="A487" s="1806"/>
      <c r="B487" s="852"/>
      <c r="C487" s="753"/>
      <c r="D487" s="634"/>
      <c r="E487" s="1478"/>
      <c r="F487" s="1479"/>
      <c r="G487" s="1116"/>
      <c r="H487" s="1345"/>
      <c r="I487" s="1349"/>
      <c r="J487" s="2102"/>
      <c r="K487" s="2102"/>
    </row>
    <row r="488" spans="1:11">
      <c r="A488" s="1806"/>
      <c r="B488" s="852"/>
      <c r="C488" s="218"/>
      <c r="D488" s="634"/>
      <c r="E488" s="1478"/>
      <c r="F488" s="1479"/>
      <c r="G488" s="1713"/>
      <c r="H488" s="69"/>
      <c r="I488" s="69"/>
      <c r="J488" s="908"/>
      <c r="K488" s="2129"/>
    </row>
    <row r="489" spans="1:11">
      <c r="A489" s="1806"/>
      <c r="B489" s="852"/>
      <c r="C489" s="634"/>
      <c r="D489" s="634"/>
      <c r="E489" s="1478"/>
      <c r="F489" s="1479"/>
      <c r="G489" s="1713"/>
      <c r="H489" s="69"/>
      <c r="I489" s="69"/>
      <c r="J489" s="908"/>
      <c r="K489" s="2129"/>
    </row>
    <row r="490" spans="1:11">
      <c r="A490" s="1806"/>
      <c r="B490" s="190"/>
      <c r="C490" s="82"/>
      <c r="D490" s="322"/>
      <c r="E490" s="1783"/>
      <c r="F490" s="1477"/>
      <c r="G490" s="1116"/>
      <c r="H490" s="1345"/>
      <c r="I490" s="455"/>
      <c r="J490" s="1345"/>
      <c r="K490" s="1997"/>
    </row>
    <row r="491" spans="1:11">
      <c r="A491" s="1806"/>
      <c r="B491" s="1257"/>
      <c r="C491" s="82"/>
      <c r="D491" s="605"/>
      <c r="E491" s="1783"/>
      <c r="F491" s="1477"/>
      <c r="G491" s="1116"/>
      <c r="H491" s="1345"/>
      <c r="I491" s="455"/>
      <c r="J491" s="1345"/>
      <c r="K491" s="1997"/>
    </row>
    <row r="492" spans="1:11">
      <c r="A492" s="1806"/>
      <c r="B492" s="190"/>
      <c r="C492" s="218"/>
      <c r="D492" s="218"/>
      <c r="E492" s="1478"/>
      <c r="F492" s="1479"/>
      <c r="G492" s="1713"/>
      <c r="H492" s="69"/>
      <c r="I492" s="455"/>
      <c r="J492" s="908"/>
      <c r="K492" s="1490"/>
    </row>
    <row r="493" spans="1:11">
      <c r="A493" s="1806"/>
      <c r="B493" s="190"/>
      <c r="C493" s="218"/>
      <c r="D493" s="1469"/>
      <c r="E493" s="1783"/>
      <c r="F493" s="1477"/>
      <c r="G493" s="1713"/>
      <c r="H493" s="69"/>
      <c r="I493" s="455"/>
      <c r="J493" s="908"/>
      <c r="K493" s="1490"/>
    </row>
    <row r="494" spans="1:11">
      <c r="A494" s="1806"/>
      <c r="B494" s="190"/>
      <c r="C494" s="218"/>
      <c r="D494" s="1469"/>
      <c r="E494" s="1734"/>
      <c r="F494" s="1735"/>
      <c r="G494" s="276"/>
      <c r="H494" s="29"/>
      <c r="I494" s="455"/>
      <c r="J494" s="203"/>
      <c r="K494" s="2096"/>
    </row>
    <row r="495" spans="1:11">
      <c r="A495" s="413" t="s">
        <v>1</v>
      </c>
      <c r="B495" s="413"/>
      <c r="C495" s="791"/>
      <c r="D495" s="372"/>
      <c r="E495" s="1848"/>
      <c r="F495" s="1849"/>
      <c r="G495" s="270"/>
      <c r="H495" s="1850"/>
      <c r="I495" s="413"/>
      <c r="J495" s="1851"/>
      <c r="K495" s="1847"/>
    </row>
    <row r="496" spans="1:11">
      <c r="A496" s="790" t="s">
        <v>1004</v>
      </c>
      <c r="B496" s="790"/>
      <c r="C496" s="1852"/>
      <c r="D496" s="785"/>
      <c r="E496" s="1848"/>
      <c r="F496" s="1849"/>
      <c r="G496" s="270"/>
      <c r="H496" s="1850"/>
      <c r="I496" s="413"/>
      <c r="J496" s="1851"/>
      <c r="K496" s="1847"/>
    </row>
    <row r="497" spans="1:11" ht="35.25" thickBot="1">
      <c r="A497" s="374"/>
      <c r="B497" s="412"/>
      <c r="C497" s="372"/>
      <c r="D497" s="372"/>
      <c r="E497" s="1848"/>
      <c r="F497" s="1849"/>
      <c r="G497" s="270"/>
      <c r="H497" s="1850"/>
      <c r="I497" s="412"/>
      <c r="J497" s="1851"/>
      <c r="K497" s="1847"/>
    </row>
    <row r="498" spans="1:11">
      <c r="A498" s="1853"/>
      <c r="B498" s="1854" t="s">
        <v>3</v>
      </c>
      <c r="C498" s="80" t="s">
        <v>4</v>
      </c>
      <c r="D498" s="379" t="s">
        <v>5</v>
      </c>
      <c r="E498" s="1855" t="s">
        <v>6</v>
      </c>
      <c r="F498" s="1856" t="s">
        <v>6</v>
      </c>
      <c r="G498" s="201" t="s">
        <v>7</v>
      </c>
      <c r="H498" s="80" t="s">
        <v>8</v>
      </c>
      <c r="I498" s="80" t="s">
        <v>9</v>
      </c>
      <c r="J498" s="1857" t="s">
        <v>10</v>
      </c>
      <c r="K498" s="1858" t="s">
        <v>10</v>
      </c>
    </row>
    <row r="499" spans="1:11" ht="35.25" thickBot="1">
      <c r="A499" s="1859"/>
      <c r="B499" s="1860"/>
      <c r="C499" s="414"/>
      <c r="D499" s="381" t="s">
        <v>11</v>
      </c>
      <c r="E499" s="1861" t="s">
        <v>12</v>
      </c>
      <c r="F499" s="1862" t="s">
        <v>13</v>
      </c>
      <c r="G499" s="202"/>
      <c r="H499" s="414" t="s">
        <v>14</v>
      </c>
      <c r="I499" s="414"/>
      <c r="J499" s="1863" t="s">
        <v>15</v>
      </c>
      <c r="K499" s="1864" t="s">
        <v>16</v>
      </c>
    </row>
    <row r="500" spans="1:11" ht="35.25" thickBot="1">
      <c r="A500" s="2327"/>
      <c r="B500" s="2014"/>
      <c r="C500" s="2015"/>
      <c r="D500" s="375"/>
      <c r="E500" s="1865"/>
      <c r="F500" s="1866"/>
      <c r="G500" s="765"/>
      <c r="H500" s="1345"/>
      <c r="I500" s="1867"/>
      <c r="J500" s="1868"/>
      <c r="K500" s="1869"/>
    </row>
    <row r="501" spans="1:11">
      <c r="A501" s="1806"/>
      <c r="B501" s="1870"/>
      <c r="C501" s="1871"/>
      <c r="D501" s="1464"/>
      <c r="E501" s="1865"/>
      <c r="F501" s="1866"/>
      <c r="G501" s="765"/>
      <c r="H501" s="1345"/>
      <c r="I501" s="1867"/>
      <c r="J501" s="1868"/>
      <c r="K501" s="1869"/>
    </row>
    <row r="502" spans="1:11">
      <c r="A502" s="1806"/>
      <c r="B502" s="1870"/>
      <c r="C502" s="1871"/>
      <c r="D502" s="1464"/>
      <c r="E502" s="1790"/>
      <c r="F502" s="1872"/>
      <c r="G502" s="765"/>
      <c r="H502" s="1345"/>
      <c r="I502" s="1115"/>
      <c r="J502" s="1868"/>
      <c r="K502" s="1468"/>
    </row>
    <row r="503" spans="1:11">
      <c r="A503" s="1806"/>
      <c r="B503" s="1870"/>
      <c r="C503" s="1871"/>
      <c r="D503" s="1464"/>
      <c r="E503" s="1790"/>
      <c r="F503" s="1872"/>
      <c r="G503" s="765"/>
      <c r="H503" s="1345"/>
      <c r="I503" s="1115"/>
      <c r="J503" s="1868"/>
      <c r="K503" s="1468"/>
    </row>
    <row r="504" spans="1:11">
      <c r="A504" s="1806"/>
      <c r="B504" s="1870"/>
      <c r="C504" s="1871"/>
      <c r="D504" s="1056"/>
      <c r="E504" s="1790"/>
      <c r="F504" s="1872"/>
      <c r="G504" s="765"/>
      <c r="H504" s="1345"/>
      <c r="I504" s="1115"/>
      <c r="J504" s="1868"/>
      <c r="K504" s="1468"/>
    </row>
    <row r="505" spans="1:11">
      <c r="A505" s="1806"/>
      <c r="B505" s="1870"/>
      <c r="C505" s="1871"/>
      <c r="D505" s="1056"/>
      <c r="E505" s="1790"/>
      <c r="F505" s="1872"/>
      <c r="G505" s="765"/>
      <c r="H505" s="1345"/>
      <c r="I505" s="1115"/>
      <c r="J505" s="1868"/>
      <c r="K505" s="1468"/>
    </row>
    <row r="506" spans="1:11">
      <c r="A506" s="1806"/>
      <c r="B506" s="1870"/>
      <c r="C506" s="1871"/>
      <c r="D506" s="1464"/>
      <c r="E506" s="1790"/>
      <c r="F506" s="1872"/>
      <c r="G506" s="765"/>
      <c r="H506" s="1345"/>
      <c r="I506" s="1115"/>
      <c r="J506" s="1868"/>
      <c r="K506" s="1468"/>
    </row>
    <row r="507" spans="1:11">
      <c r="A507" s="1806"/>
      <c r="B507" s="1870"/>
      <c r="C507" s="1871"/>
      <c r="D507" s="1056"/>
      <c r="E507" s="1790"/>
      <c r="F507" s="1872"/>
      <c r="G507" s="765"/>
      <c r="H507" s="1345"/>
      <c r="I507" s="1115"/>
      <c r="J507" s="1868"/>
      <c r="K507" s="1468"/>
    </row>
    <row r="508" spans="1:11">
      <c r="A508" s="1806"/>
      <c r="B508" s="1870"/>
      <c r="C508" s="1871"/>
      <c r="D508" s="1056"/>
      <c r="E508" s="1790"/>
      <c r="F508" s="1872"/>
      <c r="G508" s="765"/>
      <c r="H508" s="1345"/>
      <c r="I508" s="1115"/>
      <c r="J508" s="1868"/>
      <c r="K508" s="1468"/>
    </row>
    <row r="509" spans="1:11">
      <c r="A509" s="1806"/>
      <c r="B509" s="1870"/>
      <c r="C509" s="1871"/>
      <c r="D509" s="1464"/>
      <c r="E509" s="1790"/>
      <c r="F509" s="1872"/>
      <c r="G509" s="765"/>
      <c r="H509" s="1345"/>
      <c r="I509" s="1115"/>
      <c r="J509" s="1868"/>
      <c r="K509" s="1468"/>
    </row>
    <row r="510" spans="1:11" ht="35.25" thickBot="1">
      <c r="A510" s="1806"/>
      <c r="B510" s="1873"/>
      <c r="C510" s="1874"/>
      <c r="D510" s="1485"/>
      <c r="E510" s="1875"/>
      <c r="F510" s="1876"/>
      <c r="G510" s="1877"/>
      <c r="H510" s="1690"/>
      <c r="I510" s="1878"/>
      <c r="J510" s="1879"/>
      <c r="K510" s="1487"/>
    </row>
    <row r="511" spans="1:11">
      <c r="A511" s="1806"/>
      <c r="B511" s="1880"/>
      <c r="C511" s="1881"/>
      <c r="D511" s="1488"/>
      <c r="E511" s="1865"/>
      <c r="F511" s="1866"/>
      <c r="G511" s="1882"/>
      <c r="H511" s="1883"/>
      <c r="I511" s="1884"/>
      <c r="J511" s="1885"/>
      <c r="K511" s="1886"/>
    </row>
    <row r="512" spans="1:11">
      <c r="A512" s="1806"/>
      <c r="B512" s="2170"/>
      <c r="C512" s="1871"/>
      <c r="D512" s="1056"/>
      <c r="E512" s="1790"/>
      <c r="F512" s="1872"/>
      <c r="G512" s="765"/>
      <c r="H512" s="1345"/>
      <c r="I512" s="1115"/>
      <c r="J512" s="1868"/>
      <c r="K512" s="1887"/>
    </row>
    <row r="513" spans="1:11">
      <c r="A513" s="1806"/>
      <c r="B513" s="2170"/>
      <c r="C513" s="1871"/>
      <c r="D513" s="1056"/>
      <c r="E513" s="1790"/>
      <c r="F513" s="1872"/>
      <c r="G513" s="765"/>
      <c r="H513" s="1345"/>
      <c r="I513" s="1115"/>
      <c r="J513" s="1868"/>
      <c r="K513" s="1887"/>
    </row>
    <row r="514" spans="1:11" ht="35.25" thickBot="1">
      <c r="A514" s="1806"/>
      <c r="B514" s="1888"/>
      <c r="C514" s="1874"/>
      <c r="D514" s="1889"/>
      <c r="E514" s="1890"/>
      <c r="F514" s="1891"/>
      <c r="G514" s="1877"/>
      <c r="H514" s="1690"/>
      <c r="I514" s="1878"/>
      <c r="J514" s="1879"/>
      <c r="K514" s="1892"/>
    </row>
    <row r="515" spans="1:11">
      <c r="A515" s="1806"/>
      <c r="B515" s="1893"/>
      <c r="C515" s="1881"/>
      <c r="D515" s="1493"/>
      <c r="E515" s="1894"/>
      <c r="F515" s="1895"/>
      <c r="G515" s="1896"/>
      <c r="H515" s="1883"/>
      <c r="I515" s="1884"/>
      <c r="J515" s="1885"/>
      <c r="K515" s="1886"/>
    </row>
    <row r="516" spans="1:11">
      <c r="A516" s="1806"/>
      <c r="B516" s="805"/>
      <c r="C516" s="1055"/>
      <c r="D516" s="1413"/>
      <c r="E516" s="1790"/>
      <c r="F516" s="1872"/>
      <c r="G516" s="766"/>
      <c r="H516" s="416"/>
      <c r="I516" s="1115"/>
      <c r="J516" s="1897"/>
      <c r="K516" s="1898"/>
    </row>
    <row r="517" spans="1:11">
      <c r="A517" s="1806"/>
      <c r="B517" s="805"/>
      <c r="C517" s="1055"/>
      <c r="D517" s="375"/>
      <c r="E517" s="1790"/>
      <c r="F517" s="1872"/>
      <c r="G517" s="766"/>
      <c r="H517" s="1345"/>
      <c r="I517" s="1115"/>
      <c r="J517" s="1868"/>
      <c r="K517" s="1887"/>
    </row>
    <row r="518" spans="1:11" ht="35.25" thickBot="1">
      <c r="A518" s="1806"/>
      <c r="B518" s="1899"/>
      <c r="C518" s="1900"/>
      <c r="D518" s="1901"/>
      <c r="E518" s="1875"/>
      <c r="F518" s="1876"/>
      <c r="G518" s="1902"/>
      <c r="H518" s="1690"/>
      <c r="I518" s="1878"/>
      <c r="J518" s="1879"/>
      <c r="K518" s="1892"/>
    </row>
    <row r="519" spans="1:11">
      <c r="A519" s="1903"/>
      <c r="B519" s="69"/>
      <c r="C519" s="82"/>
      <c r="D519" s="605"/>
      <c r="E519" s="33"/>
      <c r="F519" s="34"/>
      <c r="G519" s="276"/>
      <c r="H519" s="1345"/>
      <c r="I519" s="455"/>
      <c r="J519" s="959"/>
      <c r="K519" s="1777"/>
    </row>
    <row r="520" spans="1:11">
      <c r="A520" s="1806"/>
      <c r="B520" s="387"/>
      <c r="C520" s="3766"/>
      <c r="D520" s="3767"/>
      <c r="E520" s="252"/>
      <c r="F520" s="241"/>
      <c r="G520" s="276"/>
      <c r="H520" s="29"/>
      <c r="I520" s="416"/>
      <c r="J520" s="203"/>
      <c r="K520" s="311"/>
    </row>
    <row r="521" spans="1:11">
      <c r="A521" s="1806"/>
      <c r="B521" s="1597"/>
      <c r="C521" s="362"/>
      <c r="D521" s="1540"/>
      <c r="E521" s="1790"/>
      <c r="F521" s="1477"/>
      <c r="G521" s="1601"/>
      <c r="H521" s="20"/>
      <c r="I521" s="404"/>
      <c r="J521" s="405"/>
      <c r="K521" s="478"/>
    </row>
    <row r="522" spans="1:11" ht="38.25">
      <c r="A522" s="1806"/>
      <c r="B522" s="1597"/>
      <c r="C522" s="362"/>
      <c r="D522" s="1598"/>
      <c r="E522" s="1790"/>
      <c r="F522" s="1872"/>
      <c r="G522" s="1601"/>
      <c r="H522" s="29"/>
      <c r="I522" s="132"/>
      <c r="J522" s="741"/>
      <c r="K522" s="692"/>
    </row>
    <row r="523" spans="1:11">
      <c r="A523" s="1806"/>
      <c r="B523" s="1597"/>
      <c r="C523" s="362"/>
      <c r="D523" s="1598"/>
      <c r="E523" s="1790"/>
      <c r="F523" s="1872"/>
      <c r="G523" s="1601"/>
      <c r="H523" s="29"/>
      <c r="I523" s="132"/>
      <c r="J523" s="360"/>
      <c r="K523" s="311"/>
    </row>
    <row r="524" spans="1:11" ht="35.25" thickBot="1">
      <c r="A524" s="1806"/>
      <c r="B524" s="1163"/>
      <c r="C524" s="362"/>
      <c r="D524" s="358"/>
      <c r="E524" s="1790"/>
      <c r="F524" s="2252"/>
      <c r="G524" s="1539"/>
      <c r="H524" s="69"/>
      <c r="I524" s="486"/>
      <c r="J524" s="363"/>
      <c r="K524" s="364"/>
    </row>
    <row r="525" spans="1:11">
      <c r="A525" s="1806"/>
      <c r="B525" s="1597"/>
      <c r="C525" s="362"/>
      <c r="D525" s="1540"/>
      <c r="E525" s="1790"/>
      <c r="F525" s="1872"/>
      <c r="G525" s="1601"/>
      <c r="H525" s="1599"/>
      <c r="I525" s="484"/>
      <c r="J525" s="485"/>
      <c r="K525" s="577"/>
    </row>
    <row r="526" spans="1:11">
      <c r="A526" s="1806"/>
      <c r="B526" s="797"/>
      <c r="C526" s="786"/>
      <c r="D526" s="605"/>
      <c r="E526" s="1790"/>
      <c r="F526" s="1872"/>
      <c r="G526" s="766"/>
      <c r="H526" s="162"/>
      <c r="I526" s="455"/>
      <c r="J526" s="2253"/>
      <c r="K526" s="1918"/>
    </row>
    <row r="527" spans="1:11">
      <c r="A527" s="1806"/>
      <c r="B527" s="69"/>
      <c r="C527" s="82"/>
      <c r="D527" s="322"/>
      <c r="E527" s="1790"/>
      <c r="F527" s="2252"/>
      <c r="G527" s="1116"/>
      <c r="H527" s="1345"/>
      <c r="I527" s="455"/>
      <c r="J527" s="1345"/>
      <c r="K527" s="1997"/>
    </row>
    <row r="528" spans="1:11">
      <c r="A528" s="1806"/>
      <c r="B528" s="685"/>
      <c r="C528" s="3766"/>
      <c r="D528" s="3767"/>
      <c r="E528" s="137"/>
      <c r="F528" s="241"/>
      <c r="G528" s="276"/>
      <c r="H528" s="29"/>
      <c r="I528" s="416"/>
      <c r="J528" s="203"/>
      <c r="K528" s="311"/>
    </row>
    <row r="529" spans="1:11" ht="35.25" thickBot="1">
      <c r="A529" s="1806"/>
      <c r="B529" s="645"/>
      <c r="C529" s="82"/>
      <c r="D529" s="605"/>
      <c r="E529" s="137"/>
      <c r="F529" s="241"/>
      <c r="G529" s="276"/>
      <c r="H529" s="29"/>
      <c r="I529" s="1804"/>
      <c r="J529" s="203"/>
      <c r="K529" s="3154"/>
    </row>
    <row r="530" spans="1:11" ht="35.25" thickBot="1">
      <c r="A530" s="1806"/>
      <c r="B530" s="608"/>
      <c r="C530" s="786"/>
      <c r="D530" s="1413"/>
      <c r="E530" s="182"/>
      <c r="F530" s="1606"/>
      <c r="G530" s="766"/>
      <c r="H530" s="162"/>
      <c r="I530" s="455"/>
      <c r="J530" s="2253"/>
      <c r="K530" s="2254"/>
    </row>
    <row r="531" spans="1:11">
      <c r="A531" s="1806"/>
      <c r="B531" s="387"/>
      <c r="C531" s="2255"/>
      <c r="D531" s="2019"/>
      <c r="E531" s="33"/>
      <c r="F531" s="34"/>
      <c r="G531" s="276"/>
      <c r="H531" s="29"/>
      <c r="I531" s="455"/>
      <c r="J531" s="2253"/>
      <c r="K531" s="2254"/>
    </row>
    <row r="532" spans="1:11">
      <c r="A532" s="1806"/>
      <c r="B532" s="645"/>
      <c r="C532" s="82"/>
      <c r="D532" s="605"/>
      <c r="E532" s="137"/>
      <c r="F532" s="241"/>
      <c r="G532" s="276"/>
      <c r="H532" s="29"/>
      <c r="I532" s="455"/>
      <c r="J532" s="2253"/>
      <c r="K532" s="3154"/>
    </row>
    <row r="533" spans="1:11">
      <c r="A533" s="1903"/>
      <c r="B533" s="796"/>
      <c r="C533" s="786"/>
      <c r="D533" s="605"/>
      <c r="E533" s="182"/>
      <c r="F533" s="1606"/>
      <c r="G533" s="766"/>
      <c r="H533" s="162"/>
      <c r="I533" s="455"/>
      <c r="J533" s="2253"/>
      <c r="K533" s="1918"/>
    </row>
    <row r="534" spans="1:11">
      <c r="A534" s="1806"/>
      <c r="B534" s="69"/>
      <c r="C534" s="82"/>
      <c r="D534" s="322"/>
      <c r="E534" s="33"/>
      <c r="F534" s="34"/>
      <c r="G534" s="1541"/>
      <c r="H534" s="69"/>
      <c r="I534" s="486"/>
      <c r="J534" s="2146"/>
      <c r="K534" s="2099"/>
    </row>
    <row r="535" spans="1:11">
      <c r="A535" s="374"/>
      <c r="B535" s="374"/>
      <c r="C535" s="785"/>
      <c r="D535" s="785"/>
      <c r="E535" s="785"/>
      <c r="F535" s="785"/>
      <c r="G535" s="785"/>
      <c r="H535" s="785"/>
      <c r="I535" s="1845"/>
      <c r="J535" s="1846"/>
      <c r="K535" s="1847"/>
    </row>
  </sheetData>
  <mergeCells count="10">
    <mergeCell ref="C452:D452"/>
    <mergeCell ref="C462:D462"/>
    <mergeCell ref="C520:D520"/>
    <mergeCell ref="C528:D528"/>
    <mergeCell ref="A3:C3"/>
    <mergeCell ref="C130:D130"/>
    <mergeCell ref="C136:D136"/>
    <mergeCell ref="C158:D158"/>
    <mergeCell ref="C176:D176"/>
    <mergeCell ref="C444:D444"/>
  </mergeCells>
  <pageMargins left="0.7" right="0.7" top="0.75" bottom="0.75" header="0.3" footer="0.3"/>
  <pageSetup paperSize="9" scale="54" orientation="portrait" horizontalDpi="360" verticalDpi="360" r:id="rId1"/>
  <rowBreaks count="2" manualBreakCount="2">
    <brk id="38" max="16383" man="1"/>
    <brk id="76" max="16383" man="1"/>
  </rowBreaks>
  <colBreaks count="1" manualBreakCount="1">
    <brk id="11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139F-DD39-4B56-AEA0-4A04CA24D9DA}">
  <sheetPr>
    <tabColor indexed="19"/>
  </sheetPr>
  <dimension ref="A1:N178"/>
  <sheetViews>
    <sheetView view="pageBreakPreview" topLeftCell="B1" zoomScale="70" zoomScaleNormal="75" zoomScaleSheetLayoutView="70" workbookViewId="0">
      <selection activeCell="E9" sqref="E9"/>
    </sheetView>
  </sheetViews>
  <sheetFormatPr defaultColWidth="12.140625" defaultRowHeight="34.5"/>
  <cols>
    <col min="1" max="1" width="1.5703125" style="98" customWidth="1"/>
    <col min="2" max="2" width="38.28515625" style="77" customWidth="1"/>
    <col min="3" max="3" width="13.28515625" style="98" customWidth="1"/>
    <col min="4" max="4" width="14.5703125" style="1" customWidth="1"/>
    <col min="5" max="5" width="10.5703125" style="178" customWidth="1"/>
    <col min="6" max="6" width="10.42578125" style="100" customWidth="1"/>
    <col min="7" max="7" width="10.85546875" style="98" customWidth="1"/>
    <col min="8" max="8" width="10.140625" style="100" customWidth="1"/>
    <col min="9" max="9" width="20.5703125" style="101" customWidth="1"/>
    <col min="10" max="10" width="11.7109375" style="3159" customWidth="1"/>
    <col min="11" max="11" width="10.140625" style="3174" customWidth="1"/>
    <col min="12" max="12" width="13.85546875" style="104" customWidth="1"/>
    <col min="13" max="13" width="8.85546875" style="105" customWidth="1"/>
    <col min="14" max="14" width="18.140625" style="101" customWidth="1"/>
    <col min="15" max="16384" width="12.140625" style="3"/>
  </cols>
  <sheetData>
    <row r="1" spans="1:14" ht="25.5" customHeight="1">
      <c r="A1" s="4"/>
      <c r="B1" s="3"/>
      <c r="C1" s="77"/>
      <c r="D1" s="77"/>
      <c r="E1" s="232"/>
      <c r="F1" s="233"/>
      <c r="G1" s="354"/>
      <c r="H1" s="3"/>
      <c r="I1" s="3"/>
      <c r="K1" s="328">
        <v>1</v>
      </c>
      <c r="L1" s="3"/>
      <c r="M1" s="3"/>
      <c r="N1" s="3"/>
    </row>
    <row r="2" spans="1:14" s="1" customFormat="1">
      <c r="A2" s="1" t="s">
        <v>1</v>
      </c>
      <c r="C2" s="71"/>
      <c r="D2" s="77"/>
      <c r="E2" s="232"/>
      <c r="F2" s="233"/>
      <c r="G2" s="354"/>
      <c r="J2" s="3159"/>
      <c r="K2" s="309"/>
    </row>
    <row r="3" spans="1:14" s="1" customFormat="1" ht="35.25" thickBot="1">
      <c r="A3" s="3160" t="s">
        <v>8038</v>
      </c>
      <c r="B3" s="3160"/>
      <c r="C3" s="3161"/>
      <c r="D3" s="1451"/>
      <c r="E3" s="3162"/>
      <c r="F3" s="233"/>
      <c r="G3" s="354"/>
      <c r="H3" s="1" t="s">
        <v>8039</v>
      </c>
      <c r="J3" s="3159"/>
      <c r="K3" s="309"/>
    </row>
    <row r="4" spans="1:14" s="10" customFormat="1">
      <c r="A4" s="3759"/>
      <c r="B4" s="3760" t="s">
        <v>3</v>
      </c>
      <c r="C4" s="6" t="s">
        <v>4</v>
      </c>
      <c r="D4" s="7" t="s">
        <v>5</v>
      </c>
      <c r="E4" s="234" t="s">
        <v>6</v>
      </c>
      <c r="F4" s="235" t="s">
        <v>6</v>
      </c>
      <c r="G4" s="1537" t="s">
        <v>7</v>
      </c>
      <c r="H4" s="6" t="s">
        <v>8</v>
      </c>
      <c r="I4" s="6" t="s">
        <v>9</v>
      </c>
      <c r="J4" s="3163" t="s">
        <v>10</v>
      </c>
      <c r="K4" s="219" t="s">
        <v>10</v>
      </c>
    </row>
    <row r="5" spans="1:14" s="10" customFormat="1" ht="35.25" thickBot="1">
      <c r="A5" s="118"/>
      <c r="B5" s="16"/>
      <c r="C5" s="12"/>
      <c r="D5" s="13" t="s">
        <v>11</v>
      </c>
      <c r="E5" s="236" t="s">
        <v>12</v>
      </c>
      <c r="F5" s="237" t="s">
        <v>13</v>
      </c>
      <c r="G5" s="1538"/>
      <c r="H5" s="12" t="s">
        <v>14</v>
      </c>
      <c r="I5" s="12"/>
      <c r="J5" s="3164" t="s">
        <v>15</v>
      </c>
      <c r="K5" s="307" t="s">
        <v>16</v>
      </c>
    </row>
    <row r="6" spans="1:14">
      <c r="A6" s="127"/>
      <c r="B6" s="776" t="s">
        <v>6325</v>
      </c>
      <c r="C6" s="458"/>
      <c r="D6" s="3031"/>
      <c r="E6" s="1195"/>
      <c r="F6" s="1197"/>
      <c r="G6" s="1713"/>
      <c r="H6" s="69"/>
      <c r="I6" s="486"/>
      <c r="J6" s="69"/>
      <c r="K6" s="2132"/>
      <c r="L6" s="2132"/>
      <c r="M6" s="3"/>
      <c r="N6" s="3"/>
    </row>
    <row r="7" spans="1:14">
      <c r="A7" s="194" t="s">
        <v>2980</v>
      </c>
      <c r="B7" s="284" t="s">
        <v>6613</v>
      </c>
      <c r="C7" s="362" t="s">
        <v>4265</v>
      </c>
      <c r="D7" s="1203" t="s">
        <v>3216</v>
      </c>
      <c r="E7" s="1836">
        <v>75</v>
      </c>
      <c r="F7" s="1990" t="s">
        <v>1319</v>
      </c>
      <c r="G7" s="3165" t="s">
        <v>4370</v>
      </c>
      <c r="H7" s="1778">
        <v>1210</v>
      </c>
      <c r="I7" s="455" t="s">
        <v>285</v>
      </c>
      <c r="J7" s="1778" t="s">
        <v>7978</v>
      </c>
      <c r="K7" s="1777">
        <v>62</v>
      </c>
      <c r="L7" s="1777"/>
      <c r="M7" s="3"/>
      <c r="N7" s="3"/>
    </row>
    <row r="8" spans="1:14">
      <c r="A8" s="194" t="s">
        <v>2980</v>
      </c>
      <c r="B8" s="284" t="s">
        <v>6615</v>
      </c>
      <c r="C8" s="362" t="s">
        <v>4265</v>
      </c>
      <c r="D8" s="1203" t="s">
        <v>3216</v>
      </c>
      <c r="E8" s="1836">
        <v>80</v>
      </c>
      <c r="F8" s="1990" t="s">
        <v>1064</v>
      </c>
      <c r="G8" s="3165" t="s">
        <v>7979</v>
      </c>
      <c r="H8" s="1778">
        <v>1235</v>
      </c>
      <c r="I8" s="455" t="s">
        <v>285</v>
      </c>
      <c r="J8" s="1778" t="s">
        <v>1230</v>
      </c>
      <c r="K8" s="1777">
        <v>63.5</v>
      </c>
      <c r="L8" s="1777"/>
      <c r="M8" s="3"/>
      <c r="N8" s="3"/>
    </row>
    <row r="9" spans="1:14">
      <c r="A9" s="194" t="s">
        <v>2980</v>
      </c>
      <c r="B9" s="284" t="s">
        <v>7980</v>
      </c>
      <c r="C9" s="362" t="s">
        <v>4265</v>
      </c>
      <c r="D9" s="1203" t="s">
        <v>3216</v>
      </c>
      <c r="E9" s="1836">
        <v>90</v>
      </c>
      <c r="F9" s="1990" t="s">
        <v>3944</v>
      </c>
      <c r="G9" s="2951" t="s">
        <v>3580</v>
      </c>
      <c r="H9" s="1778">
        <v>1550</v>
      </c>
      <c r="I9" s="455" t="s">
        <v>7981</v>
      </c>
      <c r="J9" s="1778" t="s">
        <v>1439</v>
      </c>
      <c r="K9" s="1777">
        <v>79</v>
      </c>
      <c r="L9" s="1777"/>
      <c r="M9" s="3"/>
      <c r="N9" s="3"/>
    </row>
    <row r="10" spans="1:14">
      <c r="A10" s="194" t="s">
        <v>2980</v>
      </c>
      <c r="B10" s="284" t="s">
        <v>7982</v>
      </c>
      <c r="C10" s="362" t="s">
        <v>4265</v>
      </c>
      <c r="D10" s="1203" t="s">
        <v>3506</v>
      </c>
      <c r="E10" s="1836">
        <v>80</v>
      </c>
      <c r="F10" s="1990" t="s">
        <v>820</v>
      </c>
      <c r="G10" s="1713" t="s">
        <v>6352</v>
      </c>
      <c r="H10" s="69" t="s">
        <v>1734</v>
      </c>
      <c r="I10" s="455" t="s">
        <v>350</v>
      </c>
      <c r="J10" s="1778" t="s">
        <v>1041</v>
      </c>
      <c r="K10" s="2132">
        <v>62.33</v>
      </c>
      <c r="L10" s="2132"/>
      <c r="M10" s="3"/>
      <c r="N10" s="3"/>
    </row>
    <row r="11" spans="1:14">
      <c r="A11" s="194" t="s">
        <v>2980</v>
      </c>
      <c r="B11" s="284" t="s">
        <v>7983</v>
      </c>
      <c r="C11" s="362" t="s">
        <v>4265</v>
      </c>
      <c r="D11" s="1203" t="s">
        <v>3506</v>
      </c>
      <c r="E11" s="1836">
        <v>80</v>
      </c>
      <c r="F11" s="1990" t="s">
        <v>3906</v>
      </c>
      <c r="G11" s="1713" t="s">
        <v>6352</v>
      </c>
      <c r="H11" s="69" t="s">
        <v>1049</v>
      </c>
      <c r="I11" s="455" t="s">
        <v>350</v>
      </c>
      <c r="J11" s="1778" t="s">
        <v>5212</v>
      </c>
      <c r="K11" s="2132">
        <v>64.3</v>
      </c>
      <c r="L11" s="2132"/>
      <c r="M11" s="3"/>
      <c r="N11" s="3"/>
    </row>
    <row r="12" spans="1:14">
      <c r="A12" s="194" t="s">
        <v>2980</v>
      </c>
      <c r="B12" s="69" t="s">
        <v>8040</v>
      </c>
      <c r="C12" s="362" t="s">
        <v>4265</v>
      </c>
      <c r="D12" s="1203" t="s">
        <v>3506</v>
      </c>
      <c r="E12" s="1836">
        <v>70</v>
      </c>
      <c r="F12" s="1990" t="s">
        <v>1926</v>
      </c>
      <c r="G12" s="1713" t="s">
        <v>6355</v>
      </c>
      <c r="H12" s="69">
        <v>1750</v>
      </c>
      <c r="I12" s="455" t="s">
        <v>903</v>
      </c>
      <c r="J12" s="2132" t="s">
        <v>4815</v>
      </c>
      <c r="K12" s="2132" t="s">
        <v>6356</v>
      </c>
      <c r="L12" s="2132"/>
      <c r="M12" s="3"/>
      <c r="N12" s="3"/>
    </row>
    <row r="13" spans="1:14">
      <c r="A13" s="194" t="s">
        <v>2980</v>
      </c>
      <c r="B13" s="69" t="s">
        <v>6620</v>
      </c>
      <c r="C13" s="362" t="s">
        <v>4265</v>
      </c>
      <c r="D13" s="1203" t="s">
        <v>3506</v>
      </c>
      <c r="E13" s="1836">
        <v>75</v>
      </c>
      <c r="F13" s="1990" t="s">
        <v>6358</v>
      </c>
      <c r="G13" s="1713" t="s">
        <v>6355</v>
      </c>
      <c r="H13" s="69">
        <v>1850</v>
      </c>
      <c r="I13" s="455" t="s">
        <v>903</v>
      </c>
      <c r="J13" s="2132" t="s">
        <v>1926</v>
      </c>
      <c r="K13" s="2132" t="s">
        <v>6359</v>
      </c>
      <c r="L13" s="2132"/>
      <c r="M13" s="3"/>
      <c r="N13" s="3"/>
    </row>
    <row r="14" spans="1:14">
      <c r="A14" s="194" t="s">
        <v>2980</v>
      </c>
      <c r="B14" s="69" t="s">
        <v>7984</v>
      </c>
      <c r="C14" s="82"/>
      <c r="D14" s="83"/>
      <c r="E14" s="3166">
        <v>60</v>
      </c>
      <c r="F14" s="2805"/>
      <c r="G14" s="644"/>
      <c r="H14" s="29"/>
      <c r="I14" s="455"/>
      <c r="J14" s="29"/>
      <c r="K14" s="3154" t="s">
        <v>7985</v>
      </c>
      <c r="L14" s="3154"/>
      <c r="M14" s="3"/>
      <c r="N14" s="3"/>
    </row>
    <row r="15" spans="1:14">
      <c r="A15" s="194" t="s">
        <v>2980</v>
      </c>
      <c r="B15" s="69" t="s">
        <v>7986</v>
      </c>
      <c r="C15" s="82"/>
      <c r="D15" s="83"/>
      <c r="E15" s="3166">
        <v>65</v>
      </c>
      <c r="F15" s="2805"/>
      <c r="G15" s="644"/>
      <c r="H15" s="29"/>
      <c r="I15" s="455"/>
      <c r="J15" s="29"/>
      <c r="K15" s="3154" t="s">
        <v>7985</v>
      </c>
      <c r="L15" s="3154"/>
      <c r="M15" s="3"/>
      <c r="N15" s="3"/>
    </row>
    <row r="16" spans="1:14">
      <c r="A16" s="127"/>
      <c r="B16" s="69" t="s">
        <v>7987</v>
      </c>
      <c r="C16" s="218" t="s">
        <v>7988</v>
      </c>
      <c r="D16" s="83" t="s">
        <v>6361</v>
      </c>
      <c r="E16" s="33"/>
      <c r="F16" s="34"/>
      <c r="G16" s="1539"/>
      <c r="H16" s="69"/>
      <c r="I16" s="455"/>
      <c r="J16" s="2146"/>
      <c r="K16" s="2132"/>
      <c r="L16" s="2132"/>
      <c r="M16" s="3"/>
      <c r="N16" s="3"/>
    </row>
    <row r="17" spans="1:14">
      <c r="A17" s="127"/>
      <c r="B17" s="69" t="s">
        <v>7989</v>
      </c>
      <c r="C17" s="82" t="s">
        <v>7990</v>
      </c>
      <c r="D17" s="83" t="s">
        <v>6361</v>
      </c>
      <c r="E17" s="3167"/>
      <c r="F17" s="2805"/>
      <c r="G17" s="1713"/>
      <c r="H17" s="69"/>
      <c r="I17" s="455"/>
      <c r="J17" s="2132"/>
      <c r="K17" s="2132"/>
      <c r="L17" s="2132"/>
      <c r="M17" s="3"/>
      <c r="N17" s="3"/>
    </row>
    <row r="18" spans="1:14">
      <c r="A18" s="127"/>
      <c r="B18" s="69" t="s">
        <v>7991</v>
      </c>
      <c r="C18" s="218" t="s">
        <v>7992</v>
      </c>
      <c r="D18" s="83" t="s">
        <v>6361</v>
      </c>
      <c r="E18" s="33">
        <v>75</v>
      </c>
      <c r="F18" s="34" t="s">
        <v>3949</v>
      </c>
      <c r="G18" s="3075" t="s">
        <v>5429</v>
      </c>
      <c r="H18" s="69" t="s">
        <v>3975</v>
      </c>
      <c r="I18" s="455" t="s">
        <v>3934</v>
      </c>
      <c r="J18" s="2146" t="s">
        <v>1327</v>
      </c>
      <c r="K18" s="2132" t="s">
        <v>7993</v>
      </c>
      <c r="L18" s="2132"/>
      <c r="M18" s="3"/>
      <c r="N18" s="3"/>
    </row>
    <row r="19" spans="1:14">
      <c r="A19" s="127"/>
      <c r="B19" s="69" t="s">
        <v>7994</v>
      </c>
      <c r="C19" s="82" t="s">
        <v>7995</v>
      </c>
      <c r="D19" s="83" t="s">
        <v>6361</v>
      </c>
      <c r="E19" s="3167">
        <v>80</v>
      </c>
      <c r="F19" s="2805" t="s">
        <v>7996</v>
      </c>
      <c r="G19" s="3058" t="s">
        <v>5429</v>
      </c>
      <c r="H19" s="69" t="s">
        <v>3373</v>
      </c>
      <c r="I19" s="455" t="s">
        <v>3934</v>
      </c>
      <c r="J19" s="2132" t="s">
        <v>7997</v>
      </c>
      <c r="K19" s="2132" t="s">
        <v>7998</v>
      </c>
      <c r="L19" s="2132"/>
      <c r="M19" s="3"/>
      <c r="N19" s="3"/>
    </row>
    <row r="20" spans="1:14" ht="35.25" thickBot="1">
      <c r="A20" s="194"/>
      <c r="B20" s="46"/>
      <c r="C20" s="82"/>
      <c r="D20" s="86"/>
      <c r="E20" s="33"/>
      <c r="F20" s="34"/>
      <c r="G20" s="652"/>
      <c r="H20" s="20"/>
      <c r="I20" s="29"/>
      <c r="J20" s="204"/>
      <c r="K20" s="310"/>
      <c r="L20" s="3"/>
      <c r="M20" s="3"/>
      <c r="N20" s="3"/>
    </row>
    <row r="21" spans="1:14" ht="38.25">
      <c r="A21" s="1817"/>
      <c r="B21" s="2124" t="s">
        <v>5015</v>
      </c>
      <c r="C21" s="3093"/>
      <c r="D21" s="3094"/>
      <c r="E21" s="3095"/>
      <c r="F21" s="3096"/>
      <c r="G21" s="1798"/>
      <c r="H21" s="1995"/>
      <c r="I21" s="482"/>
      <c r="J21" s="1995"/>
      <c r="K21" s="2091"/>
      <c r="L21" s="3"/>
      <c r="M21" s="3"/>
      <c r="N21" s="3"/>
    </row>
    <row r="22" spans="1:14" ht="37.5">
      <c r="A22" s="3029" t="s">
        <v>6512</v>
      </c>
      <c r="B22" s="1782" t="s">
        <v>6613</v>
      </c>
      <c r="C22" s="362" t="s">
        <v>4265</v>
      </c>
      <c r="D22" s="1056" t="s">
        <v>3216</v>
      </c>
      <c r="E22" s="1783">
        <v>80</v>
      </c>
      <c r="F22" s="1784" t="s">
        <v>2186</v>
      </c>
      <c r="G22" s="2424" t="s">
        <v>6614</v>
      </c>
      <c r="H22" s="2104">
        <v>1420</v>
      </c>
      <c r="I22" s="455" t="s">
        <v>350</v>
      </c>
      <c r="J22" s="1778" t="s">
        <v>542</v>
      </c>
      <c r="K22" s="2105">
        <v>72.25</v>
      </c>
      <c r="L22" s="3"/>
      <c r="M22" s="3"/>
      <c r="N22" s="3"/>
    </row>
    <row r="23" spans="1:14" ht="37.5">
      <c r="A23" s="3029" t="s">
        <v>6512</v>
      </c>
      <c r="B23" s="1782" t="s">
        <v>6615</v>
      </c>
      <c r="C23" s="362" t="s">
        <v>4265</v>
      </c>
      <c r="D23" s="1056" t="s">
        <v>3216</v>
      </c>
      <c r="E23" s="1783">
        <v>85</v>
      </c>
      <c r="F23" s="1784" t="s">
        <v>2186</v>
      </c>
      <c r="G23" s="2424" t="s">
        <v>6616</v>
      </c>
      <c r="H23" s="2104">
        <v>1420</v>
      </c>
      <c r="I23" s="455" t="s">
        <v>931</v>
      </c>
      <c r="J23" s="1778" t="s">
        <v>6574</v>
      </c>
      <c r="K23" s="2105">
        <v>72.25</v>
      </c>
      <c r="L23" s="3"/>
      <c r="M23" s="3"/>
      <c r="N23" s="3"/>
    </row>
    <row r="24" spans="1:14">
      <c r="A24" s="3029" t="s">
        <v>6512</v>
      </c>
      <c r="B24" s="1782" t="s">
        <v>6617</v>
      </c>
      <c r="C24" s="362" t="s">
        <v>4265</v>
      </c>
      <c r="D24" s="1056" t="s">
        <v>3506</v>
      </c>
      <c r="E24" s="1836">
        <v>75</v>
      </c>
      <c r="F24" s="1990" t="s">
        <v>1533</v>
      </c>
      <c r="G24" s="2429" t="s">
        <v>6616</v>
      </c>
      <c r="H24" s="69">
        <v>1850</v>
      </c>
      <c r="I24" s="455" t="s">
        <v>931</v>
      </c>
      <c r="J24" s="1778" t="s">
        <v>6618</v>
      </c>
      <c r="K24" s="2132">
        <v>62.5</v>
      </c>
      <c r="L24" s="3"/>
      <c r="M24" s="3"/>
      <c r="N24" s="3"/>
    </row>
    <row r="25" spans="1:14">
      <c r="A25" s="3029" t="s">
        <v>6512</v>
      </c>
      <c r="B25" s="69" t="s">
        <v>6619</v>
      </c>
      <c r="C25" s="362" t="s">
        <v>4265</v>
      </c>
      <c r="D25" s="1056" t="s">
        <v>3506</v>
      </c>
      <c r="E25" s="1836">
        <v>70</v>
      </c>
      <c r="F25" s="1477"/>
      <c r="G25" s="2429" t="s">
        <v>6355</v>
      </c>
      <c r="H25" s="69">
        <v>1750</v>
      </c>
      <c r="I25" s="455" t="s">
        <v>903</v>
      </c>
      <c r="J25" s="2132" t="s">
        <v>4815</v>
      </c>
      <c r="K25" s="2132" t="s">
        <v>6356</v>
      </c>
      <c r="L25" s="3"/>
      <c r="M25" s="3"/>
      <c r="N25" s="3"/>
    </row>
    <row r="26" spans="1:14">
      <c r="A26" s="3029" t="s">
        <v>6512</v>
      </c>
      <c r="B26" s="69" t="s">
        <v>6620</v>
      </c>
      <c r="C26" s="362" t="s">
        <v>4265</v>
      </c>
      <c r="D26" s="1056" t="s">
        <v>3506</v>
      </c>
      <c r="E26" s="1836">
        <v>75</v>
      </c>
      <c r="F26" s="1990" t="s">
        <v>6621</v>
      </c>
      <c r="G26" s="2429" t="s">
        <v>6355</v>
      </c>
      <c r="H26" s="69">
        <v>1850</v>
      </c>
      <c r="I26" s="455" t="s">
        <v>903</v>
      </c>
      <c r="J26" s="2132" t="s">
        <v>1926</v>
      </c>
      <c r="K26" s="2132" t="s">
        <v>6359</v>
      </c>
      <c r="L26" s="3"/>
      <c r="M26" s="3"/>
      <c r="N26" s="3"/>
    </row>
    <row r="27" spans="1:14">
      <c r="A27" s="3029" t="s">
        <v>6512</v>
      </c>
      <c r="B27" s="1782" t="s">
        <v>6622</v>
      </c>
      <c r="C27" s="82" t="s">
        <v>4265</v>
      </c>
      <c r="D27" s="322" t="s">
        <v>3216</v>
      </c>
      <c r="E27" s="1783"/>
      <c r="F27" s="1784"/>
      <c r="G27" s="2433"/>
      <c r="H27" s="852"/>
      <c r="I27" s="455"/>
      <c r="J27" s="2132"/>
      <c r="K27" s="2132"/>
      <c r="L27" s="3"/>
      <c r="M27" s="3"/>
      <c r="N27" s="3"/>
    </row>
    <row r="28" spans="1:14">
      <c r="A28" s="3029" t="s">
        <v>6512</v>
      </c>
      <c r="B28" s="1782" t="s">
        <v>6623</v>
      </c>
      <c r="C28" s="82" t="s">
        <v>4265</v>
      </c>
      <c r="D28" s="322" t="s">
        <v>3118</v>
      </c>
      <c r="E28" s="1783">
        <v>55</v>
      </c>
      <c r="F28" s="1784" t="s">
        <v>3386</v>
      </c>
      <c r="G28" s="2433" t="s">
        <v>6624</v>
      </c>
      <c r="H28" s="852">
        <v>1120</v>
      </c>
      <c r="I28" s="455" t="s">
        <v>293</v>
      </c>
      <c r="J28" s="2132" t="s">
        <v>5799</v>
      </c>
      <c r="K28" s="2132" t="s">
        <v>6625</v>
      </c>
      <c r="L28" s="3"/>
      <c r="M28" s="3"/>
      <c r="N28" s="3"/>
    </row>
    <row r="29" spans="1:14">
      <c r="A29" s="3029" t="s">
        <v>6512</v>
      </c>
      <c r="B29" s="1782" t="s">
        <v>6626</v>
      </c>
      <c r="C29" s="82" t="s">
        <v>4265</v>
      </c>
      <c r="D29" s="322" t="s">
        <v>3216</v>
      </c>
      <c r="E29" s="1783">
        <v>75</v>
      </c>
      <c r="F29" s="1784" t="s">
        <v>3949</v>
      </c>
      <c r="G29" s="3075" t="s">
        <v>6627</v>
      </c>
      <c r="H29" s="852">
        <v>1160</v>
      </c>
      <c r="I29" s="455" t="s">
        <v>293</v>
      </c>
      <c r="J29" s="2132" t="s">
        <v>6628</v>
      </c>
      <c r="K29" s="2132" t="s">
        <v>3199</v>
      </c>
      <c r="L29" s="3"/>
      <c r="M29" s="3"/>
      <c r="N29" s="3"/>
    </row>
    <row r="30" spans="1:14" ht="37.5">
      <c r="A30" s="3029" t="s">
        <v>6512</v>
      </c>
      <c r="B30" s="1782" t="s">
        <v>6629</v>
      </c>
      <c r="C30" s="82"/>
      <c r="D30" s="322"/>
      <c r="E30" s="1783"/>
      <c r="F30" s="1784"/>
      <c r="G30" s="2433"/>
      <c r="H30" s="69"/>
      <c r="I30" s="455"/>
      <c r="J30" s="2120"/>
      <c r="K30" s="2131"/>
      <c r="L30" s="3"/>
      <c r="M30" s="3"/>
      <c r="N30" s="3"/>
    </row>
    <row r="31" spans="1:14">
      <c r="A31" s="127"/>
      <c r="B31" s="46"/>
      <c r="C31" s="82"/>
      <c r="D31" s="86"/>
      <c r="E31" s="33"/>
      <c r="F31" s="34"/>
      <c r="G31" s="644"/>
      <c r="H31" s="29"/>
      <c r="I31" s="53"/>
      <c r="J31" s="203"/>
      <c r="K31" s="1773"/>
      <c r="L31" s="3"/>
      <c r="M31" s="3"/>
      <c r="N31" s="3"/>
    </row>
    <row r="32" spans="1:14">
      <c r="A32" s="127"/>
      <c r="B32" s="46"/>
      <c r="C32" s="82"/>
      <c r="D32" s="86"/>
      <c r="E32" s="33"/>
      <c r="F32" s="34"/>
      <c r="G32" s="644"/>
      <c r="H32" s="29"/>
      <c r="I32" s="29"/>
      <c r="J32" s="203"/>
      <c r="K32" s="327"/>
      <c r="L32" s="3"/>
      <c r="M32" s="3"/>
      <c r="N32" s="3"/>
    </row>
    <row r="33" spans="1:14">
      <c r="A33" s="228"/>
      <c r="B33" s="46"/>
      <c r="C33" s="82"/>
      <c r="D33" s="83"/>
      <c r="E33" s="40"/>
      <c r="F33" s="3168"/>
      <c r="G33" s="644"/>
      <c r="H33" s="29"/>
      <c r="I33" s="29"/>
      <c r="J33" s="203"/>
      <c r="K33" s="332"/>
      <c r="L33" s="3"/>
      <c r="M33" s="3"/>
      <c r="N33" s="3"/>
    </row>
    <row r="34" spans="1:14" ht="35.25" thickBot="1">
      <c r="A34" s="228"/>
      <c r="B34" s="1795"/>
      <c r="C34" s="87"/>
      <c r="D34" s="86"/>
      <c r="E34" s="2755"/>
      <c r="F34" s="2756"/>
      <c r="G34" s="652"/>
      <c r="H34" s="85"/>
      <c r="I34" s="87"/>
      <c r="J34" s="85"/>
      <c r="K34" s="327"/>
      <c r="L34" s="3"/>
      <c r="M34" s="3"/>
      <c r="N34" s="3"/>
    </row>
    <row r="35" spans="1:14" s="4" customFormat="1">
      <c r="A35" s="127"/>
      <c r="B35" s="746"/>
      <c r="C35" s="140"/>
      <c r="D35" s="3756"/>
      <c r="E35" s="257"/>
      <c r="F35" s="241"/>
      <c r="G35" s="644"/>
      <c r="H35" s="29"/>
      <c r="I35" s="29"/>
      <c r="J35" s="29"/>
      <c r="K35" s="424"/>
    </row>
    <row r="36" spans="1:14" ht="29.25" customHeight="1">
      <c r="A36" s="4"/>
      <c r="B36" s="3"/>
      <c r="C36" s="77"/>
      <c r="D36" s="77"/>
      <c r="E36" s="232"/>
      <c r="F36" s="233"/>
      <c r="G36" s="354"/>
      <c r="H36" s="3"/>
      <c r="I36" s="3"/>
      <c r="K36" s="309"/>
    </row>
    <row r="37" spans="1:14" ht="35.25" customHeight="1">
      <c r="A37" s="1" t="s">
        <v>1</v>
      </c>
      <c r="B37" s="1"/>
      <c r="C37" s="71"/>
      <c r="D37" s="77"/>
      <c r="E37" s="232"/>
      <c r="F37" s="233"/>
      <c r="G37" s="354"/>
      <c r="H37" s="1"/>
      <c r="I37" s="1"/>
      <c r="K37" s="309"/>
    </row>
    <row r="38" spans="1:14" s="1" customFormat="1">
      <c r="A38" s="3169" t="s">
        <v>8038</v>
      </c>
      <c r="B38" s="3169"/>
      <c r="C38" s="3170"/>
      <c r="D38" s="3171"/>
      <c r="E38" s="3172"/>
      <c r="F38" s="233"/>
      <c r="G38" s="354"/>
      <c r="J38" s="3159"/>
      <c r="K38" s="309"/>
    </row>
    <row r="39" spans="1:14" ht="21.75" customHeight="1" thickBot="1">
      <c r="A39" s="4"/>
      <c r="B39" s="3"/>
      <c r="C39" s="77"/>
      <c r="D39" s="77"/>
      <c r="E39" s="232"/>
      <c r="F39" s="233"/>
      <c r="G39" s="354"/>
      <c r="H39" s="3"/>
      <c r="I39" s="3"/>
      <c r="K39" s="309"/>
    </row>
    <row r="40" spans="1:14">
      <c r="A40" s="3759"/>
      <c r="B40" s="3760" t="s">
        <v>3</v>
      </c>
      <c r="C40" s="6" t="s">
        <v>4</v>
      </c>
      <c r="D40" s="7" t="s">
        <v>5</v>
      </c>
      <c r="E40" s="235" t="s">
        <v>6</v>
      </c>
      <c r="F40" s="235" t="s">
        <v>6</v>
      </c>
      <c r="G40" s="1537" t="s">
        <v>7</v>
      </c>
      <c r="H40" s="6" t="s">
        <v>8</v>
      </c>
      <c r="I40" s="6" t="s">
        <v>9</v>
      </c>
      <c r="J40" s="3163" t="s">
        <v>10</v>
      </c>
      <c r="K40" s="219" t="s">
        <v>10</v>
      </c>
    </row>
    <row r="41" spans="1:14" ht="35.25" thickBot="1">
      <c r="A41" s="118"/>
      <c r="B41" s="16"/>
      <c r="C41" s="12"/>
      <c r="D41" s="13" t="s">
        <v>11</v>
      </c>
      <c r="E41" s="237" t="s">
        <v>13</v>
      </c>
      <c r="F41" s="237" t="s">
        <v>12</v>
      </c>
      <c r="G41" s="1538"/>
      <c r="H41" s="12" t="s">
        <v>14</v>
      </c>
      <c r="I41" s="12"/>
      <c r="J41" s="3164" t="s">
        <v>15</v>
      </c>
      <c r="K41" s="307" t="s">
        <v>16</v>
      </c>
    </row>
    <row r="42" spans="1:14">
      <c r="A42" s="3030"/>
      <c r="B42" s="3112" t="s">
        <v>86</v>
      </c>
      <c r="C42" s="82"/>
      <c r="D42" s="1936"/>
      <c r="E42" s="33"/>
      <c r="F42" s="34"/>
      <c r="G42" s="276"/>
      <c r="H42" s="29"/>
      <c r="I42" s="1804"/>
      <c r="J42" s="203"/>
      <c r="K42" s="3154"/>
    </row>
    <row r="43" spans="1:14">
      <c r="A43" s="1806"/>
      <c r="B43" s="1782" t="s">
        <v>6630</v>
      </c>
      <c r="C43" s="82"/>
      <c r="D43" s="322"/>
      <c r="E43" s="1783"/>
      <c r="F43" s="1784"/>
      <c r="G43" s="1713"/>
      <c r="H43" s="852"/>
      <c r="I43" s="455"/>
      <c r="J43" s="2132"/>
      <c r="K43" s="2132"/>
    </row>
    <row r="44" spans="1:14">
      <c r="A44" s="3030"/>
      <c r="B44" s="1782" t="s">
        <v>6631</v>
      </c>
      <c r="C44" s="82"/>
      <c r="D44" s="1936"/>
      <c r="E44" s="33"/>
      <c r="F44" s="34"/>
      <c r="G44" s="276"/>
      <c r="H44" s="29"/>
      <c r="I44" s="1804"/>
      <c r="J44" s="203"/>
      <c r="K44" s="3154"/>
    </row>
    <row r="45" spans="1:14">
      <c r="A45" s="3030" t="s">
        <v>86</v>
      </c>
      <c r="B45" s="1782" t="s">
        <v>6632</v>
      </c>
      <c r="C45" s="362" t="s">
        <v>4265</v>
      </c>
      <c r="D45" s="1056" t="s">
        <v>3216</v>
      </c>
      <c r="E45" s="1783">
        <v>85</v>
      </c>
      <c r="F45" s="1784" t="s">
        <v>2182</v>
      </c>
      <c r="G45" s="2987" t="s">
        <v>6344</v>
      </c>
      <c r="H45" s="29" t="s">
        <v>1218</v>
      </c>
      <c r="I45" s="2257" t="s">
        <v>6345</v>
      </c>
      <c r="J45" s="203" t="s">
        <v>6346</v>
      </c>
      <c r="K45" s="3154" t="s">
        <v>6347</v>
      </c>
    </row>
    <row r="46" spans="1:14">
      <c r="A46" s="3030"/>
      <c r="B46" s="1782" t="s">
        <v>6633</v>
      </c>
      <c r="C46" s="362" t="s">
        <v>4265</v>
      </c>
      <c r="D46" s="1056" t="s">
        <v>3216</v>
      </c>
      <c r="E46" s="33">
        <v>90</v>
      </c>
      <c r="F46" s="34" t="s">
        <v>758</v>
      </c>
      <c r="G46" s="2987" t="s">
        <v>242</v>
      </c>
      <c r="H46" s="29" t="s">
        <v>184</v>
      </c>
      <c r="I46" s="561" t="s">
        <v>293</v>
      </c>
      <c r="J46" s="203" t="s">
        <v>6349</v>
      </c>
      <c r="K46" s="3154" t="s">
        <v>6350</v>
      </c>
    </row>
    <row r="47" spans="1:14" ht="35.25" thickBot="1">
      <c r="A47" s="127"/>
      <c r="B47" s="32"/>
      <c r="C47" s="82"/>
      <c r="D47" s="83"/>
      <c r="E47" s="252"/>
      <c r="F47" s="241"/>
      <c r="G47" s="644"/>
      <c r="H47" s="29"/>
      <c r="I47" s="29"/>
      <c r="J47" s="353"/>
      <c r="K47" s="311"/>
    </row>
    <row r="48" spans="1:14">
      <c r="A48" s="3030" t="s">
        <v>6388</v>
      </c>
      <c r="B48" s="608" t="s">
        <v>8041</v>
      </c>
      <c r="C48" s="82" t="s">
        <v>8042</v>
      </c>
      <c r="D48" s="583" t="s">
        <v>8043</v>
      </c>
      <c r="E48" s="33">
        <v>125</v>
      </c>
      <c r="F48" s="34" t="s">
        <v>1189</v>
      </c>
      <c r="G48" s="556" t="s">
        <v>8044</v>
      </c>
      <c r="H48" s="29">
        <v>865</v>
      </c>
      <c r="I48" s="455" t="s">
        <v>701</v>
      </c>
      <c r="J48" s="203" t="s">
        <v>5344</v>
      </c>
      <c r="K48" s="3154">
        <v>111.87</v>
      </c>
      <c r="L48" s="2091"/>
    </row>
    <row r="49" spans="1:12" ht="37.5">
      <c r="A49" s="3030" t="s">
        <v>6388</v>
      </c>
      <c r="B49" s="645" t="s">
        <v>6389</v>
      </c>
      <c r="C49" s="82" t="s">
        <v>6390</v>
      </c>
      <c r="D49" s="1936" t="s">
        <v>6391</v>
      </c>
      <c r="E49" s="33">
        <v>80</v>
      </c>
      <c r="F49" s="34" t="s">
        <v>2275</v>
      </c>
      <c r="G49" s="276" t="s">
        <v>6392</v>
      </c>
      <c r="H49" s="29">
        <v>1270</v>
      </c>
      <c r="I49" s="561" t="s">
        <v>701</v>
      </c>
      <c r="J49" s="203" t="s">
        <v>3373</v>
      </c>
      <c r="K49" s="3154">
        <v>65</v>
      </c>
      <c r="L49" s="2105"/>
    </row>
    <row r="50" spans="1:12" ht="38.25" thickBot="1">
      <c r="A50" s="3030" t="s">
        <v>6388</v>
      </c>
      <c r="B50" s="645" t="s">
        <v>8045</v>
      </c>
      <c r="C50" s="82" t="s">
        <v>6390</v>
      </c>
      <c r="D50" s="1936" t="s">
        <v>6391</v>
      </c>
      <c r="E50" s="33">
        <v>75</v>
      </c>
      <c r="F50" s="34" t="s">
        <v>4610</v>
      </c>
      <c r="G50" s="276" t="s">
        <v>6395</v>
      </c>
      <c r="H50" s="29">
        <v>1250</v>
      </c>
      <c r="I50" s="1804" t="s">
        <v>701</v>
      </c>
      <c r="J50" s="203">
        <v>1280</v>
      </c>
      <c r="K50" s="3154">
        <v>64</v>
      </c>
      <c r="L50" s="2105"/>
    </row>
    <row r="51" spans="1:12">
      <c r="A51" s="3030" t="s">
        <v>6388</v>
      </c>
      <c r="B51" s="608" t="s">
        <v>6393</v>
      </c>
      <c r="C51" s="93" t="s">
        <v>6394</v>
      </c>
      <c r="D51" s="632" t="s">
        <v>6391</v>
      </c>
      <c r="E51" s="2782">
        <v>75</v>
      </c>
      <c r="F51" s="2783"/>
      <c r="G51" s="766" t="s">
        <v>6395</v>
      </c>
      <c r="H51" s="162">
        <v>1250</v>
      </c>
      <c r="I51" s="455" t="s">
        <v>701</v>
      </c>
      <c r="J51" s="2253" t="s">
        <v>4625</v>
      </c>
      <c r="K51" s="2254">
        <v>64</v>
      </c>
      <c r="L51" s="2132"/>
    </row>
    <row r="52" spans="1:12">
      <c r="A52" s="222"/>
      <c r="B52" s="616"/>
      <c r="C52" s="82"/>
      <c r="D52" s="208"/>
      <c r="E52" s="254"/>
      <c r="F52" s="254"/>
      <c r="G52" s="3173"/>
      <c r="H52" s="35"/>
      <c r="I52" s="35"/>
      <c r="J52" s="353"/>
      <c r="K52" s="336"/>
    </row>
    <row r="53" spans="1:12" ht="37.5">
      <c r="A53" s="222"/>
      <c r="B53" s="539" t="s">
        <v>6634</v>
      </c>
      <c r="C53" s="776"/>
      <c r="D53" s="605"/>
      <c r="E53" s="33"/>
      <c r="F53" s="34"/>
      <c r="G53" s="1539" t="s">
        <v>6635</v>
      </c>
      <c r="H53" s="69"/>
      <c r="I53" s="455"/>
      <c r="J53" s="2120"/>
      <c r="K53" s="2118"/>
    </row>
    <row r="54" spans="1:12">
      <c r="A54" s="339"/>
      <c r="B54" s="69" t="s">
        <v>6636</v>
      </c>
      <c r="C54" s="93" t="s">
        <v>555</v>
      </c>
      <c r="D54" s="605"/>
      <c r="E54" s="3167">
        <v>70</v>
      </c>
      <c r="F54" s="2805"/>
      <c r="G54" s="1116" t="s">
        <v>6637</v>
      </c>
      <c r="H54" s="1345" t="s">
        <v>59</v>
      </c>
      <c r="I54" s="2827" t="s">
        <v>6638</v>
      </c>
      <c r="J54" s="2130" t="s">
        <v>5565</v>
      </c>
      <c r="K54" s="2132" t="s">
        <v>6639</v>
      </c>
    </row>
    <row r="55" spans="1:12">
      <c r="A55" s="127"/>
      <c r="B55" s="69" t="s">
        <v>6640</v>
      </c>
      <c r="C55" s="93" t="s">
        <v>555</v>
      </c>
      <c r="D55" s="322"/>
      <c r="E55" s="3166">
        <v>75</v>
      </c>
      <c r="F55" s="2805"/>
      <c r="G55" s="1539" t="s">
        <v>6637</v>
      </c>
      <c r="H55" s="69" t="s">
        <v>6158</v>
      </c>
      <c r="I55" s="2827" t="s">
        <v>6638</v>
      </c>
      <c r="J55" s="2146" t="s">
        <v>1356</v>
      </c>
      <c r="K55" s="2239" t="s">
        <v>6641</v>
      </c>
    </row>
    <row r="56" spans="1:12">
      <c r="A56" s="127"/>
      <c r="B56" s="69" t="s">
        <v>6642</v>
      </c>
      <c r="C56" s="93" t="s">
        <v>555</v>
      </c>
      <c r="D56" s="358"/>
      <c r="E56" s="3037">
        <v>80</v>
      </c>
      <c r="F56" s="1481"/>
      <c r="G56" s="1539" t="s">
        <v>6643</v>
      </c>
      <c r="H56" s="69" t="s">
        <v>4514</v>
      </c>
      <c r="I56" s="2827" t="s">
        <v>6638</v>
      </c>
      <c r="J56" s="2146" t="s">
        <v>4582</v>
      </c>
      <c r="K56" s="3264" t="s">
        <v>6644</v>
      </c>
    </row>
    <row r="57" spans="1:12" ht="38.25" thickBot="1">
      <c r="A57" s="127"/>
      <c r="B57" s="1782"/>
      <c r="C57" s="82"/>
      <c r="D57" s="322"/>
      <c r="E57" s="1783"/>
      <c r="F57" s="1784"/>
      <c r="G57" s="2433"/>
      <c r="H57" s="69"/>
      <c r="I57" s="455"/>
      <c r="J57" s="2120"/>
      <c r="K57" s="2131"/>
    </row>
    <row r="58" spans="1:12" ht="37.5">
      <c r="A58" s="127"/>
      <c r="B58" s="3123" t="s">
        <v>3068</v>
      </c>
      <c r="C58" s="2898"/>
      <c r="D58" s="1967"/>
      <c r="E58" s="2825"/>
      <c r="F58" s="2785"/>
      <c r="G58" s="766"/>
      <c r="H58" s="162"/>
      <c r="I58" s="455"/>
      <c r="J58" s="2253"/>
      <c r="K58" s="1253"/>
    </row>
    <row r="59" spans="1:12" ht="37.5">
      <c r="A59" s="340"/>
      <c r="B59" s="1782" t="s">
        <v>6415</v>
      </c>
      <c r="C59" s="82" t="s">
        <v>6416</v>
      </c>
      <c r="D59" s="1936" t="s">
        <v>6417</v>
      </c>
      <c r="E59" s="1783" t="s">
        <v>6418</v>
      </c>
      <c r="F59" s="1784" t="s">
        <v>6419</v>
      </c>
      <c r="G59" s="2433"/>
      <c r="H59" s="69">
        <v>1480</v>
      </c>
      <c r="I59" s="455" t="s">
        <v>293</v>
      </c>
      <c r="J59" s="2120" t="s">
        <v>6420</v>
      </c>
      <c r="K59" s="2131" t="s">
        <v>6421</v>
      </c>
    </row>
    <row r="60" spans="1:12">
      <c r="A60" s="127"/>
      <c r="B60" s="1782" t="s">
        <v>6422</v>
      </c>
      <c r="C60" s="82" t="s">
        <v>6423</v>
      </c>
      <c r="D60" s="1936" t="s">
        <v>6417</v>
      </c>
      <c r="E60" s="1783" t="s">
        <v>6425</v>
      </c>
      <c r="F60" s="1784" t="s">
        <v>4940</v>
      </c>
      <c r="G60" s="2807"/>
      <c r="H60" s="852">
        <v>1070</v>
      </c>
      <c r="I60" s="455" t="s">
        <v>293</v>
      </c>
      <c r="J60" s="2132" t="s">
        <v>6428</v>
      </c>
      <c r="K60" s="2132" t="s">
        <v>8046</v>
      </c>
    </row>
    <row r="61" spans="1:12">
      <c r="A61" s="127"/>
      <c r="B61" s="1782" t="s">
        <v>6430</v>
      </c>
      <c r="C61" s="82" t="s">
        <v>8047</v>
      </c>
      <c r="D61" s="1936" t="s">
        <v>6417</v>
      </c>
      <c r="E61" s="1783"/>
      <c r="F61" s="1784"/>
      <c r="G61" s="2807"/>
      <c r="H61" s="852"/>
      <c r="I61" s="455"/>
      <c r="J61" s="2132"/>
      <c r="K61" s="2132"/>
    </row>
    <row r="62" spans="1:12">
      <c r="A62" s="127"/>
      <c r="B62" s="1782" t="s">
        <v>6436</v>
      </c>
      <c r="C62" s="82" t="s">
        <v>6431</v>
      </c>
      <c r="D62" s="1936" t="s">
        <v>6417</v>
      </c>
      <c r="E62" s="1783" t="s">
        <v>6437</v>
      </c>
      <c r="F62" s="1784" t="s">
        <v>758</v>
      </c>
      <c r="G62" s="2807"/>
      <c r="H62" s="852">
        <v>1480</v>
      </c>
      <c r="I62" s="455" t="s">
        <v>293</v>
      </c>
      <c r="J62" s="2132" t="s">
        <v>1795</v>
      </c>
      <c r="K62" s="2132" t="s">
        <v>6438</v>
      </c>
    </row>
    <row r="63" spans="1:12" ht="37.5">
      <c r="A63" s="127"/>
      <c r="B63" s="1782" t="s">
        <v>6430</v>
      </c>
      <c r="C63" s="82" t="s">
        <v>642</v>
      </c>
      <c r="D63" s="1936" t="s">
        <v>6417</v>
      </c>
      <c r="E63" s="1783"/>
      <c r="F63" s="1784"/>
      <c r="G63" s="2433"/>
      <c r="H63" s="69"/>
      <c r="I63" s="455"/>
      <c r="J63" s="2120"/>
      <c r="K63" s="2131"/>
    </row>
    <row r="64" spans="1:12" ht="37.5">
      <c r="A64" s="136"/>
      <c r="B64" s="1782" t="s">
        <v>6430</v>
      </c>
      <c r="C64" s="82" t="s">
        <v>6439</v>
      </c>
      <c r="D64" s="1936" t="s">
        <v>6417</v>
      </c>
      <c r="E64" s="1783"/>
      <c r="F64" s="1784"/>
      <c r="G64" s="2433"/>
      <c r="H64" s="69"/>
      <c r="I64" s="455"/>
      <c r="J64" s="2120"/>
      <c r="K64" s="2131"/>
    </row>
    <row r="65" spans="1:14" ht="37.5">
      <c r="A65" s="136"/>
      <c r="B65" s="1782" t="s">
        <v>6440</v>
      </c>
      <c r="C65" s="82" t="s">
        <v>6441</v>
      </c>
      <c r="D65" s="322" t="s">
        <v>4323</v>
      </c>
      <c r="E65" s="1783" t="s">
        <v>5588</v>
      </c>
      <c r="F65" s="1784" t="s">
        <v>915</v>
      </c>
      <c r="G65" s="2433"/>
      <c r="H65" s="69">
        <v>760</v>
      </c>
      <c r="I65" s="455" t="s">
        <v>293</v>
      </c>
      <c r="J65" s="2120" t="s">
        <v>6442</v>
      </c>
      <c r="K65" s="2131" t="s">
        <v>6443</v>
      </c>
    </row>
    <row r="66" spans="1:14" ht="37.5">
      <c r="A66" s="127"/>
      <c r="B66" s="1782" t="s">
        <v>6440</v>
      </c>
      <c r="C66" s="82" t="s">
        <v>6444</v>
      </c>
      <c r="D66" s="322" t="s">
        <v>4323</v>
      </c>
      <c r="E66" s="1783" t="s">
        <v>5588</v>
      </c>
      <c r="F66" s="1784" t="s">
        <v>915</v>
      </c>
      <c r="G66" s="2433"/>
      <c r="H66" s="69">
        <v>760</v>
      </c>
      <c r="I66" s="455" t="s">
        <v>293</v>
      </c>
      <c r="J66" s="2120" t="s">
        <v>6442</v>
      </c>
      <c r="K66" s="2131" t="s">
        <v>6443</v>
      </c>
    </row>
    <row r="67" spans="1:14">
      <c r="A67" s="223"/>
      <c r="B67" s="32"/>
      <c r="C67" s="97"/>
      <c r="D67" s="86"/>
      <c r="E67" s="244"/>
      <c r="F67" s="245"/>
      <c r="G67" s="652"/>
      <c r="H67" s="87"/>
      <c r="I67" s="87"/>
      <c r="J67" s="352"/>
      <c r="K67" s="310"/>
    </row>
    <row r="68" spans="1:14">
      <c r="A68" s="194"/>
      <c r="B68" s="32"/>
      <c r="C68" s="97"/>
      <c r="D68" s="83"/>
      <c r="E68" s="250"/>
      <c r="F68" s="251"/>
      <c r="G68" s="652"/>
      <c r="H68" s="20"/>
      <c r="I68" s="20"/>
      <c r="J68" s="352"/>
      <c r="K68" s="310"/>
    </row>
    <row r="69" spans="1:14">
      <c r="A69" s="127"/>
      <c r="B69" s="32"/>
      <c r="C69" s="3756"/>
      <c r="D69" s="83"/>
      <c r="E69" s="252"/>
      <c r="F69" s="241"/>
      <c r="G69" s="644"/>
      <c r="H69" s="29"/>
      <c r="I69" s="29"/>
      <c r="J69" s="353"/>
      <c r="K69" s="311"/>
    </row>
    <row r="70" spans="1:14">
      <c r="A70" s="4"/>
      <c r="B70" s="98"/>
      <c r="C70" s="77"/>
      <c r="D70" s="98"/>
      <c r="E70" s="1"/>
      <c r="F70" s="71"/>
      <c r="G70" s="354"/>
      <c r="H70" s="3"/>
      <c r="I70" s="100"/>
    </row>
    <row r="71" spans="1:14" s="4" customFormat="1" ht="27.75" customHeight="1">
      <c r="A71" s="2"/>
      <c r="B71" s="106"/>
      <c r="C71" s="106"/>
      <c r="D71" s="98"/>
      <c r="E71" s="1"/>
      <c r="F71" s="71"/>
      <c r="G71" s="354"/>
      <c r="H71" s="3"/>
      <c r="I71" s="107"/>
      <c r="J71" s="3159"/>
      <c r="K71" s="328">
        <v>3</v>
      </c>
      <c r="L71" s="104"/>
      <c r="M71" s="105"/>
      <c r="N71" s="101"/>
    </row>
    <row r="72" spans="1:14" ht="35.25" customHeight="1">
      <c r="A72" s="1" t="s">
        <v>1</v>
      </c>
      <c r="B72" s="1"/>
      <c r="C72" s="71"/>
      <c r="D72" s="77"/>
      <c r="E72" s="232"/>
      <c r="F72" s="233"/>
      <c r="G72" s="354"/>
      <c r="H72" s="1"/>
      <c r="I72" s="1"/>
      <c r="K72" s="309"/>
    </row>
    <row r="73" spans="1:14" s="1" customFormat="1">
      <c r="A73" s="3169" t="s">
        <v>8048</v>
      </c>
      <c r="B73" s="3169"/>
      <c r="C73" s="3170"/>
      <c r="D73" s="3171"/>
      <c r="E73" s="3172"/>
      <c r="F73" s="233"/>
      <c r="G73" s="354"/>
      <c r="J73" s="3159"/>
      <c r="K73" s="309"/>
    </row>
    <row r="74" spans="1:14" ht="21.75" customHeight="1" thickBot="1">
      <c r="A74" s="4"/>
      <c r="B74" s="3"/>
      <c r="C74" s="77"/>
      <c r="D74" s="77"/>
      <c r="E74" s="232"/>
      <c r="F74" s="233"/>
      <c r="G74" s="354"/>
      <c r="H74" s="3"/>
      <c r="I74" s="3"/>
      <c r="K74" s="309"/>
    </row>
    <row r="75" spans="1:14">
      <c r="A75" s="3759"/>
      <c r="B75" s="3760" t="s">
        <v>3</v>
      </c>
      <c r="C75" s="6" t="s">
        <v>4</v>
      </c>
      <c r="D75" s="7" t="s">
        <v>5</v>
      </c>
      <c r="E75" s="234" t="s">
        <v>6</v>
      </c>
      <c r="F75" s="235" t="s">
        <v>6</v>
      </c>
      <c r="G75" s="2215" t="s">
        <v>7</v>
      </c>
      <c r="H75" s="6" t="s">
        <v>8</v>
      </c>
      <c r="I75" s="6" t="s">
        <v>9</v>
      </c>
      <c r="J75" s="3175" t="s">
        <v>10</v>
      </c>
      <c r="K75" s="313" t="s">
        <v>10</v>
      </c>
    </row>
    <row r="76" spans="1:14" ht="35.25" thickBot="1">
      <c r="A76" s="118"/>
      <c r="B76" s="16"/>
      <c r="C76" s="12"/>
      <c r="D76" s="13" t="s">
        <v>11</v>
      </c>
      <c r="E76" s="236" t="s">
        <v>12</v>
      </c>
      <c r="F76" s="237" t="s">
        <v>13</v>
      </c>
      <c r="G76" s="2217"/>
      <c r="H76" s="12" t="s">
        <v>14</v>
      </c>
      <c r="I76" s="12"/>
      <c r="J76" s="3176" t="s">
        <v>15</v>
      </c>
      <c r="K76" s="314" t="s">
        <v>16</v>
      </c>
    </row>
    <row r="77" spans="1:14" ht="39.75">
      <c r="A77" s="1817" t="s">
        <v>2980</v>
      </c>
      <c r="B77" s="259" t="s">
        <v>6502</v>
      </c>
      <c r="C77" s="699" t="s">
        <v>6503</v>
      </c>
      <c r="D77" s="376" t="s">
        <v>6504</v>
      </c>
      <c r="E77" s="95">
        <v>50</v>
      </c>
      <c r="F77" s="361"/>
      <c r="G77" s="1194" t="s">
        <v>6280</v>
      </c>
      <c r="H77" s="69">
        <v>820</v>
      </c>
      <c r="I77" s="1772" t="s">
        <v>903</v>
      </c>
      <c r="J77" s="908">
        <v>850</v>
      </c>
      <c r="K77" s="2285">
        <v>42.5</v>
      </c>
    </row>
    <row r="78" spans="1:14" ht="39.75">
      <c r="A78" s="1817" t="s">
        <v>2980</v>
      </c>
      <c r="B78" s="259" t="s">
        <v>6502</v>
      </c>
      <c r="C78" s="699" t="s">
        <v>6505</v>
      </c>
      <c r="D78" s="376" t="s">
        <v>6506</v>
      </c>
      <c r="E78" s="2296">
        <v>40</v>
      </c>
      <c r="F78" s="361"/>
      <c r="G78" s="1194" t="s">
        <v>6280</v>
      </c>
      <c r="H78" s="69">
        <v>1230</v>
      </c>
      <c r="I78" s="1772" t="s">
        <v>903</v>
      </c>
      <c r="J78" s="908">
        <v>1260</v>
      </c>
      <c r="K78" s="2285">
        <v>31.5</v>
      </c>
    </row>
    <row r="79" spans="1:14" ht="39.75">
      <c r="A79" s="1817" t="s">
        <v>2980</v>
      </c>
      <c r="B79" s="259" t="s">
        <v>6502</v>
      </c>
      <c r="C79" s="957">
        <v>52</v>
      </c>
      <c r="D79" s="605" t="s">
        <v>6507</v>
      </c>
      <c r="E79" s="189">
        <v>65</v>
      </c>
      <c r="F79" s="665" t="s">
        <v>347</v>
      </c>
      <c r="G79" s="3092" t="s">
        <v>6508</v>
      </c>
      <c r="H79" s="203">
        <v>1200</v>
      </c>
      <c r="I79" s="1772" t="s">
        <v>3934</v>
      </c>
      <c r="J79" s="1963">
        <v>1235</v>
      </c>
      <c r="K79" s="2295">
        <v>51.46</v>
      </c>
    </row>
    <row r="80" spans="1:14" ht="40.5" thickBot="1">
      <c r="A80" s="1817" t="s">
        <v>2980</v>
      </c>
      <c r="B80" s="259" t="s">
        <v>6502</v>
      </c>
      <c r="C80" s="957">
        <v>45</v>
      </c>
      <c r="D80" s="605" t="s">
        <v>6509</v>
      </c>
      <c r="E80" s="189">
        <v>70</v>
      </c>
      <c r="F80" s="665"/>
      <c r="G80" s="649" t="s">
        <v>6280</v>
      </c>
      <c r="H80" s="203">
        <v>1000</v>
      </c>
      <c r="I80" s="1772" t="s">
        <v>903</v>
      </c>
      <c r="J80" s="1963">
        <v>1030</v>
      </c>
      <c r="K80" s="2295">
        <v>57.22</v>
      </c>
    </row>
    <row r="81" spans="1:11">
      <c r="A81" s="2382" t="s">
        <v>6512</v>
      </c>
      <c r="B81" s="1782" t="s">
        <v>6513</v>
      </c>
      <c r="C81" s="443" t="s">
        <v>2388</v>
      </c>
      <c r="D81" s="1469" t="s">
        <v>3216</v>
      </c>
      <c r="E81" s="2419">
        <v>45</v>
      </c>
      <c r="F81" s="2420" t="s">
        <v>1619</v>
      </c>
      <c r="G81" s="2424" t="s">
        <v>6514</v>
      </c>
      <c r="H81" s="1995">
        <v>730</v>
      </c>
      <c r="I81" s="482" t="s">
        <v>350</v>
      </c>
      <c r="J81" s="1995" t="s">
        <v>1779</v>
      </c>
      <c r="K81" s="2431">
        <v>38</v>
      </c>
    </row>
    <row r="82" spans="1:11">
      <c r="A82" s="2382" t="s">
        <v>6512</v>
      </c>
      <c r="B82" s="1782" t="s">
        <v>6515</v>
      </c>
      <c r="C82" s="362" t="s">
        <v>291</v>
      </c>
      <c r="D82" s="1056" t="s">
        <v>3304</v>
      </c>
      <c r="E82" s="1783">
        <v>40</v>
      </c>
      <c r="F82" s="1784" t="s">
        <v>4610</v>
      </c>
      <c r="G82" s="2424" t="s">
        <v>6516</v>
      </c>
      <c r="H82" s="29">
        <v>1120</v>
      </c>
      <c r="I82" s="455" t="s">
        <v>931</v>
      </c>
      <c r="J82" s="1778" t="s">
        <v>6517</v>
      </c>
      <c r="K82" s="1777">
        <v>30.58</v>
      </c>
    </row>
    <row r="83" spans="1:11">
      <c r="A83" s="2382" t="s">
        <v>6512</v>
      </c>
      <c r="B83" s="1782" t="s">
        <v>6518</v>
      </c>
      <c r="C83" s="362" t="s">
        <v>291</v>
      </c>
      <c r="D83" s="1056" t="s">
        <v>3132</v>
      </c>
      <c r="E83" s="1783">
        <v>65</v>
      </c>
      <c r="F83" s="1784" t="s">
        <v>2226</v>
      </c>
      <c r="G83" s="1798" t="s">
        <v>6519</v>
      </c>
      <c r="H83" s="20">
        <v>1030</v>
      </c>
      <c r="I83" s="455" t="s">
        <v>350</v>
      </c>
      <c r="J83" s="2245" t="s">
        <v>2204</v>
      </c>
      <c r="K83" s="2263">
        <v>58.88</v>
      </c>
    </row>
    <row r="84" spans="1:11">
      <c r="A84" s="2382" t="s">
        <v>6512</v>
      </c>
      <c r="B84" s="1782" t="s">
        <v>6520</v>
      </c>
      <c r="C84" s="362" t="s">
        <v>291</v>
      </c>
      <c r="D84" s="1466" t="s">
        <v>3132</v>
      </c>
      <c r="E84" s="1783">
        <v>65</v>
      </c>
      <c r="F84" s="1784" t="s">
        <v>2226</v>
      </c>
      <c r="G84" s="1798" t="s">
        <v>3119</v>
      </c>
      <c r="H84" s="29">
        <v>1000</v>
      </c>
      <c r="I84" s="455" t="s">
        <v>350</v>
      </c>
      <c r="J84" s="2245" t="s">
        <v>1852</v>
      </c>
      <c r="K84" s="2263">
        <v>57.22</v>
      </c>
    </row>
    <row r="85" spans="1:11">
      <c r="A85" s="127"/>
      <c r="B85" s="60"/>
      <c r="C85" s="82"/>
      <c r="D85" s="83"/>
      <c r="E85" s="252"/>
      <c r="F85" s="241"/>
      <c r="G85" s="644"/>
      <c r="H85" s="29"/>
      <c r="I85" s="29"/>
      <c r="J85" s="353"/>
      <c r="K85" s="311"/>
    </row>
    <row r="86" spans="1:11">
      <c r="A86" s="127"/>
      <c r="B86" s="32"/>
      <c r="C86" s="82"/>
      <c r="D86" s="3756"/>
      <c r="E86" s="256"/>
      <c r="F86" s="241"/>
      <c r="G86" s="653"/>
      <c r="H86" s="29"/>
      <c r="I86" s="29"/>
      <c r="J86" s="353"/>
      <c r="K86" s="311"/>
    </row>
    <row r="87" spans="1:11">
      <c r="A87" s="127"/>
      <c r="B87" s="32"/>
      <c r="C87" s="82"/>
      <c r="D87" s="3756"/>
      <c r="E87" s="256"/>
      <c r="F87" s="241"/>
      <c r="G87" s="653"/>
      <c r="H87" s="29"/>
      <c r="I87" s="29"/>
      <c r="J87" s="353"/>
      <c r="K87" s="311"/>
    </row>
    <row r="88" spans="1:11">
      <c r="A88" s="127"/>
      <c r="B88" s="32"/>
      <c r="C88" s="82"/>
      <c r="D88" s="3756"/>
      <c r="E88" s="256"/>
      <c r="F88" s="241"/>
      <c r="G88" s="653"/>
      <c r="H88" s="29"/>
      <c r="I88" s="29"/>
      <c r="J88" s="353"/>
      <c r="K88" s="311"/>
    </row>
    <row r="89" spans="1:11">
      <c r="A89" s="222"/>
      <c r="B89" s="26"/>
      <c r="C89" s="85"/>
      <c r="D89" s="86"/>
      <c r="E89" s="252"/>
      <c r="F89" s="241"/>
      <c r="G89" s="652"/>
      <c r="H89" s="20"/>
      <c r="I89" s="20"/>
      <c r="J89" s="352"/>
      <c r="K89" s="310"/>
    </row>
    <row r="90" spans="1:11">
      <c r="A90" s="127"/>
      <c r="B90" s="225"/>
      <c r="C90" s="82"/>
      <c r="D90" s="83"/>
      <c r="E90" s="252"/>
      <c r="F90" s="241"/>
      <c r="G90" s="644"/>
      <c r="H90" s="29"/>
      <c r="I90" s="29"/>
      <c r="J90" s="353"/>
      <c r="K90" s="311"/>
    </row>
    <row r="91" spans="1:11">
      <c r="A91" s="127"/>
      <c r="B91" s="225"/>
      <c r="C91" s="82"/>
      <c r="D91" s="83"/>
      <c r="E91" s="252"/>
      <c r="F91" s="241"/>
      <c r="G91" s="644"/>
      <c r="H91" s="29"/>
      <c r="I91" s="29"/>
      <c r="J91" s="353"/>
      <c r="K91" s="311"/>
    </row>
    <row r="92" spans="1:11">
      <c r="A92" s="127"/>
      <c r="B92" s="225"/>
      <c r="C92" s="82"/>
      <c r="D92" s="83"/>
      <c r="E92" s="252"/>
      <c r="F92" s="241"/>
      <c r="G92" s="644"/>
      <c r="H92" s="29"/>
      <c r="I92" s="29"/>
      <c r="J92" s="353"/>
      <c r="K92" s="311"/>
    </row>
    <row r="93" spans="1:11">
      <c r="A93" s="127"/>
      <c r="B93" s="225"/>
      <c r="C93" s="82"/>
      <c r="D93" s="83"/>
      <c r="E93" s="252"/>
      <c r="F93" s="241"/>
      <c r="G93" s="644"/>
      <c r="H93" s="29"/>
      <c r="I93" s="29"/>
      <c r="J93" s="353"/>
      <c r="K93" s="311"/>
    </row>
    <row r="94" spans="1:11">
      <c r="A94" s="127"/>
      <c r="B94" s="225"/>
      <c r="C94" s="82"/>
      <c r="D94" s="83"/>
      <c r="E94" s="252"/>
      <c r="F94" s="241"/>
      <c r="G94" s="644"/>
      <c r="H94" s="29"/>
      <c r="I94" s="29"/>
      <c r="J94" s="353"/>
      <c r="K94" s="311"/>
    </row>
    <row r="95" spans="1:11">
      <c r="A95" s="127"/>
      <c r="B95" s="225"/>
      <c r="C95" s="82"/>
      <c r="D95" s="83"/>
      <c r="E95" s="252"/>
      <c r="F95" s="241"/>
      <c r="G95" s="644"/>
      <c r="H95" s="29"/>
      <c r="I95" s="29"/>
      <c r="J95" s="353"/>
      <c r="K95" s="311"/>
    </row>
    <row r="96" spans="1:11">
      <c r="A96" s="127"/>
      <c r="B96" s="225"/>
      <c r="C96" s="82"/>
      <c r="D96" s="83"/>
      <c r="E96" s="252"/>
      <c r="F96" s="241"/>
      <c r="G96" s="644"/>
      <c r="H96" s="29"/>
      <c r="I96" s="29"/>
      <c r="J96" s="353"/>
      <c r="K96" s="311"/>
    </row>
    <row r="97" spans="1:11">
      <c r="A97" s="127"/>
      <c r="B97" s="32"/>
      <c r="C97" s="82"/>
      <c r="D97" s="83"/>
      <c r="E97" s="252"/>
      <c r="F97" s="241"/>
      <c r="G97" s="644"/>
      <c r="H97" s="29"/>
      <c r="I97" s="29"/>
      <c r="J97" s="353"/>
      <c r="K97" s="311"/>
    </row>
    <row r="98" spans="1:11">
      <c r="A98" s="127"/>
      <c r="B98" s="32"/>
      <c r="C98" s="82"/>
      <c r="D98" s="83"/>
      <c r="E98" s="252"/>
      <c r="F98" s="241"/>
      <c r="G98" s="644"/>
      <c r="H98" s="29"/>
      <c r="I98" s="29"/>
      <c r="J98" s="353"/>
      <c r="K98" s="311"/>
    </row>
    <row r="99" spans="1:11">
      <c r="A99" s="136"/>
      <c r="B99" s="32"/>
      <c r="C99" s="82"/>
      <c r="D99" s="83"/>
      <c r="E99" s="252"/>
      <c r="F99" s="241"/>
      <c r="G99" s="644"/>
      <c r="H99" s="29"/>
      <c r="I99" s="29"/>
      <c r="J99" s="353"/>
      <c r="K99" s="311"/>
    </row>
    <row r="100" spans="1:11">
      <c r="A100" s="136"/>
      <c r="B100" s="32"/>
      <c r="C100" s="82"/>
      <c r="D100" s="83"/>
      <c r="E100" s="240"/>
      <c r="F100" s="241"/>
      <c r="G100" s="644"/>
      <c r="H100" s="29"/>
      <c r="I100" s="29"/>
      <c r="J100" s="353"/>
      <c r="K100" s="311"/>
    </row>
    <row r="101" spans="1:11">
      <c r="A101" s="127"/>
      <c r="B101" s="32"/>
      <c r="C101" s="82"/>
      <c r="D101" s="83"/>
      <c r="E101" s="240"/>
      <c r="F101" s="241"/>
      <c r="G101" s="644"/>
      <c r="H101" s="29"/>
      <c r="I101" s="29"/>
      <c r="J101" s="353"/>
      <c r="K101" s="311"/>
    </row>
    <row r="102" spans="1:11">
      <c r="A102" s="151"/>
      <c r="B102" s="32"/>
      <c r="C102" s="82"/>
      <c r="D102" s="83"/>
      <c r="E102" s="242"/>
      <c r="F102" s="243"/>
      <c r="G102" s="644"/>
      <c r="H102" s="82"/>
      <c r="I102" s="29"/>
      <c r="J102" s="353"/>
      <c r="K102" s="311"/>
    </row>
    <row r="103" spans="1:11">
      <c r="A103" s="223"/>
      <c r="B103" s="226"/>
      <c r="C103" s="87"/>
      <c r="D103" s="86"/>
      <c r="E103" s="244"/>
      <c r="F103" s="245"/>
      <c r="G103" s="652"/>
      <c r="H103" s="87"/>
      <c r="I103" s="87"/>
      <c r="J103" s="352"/>
      <c r="K103" s="310"/>
    </row>
    <row r="104" spans="1:11">
      <c r="A104" s="194"/>
      <c r="B104" s="26"/>
      <c r="C104" s="85"/>
      <c r="D104" s="86"/>
      <c r="E104" s="250"/>
      <c r="F104" s="251"/>
      <c r="G104" s="652"/>
      <c r="H104" s="20"/>
      <c r="I104" s="20"/>
      <c r="J104" s="352"/>
      <c r="K104" s="310"/>
    </row>
    <row r="105" spans="1:11">
      <c r="A105" s="127"/>
      <c r="B105" s="32"/>
      <c r="C105" s="82"/>
      <c r="D105" s="83"/>
      <c r="E105" s="252"/>
      <c r="F105" s="241"/>
      <c r="G105" s="644"/>
      <c r="H105" s="29"/>
      <c r="I105" s="29"/>
      <c r="J105" s="353"/>
      <c r="K105" s="311"/>
    </row>
    <row r="106" spans="1:11">
      <c r="A106" s="4"/>
      <c r="B106" s="98"/>
      <c r="C106" s="77"/>
      <c r="D106" s="98"/>
      <c r="E106" s="1"/>
      <c r="F106" s="71"/>
      <c r="G106" s="354"/>
      <c r="H106" s="3"/>
      <c r="I106" s="100"/>
    </row>
    <row r="107" spans="1:11" ht="28.5" customHeight="1">
      <c r="A107" s="4"/>
      <c r="B107" s="98"/>
      <c r="C107" s="77"/>
      <c r="D107" s="98"/>
      <c r="E107" s="1"/>
      <c r="F107" s="71"/>
      <c r="G107" s="354"/>
      <c r="H107" s="3"/>
      <c r="I107" s="100"/>
    </row>
    <row r="108" spans="1:11" ht="35.25" customHeight="1">
      <c r="A108" s="1" t="s">
        <v>1</v>
      </c>
      <c r="B108" s="1"/>
      <c r="C108" s="71"/>
      <c r="D108" s="77"/>
      <c r="E108" s="232"/>
      <c r="F108" s="233"/>
      <c r="G108" s="354"/>
      <c r="H108" s="1"/>
      <c r="I108" s="1"/>
      <c r="K108" s="309"/>
    </row>
    <row r="109" spans="1:11">
      <c r="A109" s="3761" t="s">
        <v>1184</v>
      </c>
      <c r="B109" s="3761"/>
      <c r="C109" s="10"/>
      <c r="D109" s="78"/>
      <c r="E109" s="232"/>
      <c r="F109" s="233"/>
      <c r="G109" s="354"/>
      <c r="H109" s="1"/>
      <c r="I109" s="1"/>
      <c r="K109" s="309"/>
    </row>
    <row r="110" spans="1:11" ht="21.75" customHeight="1" thickBot="1">
      <c r="A110" s="4"/>
      <c r="B110" s="3"/>
      <c r="C110" s="77"/>
      <c r="D110" s="77"/>
      <c r="E110" s="232"/>
      <c r="F110" s="233"/>
      <c r="G110" s="354"/>
      <c r="H110" s="3"/>
      <c r="I110" s="3"/>
      <c r="K110" s="309"/>
    </row>
    <row r="111" spans="1:11">
      <c r="A111" s="3759"/>
      <c r="B111" s="3760" t="s">
        <v>3</v>
      </c>
      <c r="C111" s="6" t="s">
        <v>4</v>
      </c>
      <c r="D111" s="7" t="s">
        <v>5</v>
      </c>
      <c r="E111" s="234" t="s">
        <v>6</v>
      </c>
      <c r="F111" s="235" t="s">
        <v>6</v>
      </c>
      <c r="G111" s="2215" t="s">
        <v>7</v>
      </c>
      <c r="H111" s="6" t="s">
        <v>8</v>
      </c>
      <c r="I111" s="6" t="s">
        <v>9</v>
      </c>
      <c r="J111" s="3178" t="s">
        <v>10</v>
      </c>
      <c r="K111" s="313" t="s">
        <v>10</v>
      </c>
    </row>
    <row r="112" spans="1:11" ht="35.25" thickBot="1">
      <c r="A112" s="118"/>
      <c r="B112" s="16"/>
      <c r="C112" s="12"/>
      <c r="D112" s="13" t="s">
        <v>11</v>
      </c>
      <c r="E112" s="236" t="s">
        <v>12</v>
      </c>
      <c r="F112" s="237" t="s">
        <v>13</v>
      </c>
      <c r="G112" s="2217"/>
      <c r="H112" s="12" t="s">
        <v>14</v>
      </c>
      <c r="I112" s="12"/>
      <c r="J112" s="3179" t="s">
        <v>15</v>
      </c>
      <c r="K112" s="314" t="s">
        <v>16</v>
      </c>
    </row>
    <row r="113" spans="1:11">
      <c r="A113" s="221"/>
      <c r="B113" s="224"/>
      <c r="C113" s="220"/>
      <c r="D113" s="206"/>
      <c r="E113" s="238"/>
      <c r="F113" s="239"/>
      <c r="G113" s="1545"/>
      <c r="H113" s="220"/>
      <c r="I113" s="220"/>
      <c r="J113" s="3177"/>
      <c r="K113" s="315"/>
    </row>
    <row r="114" spans="1:11">
      <c r="A114" s="222"/>
      <c r="B114" s="26"/>
      <c r="C114" s="85"/>
      <c r="D114" s="86"/>
      <c r="E114" s="250"/>
      <c r="F114" s="251"/>
      <c r="G114" s="652"/>
      <c r="H114" s="204"/>
      <c r="I114" s="20"/>
      <c r="J114" s="352"/>
      <c r="K114" s="310"/>
    </row>
    <row r="115" spans="1:11">
      <c r="A115" s="127"/>
      <c r="B115" s="32"/>
      <c r="C115" s="82"/>
      <c r="D115" s="83"/>
      <c r="E115" s="250"/>
      <c r="F115" s="251"/>
      <c r="G115" s="644"/>
      <c r="H115" s="203"/>
      <c r="I115" s="29"/>
      <c r="J115" s="353"/>
      <c r="K115" s="311"/>
    </row>
    <row r="116" spans="1:11">
      <c r="A116" s="127"/>
      <c r="B116" s="32"/>
      <c r="C116" s="82"/>
      <c r="D116" s="83"/>
      <c r="E116" s="252"/>
      <c r="F116" s="241"/>
      <c r="G116" s="644"/>
      <c r="H116" s="203"/>
      <c r="I116" s="29"/>
      <c r="J116" s="353"/>
      <c r="K116" s="311"/>
    </row>
    <row r="117" spans="1:11">
      <c r="A117" s="127"/>
      <c r="B117" s="32"/>
      <c r="C117" s="82"/>
      <c r="D117" s="83"/>
      <c r="E117" s="252"/>
      <c r="F117" s="241"/>
      <c r="G117" s="644"/>
      <c r="H117" s="29"/>
      <c r="I117" s="29"/>
      <c r="J117" s="353"/>
      <c r="K117" s="311"/>
    </row>
    <row r="118" spans="1:11">
      <c r="A118" s="127"/>
      <c r="B118" s="32"/>
      <c r="C118" s="82"/>
      <c r="D118" s="83"/>
      <c r="E118" s="252"/>
      <c r="F118" s="241"/>
      <c r="G118" s="644"/>
      <c r="H118" s="29"/>
      <c r="I118" s="29"/>
      <c r="J118" s="353"/>
      <c r="K118" s="311"/>
    </row>
    <row r="119" spans="1:11">
      <c r="A119" s="127"/>
      <c r="B119" s="32"/>
      <c r="C119" s="82"/>
      <c r="D119" s="83"/>
      <c r="E119" s="252"/>
      <c r="F119" s="241"/>
      <c r="G119" s="644"/>
      <c r="H119" s="29"/>
      <c r="I119" s="29"/>
      <c r="J119" s="353"/>
      <c r="K119" s="311"/>
    </row>
    <row r="120" spans="1:11">
      <c r="A120" s="127"/>
      <c r="B120" s="26"/>
      <c r="C120" s="82"/>
      <c r="D120" s="83"/>
      <c r="E120" s="252"/>
      <c r="F120" s="241"/>
      <c r="G120" s="644"/>
      <c r="H120" s="29"/>
      <c r="I120" s="29"/>
      <c r="J120" s="353"/>
      <c r="K120" s="311"/>
    </row>
    <row r="121" spans="1:11">
      <c r="A121" s="127"/>
      <c r="B121" s="60"/>
      <c r="C121" s="82"/>
      <c r="D121" s="83"/>
      <c r="E121" s="252"/>
      <c r="F121" s="241"/>
      <c r="G121" s="644"/>
      <c r="H121" s="29"/>
      <c r="I121" s="29"/>
      <c r="J121" s="353"/>
      <c r="K121" s="311"/>
    </row>
    <row r="122" spans="1:11">
      <c r="A122" s="127"/>
      <c r="B122" s="32"/>
      <c r="C122" s="82"/>
      <c r="D122" s="3756"/>
      <c r="E122" s="256"/>
      <c r="F122" s="241"/>
      <c r="G122" s="653"/>
      <c r="H122" s="29"/>
      <c r="I122" s="29"/>
      <c r="J122" s="353"/>
      <c r="K122" s="311"/>
    </row>
    <row r="123" spans="1:11">
      <c r="A123" s="127"/>
      <c r="B123" s="32"/>
      <c r="C123" s="82"/>
      <c r="D123" s="3756"/>
      <c r="E123" s="256"/>
      <c r="F123" s="241"/>
      <c r="G123" s="653"/>
      <c r="H123" s="29"/>
      <c r="I123" s="29"/>
      <c r="J123" s="353"/>
      <c r="K123" s="311"/>
    </row>
    <row r="124" spans="1:11">
      <c r="A124" s="127"/>
      <c r="B124" s="32"/>
      <c r="C124" s="82"/>
      <c r="D124" s="3756"/>
      <c r="E124" s="256"/>
      <c r="F124" s="241"/>
      <c r="G124" s="653"/>
      <c r="H124" s="29"/>
      <c r="I124" s="29"/>
      <c r="J124" s="353"/>
      <c r="K124" s="311"/>
    </row>
    <row r="125" spans="1:11">
      <c r="A125" s="222"/>
      <c r="B125" s="92"/>
      <c r="C125" s="85"/>
      <c r="D125" s="86"/>
      <c r="E125" s="252"/>
      <c r="F125" s="241"/>
      <c r="G125" s="652"/>
      <c r="H125" s="20"/>
      <c r="I125" s="20"/>
      <c r="J125" s="352"/>
      <c r="K125" s="310"/>
    </row>
    <row r="126" spans="1:11">
      <c r="A126" s="127"/>
      <c r="B126" s="225"/>
      <c r="C126" s="82"/>
      <c r="D126" s="83"/>
      <c r="E126" s="252"/>
      <c r="F126" s="241"/>
      <c r="G126" s="644"/>
      <c r="H126" s="29"/>
      <c r="I126" s="29"/>
      <c r="J126" s="353"/>
      <c r="K126" s="311"/>
    </row>
    <row r="127" spans="1:11">
      <c r="A127" s="127"/>
      <c r="B127" s="225"/>
      <c r="C127" s="82"/>
      <c r="D127" s="83"/>
      <c r="E127" s="252"/>
      <c r="F127" s="241"/>
      <c r="G127" s="644"/>
      <c r="H127" s="29"/>
      <c r="I127" s="29"/>
      <c r="J127" s="353"/>
      <c r="K127" s="311"/>
    </row>
    <row r="128" spans="1:11">
      <c r="A128" s="127"/>
      <c r="B128" s="225"/>
      <c r="C128" s="82"/>
      <c r="D128" s="83"/>
      <c r="E128" s="252"/>
      <c r="F128" s="241"/>
      <c r="G128" s="644"/>
      <c r="H128" s="29"/>
      <c r="I128" s="29"/>
      <c r="J128" s="353"/>
      <c r="K128" s="311"/>
    </row>
    <row r="129" spans="1:11">
      <c r="A129" s="127"/>
      <c r="B129" s="225"/>
      <c r="C129" s="82"/>
      <c r="D129" s="83"/>
      <c r="E129" s="252"/>
      <c r="F129" s="241"/>
      <c r="G129" s="644"/>
      <c r="H129" s="29"/>
      <c r="I129" s="29"/>
      <c r="J129" s="353"/>
      <c r="K129" s="311"/>
    </row>
    <row r="130" spans="1:11">
      <c r="A130" s="127"/>
      <c r="B130" s="225"/>
      <c r="C130" s="82"/>
      <c r="D130" s="83"/>
      <c r="E130" s="252"/>
      <c r="F130" s="241"/>
      <c r="G130" s="644"/>
      <c r="H130" s="29"/>
      <c r="I130" s="29"/>
      <c r="J130" s="353"/>
      <c r="K130" s="311"/>
    </row>
    <row r="131" spans="1:11">
      <c r="A131" s="127"/>
      <c r="B131" s="225"/>
      <c r="C131" s="82"/>
      <c r="D131" s="83"/>
      <c r="E131" s="252"/>
      <c r="F131" s="241"/>
      <c r="G131" s="644"/>
      <c r="H131" s="29"/>
      <c r="I131" s="29"/>
      <c r="J131" s="353"/>
      <c r="K131" s="311"/>
    </row>
    <row r="132" spans="1:11">
      <c r="A132" s="127"/>
      <c r="B132" s="225"/>
      <c r="C132" s="82"/>
      <c r="D132" s="83"/>
      <c r="E132" s="252"/>
      <c r="F132" s="241"/>
      <c r="G132" s="644"/>
      <c r="H132" s="29"/>
      <c r="I132" s="29"/>
      <c r="J132" s="353"/>
      <c r="K132" s="311"/>
    </row>
    <row r="133" spans="1:11">
      <c r="A133" s="127"/>
      <c r="B133" s="32"/>
      <c r="C133" s="82"/>
      <c r="D133" s="83"/>
      <c r="E133" s="252"/>
      <c r="F133" s="241"/>
      <c r="G133" s="644"/>
      <c r="H133" s="29"/>
      <c r="I133" s="29"/>
      <c r="J133" s="353"/>
      <c r="K133" s="311"/>
    </row>
    <row r="134" spans="1:11">
      <c r="A134" s="127"/>
      <c r="B134" s="32"/>
      <c r="C134" s="82"/>
      <c r="D134" s="83"/>
      <c r="E134" s="252"/>
      <c r="F134" s="241"/>
      <c r="G134" s="644"/>
      <c r="H134" s="29"/>
      <c r="I134" s="29"/>
      <c r="J134" s="353"/>
      <c r="K134" s="311"/>
    </row>
    <row r="135" spans="1:11">
      <c r="A135" s="136"/>
      <c r="B135" s="32"/>
      <c r="C135" s="82"/>
      <c r="D135" s="83"/>
      <c r="E135" s="252"/>
      <c r="F135" s="241"/>
      <c r="G135" s="644"/>
      <c r="H135" s="29"/>
      <c r="I135" s="29"/>
      <c r="J135" s="353"/>
      <c r="K135" s="311"/>
    </row>
    <row r="136" spans="1:11">
      <c r="A136" s="136"/>
      <c r="B136" s="32"/>
      <c r="C136" s="82"/>
      <c r="D136" s="83"/>
      <c r="E136" s="240"/>
      <c r="F136" s="241"/>
      <c r="G136" s="644"/>
      <c r="H136" s="29"/>
      <c r="I136" s="29"/>
      <c r="J136" s="353"/>
      <c r="K136" s="311"/>
    </row>
    <row r="137" spans="1:11">
      <c r="A137" s="127"/>
      <c r="B137" s="32"/>
      <c r="C137" s="82"/>
      <c r="D137" s="83"/>
      <c r="E137" s="240"/>
      <c r="F137" s="241"/>
      <c r="G137" s="644"/>
      <c r="H137" s="29"/>
      <c r="I137" s="29"/>
      <c r="J137" s="353"/>
      <c r="K137" s="311"/>
    </row>
    <row r="138" spans="1:11">
      <c r="A138" s="151"/>
      <c r="B138" s="32"/>
      <c r="C138" s="82"/>
      <c r="D138" s="83"/>
      <c r="E138" s="242"/>
      <c r="F138" s="243"/>
      <c r="G138" s="644"/>
      <c r="H138" s="82"/>
      <c r="I138" s="29"/>
      <c r="J138" s="353"/>
      <c r="K138" s="311"/>
    </row>
    <row r="139" spans="1:11">
      <c r="A139" s="223"/>
      <c r="B139" s="226"/>
      <c r="C139" s="87"/>
      <c r="D139" s="86"/>
      <c r="E139" s="244"/>
      <c r="F139" s="245"/>
      <c r="G139" s="652"/>
      <c r="H139" s="87"/>
      <c r="I139" s="87"/>
      <c r="J139" s="352"/>
      <c r="K139" s="310"/>
    </row>
    <row r="140" spans="1:11">
      <c r="A140" s="194"/>
      <c r="B140" s="26"/>
      <c r="C140" s="85"/>
      <c r="D140" s="86"/>
      <c r="E140" s="250"/>
      <c r="F140" s="251"/>
      <c r="G140" s="652"/>
      <c r="H140" s="20"/>
      <c r="I140" s="20"/>
      <c r="J140" s="352"/>
      <c r="K140" s="310"/>
    </row>
    <row r="141" spans="1:11">
      <c r="A141" s="127"/>
      <c r="B141" s="32"/>
      <c r="C141" s="82"/>
      <c r="D141" s="83"/>
      <c r="E141" s="252"/>
      <c r="F141" s="241"/>
      <c r="G141" s="644"/>
      <c r="H141" s="29"/>
      <c r="I141" s="29"/>
      <c r="J141" s="353"/>
      <c r="K141" s="311"/>
    </row>
    <row r="142" spans="1:11">
      <c r="A142" s="4"/>
      <c r="B142" s="98"/>
      <c r="C142" s="77"/>
      <c r="D142" s="98"/>
      <c r="E142" s="1"/>
      <c r="F142" s="71"/>
      <c r="G142" s="354"/>
      <c r="H142" s="3"/>
      <c r="I142" s="100"/>
    </row>
    <row r="143" spans="1:11">
      <c r="A143" s="4"/>
      <c r="B143" s="98"/>
      <c r="C143" s="77"/>
      <c r="D143" s="98"/>
      <c r="E143" s="1"/>
      <c r="F143" s="71"/>
      <c r="G143" s="354"/>
      <c r="H143" s="3"/>
      <c r="I143" s="100"/>
    </row>
    <row r="144" spans="1:11" ht="35.25" customHeight="1">
      <c r="A144" s="1" t="s">
        <v>1</v>
      </c>
      <c r="B144" s="1"/>
      <c r="C144" s="71"/>
      <c r="D144" s="77"/>
      <c r="E144" s="232"/>
      <c r="F144" s="233"/>
      <c r="G144" s="354"/>
      <c r="H144" s="1"/>
      <c r="I144" s="1"/>
      <c r="K144" s="309"/>
    </row>
    <row r="145" spans="1:11">
      <c r="A145" s="3761" t="s">
        <v>1184</v>
      </c>
      <c r="B145" s="3761"/>
      <c r="C145" s="10"/>
      <c r="D145" s="78"/>
      <c r="E145" s="232"/>
      <c r="F145" s="233"/>
      <c r="G145" s="354"/>
      <c r="H145" s="1"/>
      <c r="I145" s="1"/>
      <c r="K145" s="309"/>
    </row>
    <row r="146" spans="1:11" ht="21.75" customHeight="1" thickBot="1">
      <c r="A146" s="4"/>
      <c r="B146" s="3"/>
      <c r="C146" s="77"/>
      <c r="D146" s="77"/>
      <c r="E146" s="232"/>
      <c r="F146" s="233"/>
      <c r="G146" s="354"/>
      <c r="H146" s="3"/>
      <c r="I146" s="3"/>
      <c r="K146" s="309"/>
    </row>
    <row r="147" spans="1:11">
      <c r="A147" s="3759"/>
      <c r="B147" s="3760" t="s">
        <v>3</v>
      </c>
      <c r="C147" s="6" t="s">
        <v>4</v>
      </c>
      <c r="D147" s="7" t="s">
        <v>5</v>
      </c>
      <c r="E147" s="234" t="s">
        <v>6</v>
      </c>
      <c r="F147" s="235" t="s">
        <v>6</v>
      </c>
      <c r="G147" s="2215" t="s">
        <v>7</v>
      </c>
      <c r="H147" s="6" t="s">
        <v>8</v>
      </c>
      <c r="I147" s="6" t="s">
        <v>9</v>
      </c>
      <c r="J147" s="3178" t="s">
        <v>10</v>
      </c>
      <c r="K147" s="313" t="s">
        <v>10</v>
      </c>
    </row>
    <row r="148" spans="1:11" ht="35.25" thickBot="1">
      <c r="A148" s="118"/>
      <c r="B148" s="16"/>
      <c r="C148" s="12"/>
      <c r="D148" s="13" t="s">
        <v>11</v>
      </c>
      <c r="E148" s="236" t="s">
        <v>12</v>
      </c>
      <c r="F148" s="237" t="s">
        <v>13</v>
      </c>
      <c r="G148" s="2217"/>
      <c r="H148" s="12" t="s">
        <v>14</v>
      </c>
      <c r="I148" s="12"/>
      <c r="J148" s="3179" t="s">
        <v>15</v>
      </c>
      <c r="K148" s="314" t="s">
        <v>16</v>
      </c>
    </row>
    <row r="149" spans="1:11">
      <c r="A149" s="221"/>
      <c r="B149" s="224"/>
      <c r="C149" s="220"/>
      <c r="D149" s="206"/>
      <c r="E149" s="238"/>
      <c r="F149" s="239"/>
      <c r="G149" s="1545"/>
      <c r="H149" s="220"/>
      <c r="I149" s="220"/>
      <c r="J149" s="3177"/>
      <c r="K149" s="315"/>
    </row>
    <row r="150" spans="1:11">
      <c r="A150" s="222"/>
      <c r="B150" s="26"/>
      <c r="C150" s="85"/>
      <c r="D150" s="86"/>
      <c r="E150" s="250"/>
      <c r="F150" s="251"/>
      <c r="G150" s="652"/>
      <c r="H150" s="204"/>
      <c r="I150" s="20"/>
      <c r="J150" s="352"/>
      <c r="K150" s="310"/>
    </row>
    <row r="151" spans="1:11">
      <c r="A151" s="127"/>
      <c r="B151" s="32"/>
      <c r="C151" s="82"/>
      <c r="D151" s="83"/>
      <c r="E151" s="250"/>
      <c r="F151" s="251"/>
      <c r="G151" s="644"/>
      <c r="H151" s="203"/>
      <c r="I151" s="29"/>
      <c r="J151" s="353"/>
      <c r="K151" s="311"/>
    </row>
    <row r="152" spans="1:11">
      <c r="A152" s="127"/>
      <c r="B152" s="32"/>
      <c r="C152" s="82"/>
      <c r="D152" s="83"/>
      <c r="E152" s="252"/>
      <c r="F152" s="241"/>
      <c r="G152" s="644"/>
      <c r="H152" s="203"/>
      <c r="I152" s="29"/>
      <c r="J152" s="353"/>
      <c r="K152" s="311"/>
    </row>
    <row r="153" spans="1:11">
      <c r="A153" s="127"/>
      <c r="B153" s="32"/>
      <c r="C153" s="82"/>
      <c r="D153" s="83"/>
      <c r="E153" s="252"/>
      <c r="F153" s="241"/>
      <c r="G153" s="644"/>
      <c r="H153" s="29"/>
      <c r="I153" s="29"/>
      <c r="J153" s="353"/>
      <c r="K153" s="311"/>
    </row>
    <row r="154" spans="1:11">
      <c r="A154" s="127"/>
      <c r="B154" s="32"/>
      <c r="C154" s="82"/>
      <c r="D154" s="83"/>
      <c r="E154" s="252"/>
      <c r="F154" s="241"/>
      <c r="G154" s="644"/>
      <c r="H154" s="29"/>
      <c r="I154" s="29"/>
      <c r="J154" s="353"/>
      <c r="K154" s="311"/>
    </row>
    <row r="155" spans="1:11">
      <c r="A155" s="127"/>
      <c r="B155" s="32"/>
      <c r="C155" s="82"/>
      <c r="D155" s="83"/>
      <c r="E155" s="252"/>
      <c r="F155" s="241"/>
      <c r="G155" s="644"/>
      <c r="H155" s="29"/>
      <c r="I155" s="29"/>
      <c r="J155" s="353"/>
      <c r="K155" s="311"/>
    </row>
    <row r="156" spans="1:11">
      <c r="A156" s="127"/>
      <c r="B156" s="26"/>
      <c r="C156" s="82"/>
      <c r="D156" s="83"/>
      <c r="E156" s="252"/>
      <c r="F156" s="241"/>
      <c r="G156" s="644"/>
      <c r="H156" s="29"/>
      <c r="I156" s="29"/>
      <c r="J156" s="353"/>
      <c r="K156" s="311"/>
    </row>
    <row r="157" spans="1:11">
      <c r="A157" s="127"/>
      <c r="B157" s="60"/>
      <c r="C157" s="82"/>
      <c r="D157" s="83"/>
      <c r="E157" s="252"/>
      <c r="F157" s="241"/>
      <c r="G157" s="644"/>
      <c r="H157" s="29"/>
      <c r="I157" s="29"/>
      <c r="J157" s="353"/>
      <c r="K157" s="311"/>
    </row>
    <row r="158" spans="1:11">
      <c r="A158" s="127"/>
      <c r="B158" s="32"/>
      <c r="C158" s="82"/>
      <c r="D158" s="3756"/>
      <c r="E158" s="256"/>
      <c r="F158" s="241"/>
      <c r="G158" s="653"/>
      <c r="H158" s="29"/>
      <c r="I158" s="29"/>
      <c r="J158" s="353"/>
      <c r="K158" s="311"/>
    </row>
    <row r="159" spans="1:11">
      <c r="A159" s="127"/>
      <c r="B159" s="32"/>
      <c r="C159" s="82"/>
      <c r="D159" s="3756"/>
      <c r="E159" s="256"/>
      <c r="F159" s="241"/>
      <c r="G159" s="653"/>
      <c r="H159" s="29"/>
      <c r="I159" s="29"/>
      <c r="J159" s="353"/>
      <c r="K159" s="311"/>
    </row>
    <row r="160" spans="1:11">
      <c r="A160" s="127"/>
      <c r="B160" s="32"/>
      <c r="C160" s="82"/>
      <c r="D160" s="3756"/>
      <c r="E160" s="256"/>
      <c r="F160" s="241"/>
      <c r="G160" s="653"/>
      <c r="H160" s="29"/>
      <c r="I160" s="29"/>
      <c r="J160" s="353"/>
      <c r="K160" s="311"/>
    </row>
    <row r="161" spans="1:11">
      <c r="A161" s="222"/>
      <c r="B161" s="92"/>
      <c r="C161" s="85"/>
      <c r="D161" s="86"/>
      <c r="E161" s="252"/>
      <c r="F161" s="241"/>
      <c r="G161" s="652"/>
      <c r="H161" s="20"/>
      <c r="I161" s="20"/>
      <c r="J161" s="352"/>
      <c r="K161" s="310"/>
    </row>
    <row r="162" spans="1:11">
      <c r="A162" s="127"/>
      <c r="B162" s="225"/>
      <c r="C162" s="82"/>
      <c r="D162" s="83"/>
      <c r="E162" s="252"/>
      <c r="F162" s="241"/>
      <c r="G162" s="644"/>
      <c r="H162" s="29"/>
      <c r="I162" s="29"/>
      <c r="J162" s="353"/>
      <c r="K162" s="311"/>
    </row>
    <row r="163" spans="1:11">
      <c r="A163" s="127"/>
      <c r="B163" s="225"/>
      <c r="C163" s="82"/>
      <c r="D163" s="83"/>
      <c r="E163" s="252"/>
      <c r="F163" s="241"/>
      <c r="G163" s="644"/>
      <c r="H163" s="29"/>
      <c r="I163" s="29"/>
      <c r="J163" s="353"/>
      <c r="K163" s="311"/>
    </row>
    <row r="164" spans="1:11">
      <c r="A164" s="127"/>
      <c r="B164" s="225"/>
      <c r="C164" s="82"/>
      <c r="D164" s="83"/>
      <c r="E164" s="252"/>
      <c r="F164" s="241"/>
      <c r="G164" s="644"/>
      <c r="H164" s="29"/>
      <c r="I164" s="29"/>
      <c r="J164" s="353"/>
      <c r="K164" s="311"/>
    </row>
    <row r="165" spans="1:11">
      <c r="A165" s="127"/>
      <c r="B165" s="225"/>
      <c r="C165" s="82"/>
      <c r="D165" s="83"/>
      <c r="E165" s="252"/>
      <c r="F165" s="241"/>
      <c r="G165" s="644"/>
      <c r="H165" s="29"/>
      <c r="I165" s="29"/>
      <c r="J165" s="353"/>
      <c r="K165" s="311"/>
    </row>
    <row r="166" spans="1:11">
      <c r="A166" s="127"/>
      <c r="B166" s="225"/>
      <c r="C166" s="82"/>
      <c r="D166" s="83"/>
      <c r="E166" s="252"/>
      <c r="F166" s="241"/>
      <c r="G166" s="644"/>
      <c r="H166" s="29"/>
      <c r="I166" s="29"/>
      <c r="J166" s="353"/>
      <c r="K166" s="311"/>
    </row>
    <row r="167" spans="1:11">
      <c r="A167" s="127"/>
      <c r="B167" s="225"/>
      <c r="C167" s="82"/>
      <c r="D167" s="83"/>
      <c r="E167" s="252"/>
      <c r="F167" s="241"/>
      <c r="G167" s="644"/>
      <c r="H167" s="29"/>
      <c r="I167" s="29"/>
      <c r="J167" s="353"/>
      <c r="K167" s="311"/>
    </row>
    <row r="168" spans="1:11">
      <c r="A168" s="127"/>
      <c r="B168" s="225"/>
      <c r="C168" s="82"/>
      <c r="D168" s="83"/>
      <c r="E168" s="252"/>
      <c r="F168" s="241"/>
      <c r="G168" s="644"/>
      <c r="H168" s="29"/>
      <c r="I168" s="29"/>
      <c r="J168" s="353"/>
      <c r="K168" s="311"/>
    </row>
    <row r="169" spans="1:11">
      <c r="A169" s="127"/>
      <c r="B169" s="32"/>
      <c r="C169" s="82"/>
      <c r="D169" s="83"/>
      <c r="E169" s="252"/>
      <c r="F169" s="241"/>
      <c r="G169" s="644"/>
      <c r="H169" s="29"/>
      <c r="I169" s="29"/>
      <c r="J169" s="353"/>
      <c r="K169" s="311"/>
    </row>
    <row r="170" spans="1:11">
      <c r="A170" s="127"/>
      <c r="B170" s="32"/>
      <c r="C170" s="82"/>
      <c r="D170" s="83"/>
      <c r="E170" s="252"/>
      <c r="F170" s="241"/>
      <c r="G170" s="644"/>
      <c r="H170" s="29"/>
      <c r="I170" s="29"/>
      <c r="J170" s="353"/>
      <c r="K170" s="311"/>
    </row>
    <row r="171" spans="1:11">
      <c r="A171" s="136"/>
      <c r="B171" s="32"/>
      <c r="C171" s="82"/>
      <c r="D171" s="83"/>
      <c r="E171" s="252"/>
      <c r="F171" s="241"/>
      <c r="G171" s="644"/>
      <c r="H171" s="29"/>
      <c r="I171" s="29"/>
      <c r="J171" s="353"/>
      <c r="K171" s="311"/>
    </row>
    <row r="172" spans="1:11">
      <c r="A172" s="136"/>
      <c r="B172" s="32"/>
      <c r="C172" s="82"/>
      <c r="D172" s="83"/>
      <c r="E172" s="240"/>
      <c r="F172" s="241"/>
      <c r="G172" s="644"/>
      <c r="H172" s="29"/>
      <c r="I172" s="29"/>
      <c r="J172" s="353"/>
      <c r="K172" s="311"/>
    </row>
    <row r="173" spans="1:11">
      <c r="A173" s="127"/>
      <c r="B173" s="32"/>
      <c r="C173" s="82"/>
      <c r="D173" s="83"/>
      <c r="E173" s="240"/>
      <c r="F173" s="241"/>
      <c r="G173" s="644"/>
      <c r="H173" s="29"/>
      <c r="I173" s="29"/>
      <c r="J173" s="353"/>
      <c r="K173" s="311"/>
    </row>
    <row r="174" spans="1:11">
      <c r="A174" s="151"/>
      <c r="B174" s="32"/>
      <c r="C174" s="82"/>
      <c r="D174" s="83"/>
      <c r="E174" s="242"/>
      <c r="F174" s="243"/>
      <c r="G174" s="644"/>
      <c r="H174" s="82"/>
      <c r="I174" s="29"/>
      <c r="J174" s="353"/>
      <c r="K174" s="311"/>
    </row>
    <row r="175" spans="1:11">
      <c r="A175" s="223"/>
      <c r="B175" s="226"/>
      <c r="C175" s="87"/>
      <c r="D175" s="86"/>
      <c r="E175" s="244"/>
      <c r="F175" s="245"/>
      <c r="G175" s="652"/>
      <c r="H175" s="87"/>
      <c r="I175" s="87"/>
      <c r="J175" s="352"/>
      <c r="K175" s="310"/>
    </row>
    <row r="176" spans="1:11">
      <c r="A176" s="194"/>
      <c r="B176" s="26"/>
      <c r="C176" s="85"/>
      <c r="D176" s="86"/>
      <c r="E176" s="250"/>
      <c r="F176" s="251"/>
      <c r="G176" s="652"/>
      <c r="H176" s="20"/>
      <c r="I176" s="20"/>
      <c r="J176" s="352"/>
      <c r="K176" s="310"/>
    </row>
    <row r="177" spans="1:11">
      <c r="A177" s="127"/>
      <c r="B177" s="32"/>
      <c r="C177" s="82"/>
      <c r="D177" s="83"/>
      <c r="E177" s="252"/>
      <c r="F177" s="241"/>
      <c r="G177" s="644"/>
      <c r="H177" s="29"/>
      <c r="I177" s="29"/>
      <c r="J177" s="353"/>
      <c r="K177" s="311"/>
    </row>
    <row r="178" spans="1:11">
      <c r="A178" s="4"/>
      <c r="B178" s="98"/>
      <c r="C178" s="77"/>
      <c r="D178" s="98"/>
      <c r="E178" s="1"/>
      <c r="F178" s="71"/>
      <c r="G178" s="354"/>
      <c r="H178" s="3"/>
      <c r="I178" s="100"/>
    </row>
  </sheetData>
  <mergeCells count="2">
    <mergeCell ref="A109:B109"/>
    <mergeCell ref="A145:B145"/>
  </mergeCells>
  <phoneticPr fontId="4" type="noConversion"/>
  <pageMargins left="0.48" right="0.14000000000000001" top="0.14000000000000001" bottom="0.13" header="0.14000000000000001" footer="0.13"/>
  <pageSetup paperSize="9" scale="63" orientation="portrait" r:id="rId1"/>
  <headerFooter alignWithMargins="0"/>
  <rowBreaks count="2" manualBreakCount="2">
    <brk id="35" max="17" man="1"/>
    <brk id="70" max="17" man="1"/>
  </rowBreaks>
  <colBreaks count="1" manualBreakCount="1">
    <brk id="11" max="177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08A2-6B21-4448-885E-34E22CB8A713}">
  <dimension ref="A1:T586"/>
  <sheetViews>
    <sheetView view="pageBreakPreview" topLeftCell="A52" zoomScale="60" zoomScaleNormal="65" workbookViewId="0">
      <selection activeCell="C71" sqref="C71"/>
    </sheetView>
  </sheetViews>
  <sheetFormatPr defaultColWidth="12.140625" defaultRowHeight="34.5"/>
  <cols>
    <col min="1" max="1" width="5.28515625" style="4" customWidth="1"/>
    <col min="2" max="2" width="30.7109375" style="98" customWidth="1"/>
    <col min="3" max="3" width="11.7109375" style="317" customWidth="1"/>
    <col min="4" max="4" width="11.7109375" style="325" customWidth="1"/>
    <col min="5" max="5" width="11.7109375" style="1" customWidth="1"/>
    <col min="6" max="6" width="11.7109375" style="178" customWidth="1"/>
    <col min="7" max="7" width="11.7109375" style="420" customWidth="1"/>
    <col min="8" max="8" width="11.7109375" style="3" customWidth="1"/>
    <col min="9" max="9" width="22.85546875" style="100" customWidth="1"/>
    <col min="10" max="10" width="13" style="101" customWidth="1"/>
    <col min="11" max="11" width="13.140625" style="102" customWidth="1"/>
    <col min="12" max="12" width="16.140625" style="103" customWidth="1"/>
    <col min="13" max="13" width="14.85546875" style="104" customWidth="1"/>
    <col min="14" max="14" width="13.85546875" style="104" customWidth="1"/>
    <col min="15" max="15" width="8.85546875" style="105" customWidth="1"/>
    <col min="16" max="16" width="18.140625" style="101" customWidth="1"/>
    <col min="17" max="16384" width="12.140625" style="3"/>
  </cols>
  <sheetData>
    <row r="1" spans="1:16" ht="19.5" customHeight="1">
      <c r="F1" s="71"/>
    </row>
    <row r="2" spans="1:16">
      <c r="A2" s="2" t="s">
        <v>1</v>
      </c>
      <c r="B2" s="106"/>
      <c r="C2" s="318"/>
      <c r="F2" s="71"/>
      <c r="I2" s="107"/>
      <c r="K2" s="108"/>
      <c r="L2" s="109"/>
    </row>
    <row r="3" spans="1:16">
      <c r="A3" s="3761" t="s">
        <v>8049</v>
      </c>
      <c r="B3" s="3761"/>
      <c r="C3" s="168"/>
      <c r="D3" s="468"/>
      <c r="F3" s="71"/>
      <c r="I3" s="107"/>
      <c r="K3" s="108"/>
      <c r="L3" s="109"/>
    </row>
    <row r="4" spans="1:16" ht="22.5" customHeight="1" thickBot="1">
      <c r="F4" s="71"/>
    </row>
    <row r="5" spans="1:16">
      <c r="A5" s="3770" t="s">
        <v>3</v>
      </c>
      <c r="B5" s="3771"/>
      <c r="C5" s="400" t="s">
        <v>4</v>
      </c>
      <c r="D5" s="754" t="s">
        <v>5</v>
      </c>
      <c r="E5" s="8" t="s">
        <v>6</v>
      </c>
      <c r="F5" s="9" t="s">
        <v>6</v>
      </c>
      <c r="G5" s="763" t="s">
        <v>7</v>
      </c>
      <c r="H5" s="112" t="s">
        <v>8</v>
      </c>
      <c r="I5" s="113" t="s">
        <v>936</v>
      </c>
      <c r="J5" s="115" t="s">
        <v>10</v>
      </c>
      <c r="K5" s="114" t="s">
        <v>10</v>
      </c>
      <c r="L5" s="115"/>
      <c r="M5" s="117"/>
    </row>
    <row r="6" spans="1:16" ht="35.25" thickBot="1">
      <c r="A6" s="118"/>
      <c r="B6" s="119"/>
      <c r="C6" s="401"/>
      <c r="D6" s="755" t="s">
        <v>11</v>
      </c>
      <c r="E6" s="14" t="s">
        <v>13</v>
      </c>
      <c r="F6" s="15" t="s">
        <v>12</v>
      </c>
      <c r="G6" s="764"/>
      <c r="H6" s="122" t="s">
        <v>14</v>
      </c>
      <c r="I6" s="123" t="s">
        <v>937</v>
      </c>
      <c r="J6" s="125" t="s">
        <v>15</v>
      </c>
      <c r="K6" s="124" t="s">
        <v>16</v>
      </c>
      <c r="L6" s="125"/>
      <c r="M6" s="117"/>
    </row>
    <row r="7" spans="1:16" ht="40.5">
      <c r="A7" s="127"/>
      <c r="B7" s="2297" t="s">
        <v>8050</v>
      </c>
      <c r="C7" s="2298"/>
      <c r="D7" s="2299"/>
      <c r="E7" s="2300"/>
      <c r="F7" s="2301"/>
      <c r="G7" s="2302"/>
      <c r="H7" s="2303"/>
      <c r="I7" s="2304"/>
      <c r="J7" s="2305"/>
      <c r="K7" s="2306"/>
      <c r="L7" s="2306"/>
      <c r="M7" s="104">
        <v>3552</v>
      </c>
      <c r="N7" s="104">
        <f t="shared" ref="N7:N32" si="0">M7-(M7*0.03)</f>
        <v>3445.44</v>
      </c>
      <c r="O7" s="105">
        <v>7.0000000000000007E-2</v>
      </c>
      <c r="P7" s="101">
        <f t="shared" ref="P7:P23" si="1">(N7*O7)+N7</f>
        <v>3686.6208000000001</v>
      </c>
    </row>
    <row r="8" spans="1:16">
      <c r="A8" s="2369"/>
      <c r="B8" s="70"/>
      <c r="C8" s="82"/>
      <c r="D8" s="162"/>
      <c r="E8" s="54"/>
      <c r="F8" s="51"/>
      <c r="G8" s="131"/>
      <c r="H8" s="29"/>
      <c r="I8" s="132"/>
      <c r="J8" s="133"/>
      <c r="K8" s="176"/>
      <c r="L8" s="176"/>
      <c r="N8" s="104">
        <f t="shared" si="0"/>
        <v>0</v>
      </c>
      <c r="O8" s="105">
        <v>7.0000000000000007E-2</v>
      </c>
      <c r="P8" s="101">
        <f t="shared" si="1"/>
        <v>0</v>
      </c>
    </row>
    <row r="9" spans="1:16">
      <c r="A9" s="2369"/>
      <c r="B9" s="70"/>
      <c r="C9" s="82"/>
      <c r="D9" s="29"/>
      <c r="E9" s="54"/>
      <c r="F9" s="51"/>
      <c r="G9" s="131"/>
      <c r="H9" s="29"/>
      <c r="I9" s="132"/>
      <c r="J9" s="133"/>
      <c r="K9" s="179"/>
      <c r="L9" s="179"/>
      <c r="M9" s="104">
        <v>9498.06</v>
      </c>
      <c r="N9" s="104">
        <f t="shared" si="0"/>
        <v>9213.118199999999</v>
      </c>
      <c r="O9" s="105">
        <v>7.0000000000000007E-2</v>
      </c>
      <c r="P9" s="101">
        <f t="shared" si="1"/>
        <v>9858.0364739999986</v>
      </c>
    </row>
    <row r="10" spans="1:16">
      <c r="A10" s="2369"/>
      <c r="B10" s="70"/>
      <c r="C10" s="82"/>
      <c r="D10" s="29"/>
      <c r="E10" s="54"/>
      <c r="F10" s="51"/>
      <c r="G10" s="131"/>
      <c r="H10" s="29"/>
      <c r="I10" s="132"/>
      <c r="J10" s="133"/>
      <c r="K10" s="134"/>
      <c r="L10" s="134"/>
      <c r="M10" s="104">
        <v>15305.4</v>
      </c>
      <c r="N10" s="104">
        <f t="shared" si="0"/>
        <v>14846.237999999999</v>
      </c>
      <c r="O10" s="105">
        <v>7.0000000000000007E-2</v>
      </c>
      <c r="P10" s="101">
        <f t="shared" si="1"/>
        <v>15885.47466</v>
      </c>
    </row>
    <row r="11" spans="1:16">
      <c r="A11" s="2369"/>
      <c r="B11" s="70"/>
      <c r="C11" s="82"/>
      <c r="D11" s="29"/>
      <c r="E11" s="54"/>
      <c r="F11" s="51"/>
      <c r="G11" s="131"/>
      <c r="H11" s="29"/>
      <c r="I11" s="132"/>
      <c r="J11" s="133"/>
      <c r="K11" s="134"/>
      <c r="L11" s="134"/>
      <c r="N11" s="104">
        <f t="shared" si="0"/>
        <v>0</v>
      </c>
      <c r="O11" s="105">
        <v>7.0000000000000007E-2</v>
      </c>
      <c r="P11" s="101">
        <f t="shared" si="1"/>
        <v>0</v>
      </c>
    </row>
    <row r="12" spans="1:16" ht="32.25" customHeight="1">
      <c r="A12" s="2369"/>
      <c r="B12" s="70"/>
      <c r="C12" s="82"/>
      <c r="D12" s="29"/>
      <c r="E12" s="54"/>
      <c r="F12" s="51"/>
      <c r="G12" s="131"/>
      <c r="H12" s="29"/>
      <c r="I12" s="132"/>
      <c r="J12" s="133"/>
      <c r="K12" s="134"/>
      <c r="L12" s="134"/>
      <c r="N12" s="104">
        <f t="shared" si="0"/>
        <v>0</v>
      </c>
      <c r="O12" s="105">
        <v>7.0000000000000007E-2</v>
      </c>
      <c r="P12" s="101">
        <f t="shared" si="1"/>
        <v>0</v>
      </c>
    </row>
    <row r="13" spans="1:16">
      <c r="A13" s="42"/>
      <c r="B13" s="70"/>
      <c r="C13" s="82"/>
      <c r="D13" s="29"/>
      <c r="E13" s="54"/>
      <c r="F13" s="51"/>
      <c r="G13" s="131"/>
      <c r="H13" s="29"/>
      <c r="I13" s="132"/>
      <c r="J13" s="133"/>
      <c r="K13" s="134"/>
      <c r="L13" s="134"/>
      <c r="N13" s="104">
        <f t="shared" si="0"/>
        <v>0</v>
      </c>
      <c r="O13" s="105">
        <v>7.0000000000000007E-2</v>
      </c>
      <c r="P13" s="101">
        <f t="shared" si="1"/>
        <v>0</v>
      </c>
    </row>
    <row r="14" spans="1:16">
      <c r="A14" s="42"/>
      <c r="B14" s="1602"/>
      <c r="C14" s="82"/>
      <c r="D14" s="29"/>
      <c r="E14" s="54"/>
      <c r="F14" s="51"/>
      <c r="G14" s="131"/>
      <c r="H14" s="29"/>
      <c r="I14" s="132"/>
      <c r="J14" s="133"/>
      <c r="K14" s="134"/>
      <c r="L14" s="134"/>
      <c r="M14" s="104">
        <v>14244.12</v>
      </c>
      <c r="N14" s="104">
        <f t="shared" si="0"/>
        <v>13816.796400000001</v>
      </c>
      <c r="O14" s="105">
        <v>7.0000000000000007E-2</v>
      </c>
      <c r="P14" s="101">
        <f t="shared" si="1"/>
        <v>14783.972148000001</v>
      </c>
    </row>
    <row r="15" spans="1:16">
      <c r="A15" s="42"/>
      <c r="B15" s="1602"/>
      <c r="C15" s="82"/>
      <c r="D15" s="29"/>
      <c r="E15" s="54"/>
      <c r="F15" s="51"/>
      <c r="G15" s="131"/>
      <c r="H15" s="29"/>
      <c r="I15" s="132"/>
      <c r="J15" s="133"/>
      <c r="K15" s="134"/>
      <c r="L15" s="134"/>
      <c r="M15" s="104">
        <v>3240</v>
      </c>
      <c r="N15" s="104">
        <f t="shared" si="0"/>
        <v>3142.8</v>
      </c>
      <c r="O15" s="105">
        <v>7.0000000000000007E-2</v>
      </c>
      <c r="P15" s="101">
        <f t="shared" si="1"/>
        <v>3362.7960000000003</v>
      </c>
    </row>
    <row r="16" spans="1:16">
      <c r="A16" s="1806"/>
      <c r="B16" s="852"/>
      <c r="C16" s="82"/>
      <c r="D16" s="605"/>
      <c r="E16" s="33"/>
      <c r="F16" s="34"/>
      <c r="G16" s="276"/>
      <c r="H16" s="1345"/>
      <c r="I16" s="132"/>
      <c r="J16" s="203"/>
      <c r="K16" s="1777"/>
      <c r="L16" s="134" t="s">
        <v>8051</v>
      </c>
      <c r="M16" s="104">
        <v>14700</v>
      </c>
      <c r="N16" s="104">
        <f t="shared" si="0"/>
        <v>14259</v>
      </c>
      <c r="O16" s="105">
        <v>7.0000000000000007E-2</v>
      </c>
      <c r="P16" s="101">
        <f t="shared" si="1"/>
        <v>15257.130000000001</v>
      </c>
    </row>
    <row r="17" spans="1:16">
      <c r="A17" s="1806"/>
      <c r="B17" s="852"/>
      <c r="C17" s="82"/>
      <c r="D17" s="605"/>
      <c r="E17" s="33"/>
      <c r="F17" s="34"/>
      <c r="G17" s="276"/>
      <c r="H17" s="1345"/>
      <c r="I17" s="132"/>
      <c r="J17" s="203"/>
      <c r="K17" s="1777"/>
      <c r="L17" s="134"/>
      <c r="M17" s="104">
        <v>14582.7</v>
      </c>
      <c r="N17" s="104">
        <f t="shared" si="0"/>
        <v>14145.219000000001</v>
      </c>
      <c r="O17" s="105">
        <v>7.0000000000000007E-2</v>
      </c>
      <c r="P17" s="101">
        <f t="shared" si="1"/>
        <v>15135.384330000001</v>
      </c>
    </row>
    <row r="18" spans="1:16">
      <c r="A18" s="42"/>
      <c r="B18" s="1602"/>
      <c r="C18" s="82"/>
      <c r="D18" s="162"/>
      <c r="E18" s="54"/>
      <c r="F18" s="51"/>
      <c r="G18" s="131"/>
      <c r="H18" s="29"/>
      <c r="I18" s="132"/>
      <c r="J18" s="133"/>
      <c r="K18" s="134"/>
      <c r="L18" s="134"/>
      <c r="M18" s="104">
        <v>13483.8</v>
      </c>
      <c r="N18" s="104">
        <f t="shared" si="0"/>
        <v>13079.286</v>
      </c>
      <c r="O18" s="105">
        <v>7.0000000000000007E-2</v>
      </c>
      <c r="P18" s="101">
        <f t="shared" si="1"/>
        <v>13994.836020000001</v>
      </c>
    </row>
    <row r="19" spans="1:16">
      <c r="A19" s="42"/>
      <c r="B19" s="1602"/>
      <c r="C19" s="82"/>
      <c r="D19" s="162"/>
      <c r="E19" s="54"/>
      <c r="F19" s="51"/>
      <c r="G19" s="131"/>
      <c r="H19" s="29"/>
      <c r="I19" s="132"/>
      <c r="J19" s="133"/>
      <c r="K19" s="134"/>
      <c r="L19" s="134"/>
      <c r="M19" s="104">
        <v>2669.52</v>
      </c>
      <c r="N19" s="104">
        <f t="shared" si="0"/>
        <v>2589.4344000000001</v>
      </c>
      <c r="O19" s="105">
        <v>7.0000000000000007E-2</v>
      </c>
      <c r="P19" s="101">
        <f t="shared" si="1"/>
        <v>2770.6948080000002</v>
      </c>
    </row>
    <row r="20" spans="1:16">
      <c r="A20" s="42"/>
      <c r="B20" s="1602"/>
      <c r="C20" s="82"/>
      <c r="D20" s="162"/>
      <c r="E20" s="54"/>
      <c r="F20" s="51"/>
      <c r="G20" s="131"/>
      <c r="H20" s="29"/>
      <c r="I20" s="132"/>
      <c r="J20" s="133"/>
      <c r="K20" s="134"/>
      <c r="L20" s="146"/>
      <c r="N20" s="104">
        <f t="shared" si="0"/>
        <v>0</v>
      </c>
      <c r="O20" s="105">
        <v>7.0000000000000007E-2</v>
      </c>
      <c r="P20" s="101">
        <f t="shared" si="1"/>
        <v>0</v>
      </c>
    </row>
    <row r="21" spans="1:16">
      <c r="A21" s="42"/>
      <c r="B21" s="1602"/>
      <c r="C21" s="82"/>
      <c r="D21" s="162"/>
      <c r="E21" s="54"/>
      <c r="F21" s="51"/>
      <c r="G21" s="131"/>
      <c r="H21" s="29"/>
      <c r="I21" s="132"/>
      <c r="J21" s="133"/>
      <c r="K21" s="134"/>
      <c r="L21" s="146"/>
      <c r="M21" s="104">
        <v>12972.96</v>
      </c>
      <c r="N21" s="104">
        <f t="shared" si="0"/>
        <v>12583.771199999999</v>
      </c>
      <c r="O21" s="105">
        <v>7.0000000000000007E-2</v>
      </c>
      <c r="P21" s="101">
        <f t="shared" si="1"/>
        <v>13464.635183999999</v>
      </c>
    </row>
    <row r="22" spans="1:16" ht="40.5">
      <c r="A22" s="42"/>
      <c r="B22" s="1602"/>
      <c r="C22" s="82"/>
      <c r="D22" s="561"/>
      <c r="E22" s="1122"/>
      <c r="F22" s="51"/>
      <c r="G22" s="180"/>
      <c r="H22" s="69"/>
      <c r="I22" s="132"/>
      <c r="J22" s="145"/>
      <c r="K22" s="146"/>
      <c r="L22" s="724"/>
      <c r="M22" s="104">
        <v>12687.84</v>
      </c>
      <c r="N22" s="104">
        <f t="shared" si="0"/>
        <v>12307.2048</v>
      </c>
      <c r="O22" s="105">
        <v>7.0000000000000007E-2</v>
      </c>
      <c r="P22" s="101">
        <f t="shared" si="1"/>
        <v>13168.709135999999</v>
      </c>
    </row>
    <row r="23" spans="1:16" ht="40.5">
      <c r="A23" s="42"/>
      <c r="B23" s="1602"/>
      <c r="C23" s="82"/>
      <c r="D23" s="561"/>
      <c r="E23" s="1122"/>
      <c r="F23" s="51"/>
      <c r="G23" s="180"/>
      <c r="H23" s="69"/>
      <c r="I23" s="132"/>
      <c r="J23" s="145"/>
      <c r="K23" s="146"/>
      <c r="L23" s="724"/>
      <c r="M23" s="104">
        <v>16572.599999999999</v>
      </c>
      <c r="N23" s="104">
        <f t="shared" si="0"/>
        <v>16075.421999999999</v>
      </c>
      <c r="O23" s="105">
        <v>7.0000000000000007E-2</v>
      </c>
      <c r="P23" s="101">
        <f t="shared" si="1"/>
        <v>17200.701539999998</v>
      </c>
    </row>
    <row r="24" spans="1:16" ht="39.75">
      <c r="A24" s="42"/>
      <c r="B24" s="797"/>
      <c r="C24" s="82"/>
      <c r="D24" s="561"/>
      <c r="E24" s="1122"/>
      <c r="F24" s="51"/>
      <c r="G24" s="180"/>
      <c r="H24" s="69"/>
      <c r="I24" s="132"/>
      <c r="J24" s="145"/>
      <c r="K24" s="146"/>
      <c r="L24" s="3874"/>
      <c r="M24" s="104">
        <v>6021.12</v>
      </c>
      <c r="N24" s="104">
        <f t="shared" si="0"/>
        <v>5840.4863999999998</v>
      </c>
      <c r="O24" s="105">
        <v>7.0000000000000007E-2</v>
      </c>
      <c r="P24" s="101">
        <f>(N24*O24)+N24</f>
        <v>6249.3204479999995</v>
      </c>
    </row>
    <row r="25" spans="1:16" ht="39.75">
      <c r="A25" s="200"/>
      <c r="B25" s="1643"/>
      <c r="C25" s="3793"/>
      <c r="D25" s="3353"/>
      <c r="E25" s="1478"/>
      <c r="F25" s="1479"/>
      <c r="G25" s="2101"/>
      <c r="H25" s="1718"/>
      <c r="I25" s="3791"/>
      <c r="J25" s="3801"/>
      <c r="K25" s="2132"/>
      <c r="L25" s="3875"/>
      <c r="M25" s="104">
        <v>8714.16</v>
      </c>
      <c r="N25" s="104">
        <f t="shared" si="0"/>
        <v>8452.7351999999992</v>
      </c>
      <c r="O25" s="105">
        <v>7.0000000000000007E-2</v>
      </c>
      <c r="P25" s="101">
        <f>(N25*O25)+N25</f>
        <v>9044.4266639999987</v>
      </c>
    </row>
    <row r="26" spans="1:16" ht="39.75">
      <c r="A26" s="42"/>
      <c r="B26" s="852"/>
      <c r="C26" s="753"/>
      <c r="D26" s="634"/>
      <c r="E26" s="1478"/>
      <c r="F26" s="1479"/>
      <c r="G26" s="2101"/>
      <c r="H26" s="1718"/>
      <c r="I26" s="3791"/>
      <c r="J26" s="2130"/>
      <c r="K26" s="2132"/>
      <c r="L26" s="3875"/>
      <c r="M26" s="104">
        <v>0</v>
      </c>
      <c r="N26" s="104">
        <f t="shared" si="0"/>
        <v>0</v>
      </c>
      <c r="O26" s="105">
        <v>7.0000000000000007E-2</v>
      </c>
      <c r="P26" s="101">
        <f t="shared" ref="P26:P32" si="2">(N26*O26)+N26</f>
        <v>0</v>
      </c>
    </row>
    <row r="27" spans="1:16" ht="39.75">
      <c r="A27" s="1806"/>
      <c r="B27" s="1524"/>
      <c r="C27" s="93"/>
      <c r="D27" s="812"/>
      <c r="E27" s="182"/>
      <c r="F27" s="161"/>
      <c r="G27" s="843"/>
      <c r="H27" s="162"/>
      <c r="I27" s="856"/>
      <c r="J27" s="166"/>
      <c r="K27" s="870"/>
      <c r="L27" s="3875"/>
      <c r="M27" s="104">
        <v>18537.7</v>
      </c>
      <c r="N27" s="104">
        <f t="shared" si="0"/>
        <v>17981.569</v>
      </c>
      <c r="O27" s="105">
        <v>7.0000000000000007E-2</v>
      </c>
      <c r="P27" s="101">
        <f t="shared" si="2"/>
        <v>19240.278829999999</v>
      </c>
    </row>
    <row r="28" spans="1:16">
      <c r="A28" s="1806"/>
      <c r="B28" s="1523"/>
      <c r="C28" s="583"/>
      <c r="D28" s="812"/>
      <c r="E28" s="182"/>
      <c r="F28" s="161"/>
      <c r="G28" s="930"/>
      <c r="H28" s="162"/>
      <c r="I28" s="856"/>
      <c r="J28" s="166"/>
      <c r="K28" s="3038"/>
      <c r="L28" s="909"/>
      <c r="M28" s="104">
        <v>9031.68</v>
      </c>
      <c r="N28" s="104">
        <f t="shared" si="0"/>
        <v>8760.7296000000006</v>
      </c>
      <c r="O28" s="105">
        <v>7.0000000000000007E-2</v>
      </c>
      <c r="P28" s="101">
        <f t="shared" si="2"/>
        <v>9373.9806720000015</v>
      </c>
    </row>
    <row r="29" spans="1:16">
      <c r="A29" s="1806"/>
      <c r="B29" s="1524"/>
      <c r="C29" s="93"/>
      <c r="D29" s="812"/>
      <c r="E29" s="182"/>
      <c r="F29" s="161"/>
      <c r="G29" s="930"/>
      <c r="H29" s="162"/>
      <c r="I29" s="856"/>
      <c r="J29" s="166"/>
      <c r="K29" s="2308"/>
      <c r="L29" s="135"/>
      <c r="N29" s="104">
        <f t="shared" si="0"/>
        <v>0</v>
      </c>
      <c r="O29" s="105">
        <v>7.0000000000000007E-2</v>
      </c>
      <c r="P29" s="101">
        <f t="shared" si="2"/>
        <v>0</v>
      </c>
    </row>
    <row r="30" spans="1:16">
      <c r="A30" s="1806"/>
      <c r="B30" s="1524"/>
      <c r="C30" s="93"/>
      <c r="D30" s="812"/>
      <c r="E30" s="182"/>
      <c r="F30" s="161"/>
      <c r="G30" s="930"/>
      <c r="H30" s="162"/>
      <c r="I30" s="856"/>
      <c r="J30" s="166"/>
      <c r="K30" s="2308"/>
      <c r="L30" s="135"/>
      <c r="M30" s="104">
        <v>8478.9599999999991</v>
      </c>
      <c r="N30" s="104">
        <f t="shared" si="0"/>
        <v>8224.5911999999989</v>
      </c>
      <c r="O30" s="105">
        <v>7.0000000000000007E-2</v>
      </c>
      <c r="P30" s="101">
        <f t="shared" si="2"/>
        <v>8800.3125839999993</v>
      </c>
    </row>
    <row r="31" spans="1:16">
      <c r="A31" s="1806"/>
      <c r="B31" s="1524"/>
      <c r="C31" s="786"/>
      <c r="D31" s="812"/>
      <c r="E31" s="182"/>
      <c r="F31" s="161"/>
      <c r="G31" s="843"/>
      <c r="H31" s="162"/>
      <c r="I31" s="856"/>
      <c r="J31" s="166"/>
      <c r="K31" s="1253"/>
      <c r="L31" s="135"/>
      <c r="M31" s="104">
        <v>11122.62</v>
      </c>
      <c r="N31" s="104">
        <f t="shared" si="0"/>
        <v>10788.941400000002</v>
      </c>
      <c r="O31" s="105">
        <v>7.0000000000000007E-2</v>
      </c>
      <c r="P31" s="101">
        <f t="shared" si="2"/>
        <v>11544.167298000002</v>
      </c>
    </row>
    <row r="32" spans="1:16">
      <c r="A32" s="1806"/>
      <c r="B32" s="1524"/>
      <c r="C32" s="786"/>
      <c r="D32" s="819"/>
      <c r="E32" s="182"/>
      <c r="F32" s="161"/>
      <c r="G32" s="3044"/>
      <c r="H32" s="459"/>
      <c r="I32" s="819"/>
      <c r="J32" s="166"/>
      <c r="K32" s="1253"/>
      <c r="L32" s="135"/>
      <c r="M32" s="104">
        <v>3813.12</v>
      </c>
      <c r="N32" s="104">
        <f t="shared" si="0"/>
        <v>3698.7264</v>
      </c>
      <c r="O32" s="105">
        <v>7.0000000000000007E-2</v>
      </c>
      <c r="P32" s="101">
        <f t="shared" si="2"/>
        <v>3957.637248</v>
      </c>
    </row>
    <row r="33" spans="1:16">
      <c r="A33" s="2307"/>
      <c r="B33" s="1340"/>
      <c r="C33" s="634"/>
      <c r="D33" s="771"/>
      <c r="E33" s="2269"/>
      <c r="F33" s="2270"/>
      <c r="G33" s="904"/>
      <c r="H33" s="69"/>
      <c r="I33" s="852"/>
      <c r="J33" s="1528"/>
      <c r="K33" s="364"/>
      <c r="L33" s="135"/>
    </row>
    <row r="34" spans="1:16" ht="35.25" thickBot="1">
      <c r="A34" s="127"/>
      <c r="B34" s="784"/>
      <c r="C34" s="93"/>
      <c r="D34" s="1933"/>
      <c r="E34" s="198"/>
      <c r="F34" s="199"/>
      <c r="G34" s="1144"/>
      <c r="H34" s="162"/>
      <c r="I34" s="856"/>
      <c r="J34" s="166"/>
      <c r="K34" s="167"/>
      <c r="L34" s="135"/>
    </row>
    <row r="35" spans="1:16" ht="37.5">
      <c r="A35" s="2381"/>
      <c r="B35" s="28"/>
      <c r="C35" s="1189"/>
      <c r="D35" s="756"/>
      <c r="E35" s="2281"/>
      <c r="F35" s="963"/>
      <c r="G35" s="766"/>
      <c r="H35" s="29"/>
      <c r="I35" s="304"/>
      <c r="J35" s="203"/>
      <c r="K35" s="1774"/>
      <c r="L35" s="135"/>
    </row>
    <row r="36" spans="1:16" ht="37.5">
      <c r="A36" s="2381"/>
      <c r="B36" s="28"/>
      <c r="C36" s="1189"/>
      <c r="D36" s="756"/>
      <c r="E36" s="2281"/>
      <c r="F36" s="963"/>
      <c r="G36" s="3073"/>
      <c r="H36" s="29"/>
      <c r="I36" s="304"/>
      <c r="J36" s="203"/>
      <c r="K36" s="1774"/>
      <c r="L36" s="135"/>
    </row>
    <row r="37" spans="1:16">
      <c r="A37" s="2381"/>
      <c r="B37" s="62"/>
      <c r="C37" s="1189"/>
      <c r="D37" s="756"/>
      <c r="E37" s="157"/>
      <c r="F37" s="51"/>
      <c r="G37" s="766"/>
      <c r="H37" s="29"/>
      <c r="I37" s="304"/>
      <c r="J37" s="203"/>
      <c r="K37" s="1775"/>
      <c r="L37" s="135"/>
    </row>
    <row r="38" spans="1:16">
      <c r="A38" s="136"/>
      <c r="B38" s="62"/>
      <c r="C38" s="1189"/>
      <c r="D38" s="756"/>
      <c r="E38" s="158"/>
      <c r="F38" s="51"/>
      <c r="G38" s="766"/>
      <c r="H38" s="29"/>
      <c r="I38" s="304"/>
      <c r="J38" s="203"/>
      <c r="K38" s="1775"/>
      <c r="L38" s="135" t="s">
        <v>2980</v>
      </c>
    </row>
    <row r="39" spans="1:16">
      <c r="F39" s="71"/>
      <c r="L39" s="135"/>
    </row>
    <row r="40" spans="1:16">
      <c r="A40" s="2" t="s">
        <v>1</v>
      </c>
      <c r="B40" s="106"/>
      <c r="C40" s="318"/>
      <c r="F40" s="71"/>
      <c r="I40" s="107"/>
      <c r="K40" s="108"/>
      <c r="L40" s="135"/>
    </row>
    <row r="41" spans="1:16">
      <c r="A41" s="3753" t="s">
        <v>8052</v>
      </c>
      <c r="B41" s="3753"/>
      <c r="C41" s="168"/>
      <c r="D41" s="468"/>
      <c r="F41" s="71"/>
      <c r="I41" s="107"/>
      <c r="K41" s="108"/>
      <c r="L41" s="135"/>
    </row>
    <row r="42" spans="1:16" ht="35.25" thickBot="1">
      <c r="F42" s="71"/>
      <c r="L42" s="135"/>
      <c r="M42" s="104">
        <v>8640</v>
      </c>
      <c r="N42" s="104">
        <f>M42-(M42*0.03)</f>
        <v>8380.7999999999993</v>
      </c>
      <c r="O42" s="105">
        <v>7.0000000000000007E-2</v>
      </c>
      <c r="P42" s="101">
        <f>(N42*O42)+N42</f>
        <v>8967.4559999999983</v>
      </c>
    </row>
    <row r="43" spans="1:16">
      <c r="A43" s="3759" t="s">
        <v>3</v>
      </c>
      <c r="B43" s="3760"/>
      <c r="C43" s="400" t="s">
        <v>4</v>
      </c>
      <c r="D43" s="754" t="s">
        <v>5</v>
      </c>
      <c r="E43" s="9" t="s">
        <v>6</v>
      </c>
      <c r="F43" s="9" t="s">
        <v>6</v>
      </c>
      <c r="G43" s="763" t="s">
        <v>7</v>
      </c>
      <c r="H43" s="112" t="s">
        <v>8</v>
      </c>
      <c r="I43" s="113" t="s">
        <v>936</v>
      </c>
      <c r="J43" s="115" t="s">
        <v>10</v>
      </c>
      <c r="K43" s="114" t="s">
        <v>10</v>
      </c>
    </row>
    <row r="44" spans="1:16" ht="35.25" thickBot="1">
      <c r="A44" s="118"/>
      <c r="B44" s="119"/>
      <c r="C44" s="401"/>
      <c r="D44" s="755" t="s">
        <v>11</v>
      </c>
      <c r="E44" s="15" t="s">
        <v>13</v>
      </c>
      <c r="F44" s="15" t="s">
        <v>12</v>
      </c>
      <c r="G44" s="764"/>
      <c r="H44" s="122" t="s">
        <v>14</v>
      </c>
      <c r="I44" s="123" t="s">
        <v>937</v>
      </c>
      <c r="J44" s="125" t="s">
        <v>15</v>
      </c>
      <c r="K44" s="124" t="s">
        <v>16</v>
      </c>
      <c r="L44" s="109"/>
    </row>
    <row r="45" spans="1:16" ht="35.25" customHeight="1">
      <c r="A45" s="2368"/>
      <c r="B45" s="1191" t="s">
        <v>8053</v>
      </c>
      <c r="C45" s="1185"/>
      <c r="D45" s="632" t="s">
        <v>8054</v>
      </c>
      <c r="E45" s="158"/>
      <c r="F45" s="3777" t="s">
        <v>8055</v>
      </c>
      <c r="G45" s="3777"/>
      <c r="H45" s="3777"/>
      <c r="I45" s="3777"/>
      <c r="J45" s="919" t="s">
        <v>8056</v>
      </c>
      <c r="K45" s="914"/>
      <c r="L45" s="109"/>
    </row>
    <row r="46" spans="1:16" ht="40.5" thickBot="1">
      <c r="A46" s="2899"/>
      <c r="B46" s="225" t="s">
        <v>5617</v>
      </c>
      <c r="C46" s="362" t="s">
        <v>3070</v>
      </c>
      <c r="D46" s="358" t="s">
        <v>5533</v>
      </c>
      <c r="E46" s="158"/>
      <c r="F46" s="361"/>
      <c r="G46" s="765" t="s">
        <v>83</v>
      </c>
      <c r="H46" s="912">
        <v>410</v>
      </c>
      <c r="I46" s="1772" t="s">
        <v>8057</v>
      </c>
      <c r="J46" s="3873" t="s">
        <v>8058</v>
      </c>
      <c r="K46" s="3874">
        <v>10.88</v>
      </c>
    </row>
    <row r="47" spans="1:16" ht="39.75">
      <c r="A47" s="2899"/>
      <c r="B47" s="225" t="s">
        <v>5623</v>
      </c>
      <c r="C47" s="362" t="s">
        <v>3070</v>
      </c>
      <c r="D47" s="358" t="s">
        <v>5533</v>
      </c>
      <c r="E47" s="158"/>
      <c r="F47" s="361"/>
      <c r="G47" s="630" t="s">
        <v>83</v>
      </c>
      <c r="H47" s="915">
        <v>420</v>
      </c>
      <c r="I47" s="1772" t="s">
        <v>8057</v>
      </c>
      <c r="J47" s="3872" t="s">
        <v>8059</v>
      </c>
      <c r="K47" s="3875">
        <v>11.12</v>
      </c>
      <c r="L47" s="114"/>
      <c r="M47" s="117"/>
    </row>
    <row r="48" spans="1:16" ht="40.5" thickBot="1">
      <c r="A48" s="42"/>
      <c r="B48" s="225" t="s">
        <v>5630</v>
      </c>
      <c r="C48" s="362" t="s">
        <v>3070</v>
      </c>
      <c r="D48" s="358" t="s">
        <v>4337</v>
      </c>
      <c r="E48" s="158"/>
      <c r="F48" s="361"/>
      <c r="G48" s="630" t="s">
        <v>83</v>
      </c>
      <c r="H48" s="915">
        <v>190</v>
      </c>
      <c r="I48" s="1772" t="s">
        <v>8057</v>
      </c>
      <c r="J48" s="3872" t="s">
        <v>8060</v>
      </c>
      <c r="K48" s="3875">
        <v>10.75</v>
      </c>
      <c r="L48" s="124"/>
      <c r="M48" s="117"/>
    </row>
    <row r="49" spans="1:16" ht="39.75">
      <c r="A49" s="136"/>
      <c r="B49" s="225" t="s">
        <v>8061</v>
      </c>
      <c r="C49" s="362" t="s">
        <v>3070</v>
      </c>
      <c r="D49" s="358" t="s">
        <v>5533</v>
      </c>
      <c r="E49" s="158"/>
      <c r="F49" s="361"/>
      <c r="G49" s="630"/>
      <c r="H49" s="915"/>
      <c r="I49" s="920"/>
      <c r="J49" s="3872"/>
      <c r="K49" s="3875"/>
      <c r="L49" s="712"/>
      <c r="M49" s="104">
        <v>3552</v>
      </c>
      <c r="N49" s="104">
        <f t="shared" ref="N49:N74" si="3">M49-(M49*0.03)</f>
        <v>3445.44</v>
      </c>
      <c r="O49" s="105">
        <v>7.0000000000000007E-2</v>
      </c>
      <c r="P49" s="101">
        <f t="shared" ref="P49:P65" si="4">(N49*O49)+N49</f>
        <v>3686.6208000000001</v>
      </c>
    </row>
    <row r="50" spans="1:16" ht="39.75">
      <c r="A50" s="42"/>
      <c r="B50" s="225" t="s">
        <v>8062</v>
      </c>
      <c r="C50" s="362" t="s">
        <v>3070</v>
      </c>
      <c r="D50" s="358" t="s">
        <v>5533</v>
      </c>
      <c r="E50" s="54"/>
      <c r="F50" s="51"/>
      <c r="G50" s="131" t="s">
        <v>6078</v>
      </c>
      <c r="H50" s="29">
        <v>200</v>
      </c>
      <c r="I50" s="493" t="s">
        <v>8063</v>
      </c>
      <c r="J50" s="475" t="s">
        <v>8060</v>
      </c>
      <c r="K50" s="134"/>
      <c r="L50" s="716"/>
      <c r="N50" s="104">
        <f t="shared" si="3"/>
        <v>0</v>
      </c>
      <c r="O50" s="105">
        <v>7.0000000000000007E-2</v>
      </c>
      <c r="P50" s="101">
        <f t="shared" si="4"/>
        <v>0</v>
      </c>
    </row>
    <row r="51" spans="1:16" ht="40.5" thickBot="1">
      <c r="A51" s="42"/>
      <c r="B51" s="227"/>
      <c r="C51" s="82"/>
      <c r="D51" s="416"/>
      <c r="E51" s="672"/>
      <c r="F51" s="670"/>
      <c r="G51" s="275"/>
      <c r="H51" s="658"/>
      <c r="I51" s="656"/>
      <c r="J51" s="671"/>
      <c r="K51" s="657"/>
      <c r="L51" s="716"/>
      <c r="M51" s="104">
        <v>9498.06</v>
      </c>
      <c r="N51" s="104">
        <f t="shared" si="3"/>
        <v>9213.118199999999</v>
      </c>
      <c r="O51" s="105">
        <v>7.0000000000000007E-2</v>
      </c>
      <c r="P51" s="101">
        <f t="shared" si="4"/>
        <v>9858.0364739999986</v>
      </c>
    </row>
    <row r="52" spans="1:16" ht="39.75">
      <c r="A52" s="42"/>
      <c r="B52" s="191" t="s">
        <v>8064</v>
      </c>
      <c r="C52" s="82" t="s">
        <v>3070</v>
      </c>
      <c r="D52" s="416" t="s">
        <v>5533</v>
      </c>
      <c r="E52" s="54"/>
      <c r="F52" s="88"/>
      <c r="G52" s="131" t="s">
        <v>3344</v>
      </c>
      <c r="H52" s="29"/>
      <c r="I52" s="132"/>
      <c r="J52" s="133">
        <v>428</v>
      </c>
      <c r="K52" s="114">
        <v>8.56</v>
      </c>
      <c r="L52" s="716"/>
      <c r="M52" s="104">
        <v>15305.4</v>
      </c>
      <c r="N52" s="104">
        <f t="shared" si="3"/>
        <v>14846.237999999999</v>
      </c>
      <c r="O52" s="105">
        <v>7.0000000000000007E-2</v>
      </c>
      <c r="P52" s="101">
        <f t="shared" si="4"/>
        <v>15885.47466</v>
      </c>
    </row>
    <row r="53" spans="1:16" ht="39.75">
      <c r="A53" s="42"/>
      <c r="B53" s="259" t="s">
        <v>8065</v>
      </c>
      <c r="C53" s="82" t="s">
        <v>3070</v>
      </c>
      <c r="D53" s="416" t="s">
        <v>5533</v>
      </c>
      <c r="E53" s="95"/>
      <c r="F53" s="361"/>
      <c r="G53" s="904" t="s">
        <v>8066</v>
      </c>
      <c r="H53" s="69"/>
      <c r="I53" s="69"/>
      <c r="J53" s="908"/>
      <c r="K53" s="909"/>
      <c r="L53" s="716"/>
      <c r="N53" s="104">
        <f t="shared" si="3"/>
        <v>0</v>
      </c>
      <c r="O53" s="105">
        <v>7.0000000000000007E-2</v>
      </c>
      <c r="P53" s="101">
        <f t="shared" si="4"/>
        <v>0</v>
      </c>
    </row>
    <row r="54" spans="1:16" ht="41.25" thickBot="1">
      <c r="A54" s="42"/>
      <c r="B54" s="259" t="s">
        <v>8067</v>
      </c>
      <c r="C54" s="1412"/>
      <c r="D54" s="632"/>
      <c r="E54" s="158"/>
      <c r="F54" s="361"/>
      <c r="G54" s="765"/>
      <c r="H54" s="912"/>
      <c r="I54" s="918"/>
      <c r="J54" s="919"/>
      <c r="K54" s="914"/>
      <c r="L54" s="716"/>
      <c r="N54" s="104">
        <f t="shared" si="3"/>
        <v>0</v>
      </c>
      <c r="O54" s="105">
        <v>7.0000000000000007E-2</v>
      </c>
      <c r="P54" s="101">
        <f t="shared" si="4"/>
        <v>0</v>
      </c>
    </row>
    <row r="55" spans="1:16" ht="39.75">
      <c r="A55" s="42"/>
      <c r="B55" s="259"/>
      <c r="C55" s="82"/>
      <c r="D55" s="416"/>
      <c r="E55" s="54"/>
      <c r="F55" s="88"/>
      <c r="G55" s="131"/>
      <c r="H55" s="29"/>
      <c r="I55" s="132"/>
      <c r="J55" s="133"/>
      <c r="K55" s="114"/>
      <c r="L55" s="721"/>
      <c r="N55" s="104">
        <f t="shared" si="3"/>
        <v>0</v>
      </c>
      <c r="O55" s="105">
        <v>7.0000000000000007E-2</v>
      </c>
      <c r="P55" s="101">
        <f t="shared" si="4"/>
        <v>0</v>
      </c>
    </row>
    <row r="56" spans="1:16" ht="40.5">
      <c r="A56" s="42"/>
      <c r="B56" s="227" t="s">
        <v>8068</v>
      </c>
      <c r="C56" s="82" t="s">
        <v>3070</v>
      </c>
      <c r="D56" s="416" t="s">
        <v>4337</v>
      </c>
      <c r="E56" s="672"/>
      <c r="F56" s="670"/>
      <c r="G56" s="275" t="s">
        <v>5548</v>
      </c>
      <c r="H56" s="658">
        <v>950</v>
      </c>
      <c r="I56" s="656"/>
      <c r="J56" s="671">
        <v>950</v>
      </c>
      <c r="K56" s="657">
        <v>47.5</v>
      </c>
      <c r="L56" s="724"/>
      <c r="M56" s="104">
        <v>14244.12</v>
      </c>
      <c r="N56" s="104">
        <f t="shared" si="3"/>
        <v>13816.796400000001</v>
      </c>
      <c r="O56" s="105">
        <v>7.0000000000000007E-2</v>
      </c>
      <c r="P56" s="101">
        <f t="shared" si="4"/>
        <v>14783.972148000001</v>
      </c>
    </row>
    <row r="57" spans="1:16" ht="39.75">
      <c r="A57" s="42"/>
      <c r="B57" s="227" t="s">
        <v>5547</v>
      </c>
      <c r="C57" s="82" t="s">
        <v>3070</v>
      </c>
      <c r="D57" s="416" t="s">
        <v>4337</v>
      </c>
      <c r="E57" s="672"/>
      <c r="F57" s="670"/>
      <c r="G57" s="275" t="s">
        <v>5548</v>
      </c>
      <c r="H57" s="658">
        <v>1060</v>
      </c>
      <c r="I57" s="656"/>
      <c r="J57" s="671">
        <v>1060</v>
      </c>
      <c r="K57" s="657">
        <v>53</v>
      </c>
      <c r="L57" s="712"/>
      <c r="M57" s="104">
        <v>3240</v>
      </c>
      <c r="N57" s="104">
        <f t="shared" si="3"/>
        <v>3142.8</v>
      </c>
      <c r="O57" s="105">
        <v>7.0000000000000007E-2</v>
      </c>
      <c r="P57" s="101">
        <f t="shared" si="4"/>
        <v>3362.7960000000003</v>
      </c>
    </row>
    <row r="58" spans="1:16" ht="39.75">
      <c r="A58" s="42"/>
      <c r="B58" s="28" t="s">
        <v>8069</v>
      </c>
      <c r="C58" s="48" t="s">
        <v>8070</v>
      </c>
      <c r="D58" s="29" t="s">
        <v>8071</v>
      </c>
      <c r="E58" s="54"/>
      <c r="F58" s="143"/>
      <c r="G58" s="2471">
        <v>23264</v>
      </c>
      <c r="H58" s="213">
        <v>520</v>
      </c>
      <c r="I58" s="132"/>
      <c r="J58" s="145"/>
      <c r="K58" s="181"/>
      <c r="L58" s="716"/>
      <c r="M58" s="104">
        <v>14700</v>
      </c>
      <c r="N58" s="104">
        <f t="shared" si="3"/>
        <v>14259</v>
      </c>
      <c r="O58" s="105">
        <v>7.0000000000000007E-2</v>
      </c>
      <c r="P58" s="101">
        <f t="shared" si="4"/>
        <v>15257.130000000001</v>
      </c>
    </row>
    <row r="59" spans="1:16" ht="39.75">
      <c r="A59" s="42"/>
      <c r="B59" s="62" t="s">
        <v>8072</v>
      </c>
      <c r="C59" s="48" t="s">
        <v>8070</v>
      </c>
      <c r="D59" s="29" t="s">
        <v>8071</v>
      </c>
      <c r="E59" s="54"/>
      <c r="F59" s="51"/>
      <c r="G59" s="131" t="s">
        <v>8073</v>
      </c>
      <c r="H59" s="29">
        <v>460</v>
      </c>
      <c r="I59" s="455" t="s">
        <v>8074</v>
      </c>
      <c r="J59" s="133"/>
      <c r="K59" s="134"/>
      <c r="L59" s="712"/>
      <c r="M59" s="104">
        <v>14582.7</v>
      </c>
      <c r="N59" s="104">
        <f t="shared" si="3"/>
        <v>14145.219000000001</v>
      </c>
      <c r="O59" s="105">
        <v>7.0000000000000007E-2</v>
      </c>
      <c r="P59" s="101">
        <f t="shared" si="4"/>
        <v>15135.384330000001</v>
      </c>
    </row>
    <row r="60" spans="1:16" ht="39.75">
      <c r="A60" s="2901"/>
      <c r="B60" s="62" t="s">
        <v>6052</v>
      </c>
      <c r="C60" s="48" t="s">
        <v>8070</v>
      </c>
      <c r="D60" s="29" t="s">
        <v>8071</v>
      </c>
      <c r="E60" s="54"/>
      <c r="F60" s="143"/>
      <c r="G60" s="2471">
        <v>23264</v>
      </c>
      <c r="H60" s="213">
        <v>520</v>
      </c>
      <c r="I60" s="132"/>
      <c r="J60" s="133"/>
      <c r="K60" s="134"/>
      <c r="L60" s="712"/>
      <c r="M60" s="104">
        <v>13483.8</v>
      </c>
      <c r="N60" s="104">
        <f t="shared" si="3"/>
        <v>13079.286</v>
      </c>
      <c r="O60" s="105">
        <v>7.0000000000000007E-2</v>
      </c>
      <c r="P60" s="101">
        <f t="shared" si="4"/>
        <v>13994.836020000001</v>
      </c>
    </row>
    <row r="61" spans="1:16" ht="39.75">
      <c r="A61" s="42"/>
      <c r="B61" s="62" t="s">
        <v>6052</v>
      </c>
      <c r="C61" s="48" t="s">
        <v>8070</v>
      </c>
      <c r="D61" s="29" t="s">
        <v>8071</v>
      </c>
      <c r="E61" s="54"/>
      <c r="F61" s="51"/>
      <c r="G61" s="131" t="s">
        <v>6078</v>
      </c>
      <c r="H61" s="29">
        <v>530</v>
      </c>
      <c r="I61" s="132"/>
      <c r="J61" s="862"/>
      <c r="K61" s="146"/>
      <c r="L61" s="716"/>
      <c r="M61" s="104">
        <v>2669.52</v>
      </c>
      <c r="N61" s="104">
        <f t="shared" si="3"/>
        <v>2589.4344000000001</v>
      </c>
      <c r="O61" s="105">
        <v>7.0000000000000007E-2</v>
      </c>
      <c r="P61" s="101">
        <f t="shared" si="4"/>
        <v>2770.6948080000002</v>
      </c>
    </row>
    <row r="62" spans="1:16" ht="39.75">
      <c r="A62" s="42"/>
      <c r="B62" s="28" t="s">
        <v>8075</v>
      </c>
      <c r="C62" s="583" t="s">
        <v>8076</v>
      </c>
      <c r="D62" s="29" t="s">
        <v>8071</v>
      </c>
      <c r="E62" s="1122"/>
      <c r="F62" s="51"/>
      <c r="G62" s="180" t="s">
        <v>6078</v>
      </c>
      <c r="H62" s="69">
        <v>430</v>
      </c>
      <c r="I62" s="132"/>
      <c r="J62" s="133"/>
      <c r="K62" s="134"/>
      <c r="L62" s="716"/>
      <c r="N62" s="104">
        <f t="shared" si="3"/>
        <v>0</v>
      </c>
      <c r="O62" s="105">
        <v>7.0000000000000007E-2</v>
      </c>
      <c r="P62" s="101">
        <f t="shared" si="4"/>
        <v>0</v>
      </c>
    </row>
    <row r="63" spans="1:16" ht="41.25" thickBot="1">
      <c r="A63" s="42"/>
      <c r="B63" s="28" t="s">
        <v>8077</v>
      </c>
      <c r="C63" s="583" t="s">
        <v>8076</v>
      </c>
      <c r="D63" s="29" t="s">
        <v>8071</v>
      </c>
      <c r="E63" s="1122"/>
      <c r="F63" s="51"/>
      <c r="G63" s="180" t="s">
        <v>6078</v>
      </c>
      <c r="H63" s="69">
        <v>430</v>
      </c>
      <c r="I63" s="162"/>
      <c r="J63" s="919"/>
      <c r="K63" s="914"/>
      <c r="L63" s="721"/>
      <c r="M63" s="104">
        <v>12972.96</v>
      </c>
      <c r="N63" s="104">
        <f t="shared" si="3"/>
        <v>12583.771199999999</v>
      </c>
      <c r="O63" s="105">
        <v>7.0000000000000007E-2</v>
      </c>
      <c r="P63" s="101">
        <f t="shared" si="4"/>
        <v>13464.635183999999</v>
      </c>
    </row>
    <row r="64" spans="1:16" ht="41.25" thickBot="1">
      <c r="A64" s="190"/>
      <c r="B64" s="259" t="s">
        <v>8078</v>
      </c>
      <c r="C64" s="1871" t="s">
        <v>8079</v>
      </c>
      <c r="D64" s="375" t="s">
        <v>5979</v>
      </c>
      <c r="E64" s="158"/>
      <c r="F64" s="361"/>
      <c r="G64" s="904" t="s">
        <v>6078</v>
      </c>
      <c r="H64" s="69">
        <v>230</v>
      </c>
      <c r="I64" s="132"/>
      <c r="J64" s="133"/>
      <c r="K64" s="114"/>
      <c r="L64" s="724"/>
      <c r="M64" s="104">
        <v>12687.84</v>
      </c>
      <c r="N64" s="104">
        <f t="shared" si="3"/>
        <v>12307.2048</v>
      </c>
      <c r="O64" s="105">
        <v>7.0000000000000007E-2</v>
      </c>
      <c r="P64" s="101">
        <f t="shared" si="4"/>
        <v>13168.709135999999</v>
      </c>
    </row>
    <row r="65" spans="1:16" ht="40.5">
      <c r="A65" s="190"/>
      <c r="B65" s="191"/>
      <c r="C65" s="82"/>
      <c r="D65" s="416"/>
      <c r="E65" s="54"/>
      <c r="F65" s="88"/>
      <c r="G65" s="131"/>
      <c r="H65" s="29"/>
      <c r="I65" s="132"/>
      <c r="J65" s="133"/>
      <c r="K65" s="114"/>
      <c r="L65" s="730"/>
      <c r="M65" s="104">
        <v>16572.599999999999</v>
      </c>
      <c r="N65" s="104">
        <f t="shared" si="3"/>
        <v>16075.421999999999</v>
      </c>
      <c r="O65" s="105">
        <v>7.0000000000000007E-2</v>
      </c>
      <c r="P65" s="101">
        <f t="shared" si="4"/>
        <v>17200.701539999998</v>
      </c>
    </row>
    <row r="66" spans="1:16" ht="40.5">
      <c r="A66" s="190"/>
      <c r="B66" s="259"/>
      <c r="C66" s="82"/>
      <c r="D66" s="416"/>
      <c r="E66" s="95"/>
      <c r="F66" s="361"/>
      <c r="G66" s="904"/>
      <c r="H66" s="69"/>
      <c r="I66" s="69"/>
      <c r="J66" s="908"/>
      <c r="K66" s="909"/>
      <c r="L66" s="730"/>
      <c r="M66" s="104">
        <v>6021.12</v>
      </c>
      <c r="N66" s="104">
        <f t="shared" si="3"/>
        <v>5840.4863999999998</v>
      </c>
      <c r="O66" s="105">
        <v>7.0000000000000007E-2</v>
      </c>
      <c r="P66" s="101">
        <f>(N66*O66)+N66</f>
        <v>6249.3204479999995</v>
      </c>
    </row>
    <row r="67" spans="1:16" ht="41.25" thickBot="1">
      <c r="A67" s="190"/>
      <c r="B67" s="259"/>
      <c r="C67" s="1412"/>
      <c r="D67" s="632"/>
      <c r="E67" s="158"/>
      <c r="F67" s="361"/>
      <c r="G67" s="765"/>
      <c r="H67" s="912"/>
      <c r="I67" s="918"/>
      <c r="J67" s="919"/>
      <c r="K67" s="914"/>
      <c r="L67" s="736"/>
      <c r="M67" s="104">
        <v>8714.16</v>
      </c>
      <c r="N67" s="104">
        <f t="shared" si="3"/>
        <v>8452.7351999999992</v>
      </c>
      <c r="O67" s="105">
        <v>7.0000000000000007E-2</v>
      </c>
      <c r="P67" s="101">
        <f>(N67*O67)+N67</f>
        <v>9044.4266639999987</v>
      </c>
    </row>
    <row r="68" spans="1:16" ht="39.75">
      <c r="A68" s="190"/>
      <c r="B68" s="259"/>
      <c r="C68" s="82"/>
      <c r="D68" s="416"/>
      <c r="E68" s="54"/>
      <c r="F68" s="88"/>
      <c r="G68" s="131"/>
      <c r="H68" s="29"/>
      <c r="I68" s="132"/>
      <c r="J68" s="133"/>
      <c r="K68" s="114"/>
      <c r="L68" s="720"/>
      <c r="M68" s="104">
        <v>0</v>
      </c>
      <c r="N68" s="104">
        <f t="shared" si="3"/>
        <v>0</v>
      </c>
      <c r="O68" s="105">
        <v>7.0000000000000007E-2</v>
      </c>
      <c r="P68" s="101">
        <f t="shared" ref="P68:P74" si="5">(N68*O68)+N68</f>
        <v>0</v>
      </c>
    </row>
    <row r="69" spans="1:16" ht="38.25">
      <c r="A69" s="190"/>
      <c r="B69" s="227"/>
      <c r="C69" s="82"/>
      <c r="D69" s="416"/>
      <c r="E69" s="672"/>
      <c r="F69" s="670"/>
      <c r="G69" s="275"/>
      <c r="H69" s="658"/>
      <c r="I69" s="656"/>
      <c r="J69" s="671"/>
      <c r="K69" s="657"/>
      <c r="L69" s="203"/>
      <c r="M69" s="104">
        <v>18537.7</v>
      </c>
      <c r="N69" s="104">
        <f t="shared" si="3"/>
        <v>17981.569</v>
      </c>
      <c r="O69" s="105">
        <v>7.0000000000000007E-2</v>
      </c>
      <c r="P69" s="101">
        <f t="shared" si="5"/>
        <v>19240.278829999999</v>
      </c>
    </row>
    <row r="70" spans="1:16" ht="38.25">
      <c r="A70" s="2900"/>
      <c r="B70" s="227"/>
      <c r="C70" s="82"/>
      <c r="D70" s="416"/>
      <c r="E70" s="672"/>
      <c r="F70" s="670"/>
      <c r="G70" s="275"/>
      <c r="H70" s="658"/>
      <c r="I70" s="656"/>
      <c r="J70" s="671"/>
      <c r="K70" s="657"/>
      <c r="L70" s="135"/>
      <c r="M70" s="104">
        <v>9031.68</v>
      </c>
      <c r="N70" s="104">
        <f t="shared" si="3"/>
        <v>8760.7296000000006</v>
      </c>
      <c r="O70" s="105">
        <v>7.0000000000000007E-2</v>
      </c>
      <c r="P70" s="101">
        <f t="shared" si="5"/>
        <v>9373.9806720000015</v>
      </c>
    </row>
    <row r="71" spans="1:16" ht="39.75">
      <c r="A71" s="190"/>
      <c r="B71" s="225"/>
      <c r="C71" s="362"/>
      <c r="D71" s="358"/>
      <c r="E71" s="158"/>
      <c r="F71" s="361"/>
      <c r="G71" s="630"/>
      <c r="H71" s="915"/>
      <c r="I71" s="1772"/>
      <c r="J71" s="3872"/>
      <c r="K71" s="3875"/>
      <c r="L71" s="135"/>
      <c r="N71" s="104">
        <f t="shared" si="3"/>
        <v>0</v>
      </c>
      <c r="O71" s="105">
        <v>7.0000000000000007E-2</v>
      </c>
      <c r="P71" s="101">
        <f t="shared" si="5"/>
        <v>0</v>
      </c>
    </row>
    <row r="72" spans="1:16" ht="39.75">
      <c r="A72" s="42"/>
      <c r="B72" s="225"/>
      <c r="C72" s="362"/>
      <c r="D72" s="358"/>
      <c r="E72" s="158"/>
      <c r="F72" s="361"/>
      <c r="G72" s="630"/>
      <c r="H72" s="915"/>
      <c r="I72" s="1772"/>
      <c r="J72" s="3872"/>
      <c r="K72" s="3875"/>
      <c r="L72" s="135"/>
      <c r="M72" s="104">
        <v>8478.9599999999991</v>
      </c>
      <c r="N72" s="104">
        <f t="shared" si="3"/>
        <v>8224.5911999999989</v>
      </c>
      <c r="O72" s="105">
        <v>7.0000000000000007E-2</v>
      </c>
      <c r="P72" s="101">
        <f t="shared" si="5"/>
        <v>8800.3125839999993</v>
      </c>
    </row>
    <row r="73" spans="1:16" ht="39.75">
      <c r="A73" s="190"/>
      <c r="B73" s="225"/>
      <c r="C73" s="362"/>
      <c r="D73" s="358"/>
      <c r="E73" s="158"/>
      <c r="F73" s="361"/>
      <c r="G73" s="630"/>
      <c r="H73" s="915"/>
      <c r="I73" s="920"/>
      <c r="J73" s="3872"/>
      <c r="K73" s="3875"/>
      <c r="L73" s="135"/>
      <c r="M73" s="104">
        <v>11122.62</v>
      </c>
      <c r="N73" s="104">
        <f t="shared" si="3"/>
        <v>10788.941400000002</v>
      </c>
      <c r="O73" s="105">
        <v>7.0000000000000007E-2</v>
      </c>
      <c r="P73" s="101">
        <f t="shared" si="5"/>
        <v>11544.167298000002</v>
      </c>
    </row>
    <row r="74" spans="1:16">
      <c r="F74" s="71"/>
      <c r="L74" s="135"/>
      <c r="M74" s="104">
        <v>3813.12</v>
      </c>
      <c r="N74" s="104">
        <f t="shared" si="3"/>
        <v>3698.7264</v>
      </c>
      <c r="O74" s="105">
        <v>7.0000000000000007E-2</v>
      </c>
      <c r="P74" s="101">
        <f t="shared" si="5"/>
        <v>3957.637248</v>
      </c>
    </row>
    <row r="75" spans="1:16">
      <c r="A75" s="2" t="s">
        <v>1</v>
      </c>
      <c r="B75" s="106"/>
      <c r="C75" s="318"/>
      <c r="F75" s="71"/>
      <c r="I75" s="107"/>
      <c r="K75" s="108"/>
      <c r="L75" s="135"/>
    </row>
    <row r="76" spans="1:16">
      <c r="A76" s="3753" t="s">
        <v>8052</v>
      </c>
      <c r="B76" s="3753"/>
      <c r="C76" s="168"/>
      <c r="D76" s="468"/>
      <c r="F76" s="71"/>
      <c r="I76" s="107"/>
      <c r="K76" s="108"/>
      <c r="L76" s="135"/>
    </row>
    <row r="77" spans="1:16" ht="35.25" thickBot="1">
      <c r="F77" s="71"/>
      <c r="L77" s="135"/>
    </row>
    <row r="78" spans="1:16">
      <c r="A78" s="3759" t="s">
        <v>3</v>
      </c>
      <c r="B78" s="3760"/>
      <c r="C78" s="400" t="s">
        <v>4</v>
      </c>
      <c r="D78" s="754" t="s">
        <v>5</v>
      </c>
      <c r="E78" s="9" t="s">
        <v>6</v>
      </c>
      <c r="F78" s="9" t="s">
        <v>6</v>
      </c>
      <c r="G78" s="763" t="s">
        <v>7</v>
      </c>
      <c r="H78" s="112" t="s">
        <v>8</v>
      </c>
      <c r="I78" s="113" t="s">
        <v>936</v>
      </c>
      <c r="J78" s="115" t="s">
        <v>10</v>
      </c>
      <c r="K78" s="114" t="s">
        <v>10</v>
      </c>
      <c r="L78" s="135"/>
    </row>
    <row r="79" spans="1:16" ht="35.25" thickBot="1">
      <c r="A79" s="118"/>
      <c r="B79" s="119"/>
      <c r="C79" s="401"/>
      <c r="D79" s="755" t="s">
        <v>11</v>
      </c>
      <c r="E79" s="15" t="s">
        <v>13</v>
      </c>
      <c r="F79" s="15" t="s">
        <v>12</v>
      </c>
      <c r="G79" s="764"/>
      <c r="H79" s="122" t="s">
        <v>14</v>
      </c>
      <c r="I79" s="123" t="s">
        <v>937</v>
      </c>
      <c r="J79" s="125" t="s">
        <v>15</v>
      </c>
      <c r="K79" s="124" t="s">
        <v>16</v>
      </c>
      <c r="L79" s="135"/>
    </row>
    <row r="80" spans="1:16" ht="41.25" thickBot="1">
      <c r="A80" s="127"/>
      <c r="B80" s="633" t="s">
        <v>8080</v>
      </c>
      <c r="C80" s="357"/>
      <c r="D80" s="375"/>
      <c r="E80" s="186"/>
      <c r="F80" s="359"/>
      <c r="G80" s="910"/>
      <c r="H80" s="911"/>
      <c r="I80" s="912"/>
      <c r="J80" s="913"/>
      <c r="K80" s="914"/>
      <c r="L80" s="135"/>
    </row>
    <row r="81" spans="1:16">
      <c r="A81" s="127"/>
      <c r="B81" s="1054" t="s">
        <v>8081</v>
      </c>
      <c r="C81" s="82"/>
      <c r="D81" s="29"/>
      <c r="E81" s="54"/>
      <c r="F81" s="88"/>
      <c r="G81" s="131" t="s">
        <v>8082</v>
      </c>
      <c r="H81" s="29" t="s">
        <v>8083</v>
      </c>
      <c r="I81" s="132"/>
      <c r="J81" s="133"/>
      <c r="K81" s="114"/>
      <c r="L81" s="135"/>
    </row>
    <row r="82" spans="1:16">
      <c r="A82" s="2381"/>
      <c r="B82" s="70" t="s">
        <v>5516</v>
      </c>
      <c r="C82" s="82" t="s">
        <v>3070</v>
      </c>
      <c r="D82" s="29" t="s">
        <v>3442</v>
      </c>
      <c r="E82" s="54"/>
      <c r="F82" s="51"/>
      <c r="G82" s="131"/>
      <c r="H82" s="29">
        <v>1600</v>
      </c>
      <c r="I82" s="132" t="s">
        <v>1164</v>
      </c>
      <c r="J82" s="133">
        <v>1620</v>
      </c>
      <c r="K82" s="176">
        <v>54</v>
      </c>
    </row>
    <row r="83" spans="1:16">
      <c r="A83" s="2381"/>
      <c r="B83" s="70" t="s">
        <v>5521</v>
      </c>
      <c r="C83" s="82" t="s">
        <v>3070</v>
      </c>
      <c r="D83" s="29" t="s">
        <v>4337</v>
      </c>
      <c r="E83" s="54">
        <v>55</v>
      </c>
      <c r="F83" s="51"/>
      <c r="G83" s="131" t="s">
        <v>5529</v>
      </c>
      <c r="H83" s="29">
        <v>960</v>
      </c>
      <c r="I83" s="132" t="s">
        <v>1164</v>
      </c>
      <c r="J83" s="133">
        <v>980</v>
      </c>
      <c r="K83" s="179">
        <v>49</v>
      </c>
      <c r="L83" s="109"/>
    </row>
    <row r="84" spans="1:16" ht="35.25" customHeight="1">
      <c r="A84" s="2307"/>
      <c r="B84" s="70" t="s">
        <v>8084</v>
      </c>
      <c r="C84" s="82" t="s">
        <v>3070</v>
      </c>
      <c r="D84" s="29" t="s">
        <v>4337</v>
      </c>
      <c r="E84" s="54">
        <v>65</v>
      </c>
      <c r="F84" s="51"/>
      <c r="G84" s="131" t="s">
        <v>5529</v>
      </c>
      <c r="H84" s="29">
        <v>1180</v>
      </c>
      <c r="I84" s="132" t="s">
        <v>1164</v>
      </c>
      <c r="J84" s="133">
        <v>1200</v>
      </c>
      <c r="K84" s="134">
        <v>60</v>
      </c>
      <c r="L84" s="109"/>
    </row>
    <row r="85" spans="1:16" ht="35.25" thickBot="1">
      <c r="A85" s="127"/>
      <c r="B85" s="70" t="s">
        <v>5528</v>
      </c>
      <c r="C85" s="82" t="s">
        <v>3070</v>
      </c>
      <c r="D85" s="29" t="s">
        <v>4337</v>
      </c>
      <c r="E85" s="54">
        <v>80</v>
      </c>
      <c r="F85" s="51"/>
      <c r="G85" s="131" t="s">
        <v>5529</v>
      </c>
      <c r="H85" s="29">
        <v>1410</v>
      </c>
      <c r="I85" s="132" t="s">
        <v>1164</v>
      </c>
      <c r="J85" s="133">
        <v>1430</v>
      </c>
      <c r="K85" s="134">
        <v>71.5</v>
      </c>
    </row>
    <row r="86" spans="1:16">
      <c r="A86" s="2381"/>
      <c r="B86" s="70" t="s">
        <v>5530</v>
      </c>
      <c r="C86" s="82" t="s">
        <v>3070</v>
      </c>
      <c r="D86" s="29" t="s">
        <v>4337</v>
      </c>
      <c r="E86" s="54"/>
      <c r="F86" s="51"/>
      <c r="G86" s="131" t="s">
        <v>5529</v>
      </c>
      <c r="H86" s="29">
        <v>1110</v>
      </c>
      <c r="I86" s="132" t="s">
        <v>1164</v>
      </c>
      <c r="J86" s="133">
        <v>1130</v>
      </c>
      <c r="K86" s="134">
        <v>94.17</v>
      </c>
      <c r="L86" s="114"/>
      <c r="M86" s="117"/>
    </row>
    <row r="87" spans="1:16" ht="35.25" thickBot="1">
      <c r="A87" s="2381"/>
      <c r="B87" s="70"/>
      <c r="C87" s="82"/>
      <c r="D87" s="29"/>
      <c r="E87" s="54"/>
      <c r="F87" s="51"/>
      <c r="G87" s="131"/>
      <c r="H87" s="29"/>
      <c r="I87" s="132"/>
      <c r="J87" s="133"/>
      <c r="K87" s="134"/>
      <c r="L87" s="124"/>
      <c r="M87" s="117"/>
    </row>
    <row r="88" spans="1:16" ht="40.5">
      <c r="A88" s="127"/>
      <c r="B88" s="28" t="s">
        <v>8085</v>
      </c>
      <c r="C88" s="82" t="s">
        <v>3070</v>
      </c>
      <c r="D88" s="29" t="s">
        <v>5533</v>
      </c>
      <c r="E88" s="54"/>
      <c r="F88" s="51"/>
      <c r="G88" s="180" t="s">
        <v>8086</v>
      </c>
      <c r="H88" s="69">
        <v>1300</v>
      </c>
      <c r="I88" s="132" t="s">
        <v>1164</v>
      </c>
      <c r="J88" s="145">
        <v>1320</v>
      </c>
      <c r="K88" s="181">
        <v>33</v>
      </c>
      <c r="L88" s="713"/>
      <c r="N88" s="104">
        <f t="shared" ref="N88:N104" si="6">M88-(M88*0.03)</f>
        <v>0</v>
      </c>
      <c r="O88" s="105">
        <v>7.0000000000000007E-2</v>
      </c>
      <c r="P88" s="101">
        <f t="shared" ref="P88:P104" si="7">(N88*O88)+N88</f>
        <v>0</v>
      </c>
    </row>
    <row r="89" spans="1:16" ht="40.5">
      <c r="A89" s="127"/>
      <c r="B89" s="28" t="s">
        <v>8087</v>
      </c>
      <c r="C89" s="82" t="s">
        <v>8088</v>
      </c>
      <c r="D89" s="29" t="s">
        <v>4337</v>
      </c>
      <c r="E89" s="54"/>
      <c r="F89" s="51"/>
      <c r="G89" s="1120">
        <v>20565</v>
      </c>
      <c r="H89" s="29" t="s">
        <v>4590</v>
      </c>
      <c r="I89" s="132" t="s">
        <v>8089</v>
      </c>
      <c r="J89" s="133">
        <v>820</v>
      </c>
      <c r="K89" s="134" t="s">
        <v>8090</v>
      </c>
      <c r="L89" s="713"/>
      <c r="N89" s="104">
        <f t="shared" si="6"/>
        <v>0</v>
      </c>
      <c r="O89" s="105">
        <v>7.0000000000000007E-2</v>
      </c>
      <c r="P89" s="101">
        <f t="shared" si="7"/>
        <v>0</v>
      </c>
    </row>
    <row r="90" spans="1:16" ht="40.5">
      <c r="A90" s="42"/>
      <c r="B90" s="28" t="s">
        <v>8091</v>
      </c>
      <c r="C90" s="82" t="s">
        <v>3070</v>
      </c>
      <c r="D90" s="29" t="s">
        <v>4337</v>
      </c>
      <c r="E90" s="54"/>
      <c r="F90" s="51"/>
      <c r="G90" s="1120">
        <v>20565</v>
      </c>
      <c r="H90" s="29" t="s">
        <v>4590</v>
      </c>
      <c r="I90" s="132" t="s">
        <v>8092</v>
      </c>
      <c r="J90" s="133">
        <v>820</v>
      </c>
      <c r="K90" s="134" t="s">
        <v>8093</v>
      </c>
      <c r="L90" s="713"/>
      <c r="N90" s="104">
        <f t="shared" si="6"/>
        <v>0</v>
      </c>
      <c r="O90" s="105">
        <v>7.0000000000000007E-2</v>
      </c>
      <c r="P90" s="101">
        <f t="shared" si="7"/>
        <v>0</v>
      </c>
    </row>
    <row r="91" spans="1:16" ht="40.5">
      <c r="A91" s="42"/>
      <c r="B91" s="3897" t="s">
        <v>8094</v>
      </c>
      <c r="C91" s="3898"/>
      <c r="D91" s="3773"/>
      <c r="E91" s="54" t="s">
        <v>8095</v>
      </c>
      <c r="F91" s="143"/>
      <c r="G91" s="784" t="s">
        <v>8094</v>
      </c>
      <c r="H91" s="213"/>
      <c r="I91" s="162"/>
      <c r="J91" s="862"/>
      <c r="K91" s="146" t="s">
        <v>8096</v>
      </c>
      <c r="L91" s="713"/>
      <c r="N91" s="104">
        <f t="shared" si="6"/>
        <v>0</v>
      </c>
      <c r="O91" s="105">
        <v>7.0000000000000007E-2</v>
      </c>
      <c r="P91" s="101">
        <f t="shared" si="7"/>
        <v>0</v>
      </c>
    </row>
    <row r="92" spans="1:16" ht="40.5">
      <c r="A92" s="42"/>
      <c r="B92" s="62"/>
      <c r="C92" s="48"/>
      <c r="D92" s="29"/>
      <c r="E92" s="54"/>
      <c r="F92" s="51"/>
      <c r="G92" s="131"/>
      <c r="H92" s="29"/>
      <c r="I92" s="132"/>
      <c r="J92" s="133"/>
      <c r="K92" s="134"/>
      <c r="L92" s="713"/>
      <c r="N92" s="104">
        <f t="shared" si="6"/>
        <v>0</v>
      </c>
      <c r="O92" s="105">
        <v>7.0000000000000007E-2</v>
      </c>
      <c r="P92" s="101">
        <f t="shared" si="7"/>
        <v>0</v>
      </c>
    </row>
    <row r="93" spans="1:16" ht="40.5">
      <c r="A93" s="42"/>
      <c r="B93" s="28" t="s">
        <v>8097</v>
      </c>
      <c r="C93" s="82" t="s">
        <v>3070</v>
      </c>
      <c r="D93" s="1121" t="s">
        <v>4337</v>
      </c>
      <c r="E93" s="1122" t="s">
        <v>8098</v>
      </c>
      <c r="F93" s="51"/>
      <c r="G93" s="180" t="s">
        <v>8086</v>
      </c>
      <c r="H93" s="69">
        <v>2750</v>
      </c>
      <c r="I93" s="132" t="s">
        <v>8099</v>
      </c>
      <c r="J93" s="145">
        <v>2800</v>
      </c>
      <c r="K93" s="146" t="s">
        <v>8098</v>
      </c>
      <c r="L93" s="713"/>
      <c r="N93" s="104">
        <f t="shared" si="6"/>
        <v>0</v>
      </c>
      <c r="O93" s="105">
        <v>7.0000000000000007E-2</v>
      </c>
      <c r="P93" s="101">
        <f t="shared" si="7"/>
        <v>0</v>
      </c>
    </row>
    <row r="94" spans="1:16" ht="40.5">
      <c r="A94" s="42"/>
      <c r="B94" s="28" t="s">
        <v>8100</v>
      </c>
      <c r="C94" s="82" t="s">
        <v>3070</v>
      </c>
      <c r="D94" s="1121" t="s">
        <v>4337</v>
      </c>
      <c r="E94" s="1122" t="s">
        <v>8098</v>
      </c>
      <c r="F94" s="51"/>
      <c r="G94" s="180" t="s">
        <v>8086</v>
      </c>
      <c r="H94" s="69">
        <v>2550</v>
      </c>
      <c r="I94" s="132" t="s">
        <v>8099</v>
      </c>
      <c r="J94" s="145">
        <v>2600</v>
      </c>
      <c r="K94" s="146" t="s">
        <v>8101</v>
      </c>
      <c r="L94" s="722"/>
      <c r="N94" s="104">
        <f t="shared" si="6"/>
        <v>0</v>
      </c>
      <c r="O94" s="105">
        <v>7.0000000000000007E-2</v>
      </c>
      <c r="P94" s="101">
        <f t="shared" si="7"/>
        <v>0</v>
      </c>
    </row>
    <row r="95" spans="1:16" ht="40.5">
      <c r="A95" s="42"/>
      <c r="B95" s="259"/>
      <c r="C95" s="362"/>
      <c r="D95" s="375"/>
      <c r="E95" s="158"/>
      <c r="F95" s="361"/>
      <c r="G95" s="904"/>
      <c r="H95" s="69"/>
      <c r="I95" s="69"/>
      <c r="J95" s="908"/>
      <c r="K95" s="908"/>
      <c r="L95" s="722"/>
      <c r="N95" s="104">
        <f t="shared" si="6"/>
        <v>0</v>
      </c>
      <c r="O95" s="105">
        <v>7.0000000000000007E-2</v>
      </c>
      <c r="P95" s="101">
        <f t="shared" si="7"/>
        <v>0</v>
      </c>
    </row>
    <row r="96" spans="1:16" ht="41.25" thickBot="1">
      <c r="A96" s="42"/>
      <c r="B96" s="259"/>
      <c r="C96" s="357"/>
      <c r="D96" s="375"/>
      <c r="E96" s="158"/>
      <c r="F96" s="361"/>
      <c r="G96" s="904"/>
      <c r="H96" s="69"/>
      <c r="I96" s="69"/>
      <c r="J96" s="909"/>
      <c r="K96" s="909"/>
      <c r="L96" s="722"/>
      <c r="N96" s="104">
        <f t="shared" si="6"/>
        <v>0</v>
      </c>
      <c r="O96" s="105">
        <v>7.0000000000000007E-2</v>
      </c>
      <c r="P96" s="101">
        <f t="shared" si="7"/>
        <v>0</v>
      </c>
    </row>
    <row r="97" spans="1:16" ht="41.25" thickBot="1">
      <c r="A97" s="42"/>
      <c r="B97" s="633" t="s">
        <v>8102</v>
      </c>
      <c r="C97" s="357"/>
      <c r="D97" s="375"/>
      <c r="E97" s="186"/>
      <c r="F97" s="359"/>
      <c r="G97" s="910"/>
      <c r="H97" s="911"/>
      <c r="I97" s="912"/>
      <c r="J97" s="913"/>
      <c r="K97" s="914"/>
      <c r="L97" s="713"/>
      <c r="N97" s="104">
        <f t="shared" si="6"/>
        <v>0</v>
      </c>
      <c r="O97" s="105">
        <v>7.0000000000000007E-2</v>
      </c>
      <c r="P97" s="101">
        <f t="shared" si="7"/>
        <v>0</v>
      </c>
    </row>
    <row r="98" spans="1:16" ht="40.5">
      <c r="A98" s="42"/>
      <c r="B98" s="1054" t="s">
        <v>8081</v>
      </c>
      <c r="C98" s="82"/>
      <c r="D98" s="29"/>
      <c r="E98" s="54"/>
      <c r="F98" s="88"/>
      <c r="G98" s="131" t="s">
        <v>8103</v>
      </c>
      <c r="H98" s="29"/>
      <c r="I98" s="132"/>
      <c r="J98" s="133"/>
      <c r="K98" s="114"/>
      <c r="L98" s="713"/>
      <c r="N98" s="104">
        <f t="shared" si="6"/>
        <v>0</v>
      </c>
      <c r="O98" s="105">
        <v>7.0000000000000007E-2</v>
      </c>
      <c r="P98" s="101">
        <f t="shared" si="7"/>
        <v>0</v>
      </c>
    </row>
    <row r="99" spans="1:16" ht="40.5">
      <c r="A99" s="1383"/>
      <c r="B99" s="1590" t="s">
        <v>8104</v>
      </c>
      <c r="C99" s="82" t="s">
        <v>3070</v>
      </c>
      <c r="D99" s="162" t="s">
        <v>3442</v>
      </c>
      <c r="E99" s="54"/>
      <c r="F99" s="51"/>
      <c r="G99" s="131"/>
      <c r="H99" s="29">
        <v>1600</v>
      </c>
      <c r="I99" s="132" t="s">
        <v>1164</v>
      </c>
      <c r="J99" s="133">
        <v>1620</v>
      </c>
      <c r="K99" s="176">
        <v>54</v>
      </c>
      <c r="L99" s="713"/>
      <c r="N99" s="104">
        <f t="shared" si="6"/>
        <v>0</v>
      </c>
      <c r="O99" s="105">
        <v>7.0000000000000007E-2</v>
      </c>
      <c r="P99" s="101">
        <f t="shared" si="7"/>
        <v>0</v>
      </c>
    </row>
    <row r="100" spans="1:16">
      <c r="A100" s="1383"/>
      <c r="B100" s="1590" t="s">
        <v>8105</v>
      </c>
      <c r="C100" s="82" t="s">
        <v>3070</v>
      </c>
      <c r="D100" s="162" t="s">
        <v>4337</v>
      </c>
      <c r="E100" s="54">
        <v>55</v>
      </c>
      <c r="F100" s="51"/>
      <c r="G100" s="131" t="s">
        <v>8106</v>
      </c>
      <c r="H100" s="29">
        <v>960</v>
      </c>
      <c r="I100" s="132" t="s">
        <v>1164</v>
      </c>
      <c r="J100" s="133">
        <v>980</v>
      </c>
      <c r="K100" s="179">
        <v>49</v>
      </c>
      <c r="L100" s="147"/>
      <c r="M100" s="104">
        <v>2669.52</v>
      </c>
      <c r="N100" s="104">
        <f t="shared" si="6"/>
        <v>2589.4344000000001</v>
      </c>
      <c r="O100" s="105">
        <v>7.0000000000000007E-2</v>
      </c>
      <c r="P100" s="101">
        <f t="shared" si="7"/>
        <v>2770.6948080000002</v>
      </c>
    </row>
    <row r="101" spans="1:16">
      <c r="A101" s="1383"/>
      <c r="B101" s="1590" t="s">
        <v>8107</v>
      </c>
      <c r="C101" s="82" t="s">
        <v>3070</v>
      </c>
      <c r="D101" s="162" t="s">
        <v>4337</v>
      </c>
      <c r="E101" s="54">
        <v>65</v>
      </c>
      <c r="F101" s="51"/>
      <c r="G101" s="131" t="s">
        <v>5529</v>
      </c>
      <c r="H101" s="29">
        <v>1180</v>
      </c>
      <c r="I101" s="132" t="s">
        <v>1164</v>
      </c>
      <c r="J101" s="133">
        <v>1200</v>
      </c>
      <c r="K101" s="134">
        <v>60</v>
      </c>
      <c r="L101" s="147"/>
      <c r="N101" s="104">
        <f t="shared" si="6"/>
        <v>0</v>
      </c>
      <c r="O101" s="105">
        <v>7.0000000000000007E-2</v>
      </c>
      <c r="P101" s="101">
        <f t="shared" si="7"/>
        <v>0</v>
      </c>
    </row>
    <row r="102" spans="1:16">
      <c r="A102" s="2369"/>
      <c r="B102" s="1590" t="s">
        <v>8108</v>
      </c>
      <c r="C102" s="82" t="s">
        <v>3070</v>
      </c>
      <c r="D102" s="162" t="s">
        <v>4337</v>
      </c>
      <c r="E102" s="54">
        <v>80</v>
      </c>
      <c r="F102" s="51"/>
      <c r="G102" s="131" t="s">
        <v>5529</v>
      </c>
      <c r="H102" s="29">
        <v>1410</v>
      </c>
      <c r="I102" s="132" t="s">
        <v>1164</v>
      </c>
      <c r="J102" s="133">
        <v>1430</v>
      </c>
      <c r="K102" s="134">
        <v>71.5</v>
      </c>
      <c r="L102" s="147"/>
      <c r="M102" s="104">
        <v>12972.96</v>
      </c>
      <c r="N102" s="104">
        <f t="shared" si="6"/>
        <v>12583.771199999999</v>
      </c>
      <c r="O102" s="105">
        <v>7.0000000000000007E-2</v>
      </c>
      <c r="P102" s="101">
        <f t="shared" si="7"/>
        <v>13464.635183999999</v>
      </c>
    </row>
    <row r="103" spans="1:16">
      <c r="A103" s="136"/>
      <c r="B103" s="70" t="s">
        <v>5530</v>
      </c>
      <c r="C103" s="82" t="s">
        <v>3070</v>
      </c>
      <c r="D103" s="29" t="s">
        <v>4337</v>
      </c>
      <c r="E103" s="54"/>
      <c r="F103" s="51"/>
      <c r="G103" s="131" t="s">
        <v>5529</v>
      </c>
      <c r="H103" s="29">
        <v>1110</v>
      </c>
      <c r="I103" s="132" t="s">
        <v>1164</v>
      </c>
      <c r="J103" s="133">
        <v>1130</v>
      </c>
      <c r="K103" s="134">
        <v>94.17</v>
      </c>
      <c r="L103" s="147"/>
      <c r="M103" s="104">
        <v>12687.84</v>
      </c>
      <c r="N103" s="104">
        <f t="shared" si="6"/>
        <v>12307.2048</v>
      </c>
      <c r="O103" s="105">
        <v>7.0000000000000007E-2</v>
      </c>
      <c r="P103" s="101">
        <f t="shared" si="7"/>
        <v>13168.709135999999</v>
      </c>
    </row>
    <row r="104" spans="1:16">
      <c r="A104" s="136"/>
      <c r="B104" s="26"/>
      <c r="C104" s="85"/>
      <c r="D104" s="86"/>
      <c r="E104" s="250"/>
      <c r="F104" s="251"/>
      <c r="G104" s="275"/>
      <c r="H104" s="204"/>
      <c r="I104" s="20"/>
      <c r="J104" s="204"/>
      <c r="K104" s="310"/>
      <c r="L104" s="135"/>
      <c r="M104" s="104">
        <v>16572.599999999999</v>
      </c>
      <c r="N104" s="104">
        <f t="shared" si="6"/>
        <v>16075.421999999999</v>
      </c>
      <c r="O104" s="105">
        <v>7.0000000000000007E-2</v>
      </c>
      <c r="P104" s="101">
        <f t="shared" si="7"/>
        <v>17200.701539999998</v>
      </c>
    </row>
    <row r="105" spans="1:16" ht="40.5">
      <c r="A105" s="136"/>
      <c r="B105" s="1411" t="s">
        <v>8109</v>
      </c>
      <c r="C105" s="2013"/>
      <c r="D105" s="375"/>
      <c r="E105" s="158"/>
      <c r="F105" s="361"/>
      <c r="G105" s="630" t="s">
        <v>8110</v>
      </c>
      <c r="H105" s="915"/>
      <c r="I105" s="920"/>
      <c r="J105" s="916"/>
      <c r="K105" s="921"/>
      <c r="L105" s="135"/>
      <c r="M105" s="104">
        <v>6021.12</v>
      </c>
      <c r="N105" s="104">
        <f>M105-(M105*0.03)</f>
        <v>5840.4863999999998</v>
      </c>
      <c r="O105" s="105">
        <v>7.0000000000000007E-2</v>
      </c>
      <c r="P105" s="101">
        <f>(N105*O105)+N105</f>
        <v>6249.3204479999995</v>
      </c>
    </row>
    <row r="106" spans="1:16" ht="39.75">
      <c r="A106" s="42"/>
      <c r="B106" s="259" t="s">
        <v>8111</v>
      </c>
      <c r="C106" s="362" t="s">
        <v>2388</v>
      </c>
      <c r="D106" s="375" t="s">
        <v>3451</v>
      </c>
      <c r="E106" s="158"/>
      <c r="F106" s="361"/>
      <c r="G106" s="1971" t="s">
        <v>3361</v>
      </c>
      <c r="H106" s="915">
        <v>775</v>
      </c>
      <c r="I106" s="920"/>
      <c r="J106" s="1968">
        <v>829.245</v>
      </c>
      <c r="K106" s="915">
        <v>13.82</v>
      </c>
      <c r="L106" s="135"/>
      <c r="M106" s="104">
        <v>8714.16</v>
      </c>
      <c r="N106" s="104">
        <f>M106-(M106*0.03)</f>
        <v>8452.7351999999992</v>
      </c>
      <c r="O106" s="105">
        <v>7.0000000000000007E-2</v>
      </c>
      <c r="P106" s="101">
        <f>(N106*O106)+N106</f>
        <v>9044.4266639999987</v>
      </c>
    </row>
    <row r="107" spans="1:16" ht="39.75">
      <c r="A107" s="42"/>
      <c r="B107" s="259" t="s">
        <v>8112</v>
      </c>
      <c r="C107" s="362" t="s">
        <v>2388</v>
      </c>
      <c r="D107" s="375" t="s">
        <v>3451</v>
      </c>
      <c r="E107" s="158"/>
      <c r="F107" s="361"/>
      <c r="G107" s="1970" t="s">
        <v>3361</v>
      </c>
      <c r="H107" s="694">
        <v>785</v>
      </c>
      <c r="I107" s="69"/>
      <c r="J107" s="900">
        <v>839.95</v>
      </c>
      <c r="K107" s="1969">
        <v>13.99</v>
      </c>
      <c r="L107" s="135"/>
      <c r="M107" s="104">
        <v>0</v>
      </c>
      <c r="N107" s="104">
        <f>M107-(M107*0.03)</f>
        <v>0</v>
      </c>
      <c r="O107" s="105">
        <v>7.0000000000000007E-2</v>
      </c>
      <c r="P107" s="101">
        <f t="shared" ref="P107:P113" si="8">(N107*O107)+N107</f>
        <v>0</v>
      </c>
    </row>
    <row r="108" spans="1:16" ht="39.75">
      <c r="A108" s="42"/>
      <c r="B108" s="259" t="s">
        <v>8113</v>
      </c>
      <c r="C108" s="357" t="s">
        <v>291</v>
      </c>
      <c r="D108" s="375" t="s">
        <v>5355</v>
      </c>
      <c r="E108" s="158">
        <v>14</v>
      </c>
      <c r="F108" s="361" t="s">
        <v>1223</v>
      </c>
      <c r="G108" s="1970" t="s">
        <v>5292</v>
      </c>
      <c r="H108" s="912">
        <v>1085</v>
      </c>
      <c r="I108" s="69" t="s">
        <v>8114</v>
      </c>
      <c r="J108" s="1972">
        <v>1191</v>
      </c>
      <c r="K108" s="1972">
        <v>11.61</v>
      </c>
      <c r="L108" s="135"/>
      <c r="M108" s="104">
        <v>18537.7</v>
      </c>
      <c r="N108" s="104">
        <f>M108-(M108*0.03)</f>
        <v>17981.569</v>
      </c>
      <c r="O108" s="105">
        <v>7.0000000000000007E-2</v>
      </c>
      <c r="P108" s="101">
        <f t="shared" si="8"/>
        <v>19240.278829999999</v>
      </c>
    </row>
    <row r="109" spans="1:16">
      <c r="A109" s="48"/>
      <c r="B109" s="1643" t="s">
        <v>8115</v>
      </c>
      <c r="C109" s="3793" t="s">
        <v>4563</v>
      </c>
      <c r="D109" s="3353" t="s">
        <v>5533</v>
      </c>
      <c r="E109" s="1478" t="s">
        <v>8116</v>
      </c>
      <c r="F109" s="1479" t="s">
        <v>1265</v>
      </c>
      <c r="G109" s="2101" t="s">
        <v>8117</v>
      </c>
      <c r="H109" s="1718" t="s">
        <v>8118</v>
      </c>
      <c r="I109" s="3791" t="s">
        <v>8031</v>
      </c>
      <c r="J109" s="3801" t="s">
        <v>8119</v>
      </c>
      <c r="K109" s="2132" t="s">
        <v>8120</v>
      </c>
      <c r="L109" s="135"/>
      <c r="M109" s="104">
        <v>9031.68</v>
      </c>
      <c r="N109" s="104">
        <f t="shared" ref="N109:N118" si="9">M109-(M109*0.03)</f>
        <v>8760.7296000000006</v>
      </c>
      <c r="O109" s="105">
        <v>7.0000000000000007E-2</v>
      </c>
      <c r="P109" s="101">
        <f t="shared" si="8"/>
        <v>9373.9806720000015</v>
      </c>
    </row>
    <row r="110" spans="1:16" ht="35.25" thickBot="1">
      <c r="B110" s="852"/>
      <c r="C110" s="753"/>
      <c r="D110" s="634"/>
      <c r="E110" s="1478"/>
      <c r="F110" s="1479" t="s">
        <v>8121</v>
      </c>
      <c r="G110" s="2101"/>
      <c r="H110" s="1718"/>
      <c r="I110" s="3791" t="s">
        <v>8031</v>
      </c>
      <c r="J110" s="2130" t="s">
        <v>8122</v>
      </c>
      <c r="K110" s="2132" t="s">
        <v>8123</v>
      </c>
      <c r="L110" s="135"/>
      <c r="N110" s="104">
        <f t="shared" si="9"/>
        <v>0</v>
      </c>
      <c r="O110" s="105">
        <v>7.0000000000000007E-2</v>
      </c>
      <c r="P110" s="101">
        <f t="shared" si="8"/>
        <v>0</v>
      </c>
    </row>
    <row r="111" spans="1:16">
      <c r="A111" s="2" t="s">
        <v>1</v>
      </c>
      <c r="B111" s="70" t="s">
        <v>8124</v>
      </c>
      <c r="C111" s="82" t="s">
        <v>3070</v>
      </c>
      <c r="D111" s="29" t="s">
        <v>300</v>
      </c>
      <c r="E111" s="54"/>
      <c r="F111" s="88"/>
      <c r="G111" s="131" t="s">
        <v>3344</v>
      </c>
      <c r="H111" s="29"/>
      <c r="I111" s="132"/>
      <c r="J111" s="133">
        <v>428</v>
      </c>
      <c r="K111" s="114">
        <v>10.7</v>
      </c>
      <c r="L111" s="135"/>
      <c r="M111" s="104">
        <v>8478.9599999999991</v>
      </c>
      <c r="N111" s="104">
        <f t="shared" si="9"/>
        <v>8224.5911999999989</v>
      </c>
      <c r="O111" s="105">
        <v>7.0000000000000007E-2</v>
      </c>
      <c r="P111" s="101">
        <f t="shared" si="8"/>
        <v>8800.3125839999993</v>
      </c>
    </row>
    <row r="112" spans="1:16">
      <c r="A112" s="3753" t="s">
        <v>8052</v>
      </c>
      <c r="B112" s="1602" t="s">
        <v>8125</v>
      </c>
      <c r="C112" s="82" t="s">
        <v>3070</v>
      </c>
      <c r="D112" s="29" t="s">
        <v>183</v>
      </c>
      <c r="E112" s="54"/>
      <c r="F112" s="51"/>
      <c r="G112" s="131" t="s">
        <v>6598</v>
      </c>
      <c r="H112" s="29"/>
      <c r="I112" s="132"/>
      <c r="J112" s="133">
        <v>240</v>
      </c>
      <c r="K112" s="176">
        <v>12</v>
      </c>
      <c r="L112" s="135"/>
      <c r="M112" s="104">
        <v>11122.62</v>
      </c>
      <c r="N112" s="104">
        <f t="shared" si="9"/>
        <v>10788.941400000002</v>
      </c>
      <c r="O112" s="105">
        <v>7.0000000000000007E-2</v>
      </c>
      <c r="P112" s="101">
        <f t="shared" si="8"/>
        <v>11544.167298000002</v>
      </c>
    </row>
    <row r="113" spans="1:16" ht="35.25" thickBot="1">
      <c r="B113" s="1602" t="s">
        <v>8126</v>
      </c>
      <c r="C113" s="82" t="s">
        <v>6589</v>
      </c>
      <c r="D113" s="162" t="s">
        <v>4947</v>
      </c>
      <c r="E113" s="54" t="s">
        <v>5646</v>
      </c>
      <c r="F113" s="963" t="s">
        <v>1606</v>
      </c>
      <c r="G113" s="131" t="s">
        <v>6598</v>
      </c>
      <c r="H113" s="29"/>
      <c r="I113" s="132"/>
      <c r="J113" s="133">
        <v>860</v>
      </c>
      <c r="K113" s="134">
        <v>34.4</v>
      </c>
      <c r="L113" s="135"/>
      <c r="M113" s="104">
        <v>3813.12</v>
      </c>
      <c r="N113" s="104">
        <f t="shared" si="9"/>
        <v>3698.7264</v>
      </c>
      <c r="O113" s="105">
        <v>7.0000000000000007E-2</v>
      </c>
      <c r="P113" s="101">
        <f t="shared" si="8"/>
        <v>3957.637248</v>
      </c>
    </row>
    <row r="114" spans="1:16">
      <c r="A114" s="3759" t="s">
        <v>3</v>
      </c>
      <c r="B114" s="3760"/>
      <c r="C114" s="400" t="s">
        <v>4</v>
      </c>
      <c r="D114" s="754" t="s">
        <v>5</v>
      </c>
      <c r="E114" s="9" t="s">
        <v>6</v>
      </c>
      <c r="F114" s="9" t="s">
        <v>6</v>
      </c>
      <c r="G114" s="763" t="s">
        <v>7</v>
      </c>
      <c r="H114" s="112" t="s">
        <v>8</v>
      </c>
      <c r="I114" s="113" t="s">
        <v>936</v>
      </c>
      <c r="J114" s="115" t="s">
        <v>10</v>
      </c>
      <c r="K114" s="114" t="s">
        <v>10</v>
      </c>
      <c r="L114" s="135"/>
    </row>
    <row r="115" spans="1:16" ht="35.25" thickBot="1">
      <c r="A115" s="118"/>
      <c r="B115" s="119"/>
      <c r="C115" s="401"/>
      <c r="D115" s="755" t="s">
        <v>11</v>
      </c>
      <c r="E115" s="15" t="s">
        <v>13</v>
      </c>
      <c r="F115" s="15" t="s">
        <v>12</v>
      </c>
      <c r="G115" s="764"/>
      <c r="H115" s="122" t="s">
        <v>14</v>
      </c>
      <c r="I115" s="123" t="s">
        <v>937</v>
      </c>
      <c r="J115" s="125" t="s">
        <v>15</v>
      </c>
      <c r="K115" s="124" t="s">
        <v>16</v>
      </c>
      <c r="L115" s="135"/>
    </row>
    <row r="116" spans="1:16" ht="40.5">
      <c r="A116" s="127"/>
      <c r="B116" s="1092"/>
      <c r="C116" s="357"/>
      <c r="D116" s="375"/>
      <c r="E116" s="186"/>
      <c r="F116" s="359"/>
      <c r="G116" s="910"/>
      <c r="H116" s="911"/>
      <c r="I116" s="912"/>
      <c r="J116" s="913"/>
      <c r="K116" s="914"/>
      <c r="L116" s="135"/>
    </row>
    <row r="117" spans="1:16">
      <c r="A117" s="136"/>
      <c r="B117" s="1602"/>
      <c r="C117" s="82"/>
      <c r="D117" s="29"/>
      <c r="E117" s="54"/>
      <c r="F117" s="51"/>
      <c r="G117" s="131"/>
      <c r="H117" s="29"/>
      <c r="I117" s="132"/>
      <c r="J117" s="133"/>
      <c r="K117" s="134"/>
      <c r="L117" s="135"/>
    </row>
    <row r="118" spans="1:16">
      <c r="A118" s="42"/>
      <c r="B118" s="1602"/>
      <c r="C118" s="82"/>
      <c r="D118" s="29"/>
      <c r="E118" s="54"/>
      <c r="F118" s="51"/>
      <c r="G118" s="131"/>
      <c r="H118" s="29"/>
      <c r="I118" s="132"/>
      <c r="J118" s="133"/>
      <c r="K118" s="134"/>
      <c r="L118" s="135"/>
      <c r="M118" s="104">
        <v>8640</v>
      </c>
      <c r="N118" s="104">
        <f t="shared" si="9"/>
        <v>8380.7999999999993</v>
      </c>
      <c r="O118" s="105">
        <v>7.0000000000000007E-2</v>
      </c>
      <c r="P118" s="101">
        <f>(N118*O118)+N118</f>
        <v>8967.4559999999983</v>
      </c>
    </row>
    <row r="119" spans="1:16">
      <c r="A119" s="42"/>
      <c r="B119" s="1602"/>
      <c r="C119" s="82"/>
      <c r="D119" s="162"/>
      <c r="E119" s="54"/>
      <c r="F119" s="51"/>
      <c r="G119" s="131"/>
      <c r="H119" s="29"/>
      <c r="I119" s="132"/>
      <c r="J119" s="133"/>
      <c r="K119" s="134"/>
      <c r="L119" s="135"/>
    </row>
    <row r="120" spans="1:16">
      <c r="A120" s="42"/>
      <c r="B120" s="1602"/>
      <c r="C120" s="82"/>
      <c r="D120" s="162"/>
      <c r="E120" s="54"/>
      <c r="F120" s="51"/>
      <c r="G120" s="131"/>
      <c r="H120" s="29"/>
      <c r="I120" s="132"/>
      <c r="J120" s="133"/>
      <c r="K120" s="134"/>
      <c r="L120" s="135"/>
    </row>
    <row r="121" spans="1:16">
      <c r="A121" s="42"/>
      <c r="B121" s="1602"/>
      <c r="C121" s="82"/>
      <c r="D121" s="162"/>
      <c r="E121" s="54"/>
      <c r="F121" s="51"/>
      <c r="G121" s="131"/>
      <c r="H121" s="29"/>
      <c r="I121" s="132"/>
      <c r="J121" s="133"/>
      <c r="K121" s="134"/>
      <c r="L121" s="135"/>
    </row>
    <row r="122" spans="1:16">
      <c r="A122" s="42"/>
      <c r="B122" s="1602"/>
      <c r="C122" s="82"/>
      <c r="D122" s="162"/>
      <c r="E122" s="54"/>
      <c r="F122" s="51"/>
      <c r="G122" s="131"/>
      <c r="H122" s="29"/>
      <c r="I122" s="132"/>
      <c r="J122" s="133"/>
      <c r="K122" s="134"/>
      <c r="L122" s="135"/>
    </row>
    <row r="123" spans="1:16">
      <c r="A123" s="42"/>
      <c r="B123" s="1602"/>
      <c r="C123" s="82"/>
      <c r="D123" s="162"/>
      <c r="E123" s="1122"/>
      <c r="F123" s="51"/>
      <c r="G123" s="180"/>
      <c r="H123" s="69"/>
      <c r="I123" s="132"/>
      <c r="J123" s="2370"/>
      <c r="K123" s="146"/>
      <c r="L123" s="135"/>
    </row>
    <row r="124" spans="1:16" ht="39.75">
      <c r="A124" s="42"/>
      <c r="B124" s="225"/>
      <c r="C124" s="82"/>
      <c r="D124" s="162"/>
      <c r="E124" s="158"/>
      <c r="F124" s="361"/>
      <c r="G124" s="765"/>
      <c r="H124" s="912"/>
      <c r="I124" s="1772"/>
      <c r="J124" s="3873"/>
      <c r="K124" s="3874"/>
      <c r="L124" s="135"/>
    </row>
    <row r="125" spans="1:16" ht="39.75">
      <c r="A125" s="42"/>
      <c r="B125" s="225"/>
      <c r="C125" s="82"/>
      <c r="D125" s="162"/>
      <c r="E125" s="158"/>
      <c r="F125" s="361"/>
      <c r="G125" s="630"/>
      <c r="H125" s="915"/>
      <c r="I125" s="1772"/>
      <c r="J125" s="3872"/>
      <c r="K125" s="3875"/>
    </row>
    <row r="126" spans="1:16" ht="39.75">
      <c r="A126" s="42"/>
      <c r="B126" s="225"/>
      <c r="C126" s="82"/>
      <c r="D126" s="162"/>
      <c r="E126" s="158"/>
      <c r="F126" s="361"/>
      <c r="G126" s="630"/>
      <c r="H126" s="915"/>
      <c r="I126" s="1772"/>
      <c r="J126" s="3872"/>
      <c r="K126" s="3875"/>
      <c r="L126" s="109"/>
    </row>
    <row r="127" spans="1:16" ht="35.25" customHeight="1">
      <c r="A127" s="42"/>
      <c r="B127" s="1602"/>
      <c r="C127" s="82"/>
      <c r="D127" s="162"/>
      <c r="E127" s="158"/>
      <c r="F127" s="361"/>
      <c r="G127" s="630"/>
      <c r="H127" s="915"/>
      <c r="I127" s="920"/>
      <c r="J127" s="3872"/>
      <c r="K127" s="3875"/>
      <c r="L127" s="109"/>
    </row>
    <row r="128" spans="1:16" ht="40.5" thickBot="1">
      <c r="A128" s="42"/>
      <c r="B128" s="1602"/>
      <c r="C128" s="82"/>
      <c r="D128" s="162"/>
      <c r="E128" s="158"/>
      <c r="F128" s="361"/>
      <c r="G128" s="630"/>
      <c r="H128" s="915"/>
      <c r="I128" s="1772"/>
      <c r="J128" s="3872"/>
      <c r="K128" s="3875"/>
    </row>
    <row r="129" spans="1:16" ht="39.75">
      <c r="A129" s="42"/>
      <c r="B129" s="1602"/>
      <c r="C129" s="82"/>
      <c r="D129" s="162"/>
      <c r="E129" s="158"/>
      <c r="F129" s="361"/>
      <c r="G129" s="630"/>
      <c r="H129" s="915"/>
      <c r="I129" s="1772"/>
      <c r="J129" s="3872"/>
      <c r="K129" s="3875"/>
      <c r="L129" s="116" t="s">
        <v>2534</v>
      </c>
      <c r="M129" s="117"/>
    </row>
    <row r="130" spans="1:16" ht="40.5" thickBot="1">
      <c r="A130" s="190"/>
      <c r="B130" s="1602"/>
      <c r="C130" s="82"/>
      <c r="D130" s="162"/>
      <c r="E130" s="158"/>
      <c r="F130" s="361"/>
      <c r="G130" s="2439"/>
      <c r="H130" s="915"/>
      <c r="I130" s="920"/>
      <c r="J130" s="3872"/>
      <c r="K130" s="2829"/>
      <c r="L130" s="126" t="s">
        <v>2535</v>
      </c>
      <c r="M130" s="117"/>
    </row>
    <row r="131" spans="1:16" ht="39.75">
      <c r="A131" s="42"/>
      <c r="B131" s="1602"/>
      <c r="C131" s="82"/>
      <c r="D131" s="162"/>
      <c r="E131" s="158"/>
      <c r="F131" s="361"/>
      <c r="G131" s="2439"/>
      <c r="H131" s="915"/>
      <c r="I131" s="920"/>
      <c r="J131" s="3872"/>
      <c r="K131" s="2829"/>
      <c r="L131" s="135"/>
      <c r="M131" s="104">
        <v>3552</v>
      </c>
      <c r="N131" s="104">
        <f t="shared" ref="N131:N156" si="10">M131-(M131*0.03)</f>
        <v>3445.44</v>
      </c>
      <c r="O131" s="105">
        <v>7.0000000000000007E-2</v>
      </c>
      <c r="P131" s="101">
        <f t="shared" ref="P131:P147" si="11">(N131*O131)+N131</f>
        <v>3686.6208000000001</v>
      </c>
    </row>
    <row r="132" spans="1:16" ht="39.75">
      <c r="A132" s="42"/>
      <c r="B132" s="1602"/>
      <c r="C132" s="82"/>
      <c r="D132" s="162"/>
      <c r="E132" s="158"/>
      <c r="F132" s="361"/>
      <c r="G132" s="630"/>
      <c r="H132" s="915"/>
      <c r="I132" s="920"/>
      <c r="J132" s="3872"/>
      <c r="K132" s="2829"/>
      <c r="L132" s="135"/>
      <c r="N132" s="104">
        <f t="shared" si="10"/>
        <v>0</v>
      </c>
      <c r="O132" s="105">
        <v>7.0000000000000007E-2</v>
      </c>
      <c r="P132" s="101">
        <f t="shared" si="11"/>
        <v>0</v>
      </c>
    </row>
    <row r="133" spans="1:16" ht="39.75">
      <c r="A133" s="42"/>
      <c r="B133" s="259"/>
      <c r="C133" s="82"/>
      <c r="D133" s="162"/>
      <c r="E133" s="158"/>
      <c r="F133" s="361"/>
      <c r="G133" s="904"/>
      <c r="H133" s="69"/>
      <c r="I133" s="1772"/>
      <c r="J133" s="3878"/>
      <c r="K133" s="3878"/>
      <c r="L133" s="135"/>
      <c r="M133" s="104">
        <v>9498.06</v>
      </c>
      <c r="N133" s="104">
        <f t="shared" si="10"/>
        <v>9213.118199999999</v>
      </c>
      <c r="O133" s="105">
        <v>7.0000000000000007E-2</v>
      </c>
      <c r="P133" s="101">
        <f t="shared" si="11"/>
        <v>9858.0364739999986</v>
      </c>
    </row>
    <row r="134" spans="1:16" ht="39.75">
      <c r="A134" s="42"/>
      <c r="B134" s="259"/>
      <c r="C134" s="82"/>
      <c r="D134" s="162"/>
      <c r="E134" s="158"/>
      <c r="F134" s="361"/>
      <c r="G134" s="904"/>
      <c r="H134" s="69"/>
      <c r="I134" s="1772"/>
      <c r="J134" s="3878"/>
      <c r="K134" s="3878"/>
      <c r="L134" s="135"/>
      <c r="M134" s="104">
        <v>15305.4</v>
      </c>
      <c r="N134" s="104">
        <f t="shared" si="10"/>
        <v>14846.237999999999</v>
      </c>
      <c r="O134" s="105">
        <v>7.0000000000000007E-2</v>
      </c>
      <c r="P134" s="101">
        <f t="shared" si="11"/>
        <v>15885.47466</v>
      </c>
    </row>
    <row r="135" spans="1:16" ht="39.75">
      <c r="A135" s="42"/>
      <c r="B135" s="1993"/>
      <c r="C135" s="82"/>
      <c r="D135" s="162"/>
      <c r="E135" s="158"/>
      <c r="F135" s="361"/>
      <c r="G135" s="2797"/>
      <c r="H135" s="69"/>
      <c r="I135" s="1772"/>
      <c r="J135" s="3878"/>
      <c r="K135" s="3878"/>
      <c r="L135" s="135"/>
      <c r="N135" s="104">
        <f t="shared" si="10"/>
        <v>0</v>
      </c>
      <c r="O135" s="105">
        <v>7.0000000000000007E-2</v>
      </c>
      <c r="P135" s="101">
        <f t="shared" si="11"/>
        <v>0</v>
      </c>
    </row>
    <row r="136" spans="1:16" ht="39.75">
      <c r="A136" s="42"/>
      <c r="B136" s="259"/>
      <c r="C136" s="82"/>
      <c r="D136" s="162"/>
      <c r="E136" s="158"/>
      <c r="F136" s="361"/>
      <c r="G136" s="904"/>
      <c r="H136" s="69"/>
      <c r="I136" s="1772"/>
      <c r="J136" s="3878"/>
      <c r="K136" s="3878"/>
      <c r="L136" s="135"/>
      <c r="N136" s="104">
        <f t="shared" si="10"/>
        <v>0</v>
      </c>
      <c r="O136" s="105">
        <v>7.0000000000000007E-2</v>
      </c>
      <c r="P136" s="101">
        <f t="shared" si="11"/>
        <v>0</v>
      </c>
    </row>
    <row r="137" spans="1:16" ht="39.75">
      <c r="A137" s="48"/>
      <c r="B137" s="2256"/>
      <c r="C137" s="82"/>
      <c r="D137" s="162"/>
      <c r="E137" s="1122"/>
      <c r="F137" s="51"/>
      <c r="G137" s="180"/>
      <c r="H137" s="69"/>
      <c r="I137" s="1772"/>
      <c r="J137" s="3876"/>
      <c r="K137" s="3184"/>
      <c r="N137" s="104">
        <f t="shared" si="10"/>
        <v>0</v>
      </c>
      <c r="O137" s="105">
        <v>7.0000000000000007E-2</v>
      </c>
      <c r="P137" s="101">
        <f t="shared" si="11"/>
        <v>0</v>
      </c>
    </row>
    <row r="138" spans="1:16" ht="39.75">
      <c r="A138" s="42"/>
      <c r="B138" s="2256"/>
      <c r="C138" s="82"/>
      <c r="D138" s="162"/>
      <c r="E138" s="1122"/>
      <c r="F138" s="51"/>
      <c r="G138" s="180"/>
      <c r="H138" s="69"/>
      <c r="I138" s="1772"/>
      <c r="J138" s="3876"/>
      <c r="K138" s="3184"/>
      <c r="L138" s="135"/>
      <c r="M138" s="104">
        <v>14244.12</v>
      </c>
      <c r="N138" s="104">
        <f t="shared" si="10"/>
        <v>13816.796400000001</v>
      </c>
      <c r="O138" s="105">
        <v>7.0000000000000007E-2</v>
      </c>
      <c r="P138" s="101">
        <f t="shared" si="11"/>
        <v>14783.972148000001</v>
      </c>
    </row>
    <row r="139" spans="1:16" ht="39.75">
      <c r="A139" s="42"/>
      <c r="B139" s="2256"/>
      <c r="C139" s="82"/>
      <c r="D139" s="162"/>
      <c r="E139" s="1122"/>
      <c r="F139" s="51"/>
      <c r="G139" s="180"/>
      <c r="H139" s="69"/>
      <c r="I139" s="1772"/>
      <c r="J139" s="3876"/>
      <c r="K139" s="3184"/>
      <c r="L139" s="135"/>
      <c r="M139" s="104">
        <v>3240</v>
      </c>
      <c r="N139" s="104">
        <f t="shared" si="10"/>
        <v>3142.8</v>
      </c>
      <c r="O139" s="105">
        <v>7.0000000000000007E-2</v>
      </c>
      <c r="P139" s="101">
        <f t="shared" si="11"/>
        <v>3362.7960000000003</v>
      </c>
    </row>
    <row r="140" spans="1:16" ht="39.75">
      <c r="A140" s="42"/>
      <c r="B140" s="225"/>
      <c r="C140" s="82"/>
      <c r="D140" s="162"/>
      <c r="E140" s="158"/>
      <c r="F140" s="361"/>
      <c r="G140" s="765"/>
      <c r="H140" s="912"/>
      <c r="I140" s="1772"/>
      <c r="J140" s="1673"/>
      <c r="K140" s="2285"/>
      <c r="L140" s="147"/>
      <c r="M140" s="104">
        <v>14700</v>
      </c>
      <c r="N140" s="104">
        <f t="shared" si="10"/>
        <v>14259</v>
      </c>
      <c r="O140" s="105">
        <v>7.0000000000000007E-2</v>
      </c>
      <c r="P140" s="101">
        <f t="shared" si="11"/>
        <v>15257.130000000001</v>
      </c>
    </row>
    <row r="141" spans="1:16" ht="39.75">
      <c r="A141" s="48"/>
      <c r="B141" s="225"/>
      <c r="C141" s="82"/>
      <c r="D141" s="162"/>
      <c r="E141" s="158"/>
      <c r="F141" s="361"/>
      <c r="G141" s="765"/>
      <c r="H141" s="912"/>
      <c r="I141" s="1772"/>
      <c r="J141" s="1673"/>
      <c r="K141" s="2285"/>
      <c r="L141" s="147"/>
      <c r="M141" s="104">
        <v>14582.7</v>
      </c>
      <c r="N141" s="104">
        <f t="shared" si="10"/>
        <v>14145.219000000001</v>
      </c>
      <c r="O141" s="105">
        <v>7.0000000000000007E-2</v>
      </c>
      <c r="P141" s="101">
        <f t="shared" si="11"/>
        <v>15135.384330000001</v>
      </c>
    </row>
    <row r="142" spans="1:16" ht="39.75">
      <c r="A142" s="42"/>
      <c r="B142" s="1590"/>
      <c r="C142" s="82"/>
      <c r="D142" s="162"/>
      <c r="E142" s="1122"/>
      <c r="F142" s="963"/>
      <c r="G142" s="2808"/>
      <c r="H142" s="69"/>
      <c r="I142" s="1772"/>
      <c r="J142" s="3876"/>
      <c r="K142" s="3184"/>
      <c r="L142" s="147"/>
      <c r="M142" s="104">
        <v>13483.8</v>
      </c>
      <c r="N142" s="104">
        <f t="shared" si="10"/>
        <v>13079.286</v>
      </c>
      <c r="O142" s="105">
        <v>7.0000000000000007E-2</v>
      </c>
      <c r="P142" s="101">
        <f t="shared" si="11"/>
        <v>13994.836020000001</v>
      </c>
    </row>
    <row r="143" spans="1:16" ht="39.75">
      <c r="A143" s="42"/>
      <c r="B143" s="2256"/>
      <c r="C143" s="82"/>
      <c r="D143" s="162"/>
      <c r="E143" s="1122"/>
      <c r="F143" s="963"/>
      <c r="G143" s="2808"/>
      <c r="H143" s="69"/>
      <c r="I143" s="1772"/>
      <c r="J143" s="3876"/>
      <c r="K143" s="3184"/>
      <c r="L143" s="147"/>
      <c r="M143" s="104">
        <v>2669.52</v>
      </c>
      <c r="N143" s="104">
        <f t="shared" si="10"/>
        <v>2589.4344000000001</v>
      </c>
      <c r="O143" s="105">
        <v>7.0000000000000007E-2</v>
      </c>
      <c r="P143" s="101">
        <f t="shared" si="11"/>
        <v>2770.6948080000002</v>
      </c>
    </row>
    <row r="144" spans="1:16" ht="39.75">
      <c r="A144" s="42"/>
      <c r="B144" s="225"/>
      <c r="C144" s="82"/>
      <c r="D144" s="162"/>
      <c r="E144" s="158"/>
      <c r="F144" s="361"/>
      <c r="G144" s="2484"/>
      <c r="H144" s="912"/>
      <c r="I144" s="1772"/>
      <c r="J144" s="1673"/>
      <c r="K144" s="2285"/>
      <c r="L144" s="147"/>
      <c r="N144" s="104">
        <f t="shared" si="10"/>
        <v>0</v>
      </c>
      <c r="O144" s="105">
        <v>7.0000000000000007E-2</v>
      </c>
      <c r="P144" s="101">
        <f t="shared" si="11"/>
        <v>0</v>
      </c>
    </row>
    <row r="145" spans="1:16" ht="40.5" thickBot="1">
      <c r="A145" s="190"/>
      <c r="B145" s="225"/>
      <c r="C145" s="82"/>
      <c r="D145" s="162"/>
      <c r="E145" s="158"/>
      <c r="F145" s="361"/>
      <c r="G145" s="765"/>
      <c r="H145" s="912"/>
      <c r="I145" s="1772"/>
      <c r="J145" s="1673"/>
      <c r="K145" s="2285"/>
      <c r="L145" s="147"/>
      <c r="M145" s="104">
        <v>12972.96</v>
      </c>
      <c r="N145" s="104">
        <f t="shared" si="10"/>
        <v>12583.771199999999</v>
      </c>
      <c r="O145" s="105">
        <v>7.0000000000000007E-2</v>
      </c>
      <c r="P145" s="101">
        <f t="shared" si="11"/>
        <v>13464.635183999999</v>
      </c>
    </row>
    <row r="146" spans="1:16" ht="39.75">
      <c r="A146" s="1052"/>
      <c r="B146" s="225"/>
      <c r="C146" s="82"/>
      <c r="D146" s="162"/>
      <c r="E146" s="158"/>
      <c r="F146" s="361"/>
      <c r="G146" s="765"/>
      <c r="H146" s="912"/>
      <c r="I146" s="1772"/>
      <c r="J146" s="1673"/>
      <c r="K146" s="2285"/>
      <c r="L146" s="135"/>
      <c r="M146" s="104">
        <v>12687.84</v>
      </c>
      <c r="N146" s="104">
        <f t="shared" si="10"/>
        <v>12307.2048</v>
      </c>
      <c r="O146" s="105">
        <v>7.0000000000000007E-2</v>
      </c>
      <c r="P146" s="101">
        <f t="shared" si="11"/>
        <v>13168.709135999999</v>
      </c>
    </row>
    <row r="147" spans="1:16">
      <c r="F147" s="71"/>
      <c r="L147" s="135"/>
      <c r="M147" s="104">
        <v>16572.599999999999</v>
      </c>
      <c r="N147" s="104">
        <f t="shared" si="10"/>
        <v>16075.421999999999</v>
      </c>
      <c r="O147" s="105">
        <v>7.0000000000000007E-2</v>
      </c>
      <c r="P147" s="101">
        <f t="shared" si="11"/>
        <v>17200.701539999998</v>
      </c>
    </row>
    <row r="148" spans="1:16">
      <c r="A148" s="2" t="s">
        <v>1</v>
      </c>
      <c r="B148" s="106"/>
      <c r="C148" s="318"/>
      <c r="F148" s="71"/>
      <c r="I148" s="107"/>
      <c r="K148" s="108"/>
      <c r="L148" s="135"/>
      <c r="M148" s="104">
        <v>6021.12</v>
      </c>
      <c r="N148" s="104">
        <f t="shared" si="10"/>
        <v>5840.4863999999998</v>
      </c>
      <c r="O148" s="105">
        <v>7.0000000000000007E-2</v>
      </c>
      <c r="P148" s="101">
        <f>(N148*O148)+N148</f>
        <v>6249.3204479999995</v>
      </c>
    </row>
    <row r="149" spans="1:16">
      <c r="A149" s="3753" t="s">
        <v>8052</v>
      </c>
      <c r="B149" s="3753"/>
      <c r="C149" s="168"/>
      <c r="D149" s="468"/>
      <c r="F149" s="71"/>
      <c r="I149" s="107"/>
      <c r="K149" s="108"/>
      <c r="L149" s="135"/>
      <c r="M149" s="104">
        <v>8714.16</v>
      </c>
      <c r="N149" s="104">
        <f t="shared" si="10"/>
        <v>8452.7351999999992</v>
      </c>
      <c r="O149" s="105">
        <v>7.0000000000000007E-2</v>
      </c>
      <c r="P149" s="101">
        <f>(N149*O149)+N149</f>
        <v>9044.4266639999987</v>
      </c>
    </row>
    <row r="150" spans="1:16" ht="35.25" thickBot="1">
      <c r="F150" s="71"/>
      <c r="L150" s="135"/>
      <c r="M150" s="104">
        <v>0</v>
      </c>
      <c r="N150" s="104">
        <f t="shared" si="10"/>
        <v>0</v>
      </c>
      <c r="O150" s="105">
        <v>7.0000000000000007E-2</v>
      </c>
      <c r="P150" s="101">
        <f t="shared" ref="P150:P156" si="12">(N150*O150)+N150</f>
        <v>0</v>
      </c>
    </row>
    <row r="151" spans="1:16">
      <c r="A151" s="3759" t="s">
        <v>3</v>
      </c>
      <c r="B151" s="3760"/>
      <c r="C151" s="400" t="s">
        <v>4</v>
      </c>
      <c r="D151" s="754" t="s">
        <v>5</v>
      </c>
      <c r="E151" s="9" t="s">
        <v>6</v>
      </c>
      <c r="F151" s="9" t="s">
        <v>6</v>
      </c>
      <c r="G151" s="763" t="s">
        <v>7</v>
      </c>
      <c r="H151" s="112" t="s">
        <v>8</v>
      </c>
      <c r="I151" s="113" t="s">
        <v>936</v>
      </c>
      <c r="J151" s="115" t="s">
        <v>10</v>
      </c>
      <c r="K151" s="114" t="s">
        <v>10</v>
      </c>
      <c r="L151" s="135"/>
      <c r="M151" s="104">
        <v>18537.7</v>
      </c>
      <c r="N151" s="104">
        <f t="shared" si="10"/>
        <v>17981.569</v>
      </c>
      <c r="O151" s="105">
        <v>7.0000000000000007E-2</v>
      </c>
      <c r="P151" s="101">
        <f t="shared" si="12"/>
        <v>19240.278829999999</v>
      </c>
    </row>
    <row r="152" spans="1:16" ht="35.25" thickBot="1">
      <c r="A152" s="118"/>
      <c r="B152" s="119"/>
      <c r="C152" s="401"/>
      <c r="D152" s="755" t="s">
        <v>11</v>
      </c>
      <c r="E152" s="15" t="s">
        <v>13</v>
      </c>
      <c r="F152" s="15" t="s">
        <v>12</v>
      </c>
      <c r="G152" s="764"/>
      <c r="H152" s="122" t="s">
        <v>14</v>
      </c>
      <c r="I152" s="123" t="s">
        <v>937</v>
      </c>
      <c r="J152" s="125" t="s">
        <v>15</v>
      </c>
      <c r="K152" s="124" t="s">
        <v>16</v>
      </c>
      <c r="L152" s="135"/>
      <c r="M152" s="104">
        <v>9031.68</v>
      </c>
      <c r="N152" s="104">
        <f t="shared" si="10"/>
        <v>8760.7296000000006</v>
      </c>
      <c r="O152" s="105">
        <v>7.0000000000000007E-2</v>
      </c>
      <c r="P152" s="101">
        <f t="shared" si="12"/>
        <v>9373.9806720000015</v>
      </c>
    </row>
    <row r="153" spans="1:16" ht="41.25" thickBot="1">
      <c r="A153" s="127"/>
      <c r="B153" s="1191"/>
      <c r="C153" s="1185"/>
      <c r="D153" s="632"/>
      <c r="E153" s="158"/>
      <c r="F153" s="361"/>
      <c r="G153" s="765"/>
      <c r="H153" s="912"/>
      <c r="I153" s="918"/>
      <c r="J153" s="919"/>
      <c r="K153" s="914"/>
      <c r="L153" s="135"/>
      <c r="N153" s="104">
        <f t="shared" si="10"/>
        <v>0</v>
      </c>
      <c r="O153" s="105">
        <v>7.0000000000000007E-2</v>
      </c>
      <c r="P153" s="101">
        <f t="shared" si="12"/>
        <v>0</v>
      </c>
    </row>
    <row r="154" spans="1:16" ht="40.5" thickBot="1">
      <c r="A154" s="136"/>
      <c r="B154" s="26"/>
      <c r="C154" s="459"/>
      <c r="D154" s="605"/>
      <c r="E154" s="189"/>
      <c r="F154" s="665"/>
      <c r="G154" s="276"/>
      <c r="H154" s="29"/>
      <c r="I154" s="1772"/>
      <c r="J154" s="442"/>
      <c r="K154" s="2830"/>
      <c r="L154" s="135"/>
      <c r="M154" s="104">
        <v>8478.9599999999991</v>
      </c>
      <c r="N154" s="104">
        <f t="shared" si="10"/>
        <v>8224.5911999999989</v>
      </c>
      <c r="O154" s="105">
        <v>7.0000000000000007E-2</v>
      </c>
      <c r="P154" s="101">
        <f t="shared" si="12"/>
        <v>8800.3125839999993</v>
      </c>
    </row>
    <row r="155" spans="1:16" ht="40.5" thickBot="1">
      <c r="A155" s="136"/>
      <c r="B155" s="26"/>
      <c r="C155" s="459"/>
      <c r="D155" s="605"/>
      <c r="E155" s="189"/>
      <c r="F155" s="665"/>
      <c r="G155" s="276"/>
      <c r="H155" s="29"/>
      <c r="I155" s="1772"/>
      <c r="J155" s="442"/>
      <c r="K155" s="2830"/>
      <c r="L155" s="135"/>
      <c r="M155" s="104">
        <v>11122.62</v>
      </c>
      <c r="N155" s="104">
        <f t="shared" si="10"/>
        <v>10788.941400000002</v>
      </c>
      <c r="O155" s="105">
        <v>7.0000000000000007E-2</v>
      </c>
      <c r="P155" s="101">
        <f t="shared" si="12"/>
        <v>11544.167298000002</v>
      </c>
    </row>
    <row r="156" spans="1:16" ht="39.75">
      <c r="A156" s="136"/>
      <c r="B156" s="26"/>
      <c r="C156" s="459"/>
      <c r="D156" s="605"/>
      <c r="E156" s="189"/>
      <c r="F156" s="665"/>
      <c r="G156" s="276"/>
      <c r="H156" s="29"/>
      <c r="I156" s="1772"/>
      <c r="J156" s="442"/>
      <c r="K156" s="2830"/>
      <c r="L156" s="135"/>
      <c r="M156" s="104">
        <v>3813.12</v>
      </c>
      <c r="N156" s="104">
        <f t="shared" si="10"/>
        <v>3698.7264</v>
      </c>
      <c r="O156" s="105">
        <v>7.0000000000000007E-2</v>
      </c>
      <c r="P156" s="101">
        <f t="shared" si="12"/>
        <v>3957.637248</v>
      </c>
    </row>
    <row r="157" spans="1:16" ht="40.5">
      <c r="A157" s="136"/>
      <c r="B157" s="225"/>
      <c r="C157" s="357"/>
      <c r="D157" s="632"/>
      <c r="E157" s="158"/>
      <c r="F157" s="361"/>
      <c r="G157" s="765"/>
      <c r="H157" s="912"/>
      <c r="I157" s="1772"/>
      <c r="J157" s="1673"/>
      <c r="K157" s="724"/>
      <c r="L157" s="135"/>
    </row>
    <row r="158" spans="1:16" ht="40.5">
      <c r="A158" s="136"/>
      <c r="B158" s="225"/>
      <c r="C158" s="357"/>
      <c r="D158" s="632"/>
      <c r="E158" s="158"/>
      <c r="F158" s="361"/>
      <c r="G158" s="765"/>
      <c r="H158" s="912"/>
      <c r="I158" s="918"/>
      <c r="J158" s="1673"/>
      <c r="K158" s="3874"/>
      <c r="L158" s="135"/>
    </row>
    <row r="159" spans="1:16" ht="40.5">
      <c r="A159" s="136"/>
      <c r="B159" s="225"/>
      <c r="C159" s="362"/>
      <c r="D159" s="632"/>
      <c r="E159" s="158"/>
      <c r="F159" s="361"/>
      <c r="G159" s="765"/>
      <c r="H159" s="912"/>
      <c r="I159" s="918"/>
      <c r="J159" s="1673"/>
      <c r="K159" s="3875"/>
      <c r="L159" s="135"/>
    </row>
    <row r="160" spans="1:16" ht="39.75">
      <c r="A160" s="136"/>
      <c r="B160" s="225"/>
      <c r="C160" s="362"/>
      <c r="D160" s="375"/>
      <c r="E160" s="158"/>
      <c r="F160" s="361"/>
      <c r="G160" s="630"/>
      <c r="H160" s="915"/>
      <c r="I160" s="920"/>
      <c r="J160" s="3872"/>
      <c r="K160" s="3875"/>
      <c r="L160" s="135"/>
    </row>
    <row r="161" spans="1:16" ht="39.75">
      <c r="A161" s="136"/>
      <c r="B161" s="259"/>
      <c r="C161" s="357"/>
      <c r="D161" s="376"/>
      <c r="E161" s="95"/>
      <c r="F161" s="361"/>
      <c r="G161" s="904"/>
      <c r="H161" s="69"/>
      <c r="I161" s="1772"/>
      <c r="J161" s="908"/>
      <c r="K161" s="909"/>
      <c r="L161" s="135"/>
    </row>
    <row r="162" spans="1:16" ht="39.75">
      <c r="A162" s="136"/>
      <c r="B162" s="259"/>
      <c r="C162" s="357"/>
      <c r="D162" s="376"/>
      <c r="E162" s="96"/>
      <c r="F162" s="361"/>
      <c r="G162" s="904"/>
      <c r="H162" s="69"/>
      <c r="I162" s="1772"/>
      <c r="J162" s="908"/>
      <c r="K162" s="909"/>
      <c r="L162" s="135"/>
    </row>
    <row r="163" spans="1:16" ht="39.75">
      <c r="A163" s="136"/>
      <c r="B163" s="259"/>
      <c r="C163" s="459"/>
      <c r="D163" s="322"/>
      <c r="E163" s="189"/>
      <c r="F163" s="665"/>
      <c r="G163" s="2438"/>
      <c r="H163" s="203"/>
      <c r="I163" s="1772"/>
      <c r="J163" s="3825"/>
      <c r="K163" s="310"/>
      <c r="L163" s="135"/>
    </row>
    <row r="164" spans="1:16" ht="39.75">
      <c r="A164" s="136"/>
      <c r="B164" s="259"/>
      <c r="C164" s="82"/>
      <c r="D164" s="162"/>
      <c r="E164" s="158"/>
      <c r="F164" s="361"/>
      <c r="G164" s="904"/>
      <c r="H164" s="69"/>
      <c r="I164" s="1772"/>
      <c r="J164" s="3878"/>
      <c r="K164" s="3878"/>
      <c r="L164" s="135"/>
    </row>
    <row r="165" spans="1:16" ht="39.75">
      <c r="A165" s="136"/>
      <c r="B165" s="259"/>
      <c r="C165" s="82"/>
      <c r="D165" s="162"/>
      <c r="E165" s="158"/>
      <c r="F165" s="361"/>
      <c r="G165" s="904"/>
      <c r="H165" s="69"/>
      <c r="I165" s="1772"/>
      <c r="J165" s="3878"/>
      <c r="K165" s="3878"/>
      <c r="L165" s="135"/>
    </row>
    <row r="166" spans="1:16" ht="39.75">
      <c r="A166" s="136"/>
      <c r="B166" s="259"/>
      <c r="C166" s="82"/>
      <c r="D166" s="162"/>
      <c r="E166" s="1122"/>
      <c r="F166" s="51"/>
      <c r="G166" s="180"/>
      <c r="H166" s="69"/>
      <c r="I166" s="1772"/>
      <c r="J166" s="2370"/>
      <c r="K166" s="146"/>
      <c r="L166" s="135"/>
      <c r="M166" s="104">
        <v>8640</v>
      </c>
      <c r="N166" s="104">
        <f>M166-(M166*0.03)</f>
        <v>8380.7999999999993</v>
      </c>
      <c r="O166" s="105">
        <v>7.0000000000000007E-2</v>
      </c>
      <c r="P166" s="101">
        <f>(N166*O166)+N166</f>
        <v>8967.4559999999983</v>
      </c>
    </row>
    <row r="167" spans="1:16" ht="33.75" customHeight="1">
      <c r="A167" s="136"/>
      <c r="B167" s="259"/>
      <c r="C167" s="82"/>
      <c r="D167" s="162"/>
      <c r="E167" s="54"/>
      <c r="F167" s="51"/>
      <c r="G167" s="131"/>
      <c r="H167" s="29"/>
      <c r="I167" s="1772"/>
      <c r="J167" s="2133"/>
      <c r="K167" s="134"/>
      <c r="L167" s="135"/>
    </row>
    <row r="168" spans="1:16" ht="33.75" customHeight="1">
      <c r="A168" s="136"/>
      <c r="B168" s="28"/>
      <c r="C168" s="82"/>
      <c r="D168" s="1121"/>
      <c r="E168" s="1122"/>
      <c r="F168" s="51"/>
      <c r="G168" s="180"/>
      <c r="H168" s="69"/>
      <c r="I168" s="132"/>
      <c r="J168" s="2370"/>
      <c r="K168" s="146"/>
      <c r="L168" s="109"/>
    </row>
    <row r="169" spans="1:16">
      <c r="A169" s="136"/>
      <c r="B169" s="28"/>
      <c r="C169" s="82"/>
      <c r="D169" s="1121"/>
      <c r="E169" s="1122"/>
      <c r="F169" s="51"/>
      <c r="G169" s="180"/>
      <c r="H169" s="69"/>
      <c r="I169" s="132"/>
      <c r="J169" s="2370"/>
      <c r="K169" s="146"/>
      <c r="L169" s="109"/>
    </row>
    <row r="170" spans="1:16">
      <c r="A170" s="136"/>
      <c r="B170" s="70"/>
      <c r="C170" s="583"/>
      <c r="D170" s="29"/>
      <c r="E170" s="54"/>
      <c r="F170" s="51"/>
      <c r="G170" s="131"/>
      <c r="H170" s="29"/>
      <c r="I170" s="132"/>
      <c r="J170" s="2133"/>
      <c r="K170" s="134"/>
      <c r="L170" s="109"/>
    </row>
    <row r="171" spans="1:16" ht="35.25" thickBot="1">
      <c r="A171" s="136"/>
      <c r="B171" s="28"/>
      <c r="C171" s="82"/>
      <c r="D171" s="1121"/>
      <c r="E171" s="1122"/>
      <c r="F171" s="51"/>
      <c r="G171" s="180"/>
      <c r="H171" s="69"/>
      <c r="I171" s="132"/>
      <c r="J171" s="2370"/>
      <c r="K171" s="146"/>
    </row>
    <row r="172" spans="1:16">
      <c r="A172" s="136"/>
      <c r="B172" s="28"/>
      <c r="C172" s="82"/>
      <c r="D172" s="1121"/>
      <c r="E172" s="1122"/>
      <c r="F172" s="51"/>
      <c r="G172" s="2436"/>
      <c r="H172" s="69"/>
      <c r="I172" s="132"/>
      <c r="J172" s="2370"/>
      <c r="K172" s="146"/>
      <c r="L172" s="116" t="s">
        <v>2534</v>
      </c>
      <c r="M172" s="117"/>
    </row>
    <row r="173" spans="1:16" ht="40.5" thickBot="1">
      <c r="A173" s="136"/>
      <c r="B173" s="225"/>
      <c r="C173" s="357"/>
      <c r="D173" s="632"/>
      <c r="E173" s="158"/>
      <c r="F173" s="361"/>
      <c r="G173" s="2484"/>
      <c r="H173" s="912"/>
      <c r="I173" s="132"/>
      <c r="J173" s="1673"/>
      <c r="K173" s="909"/>
      <c r="L173" s="126" t="s">
        <v>2535</v>
      </c>
      <c r="M173" s="117"/>
    </row>
    <row r="174" spans="1:16">
      <c r="A174" s="136"/>
      <c r="B174" s="1602"/>
      <c r="C174" s="82"/>
      <c r="D174" s="29"/>
      <c r="E174" s="54"/>
      <c r="F174" s="51"/>
      <c r="G174" s="131"/>
      <c r="H174" s="29"/>
      <c r="I174" s="132"/>
      <c r="J174" s="2133"/>
      <c r="K174" s="134"/>
      <c r="L174" s="135"/>
      <c r="M174" s="104">
        <v>3552</v>
      </c>
      <c r="N174" s="104">
        <f t="shared" ref="N174:N199" si="13">M174-(M174*0.03)</f>
        <v>3445.44</v>
      </c>
      <c r="O174" s="105">
        <v>7.0000000000000007E-2</v>
      </c>
      <c r="P174" s="101">
        <f t="shared" ref="P174:P190" si="14">(N174*O174)+N174</f>
        <v>3686.6208000000001</v>
      </c>
    </row>
    <row r="175" spans="1:16">
      <c r="A175" s="136"/>
      <c r="B175" s="1602"/>
      <c r="C175" s="82"/>
      <c r="D175" s="29"/>
      <c r="E175" s="54"/>
      <c r="F175" s="51"/>
      <c r="G175" s="131"/>
      <c r="H175" s="29"/>
      <c r="I175" s="132"/>
      <c r="J175" s="2133"/>
      <c r="K175" s="134"/>
      <c r="L175" s="135"/>
      <c r="N175" s="104">
        <f t="shared" si="13"/>
        <v>0</v>
      </c>
      <c r="O175" s="105">
        <v>7.0000000000000007E-2</v>
      </c>
      <c r="P175" s="101">
        <f t="shared" si="14"/>
        <v>0</v>
      </c>
    </row>
    <row r="176" spans="1:16">
      <c r="A176" s="136"/>
      <c r="B176" s="1602"/>
      <c r="C176" s="82"/>
      <c r="D176" s="29"/>
      <c r="E176" s="54"/>
      <c r="F176" s="51"/>
      <c r="G176" s="131"/>
      <c r="H176" s="29"/>
      <c r="I176" s="132"/>
      <c r="J176" s="2133"/>
      <c r="K176" s="134"/>
      <c r="L176" s="135"/>
      <c r="M176" s="104">
        <v>9498.06</v>
      </c>
      <c r="N176" s="104">
        <f t="shared" si="13"/>
        <v>9213.118199999999</v>
      </c>
      <c r="O176" s="105">
        <v>7.0000000000000007E-2</v>
      </c>
      <c r="P176" s="101">
        <f t="shared" si="14"/>
        <v>9858.0364739999986</v>
      </c>
    </row>
    <row r="177" spans="1:17" ht="35.25" thickBot="1">
      <c r="A177" s="136"/>
      <c r="B177" s="70"/>
      <c r="C177" s="82"/>
      <c r="D177" s="162"/>
      <c r="E177" s="54"/>
      <c r="F177" s="51"/>
      <c r="G177" s="131"/>
      <c r="H177" s="29"/>
      <c r="I177" s="132"/>
      <c r="J177" s="2133"/>
      <c r="K177" s="134"/>
      <c r="L177" s="135"/>
      <c r="M177" s="104">
        <v>15305.4</v>
      </c>
      <c r="N177" s="104">
        <f t="shared" si="13"/>
        <v>14846.237999999999</v>
      </c>
      <c r="O177" s="105">
        <v>7.0000000000000007E-2</v>
      </c>
      <c r="P177" s="101">
        <f t="shared" si="14"/>
        <v>15885.47466</v>
      </c>
    </row>
    <row r="178" spans="1:17">
      <c r="A178" s="136"/>
      <c r="B178" s="70"/>
      <c r="C178" s="82"/>
      <c r="D178" s="29"/>
      <c r="E178" s="54"/>
      <c r="F178" s="88"/>
      <c r="G178" s="131"/>
      <c r="H178" s="29"/>
      <c r="I178" s="132"/>
      <c r="J178" s="133"/>
      <c r="K178" s="114"/>
      <c r="L178" s="135"/>
      <c r="N178" s="104">
        <f t="shared" si="13"/>
        <v>0</v>
      </c>
      <c r="O178" s="105">
        <v>7.0000000000000007E-2</v>
      </c>
      <c r="P178" s="101">
        <f t="shared" si="14"/>
        <v>0</v>
      </c>
    </row>
    <row r="179" spans="1:17">
      <c r="A179" s="136"/>
      <c r="B179" s="70"/>
      <c r="C179" s="82"/>
      <c r="D179" s="29"/>
      <c r="E179" s="95"/>
      <c r="F179" s="361"/>
      <c r="G179" s="904"/>
      <c r="H179" s="69"/>
      <c r="I179" s="69"/>
      <c r="J179" s="908"/>
      <c r="K179" s="909"/>
      <c r="L179" s="135"/>
      <c r="N179" s="104">
        <f t="shared" si="13"/>
        <v>0</v>
      </c>
      <c r="O179" s="105">
        <v>7.0000000000000007E-2</v>
      </c>
      <c r="P179" s="101">
        <f t="shared" si="14"/>
        <v>0</v>
      </c>
    </row>
    <row r="180" spans="1:17" ht="40.5">
      <c r="A180" s="136"/>
      <c r="B180" s="70"/>
      <c r="C180" s="82"/>
      <c r="D180" s="29"/>
      <c r="E180" s="158"/>
      <c r="F180" s="361"/>
      <c r="G180" s="765"/>
      <c r="H180" s="912"/>
      <c r="I180" s="918"/>
      <c r="J180" s="919"/>
      <c r="K180" s="914"/>
      <c r="L180" s="135"/>
      <c r="N180" s="104">
        <f t="shared" si="13"/>
        <v>0</v>
      </c>
      <c r="O180" s="105">
        <v>7.0000000000000007E-2</v>
      </c>
      <c r="P180" s="101">
        <f t="shared" si="14"/>
        <v>0</v>
      </c>
    </row>
    <row r="181" spans="1:17" ht="38.25">
      <c r="A181" s="136"/>
      <c r="B181" s="70"/>
      <c r="C181" s="82"/>
      <c r="D181" s="29"/>
      <c r="E181" s="672"/>
      <c r="F181" s="670"/>
      <c r="G181" s="275"/>
      <c r="H181" s="658"/>
      <c r="I181" s="656"/>
      <c r="J181" s="671"/>
      <c r="K181" s="657"/>
      <c r="M181" s="104">
        <v>14244.12</v>
      </c>
      <c r="N181" s="104">
        <f t="shared" si="13"/>
        <v>13816.796400000001</v>
      </c>
      <c r="O181" s="105">
        <v>7.0000000000000007E-2</v>
      </c>
      <c r="P181" s="101">
        <f t="shared" si="14"/>
        <v>14783.972148000001</v>
      </c>
    </row>
    <row r="182" spans="1:17" ht="38.25">
      <c r="A182" s="136"/>
      <c r="B182" s="70"/>
      <c r="C182" s="82"/>
      <c r="D182" s="29"/>
      <c r="E182" s="672"/>
      <c r="F182" s="670"/>
      <c r="G182" s="275"/>
      <c r="H182" s="658"/>
      <c r="I182" s="656"/>
      <c r="J182" s="864"/>
      <c r="K182" s="657"/>
      <c r="L182" s="135"/>
      <c r="M182" s="104">
        <v>3240</v>
      </c>
      <c r="N182" s="104">
        <f t="shared" si="13"/>
        <v>3142.8</v>
      </c>
      <c r="O182" s="105">
        <v>7.0000000000000007E-2</v>
      </c>
      <c r="P182" s="101">
        <f t="shared" si="14"/>
        <v>3362.7960000000003</v>
      </c>
    </row>
    <row r="183" spans="1:17" ht="39.75">
      <c r="A183" s="136"/>
      <c r="B183" s="225"/>
      <c r="C183" s="362"/>
      <c r="D183" s="362"/>
      <c r="E183" s="158"/>
      <c r="F183" s="361"/>
      <c r="G183" s="630"/>
      <c r="H183" s="915"/>
      <c r="I183" s="1559"/>
      <c r="J183" s="3872"/>
      <c r="K183" s="3875"/>
      <c r="L183" s="135"/>
      <c r="M183" s="104">
        <v>14700</v>
      </c>
      <c r="N183" s="104">
        <f t="shared" si="13"/>
        <v>14259</v>
      </c>
      <c r="O183" s="105">
        <v>7.0000000000000007E-2</v>
      </c>
      <c r="P183" s="101">
        <f t="shared" si="14"/>
        <v>15257.130000000001</v>
      </c>
    </row>
    <row r="184" spans="1:17" ht="39.75">
      <c r="A184" s="136"/>
      <c r="B184" s="225"/>
      <c r="C184" s="362"/>
      <c r="D184" s="358"/>
      <c r="E184" s="158"/>
      <c r="F184" s="361"/>
      <c r="G184" s="630"/>
      <c r="H184" s="915"/>
      <c r="I184" s="3872"/>
      <c r="J184" s="3872"/>
      <c r="K184" s="3875"/>
      <c r="L184" s="1634"/>
      <c r="M184" s="104">
        <v>14582.7</v>
      </c>
      <c r="N184" s="104">
        <f t="shared" si="13"/>
        <v>14145.219000000001</v>
      </c>
      <c r="O184" s="105">
        <v>7.0000000000000007E-2</v>
      </c>
      <c r="P184" s="101">
        <f t="shared" si="14"/>
        <v>15135.384330000001</v>
      </c>
    </row>
    <row r="185" spans="1:17" ht="39.75">
      <c r="A185" s="136"/>
      <c r="B185" s="225"/>
      <c r="C185" s="362"/>
      <c r="D185" s="358"/>
      <c r="E185" s="158"/>
      <c r="F185" s="361"/>
      <c r="G185" s="630"/>
      <c r="H185" s="915"/>
      <c r="I185" s="920"/>
      <c r="J185" s="3872"/>
      <c r="K185" s="3875"/>
      <c r="L185" s="147"/>
      <c r="M185" s="104">
        <v>13483.8</v>
      </c>
      <c r="N185" s="104">
        <f t="shared" si="13"/>
        <v>13079.286</v>
      </c>
      <c r="O185" s="105">
        <v>7.0000000000000007E-2</v>
      </c>
      <c r="P185" s="101">
        <f t="shared" si="14"/>
        <v>13994.836020000001</v>
      </c>
    </row>
    <row r="186" spans="1:17">
      <c r="A186" s="2" t="s">
        <v>1</v>
      </c>
      <c r="B186" s="106"/>
      <c r="C186" s="318"/>
      <c r="F186" s="71"/>
      <c r="I186" s="107"/>
      <c r="K186" s="108"/>
      <c r="L186" s="147"/>
      <c r="M186" s="104">
        <v>2669.52</v>
      </c>
      <c r="N186" s="104">
        <f t="shared" si="13"/>
        <v>2589.4344000000001</v>
      </c>
      <c r="O186" s="105">
        <v>7.0000000000000007E-2</v>
      </c>
      <c r="P186" s="101">
        <f t="shared" si="14"/>
        <v>2770.6948080000002</v>
      </c>
    </row>
    <row r="187" spans="1:17">
      <c r="A187" s="3753" t="s">
        <v>8052</v>
      </c>
      <c r="B187" s="3753"/>
      <c r="C187" s="168"/>
      <c r="D187" s="468"/>
      <c r="F187" s="71"/>
      <c r="I187" s="107"/>
      <c r="K187" s="108"/>
      <c r="L187" s="147"/>
      <c r="N187" s="104">
        <f t="shared" si="13"/>
        <v>0</v>
      </c>
      <c r="O187" s="105">
        <v>7.0000000000000007E-2</v>
      </c>
      <c r="P187" s="101">
        <f t="shared" si="14"/>
        <v>0</v>
      </c>
    </row>
    <row r="188" spans="1:17" ht="35.25" thickBot="1">
      <c r="F188" s="71"/>
      <c r="L188" s="147"/>
      <c r="M188" s="104">
        <v>12972.96</v>
      </c>
      <c r="N188" s="104">
        <f t="shared" si="13"/>
        <v>12583.771199999999</v>
      </c>
      <c r="O188" s="105">
        <v>7.0000000000000007E-2</v>
      </c>
      <c r="P188" s="101">
        <f t="shared" si="14"/>
        <v>13464.635183999999</v>
      </c>
      <c r="Q188" s="3">
        <f>598.5/12</f>
        <v>49.875</v>
      </c>
    </row>
    <row r="189" spans="1:17">
      <c r="A189" s="3759" t="s">
        <v>3</v>
      </c>
      <c r="B189" s="3760"/>
      <c r="C189" s="400" t="s">
        <v>4</v>
      </c>
      <c r="D189" s="754" t="s">
        <v>5</v>
      </c>
      <c r="E189" s="9" t="s">
        <v>6</v>
      </c>
      <c r="F189" s="9" t="s">
        <v>6</v>
      </c>
      <c r="G189" s="763" t="s">
        <v>7</v>
      </c>
      <c r="H189" s="112" t="s">
        <v>8</v>
      </c>
      <c r="I189" s="113" t="s">
        <v>936</v>
      </c>
      <c r="J189" s="115" t="s">
        <v>10</v>
      </c>
      <c r="K189" s="114" t="s">
        <v>10</v>
      </c>
      <c r="L189" s="147"/>
      <c r="M189" s="104">
        <v>12687.84</v>
      </c>
      <c r="N189" s="104">
        <f t="shared" si="13"/>
        <v>12307.2048</v>
      </c>
      <c r="O189" s="105">
        <v>7.0000000000000007E-2</v>
      </c>
      <c r="P189" s="101">
        <f t="shared" si="14"/>
        <v>13168.709135999999</v>
      </c>
      <c r="Q189" s="3">
        <f>450/12</f>
        <v>37.5</v>
      </c>
    </row>
    <row r="190" spans="1:17" ht="35.25" thickBot="1">
      <c r="A190" s="118"/>
      <c r="B190" s="119"/>
      <c r="C190" s="401"/>
      <c r="D190" s="755" t="s">
        <v>11</v>
      </c>
      <c r="E190" s="15" t="s">
        <v>13</v>
      </c>
      <c r="F190" s="15" t="s">
        <v>12</v>
      </c>
      <c r="G190" s="764"/>
      <c r="H190" s="122" t="s">
        <v>14</v>
      </c>
      <c r="I190" s="123" t="s">
        <v>937</v>
      </c>
      <c r="J190" s="125" t="s">
        <v>15</v>
      </c>
      <c r="K190" s="124" t="s">
        <v>16</v>
      </c>
      <c r="L190" s="135"/>
      <c r="M190" s="104">
        <v>16572.599999999999</v>
      </c>
      <c r="N190" s="104">
        <f t="shared" si="13"/>
        <v>16075.421999999999</v>
      </c>
      <c r="O190" s="105">
        <v>7.0000000000000007E-2</v>
      </c>
      <c r="P190" s="101">
        <f t="shared" si="14"/>
        <v>17200.701539999998</v>
      </c>
    </row>
    <row r="191" spans="1:17">
      <c r="A191" s="127"/>
      <c r="B191" s="2135"/>
      <c r="C191" s="459"/>
      <c r="D191" s="756"/>
      <c r="E191" s="50"/>
      <c r="F191" s="51"/>
      <c r="G191" s="766"/>
      <c r="H191" s="29"/>
      <c r="I191" s="304"/>
      <c r="J191" s="345"/>
      <c r="K191" s="308"/>
      <c r="L191" s="135"/>
      <c r="M191" s="104">
        <v>6021.12</v>
      </c>
      <c r="N191" s="104">
        <f t="shared" si="13"/>
        <v>5840.4863999999998</v>
      </c>
      <c r="O191" s="105">
        <v>7.0000000000000007E-2</v>
      </c>
      <c r="P191" s="101">
        <f>(N191*O191)+N191</f>
        <v>6249.3204479999995</v>
      </c>
    </row>
    <row r="192" spans="1:17" ht="37.5">
      <c r="A192" s="136"/>
      <c r="B192" s="28"/>
      <c r="C192" s="1189"/>
      <c r="D192" s="756"/>
      <c r="E192" s="2281"/>
      <c r="F192" s="963"/>
      <c r="G192" s="766"/>
      <c r="H192" s="29"/>
      <c r="I192" s="304"/>
      <c r="J192" s="203"/>
      <c r="K192" s="1774"/>
      <c r="L192" s="135"/>
      <c r="M192" s="104">
        <v>8714.16</v>
      </c>
      <c r="N192" s="104">
        <f t="shared" si="13"/>
        <v>8452.7351999999992</v>
      </c>
      <c r="O192" s="105">
        <v>7.0000000000000007E-2</v>
      </c>
      <c r="P192" s="101">
        <f>(N192*O192)+N192</f>
        <v>9044.4266639999987</v>
      </c>
    </row>
    <row r="193" spans="1:20">
      <c r="A193" s="42"/>
      <c r="B193" s="62"/>
      <c r="C193" s="1189"/>
      <c r="D193" s="756"/>
      <c r="E193" s="157"/>
      <c r="F193" s="51"/>
      <c r="G193" s="766"/>
      <c r="H193" s="29"/>
      <c r="I193" s="304"/>
      <c r="J193" s="203"/>
      <c r="K193" s="1775"/>
      <c r="L193" s="135"/>
      <c r="M193" s="104">
        <v>0</v>
      </c>
      <c r="N193" s="104">
        <f t="shared" si="13"/>
        <v>0</v>
      </c>
      <c r="O193" s="105">
        <v>7.0000000000000007E-2</v>
      </c>
      <c r="P193" s="101">
        <f t="shared" ref="P193:P199" si="15">(N193*O193)+N193</f>
        <v>0</v>
      </c>
    </row>
    <row r="194" spans="1:20">
      <c r="A194" s="42"/>
      <c r="B194" s="62"/>
      <c r="C194" s="1189"/>
      <c r="D194" s="756"/>
      <c r="E194" s="158"/>
      <c r="F194" s="51"/>
      <c r="G194" s="766"/>
      <c r="H194" s="29"/>
      <c r="I194" s="304"/>
      <c r="J194" s="203"/>
      <c r="K194" s="1775"/>
      <c r="L194" s="135"/>
      <c r="M194" s="104">
        <v>18537.7</v>
      </c>
      <c r="N194" s="104">
        <f t="shared" si="13"/>
        <v>17981.569</v>
      </c>
      <c r="O194" s="105">
        <v>7.0000000000000007E-2</v>
      </c>
      <c r="P194" s="101">
        <f t="shared" si="15"/>
        <v>19240.278829999999</v>
      </c>
    </row>
    <row r="195" spans="1:20">
      <c r="A195" s="2381"/>
      <c r="B195" s="62"/>
      <c r="C195" s="1189"/>
      <c r="D195" s="756"/>
      <c r="E195" s="157"/>
      <c r="F195" s="51"/>
      <c r="G195" s="766"/>
      <c r="H195" s="29"/>
      <c r="I195" s="304"/>
      <c r="J195" s="203"/>
      <c r="K195" s="1775"/>
      <c r="L195" s="1775">
        <v>22.63</v>
      </c>
      <c r="M195" s="104">
        <v>9031.68</v>
      </c>
      <c r="N195" s="104">
        <f t="shared" si="13"/>
        <v>8760.7296000000006</v>
      </c>
      <c r="O195" s="105">
        <v>7.0000000000000007E-2</v>
      </c>
      <c r="P195" s="101">
        <f t="shared" si="15"/>
        <v>9373.9806720000015</v>
      </c>
    </row>
    <row r="196" spans="1:20">
      <c r="A196" s="136"/>
      <c r="B196" s="62"/>
      <c r="C196" s="1189"/>
      <c r="D196" s="756"/>
      <c r="E196" s="158"/>
      <c r="F196" s="51"/>
      <c r="G196" s="766"/>
      <c r="H196" s="29"/>
      <c r="I196" s="304"/>
      <c r="J196" s="203"/>
      <c r="K196" s="1775"/>
      <c r="L196" s="1775">
        <v>24.63</v>
      </c>
      <c r="N196" s="104">
        <f t="shared" si="13"/>
        <v>0</v>
      </c>
      <c r="O196" s="105">
        <v>7.0000000000000007E-2</v>
      </c>
      <c r="P196" s="101">
        <f t="shared" si="15"/>
        <v>0</v>
      </c>
    </row>
    <row r="197" spans="1:20">
      <c r="A197" s="42"/>
      <c r="B197" s="70"/>
      <c r="C197" s="82"/>
      <c r="D197" s="29"/>
      <c r="E197" s="54"/>
      <c r="F197" s="51"/>
      <c r="G197" s="131"/>
      <c r="H197" s="29"/>
      <c r="I197" s="132"/>
      <c r="J197" s="133"/>
      <c r="K197" s="134"/>
      <c r="L197" s="135"/>
      <c r="M197" s="104">
        <v>8478.9599999999991</v>
      </c>
      <c r="N197" s="104">
        <f t="shared" si="13"/>
        <v>8224.5911999999989</v>
      </c>
      <c r="O197" s="105">
        <v>7.0000000000000007E-2</v>
      </c>
      <c r="P197" s="101">
        <f t="shared" si="15"/>
        <v>8800.3125839999993</v>
      </c>
    </row>
    <row r="198" spans="1:20">
      <c r="A198" s="42"/>
      <c r="B198" s="70"/>
      <c r="C198" s="82"/>
      <c r="D198" s="29"/>
      <c r="E198" s="54"/>
      <c r="F198" s="51"/>
      <c r="G198" s="131"/>
      <c r="H198" s="29"/>
      <c r="I198" s="132"/>
      <c r="J198" s="133"/>
      <c r="K198" s="134"/>
      <c r="L198" s="135"/>
      <c r="M198" s="104">
        <v>11122.62</v>
      </c>
      <c r="N198" s="104">
        <f t="shared" si="13"/>
        <v>10788.941400000002</v>
      </c>
      <c r="O198" s="105">
        <v>7.0000000000000007E-2</v>
      </c>
      <c r="P198" s="101">
        <f t="shared" si="15"/>
        <v>11544.167298000002</v>
      </c>
    </row>
    <row r="199" spans="1:20">
      <c r="A199" s="1806"/>
      <c r="B199" s="1524"/>
      <c r="C199" s="93"/>
      <c r="D199" s="812"/>
      <c r="E199" s="182"/>
      <c r="F199" s="161"/>
      <c r="G199" s="843"/>
      <c r="H199" s="162"/>
      <c r="I199" s="856"/>
      <c r="J199" s="166"/>
      <c r="K199" s="870"/>
      <c r="L199" s="135"/>
      <c r="M199" s="104">
        <v>3813.12</v>
      </c>
      <c r="N199" s="104">
        <f t="shared" si="13"/>
        <v>3698.7264</v>
      </c>
      <c r="O199" s="105">
        <v>7.0000000000000007E-2</v>
      </c>
      <c r="P199" s="101">
        <f t="shared" si="15"/>
        <v>3957.637248</v>
      </c>
    </row>
    <row r="200" spans="1:20">
      <c r="A200" s="1806"/>
      <c r="B200" s="1523"/>
      <c r="C200" s="583"/>
      <c r="D200" s="812"/>
      <c r="E200" s="182"/>
      <c r="F200" s="161"/>
      <c r="G200" s="930"/>
      <c r="H200" s="162"/>
      <c r="I200" s="856"/>
      <c r="J200" s="166"/>
      <c r="K200" s="3038"/>
      <c r="L200" s="135"/>
    </row>
    <row r="201" spans="1:20">
      <c r="A201" s="1806"/>
      <c r="B201" s="1524"/>
      <c r="C201" s="93"/>
      <c r="D201" s="812"/>
      <c r="E201" s="182"/>
      <c r="F201" s="161"/>
      <c r="G201" s="930"/>
      <c r="H201" s="162"/>
      <c r="I201" s="856"/>
      <c r="J201" s="166"/>
      <c r="K201" s="2308"/>
      <c r="L201" s="135"/>
    </row>
    <row r="202" spans="1:20">
      <c r="A202" s="1806"/>
      <c r="B202" s="1524"/>
      <c r="C202" s="93"/>
      <c r="D202" s="812"/>
      <c r="E202" s="182"/>
      <c r="F202" s="161"/>
      <c r="G202" s="930"/>
      <c r="H202" s="162"/>
      <c r="I202" s="856"/>
      <c r="J202" s="166"/>
      <c r="K202" s="2308"/>
      <c r="L202" s="135"/>
    </row>
    <row r="203" spans="1:20">
      <c r="A203" s="1806"/>
      <c r="B203" s="1524"/>
      <c r="C203" s="786"/>
      <c r="D203" s="812"/>
      <c r="E203" s="182"/>
      <c r="F203" s="161"/>
      <c r="G203" s="843"/>
      <c r="H203" s="162"/>
      <c r="I203" s="856"/>
      <c r="J203" s="166"/>
      <c r="K203" s="1253"/>
      <c r="L203" s="135"/>
      <c r="T203" s="1619"/>
    </row>
    <row r="204" spans="1:20">
      <c r="A204" s="1806"/>
      <c r="B204" s="1524"/>
      <c r="C204" s="786"/>
      <c r="D204" s="819"/>
      <c r="E204" s="182"/>
      <c r="F204" s="161"/>
      <c r="G204" s="3044"/>
      <c r="H204" s="459"/>
      <c r="I204" s="819"/>
      <c r="J204" s="166"/>
      <c r="K204" s="1253"/>
      <c r="L204" s="135"/>
      <c r="T204" s="1619"/>
    </row>
    <row r="205" spans="1:20">
      <c r="A205" s="2307"/>
      <c r="B205" s="1340"/>
      <c r="C205" s="634"/>
      <c r="D205" s="771"/>
      <c r="E205" s="2269"/>
      <c r="F205" s="2270"/>
      <c r="G205" s="904"/>
      <c r="H205" s="69"/>
      <c r="I205" s="852"/>
      <c r="J205" s="1528"/>
      <c r="K205" s="364"/>
      <c r="L205" s="135"/>
      <c r="T205" s="1619"/>
    </row>
    <row r="206" spans="1:20" ht="35.25" thickBot="1">
      <c r="A206" s="127"/>
      <c r="B206" s="784"/>
      <c r="C206" s="93"/>
      <c r="D206" s="1933"/>
      <c r="E206" s="198"/>
      <c r="F206" s="199"/>
      <c r="G206" s="1144"/>
      <c r="H206" s="162"/>
      <c r="I206" s="856"/>
      <c r="J206" s="166"/>
      <c r="K206" s="167"/>
      <c r="L206" s="135"/>
    </row>
    <row r="207" spans="1:20" ht="40.5">
      <c r="A207" s="42"/>
      <c r="B207" s="225"/>
      <c r="C207" s="357"/>
      <c r="D207" s="632"/>
      <c r="E207" s="158"/>
      <c r="F207" s="361"/>
      <c r="G207" s="765"/>
      <c r="H207" s="912"/>
      <c r="I207" s="918"/>
      <c r="J207" s="919"/>
      <c r="K207" s="724"/>
      <c r="L207" s="135"/>
    </row>
    <row r="208" spans="1:20" ht="40.5">
      <c r="A208" s="42"/>
      <c r="B208" s="1671"/>
      <c r="C208" s="1672"/>
      <c r="D208" s="1121"/>
      <c r="E208" s="1122"/>
      <c r="F208" s="51"/>
      <c r="G208" s="180"/>
      <c r="H208" s="69"/>
      <c r="I208" s="132"/>
      <c r="J208" s="145"/>
      <c r="K208" s="724"/>
      <c r="L208" s="135"/>
      <c r="M208" s="104">
        <v>8640</v>
      </c>
      <c r="N208" s="104">
        <f>M208-(M208*0.03)</f>
        <v>8380.7999999999993</v>
      </c>
      <c r="O208" s="105">
        <v>7.0000000000000007E-2</v>
      </c>
      <c r="P208" s="101">
        <f>(N208*O208)+N208</f>
        <v>8967.4559999999983</v>
      </c>
    </row>
    <row r="209" spans="1:16" ht="41.25" thickBot="1">
      <c r="A209" s="42"/>
      <c r="B209" s="225"/>
      <c r="C209" s="357"/>
      <c r="D209" s="632"/>
      <c r="E209" s="158"/>
      <c r="F209" s="361"/>
      <c r="G209" s="765"/>
      <c r="H209" s="912"/>
      <c r="I209" s="918"/>
      <c r="J209" s="1673"/>
      <c r="K209" s="914"/>
      <c r="L209" s="171"/>
      <c r="M209" s="3753"/>
    </row>
    <row r="210" spans="1:16" ht="40.5">
      <c r="A210" s="42"/>
      <c r="B210" s="225"/>
      <c r="C210" s="357"/>
      <c r="D210" s="632"/>
      <c r="E210" s="158"/>
      <c r="F210" s="361"/>
      <c r="G210" s="765"/>
      <c r="H210" s="912"/>
      <c r="I210" s="918"/>
      <c r="J210" s="1673"/>
      <c r="K210" s="114"/>
      <c r="L210" s="109"/>
    </row>
    <row r="211" spans="1:16" ht="40.5">
      <c r="A211" s="42"/>
      <c r="B211" s="225"/>
      <c r="C211" s="362"/>
      <c r="D211" s="632"/>
      <c r="E211" s="158"/>
      <c r="F211" s="361"/>
      <c r="G211" s="765"/>
      <c r="H211" s="912"/>
      <c r="I211" s="918"/>
      <c r="J211" s="1673"/>
      <c r="K211" s="176"/>
      <c r="L211" s="109"/>
    </row>
    <row r="212" spans="1:16" ht="40.5" thickBot="1">
      <c r="A212" s="48"/>
      <c r="B212" s="225"/>
      <c r="C212" s="362"/>
      <c r="D212" s="375"/>
      <c r="E212" s="158"/>
      <c r="F212" s="361"/>
      <c r="G212" s="630"/>
      <c r="H212" s="915"/>
      <c r="I212" s="920"/>
      <c r="J212" s="3872"/>
      <c r="K212" s="179"/>
    </row>
    <row r="213" spans="1:16">
      <c r="A213" s="42"/>
      <c r="B213" s="1590"/>
      <c r="C213" s="82"/>
      <c r="D213" s="162"/>
      <c r="E213" s="54"/>
      <c r="F213" s="51"/>
      <c r="G213" s="131"/>
      <c r="H213" s="29"/>
      <c r="I213" s="132"/>
      <c r="J213" s="133"/>
      <c r="K213" s="134"/>
      <c r="L213" s="116" t="s">
        <v>2534</v>
      </c>
      <c r="M213" s="117"/>
    </row>
    <row r="214" spans="1:16" ht="35.25" thickBot="1">
      <c r="A214" s="42"/>
      <c r="B214" s="1590"/>
      <c r="C214" s="82"/>
      <c r="D214" s="162"/>
      <c r="E214" s="54"/>
      <c r="F214" s="51"/>
      <c r="G214" s="131"/>
      <c r="H214" s="29"/>
      <c r="I214" s="132"/>
      <c r="J214" s="133"/>
      <c r="K214" s="134"/>
      <c r="L214" s="126" t="s">
        <v>2535</v>
      </c>
      <c r="M214" s="117"/>
    </row>
    <row r="215" spans="1:16" ht="40.5">
      <c r="A215" s="42"/>
      <c r="B215" s="70"/>
      <c r="C215" s="82"/>
      <c r="D215" s="29"/>
      <c r="E215" s="54"/>
      <c r="F215" s="51"/>
      <c r="G215" s="131"/>
      <c r="H215" s="29"/>
      <c r="I215" s="132"/>
      <c r="J215" s="133"/>
      <c r="K215" s="134"/>
      <c r="L215" s="714"/>
      <c r="M215" s="104">
        <v>3552</v>
      </c>
      <c r="N215" s="104">
        <f t="shared" ref="N215:N240" si="16">M215-(M215*0.03)</f>
        <v>3445.44</v>
      </c>
      <c r="O215" s="105">
        <v>7.0000000000000007E-2</v>
      </c>
      <c r="P215" s="101">
        <f t="shared" ref="P215:P231" si="17">(N215*O215)+N215</f>
        <v>3686.6208000000001</v>
      </c>
    </row>
    <row r="216" spans="1:16" ht="40.5">
      <c r="A216" s="48"/>
      <c r="B216" s="259"/>
      <c r="C216" s="357"/>
      <c r="D216" s="375"/>
      <c r="E216" s="158"/>
      <c r="F216" s="361"/>
      <c r="G216" s="904"/>
      <c r="H216" s="69"/>
      <c r="I216" s="69"/>
      <c r="J216" s="909"/>
      <c r="K216" s="909"/>
      <c r="L216" s="714"/>
      <c r="N216" s="104">
        <f t="shared" si="16"/>
        <v>0</v>
      </c>
      <c r="O216" s="105">
        <v>7.0000000000000007E-2</v>
      </c>
      <c r="P216" s="101">
        <f t="shared" si="17"/>
        <v>0</v>
      </c>
    </row>
    <row r="217" spans="1:16" ht="40.5">
      <c r="A217" s="42"/>
      <c r="B217" s="259"/>
      <c r="C217" s="357"/>
      <c r="D217" s="375"/>
      <c r="E217" s="95"/>
      <c r="F217" s="361"/>
      <c r="G217" s="904"/>
      <c r="H217" s="69"/>
      <c r="I217" s="69"/>
      <c r="J217" s="908"/>
      <c r="K217" s="908"/>
      <c r="L217" s="714"/>
      <c r="M217" s="104">
        <v>9498.06</v>
      </c>
      <c r="N217" s="104">
        <f t="shared" si="16"/>
        <v>9213.118199999999</v>
      </c>
      <c r="O217" s="105">
        <v>7.0000000000000007E-2</v>
      </c>
      <c r="P217" s="101">
        <f t="shared" si="17"/>
        <v>9858.0364739999986</v>
      </c>
    </row>
    <row r="218" spans="1:16" ht="40.5">
      <c r="A218" s="42"/>
      <c r="B218" s="259"/>
      <c r="C218" s="357"/>
      <c r="D218" s="376"/>
      <c r="E218" s="95"/>
      <c r="F218" s="361"/>
      <c r="G218" s="904"/>
      <c r="H218" s="69"/>
      <c r="I218" s="69"/>
      <c r="J218" s="908"/>
      <c r="K218" s="909"/>
      <c r="L218" s="714"/>
      <c r="M218" s="104">
        <v>15305.4</v>
      </c>
      <c r="N218" s="104">
        <f t="shared" si="16"/>
        <v>14846.237999999999</v>
      </c>
      <c r="O218" s="105">
        <v>7.0000000000000007E-2</v>
      </c>
      <c r="P218" s="101">
        <f t="shared" si="17"/>
        <v>15885.47466</v>
      </c>
    </row>
    <row r="219" spans="1:16" ht="40.5">
      <c r="A219" s="42"/>
      <c r="B219" s="225"/>
      <c r="C219" s="357"/>
      <c r="D219" s="376"/>
      <c r="E219" s="96"/>
      <c r="F219" s="361"/>
      <c r="G219" s="904"/>
      <c r="H219" s="69"/>
      <c r="I219" s="69"/>
      <c r="J219" s="908"/>
      <c r="K219" s="909"/>
      <c r="L219" s="714"/>
      <c r="N219" s="104">
        <f t="shared" si="16"/>
        <v>0</v>
      </c>
      <c r="O219" s="105">
        <v>7.0000000000000007E-2</v>
      </c>
      <c r="P219" s="101">
        <f t="shared" si="17"/>
        <v>0</v>
      </c>
    </row>
    <row r="220" spans="1:16" ht="40.5">
      <c r="A220" s="127"/>
      <c r="B220" s="32"/>
      <c r="C220" s="459"/>
      <c r="D220" s="324"/>
      <c r="E220" s="95"/>
      <c r="F220" s="361"/>
      <c r="G220" s="131"/>
      <c r="H220" s="29"/>
      <c r="I220" s="466"/>
      <c r="J220" s="442"/>
      <c r="K220" s="332"/>
      <c r="L220" s="714"/>
      <c r="N220" s="104">
        <f t="shared" si="16"/>
        <v>0</v>
      </c>
      <c r="O220" s="105">
        <v>7.0000000000000007E-2</v>
      </c>
      <c r="P220" s="101">
        <f t="shared" si="17"/>
        <v>0</v>
      </c>
    </row>
    <row r="221" spans="1:16" ht="40.5">
      <c r="F221" s="71"/>
      <c r="L221" s="714"/>
      <c r="N221" s="104">
        <f t="shared" si="16"/>
        <v>0</v>
      </c>
      <c r="O221" s="105">
        <v>7.0000000000000007E-2</v>
      </c>
      <c r="P221" s="101">
        <f t="shared" si="17"/>
        <v>0</v>
      </c>
    </row>
    <row r="222" spans="1:16" ht="39.75">
      <c r="A222" s="2" t="s">
        <v>1</v>
      </c>
      <c r="B222" s="106"/>
      <c r="C222" s="318"/>
      <c r="F222" s="71"/>
      <c r="I222" s="107"/>
      <c r="K222" s="108"/>
      <c r="L222" s="725"/>
      <c r="M222" s="104">
        <v>14244.12</v>
      </c>
      <c r="N222" s="104">
        <f t="shared" si="16"/>
        <v>13816.796400000001</v>
      </c>
      <c r="O222" s="105">
        <v>7.0000000000000007E-2</v>
      </c>
      <c r="P222" s="101">
        <f t="shared" si="17"/>
        <v>14783.972148000001</v>
      </c>
    </row>
    <row r="223" spans="1:16" ht="40.5">
      <c r="A223" s="3753" t="s">
        <v>8052</v>
      </c>
      <c r="B223" s="3753"/>
      <c r="C223" s="168"/>
      <c r="D223" s="468"/>
      <c r="F223" s="71"/>
      <c r="I223" s="107"/>
      <c r="K223" s="108"/>
      <c r="L223" s="714"/>
      <c r="M223" s="104">
        <v>3240</v>
      </c>
      <c r="N223" s="104">
        <f t="shared" si="16"/>
        <v>3142.8</v>
      </c>
      <c r="O223" s="105">
        <v>7.0000000000000007E-2</v>
      </c>
      <c r="P223" s="101">
        <f t="shared" si="17"/>
        <v>3362.7960000000003</v>
      </c>
    </row>
    <row r="224" spans="1:16" ht="41.25" thickBot="1">
      <c r="F224" s="71"/>
      <c r="L224" s="714"/>
      <c r="M224" s="104">
        <v>14700</v>
      </c>
      <c r="N224" s="104">
        <f t="shared" si="16"/>
        <v>14259</v>
      </c>
      <c r="O224" s="105">
        <v>7.0000000000000007E-2</v>
      </c>
      <c r="P224" s="101">
        <f t="shared" si="17"/>
        <v>15257.130000000001</v>
      </c>
    </row>
    <row r="225" spans="1:16" ht="40.5">
      <c r="A225" s="3759" t="s">
        <v>3</v>
      </c>
      <c r="B225" s="3760"/>
      <c r="C225" s="400" t="s">
        <v>4</v>
      </c>
      <c r="D225" s="754" t="s">
        <v>5</v>
      </c>
      <c r="E225" s="9" t="s">
        <v>6</v>
      </c>
      <c r="F225" s="9" t="s">
        <v>6</v>
      </c>
      <c r="G225" s="763" t="s">
        <v>7</v>
      </c>
      <c r="H225" s="112" t="s">
        <v>8</v>
      </c>
      <c r="I225" s="113" t="s">
        <v>936</v>
      </c>
      <c r="J225" s="115" t="s">
        <v>10</v>
      </c>
      <c r="K225" s="114" t="s">
        <v>10</v>
      </c>
      <c r="L225" s="726"/>
      <c r="M225" s="104">
        <v>14582.7</v>
      </c>
      <c r="N225" s="104">
        <f t="shared" si="16"/>
        <v>14145.219000000001</v>
      </c>
      <c r="O225" s="105">
        <v>7.0000000000000007E-2</v>
      </c>
      <c r="P225" s="101">
        <f t="shared" si="17"/>
        <v>15135.384330000001</v>
      </c>
    </row>
    <row r="226" spans="1:16" ht="41.25" thickBot="1">
      <c r="A226" s="118"/>
      <c r="B226" s="119"/>
      <c r="C226" s="401"/>
      <c r="D226" s="755" t="s">
        <v>11</v>
      </c>
      <c r="E226" s="15" t="s">
        <v>13</v>
      </c>
      <c r="F226" s="15" t="s">
        <v>12</v>
      </c>
      <c r="G226" s="764"/>
      <c r="H226" s="122" t="s">
        <v>14</v>
      </c>
      <c r="I226" s="123" t="s">
        <v>937</v>
      </c>
      <c r="J226" s="125" t="s">
        <v>15</v>
      </c>
      <c r="K226" s="124" t="s">
        <v>16</v>
      </c>
      <c r="L226" s="726"/>
      <c r="M226" s="104">
        <v>13483.8</v>
      </c>
      <c r="N226" s="104">
        <f t="shared" si="16"/>
        <v>13079.286</v>
      </c>
      <c r="O226" s="105">
        <v>7.0000000000000007E-2</v>
      </c>
      <c r="P226" s="101">
        <f t="shared" si="17"/>
        <v>13994.836020000001</v>
      </c>
    </row>
    <row r="227" spans="1:16" ht="41.25" thickBot="1">
      <c r="A227" s="127"/>
      <c r="B227" s="1191"/>
      <c r="C227" s="1185"/>
      <c r="D227" s="632"/>
      <c r="E227" s="158"/>
      <c r="F227" s="3777"/>
      <c r="G227" s="3777"/>
      <c r="H227" s="3777"/>
      <c r="I227" s="3777"/>
      <c r="J227" s="919"/>
      <c r="K227" s="914"/>
      <c r="L227" s="726"/>
      <c r="M227" s="104">
        <v>2669.52</v>
      </c>
      <c r="N227" s="104">
        <f t="shared" si="16"/>
        <v>2589.4344000000001</v>
      </c>
      <c r="O227" s="105">
        <v>7.0000000000000007E-2</v>
      </c>
      <c r="P227" s="101">
        <f t="shared" si="17"/>
        <v>2770.6948080000002</v>
      </c>
    </row>
    <row r="228" spans="1:16" ht="35.25" customHeight="1">
      <c r="A228" s="136"/>
      <c r="B228" s="191"/>
      <c r="C228" s="82"/>
      <c r="D228" s="416"/>
      <c r="E228" s="54"/>
      <c r="F228" s="88"/>
      <c r="G228" s="131"/>
      <c r="H228" s="29"/>
      <c r="I228" s="132"/>
      <c r="J228" s="133"/>
      <c r="K228" s="114"/>
      <c r="L228" s="726"/>
      <c r="N228" s="104">
        <f t="shared" si="16"/>
        <v>0</v>
      </c>
      <c r="O228" s="105">
        <v>7.0000000000000007E-2</v>
      </c>
      <c r="P228" s="101">
        <f t="shared" si="17"/>
        <v>0</v>
      </c>
    </row>
    <row r="229" spans="1:16" ht="40.5">
      <c r="A229" s="42"/>
      <c r="B229" s="259"/>
      <c r="C229" s="82"/>
      <c r="D229" s="416"/>
      <c r="E229" s="95"/>
      <c r="F229" s="361"/>
      <c r="G229" s="904"/>
      <c r="H229" s="69"/>
      <c r="I229" s="69"/>
      <c r="J229" s="908"/>
      <c r="K229" s="909"/>
      <c r="L229" s="726"/>
      <c r="M229" s="104">
        <v>12972.96</v>
      </c>
      <c r="N229" s="104">
        <f t="shared" si="16"/>
        <v>12583.771199999999</v>
      </c>
      <c r="O229" s="105">
        <v>7.0000000000000007E-2</v>
      </c>
      <c r="P229" s="101">
        <f t="shared" si="17"/>
        <v>13464.635183999999</v>
      </c>
    </row>
    <row r="230" spans="1:16" ht="41.25" thickBot="1">
      <c r="A230" s="42"/>
      <c r="B230" s="259"/>
      <c r="C230" s="1412"/>
      <c r="D230" s="632"/>
      <c r="E230" s="158"/>
      <c r="F230" s="361"/>
      <c r="G230" s="765"/>
      <c r="H230" s="912"/>
      <c r="I230" s="918"/>
      <c r="J230" s="919"/>
      <c r="K230" s="914"/>
      <c r="L230" s="726"/>
      <c r="M230" s="104">
        <v>12687.84</v>
      </c>
      <c r="N230" s="104">
        <f t="shared" si="16"/>
        <v>12307.2048</v>
      </c>
      <c r="O230" s="105">
        <v>7.0000000000000007E-2</v>
      </c>
      <c r="P230" s="101">
        <f t="shared" si="17"/>
        <v>13168.709135999999</v>
      </c>
    </row>
    <row r="231" spans="1:16" ht="40.5">
      <c r="A231" s="42"/>
      <c r="B231" s="259"/>
      <c r="C231" s="82"/>
      <c r="D231" s="416"/>
      <c r="E231" s="54"/>
      <c r="F231" s="88"/>
      <c r="G231" s="131"/>
      <c r="H231" s="29"/>
      <c r="I231" s="132"/>
      <c r="J231" s="133"/>
      <c r="K231" s="114"/>
      <c r="L231" s="714"/>
      <c r="M231" s="104">
        <v>16572.599999999999</v>
      </c>
      <c r="N231" s="104">
        <f t="shared" si="16"/>
        <v>16075.421999999999</v>
      </c>
      <c r="O231" s="105">
        <v>7.0000000000000007E-2</v>
      </c>
      <c r="P231" s="101">
        <f t="shared" si="17"/>
        <v>17200.701539999998</v>
      </c>
    </row>
    <row r="232" spans="1:16" ht="40.5">
      <c r="A232" s="42"/>
      <c r="B232" s="227"/>
      <c r="C232" s="82"/>
      <c r="D232" s="416"/>
      <c r="E232" s="672"/>
      <c r="F232" s="670"/>
      <c r="G232" s="275"/>
      <c r="H232" s="658"/>
      <c r="I232" s="656"/>
      <c r="J232" s="671"/>
      <c r="K232" s="657"/>
      <c r="L232" s="714"/>
      <c r="M232" s="104">
        <v>6021.12</v>
      </c>
      <c r="N232" s="104">
        <f t="shared" si="16"/>
        <v>5840.4863999999998</v>
      </c>
      <c r="O232" s="105">
        <v>7.0000000000000007E-2</v>
      </c>
      <c r="P232" s="101">
        <f>(N232*O232)+N232</f>
        <v>6249.3204479999995</v>
      </c>
    </row>
    <row r="233" spans="1:16" ht="40.5">
      <c r="A233" s="42"/>
      <c r="B233" s="227"/>
      <c r="C233" s="82"/>
      <c r="D233" s="416"/>
      <c r="E233" s="672"/>
      <c r="F233" s="670"/>
      <c r="G233" s="275"/>
      <c r="H233" s="658"/>
      <c r="I233" s="656"/>
      <c r="J233" s="671"/>
      <c r="K233" s="657"/>
      <c r="L233" s="714"/>
      <c r="M233" s="104">
        <v>8714.16</v>
      </c>
      <c r="N233" s="104">
        <f t="shared" si="16"/>
        <v>8452.7351999999992</v>
      </c>
      <c r="O233" s="105">
        <v>7.0000000000000007E-2</v>
      </c>
      <c r="P233" s="101">
        <f>(N233*O233)+N233</f>
        <v>9044.4266639999987</v>
      </c>
    </row>
    <row r="234" spans="1:16" ht="40.5">
      <c r="A234" s="42"/>
      <c r="B234" s="993"/>
      <c r="C234" s="1412"/>
      <c r="D234" s="632"/>
      <c r="E234" s="158"/>
      <c r="F234" s="361"/>
      <c r="G234" s="765"/>
      <c r="H234" s="912"/>
      <c r="I234" s="918"/>
      <c r="J234" s="919"/>
      <c r="K234" s="724"/>
      <c r="L234" s="714"/>
      <c r="M234" s="104">
        <v>0</v>
      </c>
      <c r="N234" s="104">
        <f t="shared" si="16"/>
        <v>0</v>
      </c>
      <c r="O234" s="105">
        <v>7.0000000000000007E-2</v>
      </c>
      <c r="P234" s="101">
        <f t="shared" ref="P234:P240" si="18">(N234*O234)+N234</f>
        <v>0</v>
      </c>
    </row>
    <row r="235" spans="1:16" ht="39.75">
      <c r="A235" s="42"/>
      <c r="B235" s="225"/>
      <c r="C235" s="362"/>
      <c r="D235" s="358"/>
      <c r="E235" s="158"/>
      <c r="F235" s="361"/>
      <c r="G235" s="765"/>
      <c r="H235" s="912"/>
      <c r="I235" s="1772"/>
      <c r="J235" s="3873"/>
      <c r="K235" s="3874"/>
      <c r="L235" s="135"/>
      <c r="M235" s="104">
        <v>18537.7</v>
      </c>
      <c r="N235" s="104">
        <f t="shared" si="16"/>
        <v>17981.569</v>
      </c>
      <c r="O235" s="105">
        <v>7.0000000000000007E-2</v>
      </c>
      <c r="P235" s="101">
        <f t="shared" si="18"/>
        <v>19240.278829999999</v>
      </c>
    </row>
    <row r="236" spans="1:16" ht="39.75">
      <c r="A236" s="42"/>
      <c r="B236" s="225"/>
      <c r="C236" s="362"/>
      <c r="D236" s="358"/>
      <c r="E236" s="158"/>
      <c r="F236" s="361"/>
      <c r="G236" s="630"/>
      <c r="H236" s="915"/>
      <c r="I236" s="1772"/>
      <c r="J236" s="3872"/>
      <c r="K236" s="3875"/>
      <c r="L236" s="135"/>
      <c r="M236" s="104">
        <v>9031.68</v>
      </c>
      <c r="N236" s="104">
        <f t="shared" si="16"/>
        <v>8760.7296000000006</v>
      </c>
      <c r="O236" s="105">
        <v>7.0000000000000007E-2</v>
      </c>
      <c r="P236" s="101">
        <f t="shared" si="18"/>
        <v>9373.9806720000015</v>
      </c>
    </row>
    <row r="237" spans="1:16" ht="39.75">
      <c r="A237" s="42"/>
      <c r="B237" s="225"/>
      <c r="C237" s="362"/>
      <c r="D237" s="358"/>
      <c r="E237" s="158"/>
      <c r="F237" s="361"/>
      <c r="G237" s="630"/>
      <c r="H237" s="915"/>
      <c r="I237" s="1772"/>
      <c r="J237" s="3872"/>
      <c r="K237" s="3875"/>
      <c r="L237" s="135"/>
      <c r="N237" s="104">
        <f t="shared" si="16"/>
        <v>0</v>
      </c>
      <c r="O237" s="105">
        <v>7.0000000000000007E-2</v>
      </c>
      <c r="P237" s="101">
        <f t="shared" si="18"/>
        <v>0</v>
      </c>
    </row>
    <row r="238" spans="1:16" ht="39.75">
      <c r="A238" s="42"/>
      <c r="B238" s="225"/>
      <c r="C238" s="362"/>
      <c r="D238" s="358"/>
      <c r="E238" s="158"/>
      <c r="F238" s="361"/>
      <c r="G238" s="630"/>
      <c r="H238" s="915"/>
      <c r="I238" s="920"/>
      <c r="J238" s="3872"/>
      <c r="K238" s="3875"/>
      <c r="L238" s="135"/>
      <c r="M238" s="104">
        <v>8478.9599999999991</v>
      </c>
      <c r="N238" s="104">
        <f t="shared" si="16"/>
        <v>8224.5911999999989</v>
      </c>
      <c r="O238" s="105">
        <v>7.0000000000000007E-2</v>
      </c>
      <c r="P238" s="101">
        <f t="shared" si="18"/>
        <v>8800.3125839999993</v>
      </c>
    </row>
    <row r="239" spans="1:16">
      <c r="A239" s="42"/>
      <c r="B239" s="225"/>
      <c r="C239" s="362"/>
      <c r="D239" s="358"/>
      <c r="E239" s="54"/>
      <c r="F239" s="51"/>
      <c r="G239" s="131"/>
      <c r="H239" s="29"/>
      <c r="I239" s="493"/>
      <c r="J239" s="475"/>
      <c r="K239" s="134"/>
      <c r="L239" s="135"/>
      <c r="M239" s="104">
        <v>11122.62</v>
      </c>
      <c r="N239" s="104">
        <f t="shared" si="16"/>
        <v>10788.941400000002</v>
      </c>
      <c r="O239" s="105">
        <v>7.0000000000000007E-2</v>
      </c>
      <c r="P239" s="101">
        <f t="shared" si="18"/>
        <v>11544.167298000002</v>
      </c>
    </row>
    <row r="240" spans="1:16">
      <c r="A240" s="42" t="s">
        <v>8127</v>
      </c>
      <c r="B240" s="28"/>
      <c r="C240" s="48"/>
      <c r="D240" s="29"/>
      <c r="E240" s="54"/>
      <c r="F240" s="143"/>
      <c r="G240" s="2471"/>
      <c r="H240" s="213"/>
      <c r="I240" s="132"/>
      <c r="J240" s="145"/>
      <c r="K240" s="181"/>
      <c r="L240" s="135"/>
      <c r="M240" s="104">
        <v>3813.12</v>
      </c>
      <c r="N240" s="104">
        <f t="shared" si="16"/>
        <v>3698.7264</v>
      </c>
      <c r="O240" s="105">
        <v>7.0000000000000007E-2</v>
      </c>
      <c r="P240" s="101">
        <f t="shared" si="18"/>
        <v>3957.637248</v>
      </c>
    </row>
    <row r="241" spans="1:16">
      <c r="A241" s="42" t="s">
        <v>8128</v>
      </c>
      <c r="B241" s="62"/>
      <c r="C241" s="48"/>
      <c r="D241" s="29"/>
      <c r="E241" s="54"/>
      <c r="F241" s="51"/>
      <c r="G241" s="131"/>
      <c r="H241" s="29"/>
      <c r="I241" s="455"/>
      <c r="J241" s="133"/>
      <c r="K241" s="134"/>
      <c r="L241" s="135"/>
    </row>
    <row r="242" spans="1:16">
      <c r="A242" s="42" t="s">
        <v>8127</v>
      </c>
      <c r="B242" s="62"/>
      <c r="C242" s="48"/>
      <c r="D242" s="29"/>
      <c r="E242" s="54"/>
      <c r="F242" s="143"/>
      <c r="G242" s="2471"/>
      <c r="H242" s="213"/>
      <c r="I242" s="132"/>
      <c r="J242" s="133"/>
      <c r="K242" s="134"/>
      <c r="L242" s="135"/>
    </row>
    <row r="243" spans="1:16">
      <c r="A243" s="42" t="s">
        <v>8128</v>
      </c>
      <c r="B243" s="62"/>
      <c r="C243" s="48"/>
      <c r="D243" s="29"/>
      <c r="E243" s="54"/>
      <c r="F243" s="51"/>
      <c r="G243" s="131"/>
      <c r="H243" s="29"/>
      <c r="I243" s="132"/>
      <c r="J243" s="862"/>
      <c r="K243" s="146"/>
      <c r="L243" s="135"/>
    </row>
    <row r="244" spans="1:16">
      <c r="A244" s="42" t="s">
        <v>8129</v>
      </c>
      <c r="B244" s="28"/>
      <c r="C244" s="583"/>
      <c r="D244" s="29"/>
      <c r="E244" s="1122"/>
      <c r="F244" s="51"/>
      <c r="G244" s="180"/>
      <c r="H244" s="69"/>
      <c r="I244" s="132"/>
      <c r="J244" s="133"/>
      <c r="K244" s="134"/>
      <c r="L244" s="135"/>
    </row>
    <row r="245" spans="1:16" ht="34.15" customHeight="1" thickBot="1">
      <c r="A245" s="42" t="s">
        <v>8130</v>
      </c>
      <c r="B245" s="28"/>
      <c r="C245" s="583"/>
      <c r="D245" s="29"/>
      <c r="E245" s="1122"/>
      <c r="F245" s="51"/>
      <c r="G245" s="180"/>
      <c r="H245" s="69"/>
      <c r="I245" s="162"/>
      <c r="J245" s="919"/>
      <c r="K245" s="914"/>
      <c r="L245" s="135"/>
    </row>
    <row r="246" spans="1:16" ht="35.25" thickBot="1">
      <c r="A246" s="162" t="s">
        <v>8128</v>
      </c>
      <c r="B246" s="259"/>
      <c r="C246" s="1871"/>
      <c r="D246" s="375"/>
      <c r="E246" s="158"/>
      <c r="F246" s="361"/>
      <c r="G246" s="904"/>
      <c r="H246" s="69"/>
      <c r="I246" s="132"/>
      <c r="J246" s="133"/>
      <c r="K246" s="114"/>
      <c r="L246" s="135"/>
    </row>
    <row r="247" spans="1:16" ht="33.6" customHeight="1">
      <c r="A247" s="162"/>
      <c r="B247" s="191"/>
      <c r="C247" s="82"/>
      <c r="D247" s="416"/>
      <c r="E247" s="54"/>
      <c r="F247" s="88"/>
      <c r="G247" s="131"/>
      <c r="H247" s="29"/>
      <c r="I247" s="132"/>
      <c r="J247" s="133"/>
      <c r="K247" s="114"/>
      <c r="L247" s="135"/>
    </row>
    <row r="248" spans="1:16">
      <c r="A248" s="48"/>
      <c r="B248" s="259"/>
      <c r="C248" s="82"/>
      <c r="D248" s="416"/>
      <c r="E248" s="95"/>
      <c r="F248" s="361"/>
      <c r="G248" s="904"/>
      <c r="H248" s="69"/>
      <c r="I248" s="69"/>
      <c r="J248" s="908"/>
      <c r="K248" s="909"/>
    </row>
    <row r="249" spans="1:16" ht="40.5">
      <c r="A249" s="42"/>
      <c r="B249" s="259"/>
      <c r="C249" s="1412"/>
      <c r="D249" s="632"/>
      <c r="E249" s="158"/>
      <c r="F249" s="361"/>
      <c r="G249" s="765"/>
      <c r="H249" s="912"/>
      <c r="I249" s="918"/>
      <c r="J249" s="919"/>
      <c r="K249" s="914"/>
      <c r="L249" s="109"/>
    </row>
    <row r="250" spans="1:16" ht="38.25">
      <c r="A250" s="42"/>
      <c r="B250" s="227"/>
      <c r="C250" s="82"/>
      <c r="D250" s="416"/>
      <c r="E250" s="672"/>
      <c r="F250" s="670"/>
      <c r="G250" s="275"/>
      <c r="H250" s="658"/>
      <c r="I250" s="656"/>
      <c r="J250" s="671"/>
      <c r="K250" s="657"/>
      <c r="L250" s="109"/>
    </row>
    <row r="251" spans="1:16" ht="39" thickBot="1">
      <c r="A251" s="42"/>
      <c r="B251" s="227"/>
      <c r="C251" s="82"/>
      <c r="D251" s="416"/>
      <c r="E251" s="672"/>
      <c r="F251" s="670"/>
      <c r="G251" s="275"/>
      <c r="H251" s="658"/>
      <c r="I251" s="656"/>
      <c r="J251" s="671"/>
      <c r="K251" s="657"/>
    </row>
    <row r="252" spans="1:16" ht="39.75">
      <c r="A252" s="48"/>
      <c r="B252" s="225"/>
      <c r="C252" s="362"/>
      <c r="D252" s="358"/>
      <c r="E252" s="158"/>
      <c r="F252" s="361"/>
      <c r="G252" s="765"/>
      <c r="H252" s="912"/>
      <c r="I252" s="1772"/>
      <c r="J252" s="3873"/>
      <c r="K252" s="3874"/>
      <c r="L252" s="116" t="s">
        <v>2534</v>
      </c>
      <c r="M252" s="117"/>
    </row>
    <row r="253" spans="1:16" ht="40.5" thickBot="1">
      <c r="A253" s="42"/>
      <c r="B253" s="225"/>
      <c r="C253" s="362"/>
      <c r="D253" s="358"/>
      <c r="E253" s="158"/>
      <c r="F253" s="361"/>
      <c r="G253" s="630"/>
      <c r="H253" s="915"/>
      <c r="I253" s="1772"/>
      <c r="J253" s="3872"/>
      <c r="K253" s="3875"/>
      <c r="L253" s="126" t="s">
        <v>2535</v>
      </c>
      <c r="M253" s="117"/>
    </row>
    <row r="254" spans="1:16" ht="39.75">
      <c r="A254" s="42"/>
      <c r="B254" s="225"/>
      <c r="C254" s="362"/>
      <c r="D254" s="358"/>
      <c r="E254" s="158"/>
      <c r="F254" s="361"/>
      <c r="G254" s="630"/>
      <c r="H254" s="915"/>
      <c r="I254" s="1772"/>
      <c r="J254" s="3872"/>
      <c r="K254" s="3875"/>
      <c r="L254" s="135"/>
      <c r="M254" s="104">
        <v>3552</v>
      </c>
      <c r="N254" s="104">
        <f t="shared" ref="N254:N270" si="19">M254-(M254*0.03)</f>
        <v>3445.44</v>
      </c>
      <c r="O254" s="105">
        <v>7.0000000000000007E-2</v>
      </c>
      <c r="P254" s="101">
        <f t="shared" ref="P254:P270" si="20">(N254*O254)+N254</f>
        <v>3686.6208000000001</v>
      </c>
    </row>
    <row r="255" spans="1:16" ht="39.75">
      <c r="A255" s="42"/>
      <c r="B255" s="225"/>
      <c r="C255" s="362"/>
      <c r="D255" s="358"/>
      <c r="E255" s="158"/>
      <c r="F255" s="361"/>
      <c r="G255" s="630"/>
      <c r="H255" s="915"/>
      <c r="I255" s="920"/>
      <c r="J255" s="3872"/>
      <c r="K255" s="3875"/>
      <c r="L255" s="135"/>
      <c r="N255" s="104">
        <f t="shared" si="19"/>
        <v>0</v>
      </c>
      <c r="O255" s="105">
        <v>7.0000000000000007E-2</v>
      </c>
      <c r="P255" s="101">
        <f t="shared" si="20"/>
        <v>0</v>
      </c>
    </row>
    <row r="256" spans="1:16">
      <c r="A256" s="136"/>
      <c r="B256" s="26"/>
      <c r="C256" s="85"/>
      <c r="D256" s="86"/>
      <c r="E256" s="250"/>
      <c r="F256" s="251"/>
      <c r="G256" s="275"/>
      <c r="H256" s="204"/>
      <c r="I256" s="20"/>
      <c r="J256" s="204"/>
      <c r="K256" s="310"/>
      <c r="L256" s="135"/>
      <c r="M256" s="104">
        <v>9498.06</v>
      </c>
      <c r="N256" s="104">
        <f t="shared" si="19"/>
        <v>9213.118199999999</v>
      </c>
      <c r="O256" s="105">
        <v>7.0000000000000007E-2</v>
      </c>
      <c r="P256" s="101">
        <f t="shared" si="20"/>
        <v>9858.0364739999986</v>
      </c>
    </row>
    <row r="257" spans="1:16">
      <c r="F257" s="71"/>
      <c r="L257" s="135"/>
      <c r="M257" s="104">
        <v>15305.4</v>
      </c>
      <c r="N257" s="104">
        <f t="shared" si="19"/>
        <v>14846.237999999999</v>
      </c>
      <c r="O257" s="105">
        <v>7.0000000000000007E-2</v>
      </c>
      <c r="P257" s="101">
        <f t="shared" si="20"/>
        <v>15885.47466</v>
      </c>
    </row>
    <row r="258" spans="1:16">
      <c r="A258" s="2" t="s">
        <v>1</v>
      </c>
      <c r="B258" s="106"/>
      <c r="C258" s="318"/>
      <c r="F258" s="71"/>
      <c r="I258" s="107"/>
      <c r="K258" s="108"/>
      <c r="L258" s="135"/>
      <c r="N258" s="104">
        <f t="shared" si="19"/>
        <v>0</v>
      </c>
      <c r="O258" s="105">
        <v>7.0000000000000007E-2</v>
      </c>
      <c r="P258" s="101">
        <f t="shared" si="20"/>
        <v>0</v>
      </c>
    </row>
    <row r="259" spans="1:16">
      <c r="A259" s="3753" t="s">
        <v>8052</v>
      </c>
      <c r="B259" s="3753"/>
      <c r="C259" s="168"/>
      <c r="D259" s="468"/>
      <c r="F259" s="71"/>
      <c r="I259" s="107"/>
      <c r="K259" s="108"/>
      <c r="L259" s="135"/>
      <c r="N259" s="104">
        <f t="shared" si="19"/>
        <v>0</v>
      </c>
      <c r="O259" s="105">
        <v>7.0000000000000007E-2</v>
      </c>
      <c r="P259" s="101">
        <f t="shared" si="20"/>
        <v>0</v>
      </c>
    </row>
    <row r="260" spans="1:16" ht="35.25" thickBot="1">
      <c r="F260" s="71"/>
      <c r="L260" s="135"/>
      <c r="N260" s="104">
        <f t="shared" si="19"/>
        <v>0</v>
      </c>
      <c r="O260" s="105">
        <v>7.0000000000000007E-2</v>
      </c>
      <c r="P260" s="101">
        <f t="shared" si="20"/>
        <v>0</v>
      </c>
    </row>
    <row r="261" spans="1:16">
      <c r="A261" s="3759" t="s">
        <v>3</v>
      </c>
      <c r="B261" s="3760"/>
      <c r="C261" s="400" t="s">
        <v>4</v>
      </c>
      <c r="D261" s="754" t="s">
        <v>5</v>
      </c>
      <c r="E261" s="9" t="s">
        <v>6</v>
      </c>
      <c r="F261" s="9" t="s">
        <v>6</v>
      </c>
      <c r="G261" s="763" t="s">
        <v>7</v>
      </c>
      <c r="H261" s="112" t="s">
        <v>8</v>
      </c>
      <c r="I261" s="113" t="s">
        <v>936</v>
      </c>
      <c r="J261" s="115" t="s">
        <v>10</v>
      </c>
      <c r="K261" s="114" t="s">
        <v>10</v>
      </c>
      <c r="M261" s="104">
        <v>14244.12</v>
      </c>
      <c r="N261" s="104">
        <f t="shared" si="19"/>
        <v>13816.796400000001</v>
      </c>
      <c r="O261" s="105">
        <v>7.0000000000000007E-2</v>
      </c>
      <c r="P261" s="101">
        <f t="shared" si="20"/>
        <v>14783.972148000001</v>
      </c>
    </row>
    <row r="262" spans="1:16" ht="35.25" thickBot="1">
      <c r="A262" s="118"/>
      <c r="B262" s="119"/>
      <c r="C262" s="401"/>
      <c r="D262" s="755" t="s">
        <v>11</v>
      </c>
      <c r="E262" s="15" t="s">
        <v>13</v>
      </c>
      <c r="F262" s="15" t="s">
        <v>12</v>
      </c>
      <c r="G262" s="764"/>
      <c r="H262" s="122" t="s">
        <v>14</v>
      </c>
      <c r="I262" s="123" t="s">
        <v>937</v>
      </c>
      <c r="J262" s="125" t="s">
        <v>15</v>
      </c>
      <c r="K262" s="124" t="s">
        <v>16</v>
      </c>
      <c r="L262" s="135"/>
      <c r="M262" s="104">
        <v>3240</v>
      </c>
      <c r="N262" s="104">
        <f t="shared" si="19"/>
        <v>3142.8</v>
      </c>
      <c r="O262" s="105">
        <v>7.0000000000000007E-2</v>
      </c>
      <c r="P262" s="101">
        <f t="shared" si="20"/>
        <v>3362.7960000000003</v>
      </c>
    </row>
    <row r="263" spans="1:16" ht="40.5">
      <c r="A263" s="127"/>
      <c r="B263" s="1092"/>
      <c r="C263" s="1184"/>
      <c r="D263" s="1924"/>
      <c r="E263" s="186"/>
      <c r="F263" s="359"/>
      <c r="G263" s="910"/>
      <c r="H263" s="911"/>
      <c r="I263" s="912"/>
      <c r="J263" s="913"/>
      <c r="K263" s="914"/>
      <c r="L263" s="135"/>
      <c r="M263" s="104">
        <v>14700</v>
      </c>
      <c r="N263" s="104">
        <f t="shared" si="19"/>
        <v>14259</v>
      </c>
      <c r="O263" s="105">
        <v>7.0000000000000007E-2</v>
      </c>
      <c r="P263" s="101">
        <f t="shared" si="20"/>
        <v>15257.130000000001</v>
      </c>
    </row>
    <row r="264" spans="1:16">
      <c r="A264" s="136"/>
      <c r="B264" s="70"/>
      <c r="C264" s="82"/>
      <c r="D264" s="162"/>
      <c r="E264" s="54"/>
      <c r="F264" s="51"/>
      <c r="G264" s="131"/>
      <c r="H264" s="29"/>
      <c r="I264" s="132"/>
      <c r="J264" s="133"/>
      <c r="K264" s="176"/>
      <c r="L264" s="147"/>
      <c r="M264" s="104">
        <v>14582.7</v>
      </c>
      <c r="N264" s="104">
        <f t="shared" si="19"/>
        <v>14145.219000000001</v>
      </c>
      <c r="O264" s="105">
        <v>7.0000000000000007E-2</v>
      </c>
      <c r="P264" s="101">
        <f t="shared" si="20"/>
        <v>15135.384330000001</v>
      </c>
    </row>
    <row r="265" spans="1:16">
      <c r="A265" s="42"/>
      <c r="B265" s="70"/>
      <c r="C265" s="82"/>
      <c r="D265" s="29"/>
      <c r="E265" s="54"/>
      <c r="F265" s="51"/>
      <c r="G265" s="131"/>
      <c r="H265" s="29"/>
      <c r="I265" s="132"/>
      <c r="J265" s="133"/>
      <c r="K265" s="179"/>
      <c r="L265" s="147"/>
      <c r="M265" s="104">
        <v>13483.8</v>
      </c>
      <c r="N265" s="104">
        <f t="shared" si="19"/>
        <v>13079.286</v>
      </c>
      <c r="O265" s="105">
        <v>7.0000000000000007E-2</v>
      </c>
      <c r="P265" s="101">
        <f t="shared" si="20"/>
        <v>13994.836020000001</v>
      </c>
    </row>
    <row r="266" spans="1:16">
      <c r="A266" s="42"/>
      <c r="B266" s="70"/>
      <c r="C266" s="82"/>
      <c r="D266" s="29"/>
      <c r="E266" s="54"/>
      <c r="F266" s="51"/>
      <c r="G266" s="131"/>
      <c r="H266" s="29"/>
      <c r="I266" s="132"/>
      <c r="J266" s="133"/>
      <c r="K266" s="134"/>
      <c r="L266" s="147"/>
      <c r="M266" s="104">
        <v>2669.52</v>
      </c>
      <c r="N266" s="104">
        <f t="shared" si="19"/>
        <v>2589.4344000000001</v>
      </c>
      <c r="O266" s="105">
        <v>7.0000000000000007E-2</v>
      </c>
      <c r="P266" s="101">
        <f t="shared" si="20"/>
        <v>2770.6948080000002</v>
      </c>
    </row>
    <row r="267" spans="1:16">
      <c r="A267" s="42"/>
      <c r="B267" s="70"/>
      <c r="C267" s="82"/>
      <c r="D267" s="29"/>
      <c r="E267" s="54"/>
      <c r="F267" s="51"/>
      <c r="G267" s="131"/>
      <c r="H267" s="29"/>
      <c r="I267" s="132"/>
      <c r="J267" s="133"/>
      <c r="K267" s="134"/>
      <c r="L267" s="147"/>
      <c r="N267" s="104">
        <f t="shared" si="19"/>
        <v>0</v>
      </c>
      <c r="O267" s="105">
        <v>7.0000000000000007E-2</v>
      </c>
      <c r="P267" s="101">
        <f t="shared" si="20"/>
        <v>0</v>
      </c>
    </row>
    <row r="268" spans="1:16">
      <c r="A268" s="42"/>
      <c r="B268" s="70"/>
      <c r="C268" s="82"/>
      <c r="D268" s="29"/>
      <c r="E268" s="54"/>
      <c r="F268" s="51"/>
      <c r="G268" s="131"/>
      <c r="H268" s="29"/>
      <c r="I268" s="132"/>
      <c r="J268" s="133"/>
      <c r="K268" s="134"/>
      <c r="L268" s="147"/>
      <c r="M268" s="104">
        <v>12972.96</v>
      </c>
      <c r="N268" s="104">
        <f t="shared" si="19"/>
        <v>12583.771199999999</v>
      </c>
      <c r="O268" s="105">
        <v>7.0000000000000007E-2</v>
      </c>
      <c r="P268" s="101">
        <f t="shared" si="20"/>
        <v>13464.635183999999</v>
      </c>
    </row>
    <row r="269" spans="1:16">
      <c r="A269" s="42"/>
      <c r="B269" s="70"/>
      <c r="C269" s="82"/>
      <c r="D269" s="29"/>
      <c r="E269" s="54"/>
      <c r="F269" s="51"/>
      <c r="G269" s="131"/>
      <c r="H269" s="29"/>
      <c r="I269" s="132"/>
      <c r="J269" s="133"/>
      <c r="K269" s="134"/>
      <c r="L269" s="147"/>
      <c r="M269" s="104">
        <v>12687.84</v>
      </c>
      <c r="N269" s="104">
        <f t="shared" si="19"/>
        <v>12307.2048</v>
      </c>
      <c r="O269" s="105">
        <v>7.0000000000000007E-2</v>
      </c>
      <c r="P269" s="101">
        <f t="shared" si="20"/>
        <v>13168.709135999999</v>
      </c>
    </row>
    <row r="270" spans="1:16">
      <c r="A270" s="42"/>
      <c r="B270" s="1602"/>
      <c r="C270" s="82"/>
      <c r="D270" s="29"/>
      <c r="E270" s="54"/>
      <c r="F270" s="51"/>
      <c r="G270" s="131"/>
      <c r="H270" s="29"/>
      <c r="I270" s="132"/>
      <c r="J270" s="133"/>
      <c r="K270" s="134"/>
      <c r="L270" s="135"/>
      <c r="M270" s="104">
        <v>16572.599999999999</v>
      </c>
      <c r="N270" s="104">
        <f t="shared" si="19"/>
        <v>16075.421999999999</v>
      </c>
      <c r="O270" s="105">
        <v>7.0000000000000007E-2</v>
      </c>
      <c r="P270" s="101">
        <f t="shared" si="20"/>
        <v>17200.701539999998</v>
      </c>
    </row>
    <row r="271" spans="1:16">
      <c r="A271" s="42"/>
      <c r="B271" s="1602"/>
      <c r="C271" s="82"/>
      <c r="D271" s="29"/>
      <c r="E271" s="54"/>
      <c r="F271" s="51"/>
      <c r="G271" s="131"/>
      <c r="H271" s="29"/>
      <c r="I271" s="132"/>
      <c r="J271" s="133"/>
      <c r="K271" s="134"/>
      <c r="L271" s="135"/>
      <c r="M271" s="104">
        <v>6021.12</v>
      </c>
      <c r="N271" s="104">
        <f>M271-(M271*0.03)</f>
        <v>5840.4863999999998</v>
      </c>
      <c r="O271" s="105">
        <v>7.0000000000000007E-2</v>
      </c>
      <c r="P271" s="101">
        <f>(N271*O271)+N271</f>
        <v>6249.3204479999995</v>
      </c>
    </row>
    <row r="272" spans="1:16">
      <c r="A272" s="42"/>
      <c r="B272" s="1602"/>
      <c r="C272" s="82"/>
      <c r="D272" s="162"/>
      <c r="E272" s="54"/>
      <c r="F272" s="51"/>
      <c r="G272" s="131"/>
      <c r="H272" s="29"/>
      <c r="I272" s="132"/>
      <c r="J272" s="133"/>
      <c r="K272" s="134"/>
      <c r="L272" s="135"/>
      <c r="M272" s="104">
        <v>8714.16</v>
      </c>
      <c r="N272" s="104">
        <f>M272-(M272*0.03)</f>
        <v>8452.7351999999992</v>
      </c>
      <c r="O272" s="105">
        <v>7.0000000000000007E-2</v>
      </c>
      <c r="P272" s="101">
        <f>(N272*O272)+N272</f>
        <v>9044.4266639999987</v>
      </c>
    </row>
    <row r="273" spans="1:16">
      <c r="A273" s="42"/>
      <c r="B273" s="1602"/>
      <c r="C273" s="82"/>
      <c r="D273" s="162"/>
      <c r="E273" s="54"/>
      <c r="F273" s="51"/>
      <c r="G273" s="131"/>
      <c r="H273" s="29"/>
      <c r="I273" s="132"/>
      <c r="J273" s="133"/>
      <c r="K273" s="134"/>
      <c r="L273" s="135"/>
      <c r="M273" s="104">
        <v>0</v>
      </c>
      <c r="N273" s="104">
        <f>M273-(M273*0.03)</f>
        <v>0</v>
      </c>
      <c r="O273" s="105">
        <v>7.0000000000000007E-2</v>
      </c>
      <c r="P273" s="101">
        <f t="shared" ref="P273:P279" si="21">(N273*O273)+N273</f>
        <v>0</v>
      </c>
    </row>
    <row r="274" spans="1:16">
      <c r="A274" s="42"/>
      <c r="B274" s="1602"/>
      <c r="C274" s="82"/>
      <c r="D274" s="162"/>
      <c r="E274" s="54"/>
      <c r="F274" s="51"/>
      <c r="G274" s="131"/>
      <c r="H274" s="29"/>
      <c r="I274" s="132"/>
      <c r="J274" s="133"/>
      <c r="K274" s="134"/>
      <c r="L274" s="135"/>
      <c r="M274" s="104">
        <v>18537.7</v>
      </c>
      <c r="N274" s="104">
        <f>M274-(M274*0.03)</f>
        <v>17981.569</v>
      </c>
      <c r="O274" s="105">
        <v>7.0000000000000007E-2</v>
      </c>
      <c r="P274" s="101">
        <f t="shared" si="21"/>
        <v>19240.278829999999</v>
      </c>
    </row>
    <row r="275" spans="1:16" ht="33" customHeight="1">
      <c r="A275" s="42"/>
      <c r="B275" s="1602"/>
      <c r="C275" s="82"/>
      <c r="D275" s="162"/>
      <c r="E275" s="54"/>
      <c r="F275" s="51"/>
      <c r="G275" s="131"/>
      <c r="H275" s="29"/>
      <c r="I275" s="132"/>
      <c r="J275" s="133"/>
      <c r="K275" s="134"/>
      <c r="L275" s="135"/>
      <c r="M275" s="104">
        <v>9031.68</v>
      </c>
      <c r="N275" s="104">
        <f t="shared" ref="N275:N284" si="22">M275-(M275*0.03)</f>
        <v>8760.7296000000006</v>
      </c>
      <c r="O275" s="105">
        <v>7.0000000000000007E-2</v>
      </c>
      <c r="P275" s="101">
        <f t="shared" si="21"/>
        <v>9373.9806720000015</v>
      </c>
    </row>
    <row r="276" spans="1:16">
      <c r="A276" s="42"/>
      <c r="B276" s="1602"/>
      <c r="C276" s="82"/>
      <c r="D276" s="162"/>
      <c r="E276" s="1122"/>
      <c r="F276" s="51"/>
      <c r="G276" s="180"/>
      <c r="H276" s="69"/>
      <c r="I276" s="132"/>
      <c r="J276" s="145"/>
      <c r="K276" s="146"/>
      <c r="L276" s="135"/>
      <c r="N276" s="104">
        <f t="shared" si="22"/>
        <v>0</v>
      </c>
      <c r="O276" s="105">
        <v>7.0000000000000007E-2</v>
      </c>
      <c r="P276" s="101">
        <f t="shared" si="21"/>
        <v>0</v>
      </c>
    </row>
    <row r="277" spans="1:16">
      <c r="A277" s="190"/>
      <c r="B277" s="1602"/>
      <c r="C277" s="82"/>
      <c r="D277" s="162"/>
      <c r="E277" s="1122"/>
      <c r="F277" s="51"/>
      <c r="G277" s="180"/>
      <c r="H277" s="69"/>
      <c r="I277" s="132"/>
      <c r="J277" s="145"/>
      <c r="K277" s="146"/>
      <c r="L277" s="135"/>
      <c r="M277" s="104">
        <v>8478.9599999999991</v>
      </c>
      <c r="N277" s="104">
        <f t="shared" si="22"/>
        <v>8224.5911999999989</v>
      </c>
      <c r="O277" s="105">
        <v>7.0000000000000007E-2</v>
      </c>
      <c r="P277" s="101">
        <f t="shared" si="21"/>
        <v>8800.3125839999993</v>
      </c>
    </row>
    <row r="278" spans="1:16" ht="35.25" customHeight="1">
      <c r="A278" s="42"/>
      <c r="B278" s="225"/>
      <c r="C278" s="362"/>
      <c r="D278" s="358"/>
      <c r="E278" s="158"/>
      <c r="F278" s="361"/>
      <c r="G278" s="765"/>
      <c r="H278" s="912"/>
      <c r="I278" s="132"/>
      <c r="J278" s="3873"/>
      <c r="K278" s="327"/>
      <c r="L278" s="135"/>
      <c r="M278" s="104">
        <v>11122.62</v>
      </c>
      <c r="N278" s="104">
        <f t="shared" si="22"/>
        <v>10788.941400000002</v>
      </c>
      <c r="O278" s="105">
        <v>7.0000000000000007E-2</v>
      </c>
      <c r="P278" s="101">
        <f t="shared" si="21"/>
        <v>11544.167298000002</v>
      </c>
    </row>
    <row r="279" spans="1:16">
      <c r="A279" s="42"/>
      <c r="B279" s="70"/>
      <c r="C279" s="82"/>
      <c r="D279" s="29"/>
      <c r="E279" s="54"/>
      <c r="F279" s="51"/>
      <c r="G279" s="131"/>
      <c r="H279" s="29"/>
      <c r="I279" s="132"/>
      <c r="J279" s="133"/>
      <c r="K279" s="179"/>
      <c r="L279" s="135"/>
      <c r="M279" s="104">
        <v>3813.12</v>
      </c>
      <c r="N279" s="104">
        <f t="shared" si="22"/>
        <v>3698.7264</v>
      </c>
      <c r="O279" s="105">
        <v>7.0000000000000007E-2</v>
      </c>
      <c r="P279" s="101">
        <f t="shared" si="21"/>
        <v>3957.637248</v>
      </c>
    </row>
    <row r="280" spans="1:16">
      <c r="A280" s="42"/>
      <c r="B280" s="70"/>
      <c r="C280" s="82"/>
      <c r="D280" s="29"/>
      <c r="E280" s="54"/>
      <c r="F280" s="51"/>
      <c r="G280" s="131"/>
      <c r="H280" s="29"/>
      <c r="I280" s="132"/>
      <c r="J280" s="133"/>
      <c r="K280" s="134"/>
      <c r="L280" s="135"/>
    </row>
    <row r="281" spans="1:16">
      <c r="A281" s="42"/>
      <c r="B281" s="70"/>
      <c r="C281" s="82"/>
      <c r="D281" s="29"/>
      <c r="E281" s="54"/>
      <c r="F281" s="51"/>
      <c r="G281" s="131"/>
      <c r="H281" s="29"/>
      <c r="I281" s="132"/>
      <c r="J281" s="133"/>
      <c r="K281" s="134"/>
      <c r="L281" s="135"/>
    </row>
    <row r="282" spans="1:16" ht="39.75">
      <c r="A282" s="42"/>
      <c r="B282" s="225"/>
      <c r="C282" s="362"/>
      <c r="D282" s="358"/>
      <c r="E282" s="158"/>
      <c r="F282" s="361"/>
      <c r="G282" s="765"/>
      <c r="H282" s="912"/>
      <c r="I282" s="132"/>
      <c r="J282" s="3873"/>
      <c r="K282" s="134"/>
      <c r="L282" s="135"/>
    </row>
    <row r="283" spans="1:16" ht="39.75">
      <c r="A283" s="42"/>
      <c r="B283" s="225"/>
      <c r="C283" s="362"/>
      <c r="D283" s="358"/>
      <c r="E283" s="158"/>
      <c r="F283" s="361"/>
      <c r="G283" s="765"/>
      <c r="H283" s="912"/>
      <c r="I283" s="132"/>
      <c r="J283" s="3873"/>
      <c r="K283" s="327"/>
      <c r="L283" s="135"/>
    </row>
    <row r="284" spans="1:16">
      <c r="A284" s="48"/>
      <c r="B284" s="225"/>
      <c r="C284" s="362"/>
      <c r="D284" s="29"/>
      <c r="E284" s="54"/>
      <c r="F284" s="51"/>
      <c r="G284" s="131"/>
      <c r="H284" s="29"/>
      <c r="I284" s="132"/>
      <c r="J284" s="2133"/>
      <c r="K284" s="134"/>
      <c r="L284" s="135"/>
      <c r="M284" s="104">
        <v>8640</v>
      </c>
      <c r="N284" s="104">
        <f t="shared" si="22"/>
        <v>8380.7999999999993</v>
      </c>
      <c r="O284" s="105">
        <v>7.0000000000000007E-2</v>
      </c>
      <c r="P284" s="101">
        <f>(N284*O284)+N284</f>
        <v>8967.4559999999983</v>
      </c>
    </row>
    <row r="285" spans="1:16">
      <c r="A285" s="42"/>
      <c r="B285" s="259"/>
      <c r="C285" s="357"/>
      <c r="D285" s="375"/>
      <c r="E285" s="95"/>
      <c r="F285" s="361"/>
      <c r="G285" s="904"/>
      <c r="H285" s="69"/>
      <c r="I285" s="69"/>
      <c r="J285" s="908"/>
      <c r="K285" s="908"/>
      <c r="L285" s="135"/>
    </row>
    <row r="286" spans="1:16">
      <c r="A286" s="42"/>
      <c r="B286" s="259"/>
      <c r="C286" s="357"/>
      <c r="D286" s="376"/>
      <c r="E286" s="95"/>
      <c r="F286" s="361"/>
      <c r="G286" s="904"/>
      <c r="H286" s="69"/>
      <c r="I286" s="69"/>
      <c r="J286" s="908"/>
      <c r="K286" s="909"/>
    </row>
    <row r="287" spans="1:16">
      <c r="A287" s="42"/>
      <c r="B287" s="225"/>
      <c r="C287" s="357"/>
      <c r="D287" s="376"/>
      <c r="E287" s="96"/>
      <c r="F287" s="361"/>
      <c r="G287" s="904"/>
      <c r="H287" s="69"/>
      <c r="I287" s="69"/>
      <c r="J287" s="908"/>
      <c r="K287" s="909"/>
    </row>
    <row r="288" spans="1:16">
      <c r="A288" s="48"/>
      <c r="B288" s="259"/>
      <c r="C288" s="357"/>
      <c r="D288" s="375"/>
      <c r="E288" s="158"/>
      <c r="F288" s="361"/>
      <c r="G288" s="904"/>
      <c r="H288" s="69"/>
      <c r="I288" s="69"/>
      <c r="J288" s="909"/>
      <c r="K288" s="909"/>
      <c r="L288" s="109"/>
    </row>
    <row r="289" spans="1:16">
      <c r="A289" s="42"/>
      <c r="B289" s="259"/>
      <c r="C289" s="357"/>
      <c r="D289" s="375"/>
      <c r="E289" s="95"/>
      <c r="F289" s="361"/>
      <c r="G289" s="904"/>
      <c r="H289" s="69"/>
      <c r="I289" s="69"/>
      <c r="J289" s="908"/>
      <c r="K289" s="908"/>
      <c r="L289" s="109"/>
    </row>
    <row r="290" spans="1:16" ht="35.25" thickBot="1">
      <c r="A290" s="42"/>
      <c r="B290" s="259"/>
      <c r="C290" s="357"/>
      <c r="D290" s="376"/>
      <c r="E290" s="95"/>
      <c r="F290" s="361"/>
      <c r="G290" s="904"/>
      <c r="H290" s="69"/>
      <c r="I290" s="69"/>
      <c r="J290" s="908"/>
      <c r="K290" s="909"/>
    </row>
    <row r="291" spans="1:16">
      <c r="A291" s="42"/>
      <c r="B291" s="225"/>
      <c r="C291" s="357"/>
      <c r="D291" s="376"/>
      <c r="E291" s="96"/>
      <c r="F291" s="361"/>
      <c r="G291" s="904"/>
      <c r="H291" s="69"/>
      <c r="I291" s="69"/>
      <c r="J291" s="908"/>
      <c r="K291" s="909"/>
      <c r="L291" s="116" t="s">
        <v>2534</v>
      </c>
      <c r="M291" s="117"/>
    </row>
    <row r="292" spans="1:16" ht="35.25" thickBot="1">
      <c r="A292" s="42"/>
      <c r="B292" s="259"/>
      <c r="C292" s="357"/>
      <c r="D292" s="375"/>
      <c r="E292" s="95"/>
      <c r="F292" s="361"/>
      <c r="G292" s="904"/>
      <c r="H292" s="69"/>
      <c r="I292" s="69"/>
      <c r="J292" s="908"/>
      <c r="K292" s="908"/>
      <c r="L292" s="126" t="s">
        <v>2535</v>
      </c>
      <c r="M292" s="117"/>
    </row>
    <row r="293" spans="1:16">
      <c r="A293" s="42"/>
      <c r="B293" s="259"/>
      <c r="C293" s="357"/>
      <c r="D293" s="376"/>
      <c r="E293" s="95"/>
      <c r="F293" s="361"/>
      <c r="G293" s="904"/>
      <c r="H293" s="69"/>
      <c r="I293" s="69"/>
      <c r="J293" s="908"/>
      <c r="K293" s="909"/>
      <c r="L293" s="135"/>
      <c r="M293" s="104">
        <v>3552</v>
      </c>
      <c r="N293" s="104">
        <f t="shared" ref="N293:N318" si="23">M293-(M293*0.03)</f>
        <v>3445.44</v>
      </c>
      <c r="O293" s="105">
        <v>7.0000000000000007E-2</v>
      </c>
      <c r="P293" s="101">
        <f t="shared" ref="P293:P309" si="24">(N293*O293)+N293</f>
        <v>3686.6208000000001</v>
      </c>
    </row>
    <row r="294" spans="1:16" ht="38.25">
      <c r="A294" s="42"/>
      <c r="B294" s="225"/>
      <c r="C294" s="357"/>
      <c r="D294" s="376"/>
      <c r="E294" s="96"/>
      <c r="F294" s="361"/>
      <c r="G294" s="904"/>
      <c r="H294" s="69"/>
      <c r="I294" s="69"/>
      <c r="J294" s="908"/>
      <c r="K294" s="909"/>
      <c r="L294" s="680"/>
      <c r="N294" s="104">
        <f t="shared" si="23"/>
        <v>0</v>
      </c>
      <c r="O294" s="105">
        <v>7.0000000000000007E-2</v>
      </c>
      <c r="P294" s="101">
        <f t="shared" si="24"/>
        <v>0</v>
      </c>
    </row>
    <row r="295" spans="1:16" ht="38.25">
      <c r="F295" s="71"/>
      <c r="L295" s="680"/>
      <c r="M295" s="104">
        <v>9498.06</v>
      </c>
      <c r="N295" s="104">
        <f t="shared" si="23"/>
        <v>9213.118199999999</v>
      </c>
      <c r="O295" s="105">
        <v>7.0000000000000007E-2</v>
      </c>
      <c r="P295" s="101">
        <f t="shared" si="24"/>
        <v>9858.0364739999986</v>
      </c>
    </row>
    <row r="296" spans="1:16" ht="38.25">
      <c r="A296" s="2" t="s">
        <v>1</v>
      </c>
      <c r="B296" s="106"/>
      <c r="C296" s="318"/>
      <c r="F296" s="71"/>
      <c r="I296" s="107"/>
      <c r="K296" s="108"/>
      <c r="L296" s="680"/>
      <c r="M296" s="104">
        <v>15305.4</v>
      </c>
      <c r="N296" s="104">
        <f t="shared" si="23"/>
        <v>14846.237999999999</v>
      </c>
      <c r="O296" s="105">
        <v>7.0000000000000007E-2</v>
      </c>
      <c r="P296" s="101">
        <f t="shared" si="24"/>
        <v>15885.47466</v>
      </c>
    </row>
    <row r="297" spans="1:16" ht="38.25">
      <c r="A297" s="3753" t="s">
        <v>8052</v>
      </c>
      <c r="B297" s="3753"/>
      <c r="C297" s="168"/>
      <c r="D297" s="468"/>
      <c r="F297" s="71"/>
      <c r="I297" s="107"/>
      <c r="K297" s="108"/>
      <c r="L297" s="680"/>
      <c r="N297" s="104">
        <f t="shared" si="23"/>
        <v>0</v>
      </c>
      <c r="O297" s="105">
        <v>7.0000000000000007E-2</v>
      </c>
      <c r="P297" s="101">
        <f t="shared" si="24"/>
        <v>0</v>
      </c>
    </row>
    <row r="298" spans="1:16" ht="39" thickBot="1">
      <c r="F298" s="71"/>
      <c r="L298" s="680"/>
      <c r="N298" s="104">
        <f t="shared" si="23"/>
        <v>0</v>
      </c>
      <c r="O298" s="105">
        <v>7.0000000000000007E-2</v>
      </c>
      <c r="P298" s="101">
        <f t="shared" si="24"/>
        <v>0</v>
      </c>
    </row>
    <row r="299" spans="1:16" ht="38.25">
      <c r="A299" s="3759" t="s">
        <v>3</v>
      </c>
      <c r="B299" s="3760"/>
      <c r="C299" s="400" t="s">
        <v>4</v>
      </c>
      <c r="D299" s="754" t="s">
        <v>5</v>
      </c>
      <c r="E299" s="9" t="s">
        <v>6</v>
      </c>
      <c r="F299" s="9" t="s">
        <v>6</v>
      </c>
      <c r="G299" s="763" t="s">
        <v>7</v>
      </c>
      <c r="H299" s="112" t="s">
        <v>8</v>
      </c>
      <c r="I299" s="113" t="s">
        <v>936</v>
      </c>
      <c r="J299" s="115" t="s">
        <v>10</v>
      </c>
      <c r="K299" s="114" t="s">
        <v>10</v>
      </c>
      <c r="L299" s="680"/>
      <c r="N299" s="104">
        <f t="shared" si="23"/>
        <v>0</v>
      </c>
      <c r="O299" s="105">
        <v>7.0000000000000007E-2</v>
      </c>
      <c r="P299" s="101">
        <f t="shared" si="24"/>
        <v>0</v>
      </c>
    </row>
    <row r="300" spans="1:16" ht="38.25" thickBot="1">
      <c r="A300" s="118"/>
      <c r="B300" s="119"/>
      <c r="C300" s="401"/>
      <c r="D300" s="755" t="s">
        <v>11</v>
      </c>
      <c r="E300" s="15" t="s">
        <v>13</v>
      </c>
      <c r="F300" s="15" t="s">
        <v>12</v>
      </c>
      <c r="G300" s="764"/>
      <c r="H300" s="122" t="s">
        <v>14</v>
      </c>
      <c r="I300" s="123" t="s">
        <v>937</v>
      </c>
      <c r="J300" s="125" t="s">
        <v>15</v>
      </c>
      <c r="K300" s="124" t="s">
        <v>16</v>
      </c>
      <c r="L300" s="681"/>
      <c r="M300" s="104">
        <v>14244.12</v>
      </c>
      <c r="N300" s="104">
        <f t="shared" si="23"/>
        <v>13816.796400000001</v>
      </c>
      <c r="O300" s="105">
        <v>7.0000000000000007E-2</v>
      </c>
      <c r="P300" s="101">
        <f t="shared" si="24"/>
        <v>14783.972148000001</v>
      </c>
    </row>
    <row r="301" spans="1:16" ht="39" thickBot="1">
      <c r="A301" s="127"/>
      <c r="B301" s="2460"/>
      <c r="C301" s="598"/>
      <c r="D301" s="817"/>
      <c r="E301" s="406"/>
      <c r="F301" s="837"/>
      <c r="G301" s="843"/>
      <c r="H301" s="162"/>
      <c r="I301" s="856"/>
      <c r="J301" s="166"/>
      <c r="K301" s="860"/>
      <c r="L301" s="680"/>
      <c r="M301" s="104">
        <v>3240</v>
      </c>
      <c r="N301" s="104">
        <f t="shared" si="23"/>
        <v>3142.8</v>
      </c>
      <c r="O301" s="105">
        <v>7.0000000000000007E-2</v>
      </c>
      <c r="P301" s="101">
        <f t="shared" si="24"/>
        <v>3362.7960000000003</v>
      </c>
    </row>
    <row r="302" spans="1:16" ht="38.25">
      <c r="A302" s="136"/>
      <c r="B302" s="800"/>
      <c r="C302" s="598"/>
      <c r="D302" s="817"/>
      <c r="E302" s="406"/>
      <c r="F302" s="837"/>
      <c r="G302" s="843"/>
      <c r="H302" s="162"/>
      <c r="I302" s="856"/>
      <c r="J302" s="166"/>
      <c r="K302" s="860"/>
      <c r="L302" s="680"/>
      <c r="M302" s="104">
        <v>14700</v>
      </c>
      <c r="N302" s="104">
        <f t="shared" si="23"/>
        <v>14259</v>
      </c>
      <c r="O302" s="105">
        <v>7.0000000000000007E-2</v>
      </c>
      <c r="P302" s="101">
        <f t="shared" si="24"/>
        <v>15257.130000000001</v>
      </c>
    </row>
    <row r="303" spans="1:16" ht="38.25">
      <c r="A303" s="42"/>
      <c r="B303" s="1524"/>
      <c r="C303" s="93"/>
      <c r="D303" s="2463"/>
      <c r="E303" s="182"/>
      <c r="F303" s="161"/>
      <c r="G303" s="843"/>
      <c r="H303" s="162"/>
      <c r="I303" s="856"/>
      <c r="J303" s="166"/>
      <c r="K303" s="870"/>
      <c r="L303" s="682"/>
      <c r="M303" s="104">
        <v>14582.7</v>
      </c>
      <c r="N303" s="104">
        <f t="shared" si="23"/>
        <v>14145.219000000001</v>
      </c>
      <c r="O303" s="105">
        <v>7.0000000000000007E-2</v>
      </c>
      <c r="P303" s="101">
        <f t="shared" si="24"/>
        <v>15135.384330000001</v>
      </c>
    </row>
    <row r="304" spans="1:16" ht="38.25">
      <c r="A304" s="42"/>
      <c r="B304" s="1523"/>
      <c r="C304" s="583"/>
      <c r="D304" s="2463"/>
      <c r="E304" s="182"/>
      <c r="F304" s="161"/>
      <c r="G304" s="843"/>
      <c r="H304" s="162"/>
      <c r="I304" s="856"/>
      <c r="J304" s="166"/>
      <c r="K304" s="871"/>
      <c r="L304" s="682"/>
      <c r="M304" s="104">
        <v>13483.8</v>
      </c>
      <c r="N304" s="104">
        <f t="shared" si="23"/>
        <v>13079.286</v>
      </c>
      <c r="O304" s="105">
        <v>7.0000000000000007E-2</v>
      </c>
      <c r="P304" s="101">
        <f t="shared" si="24"/>
        <v>13994.836020000001</v>
      </c>
    </row>
    <row r="305" spans="1:16" ht="38.25">
      <c r="A305" s="42"/>
      <c r="B305" s="796"/>
      <c r="C305" s="93"/>
      <c r="D305" s="2463"/>
      <c r="E305" s="182"/>
      <c r="F305" s="161"/>
      <c r="G305" s="2459"/>
      <c r="H305" s="162"/>
      <c r="I305" s="856"/>
      <c r="J305" s="166"/>
      <c r="K305" s="2308"/>
      <c r="L305" s="682"/>
      <c r="M305" s="104">
        <v>2669.52</v>
      </c>
      <c r="N305" s="104">
        <f t="shared" si="23"/>
        <v>2589.4344000000001</v>
      </c>
      <c r="O305" s="105">
        <v>7.0000000000000007E-2</v>
      </c>
      <c r="P305" s="101">
        <f t="shared" si="24"/>
        <v>2770.6948080000002</v>
      </c>
    </row>
    <row r="306" spans="1:16" ht="38.25">
      <c r="A306" s="42"/>
      <c r="B306" s="796"/>
      <c r="C306" s="93"/>
      <c r="D306" s="2463"/>
      <c r="E306" s="182"/>
      <c r="F306" s="161"/>
      <c r="G306" s="843"/>
      <c r="H306" s="162"/>
      <c r="I306" s="856"/>
      <c r="J306" s="166"/>
      <c r="K306" s="1253"/>
      <c r="L306" s="682"/>
      <c r="N306" s="104">
        <f t="shared" si="23"/>
        <v>0</v>
      </c>
      <c r="O306" s="105">
        <v>7.0000000000000007E-2</v>
      </c>
      <c r="P306" s="101">
        <f t="shared" si="24"/>
        <v>0</v>
      </c>
    </row>
    <row r="307" spans="1:16" ht="38.25">
      <c r="A307" s="42"/>
      <c r="B307" s="796"/>
      <c r="C307" s="93"/>
      <c r="D307" s="2463"/>
      <c r="E307" s="182"/>
      <c r="F307" s="161"/>
      <c r="G307" s="843"/>
      <c r="H307" s="162"/>
      <c r="I307" s="856"/>
      <c r="J307" s="166"/>
      <c r="K307" s="167"/>
      <c r="L307" s="682"/>
      <c r="M307" s="104">
        <v>12972.96</v>
      </c>
      <c r="N307" s="104">
        <f t="shared" si="23"/>
        <v>12583.771199999999</v>
      </c>
      <c r="O307" s="105">
        <v>7.0000000000000007E-2</v>
      </c>
      <c r="P307" s="101">
        <f t="shared" si="24"/>
        <v>13464.635183999999</v>
      </c>
    </row>
    <row r="308" spans="1:16" ht="38.25">
      <c r="A308" s="42"/>
      <c r="B308" s="1524"/>
      <c r="C308" s="786"/>
      <c r="D308" s="2463"/>
      <c r="E308" s="182"/>
      <c r="F308" s="161"/>
      <c r="G308" s="843"/>
      <c r="H308" s="162"/>
      <c r="I308" s="856"/>
      <c r="J308" s="166"/>
      <c r="K308" s="1253"/>
      <c r="L308" s="682"/>
      <c r="M308" s="104">
        <v>12687.84</v>
      </c>
      <c r="N308" s="104">
        <f t="shared" si="23"/>
        <v>12307.2048</v>
      </c>
      <c r="O308" s="105">
        <v>7.0000000000000007E-2</v>
      </c>
      <c r="P308" s="101">
        <f t="shared" si="24"/>
        <v>13168.709135999999</v>
      </c>
    </row>
    <row r="309" spans="1:16">
      <c r="A309" s="42"/>
      <c r="B309" s="1524"/>
      <c r="C309" s="93"/>
      <c r="D309" s="2463"/>
      <c r="E309" s="182"/>
      <c r="F309" s="161"/>
      <c r="G309" s="844"/>
      <c r="H309" s="852"/>
      <c r="I309" s="857"/>
      <c r="J309" s="862"/>
      <c r="K309" s="872"/>
      <c r="L309" s="135"/>
      <c r="M309" s="104">
        <v>16572.599999999999</v>
      </c>
      <c r="N309" s="104">
        <f t="shared" si="23"/>
        <v>16075.421999999999</v>
      </c>
      <c r="O309" s="105">
        <v>7.0000000000000007E-2</v>
      </c>
      <c r="P309" s="101">
        <f t="shared" si="24"/>
        <v>17200.701539999998</v>
      </c>
    </row>
    <row r="310" spans="1:16">
      <c r="A310" s="42"/>
      <c r="B310" s="796"/>
      <c r="C310" s="786"/>
      <c r="D310" s="2462"/>
      <c r="E310" s="182"/>
      <c r="F310" s="161"/>
      <c r="G310" s="2461"/>
      <c r="H310" s="459"/>
      <c r="I310" s="819"/>
      <c r="J310" s="166"/>
      <c r="K310" s="1253"/>
      <c r="L310" s="135"/>
      <c r="M310" s="104">
        <v>6021.12</v>
      </c>
      <c r="N310" s="104">
        <f t="shared" si="23"/>
        <v>5840.4863999999998</v>
      </c>
      <c r="O310" s="105">
        <v>7.0000000000000007E-2</v>
      </c>
      <c r="P310" s="101">
        <f>(N310*O310)+N310</f>
        <v>6249.3204479999995</v>
      </c>
    </row>
    <row r="311" spans="1:16">
      <c r="A311" s="42"/>
      <c r="B311" s="1524"/>
      <c r="C311" s="786"/>
      <c r="D311" s="2462"/>
      <c r="E311" s="182"/>
      <c r="F311" s="161"/>
      <c r="G311" s="1609"/>
      <c r="H311" s="459"/>
      <c r="I311" s="819"/>
      <c r="J311" s="166"/>
      <c r="K311" s="1253"/>
      <c r="L311" s="135"/>
      <c r="M311" s="104">
        <v>8714.16</v>
      </c>
      <c r="N311" s="104">
        <f t="shared" si="23"/>
        <v>8452.7351999999992</v>
      </c>
      <c r="O311" s="105">
        <v>7.0000000000000007E-2</v>
      </c>
      <c r="P311" s="101">
        <f>(N311*O311)+N311</f>
        <v>9044.4266639999987</v>
      </c>
    </row>
    <row r="312" spans="1:16">
      <c r="A312" s="42"/>
      <c r="B312" s="1125"/>
      <c r="C312" s="1126"/>
      <c r="D312" s="1395"/>
      <c r="E312" s="1128"/>
      <c r="F312" s="1129"/>
      <c r="G312" s="556"/>
      <c r="H312" s="1130"/>
      <c r="I312" s="1130"/>
      <c r="J312" s="1131"/>
      <c r="K312" s="1132"/>
      <c r="L312" s="135"/>
      <c r="M312" s="104">
        <v>0</v>
      </c>
      <c r="N312" s="104">
        <f t="shared" si="23"/>
        <v>0</v>
      </c>
      <c r="O312" s="105">
        <v>7.0000000000000007E-2</v>
      </c>
      <c r="P312" s="101">
        <f t="shared" ref="P312:P318" si="25">(N312*O312)+N312</f>
        <v>0</v>
      </c>
    </row>
    <row r="313" spans="1:16" ht="35.25" customHeight="1">
      <c r="A313" s="42"/>
      <c r="B313" s="1125"/>
      <c r="C313" s="1126"/>
      <c r="D313" s="1395"/>
      <c r="E313" s="1133"/>
      <c r="F313" s="1134"/>
      <c r="G313" s="1135"/>
      <c r="H313" s="1136"/>
      <c r="I313" s="1130"/>
      <c r="J313" s="1131"/>
      <c r="K313" s="1137"/>
      <c r="L313" s="135"/>
      <c r="M313" s="104">
        <v>18537.7</v>
      </c>
      <c r="N313" s="104">
        <f t="shared" si="23"/>
        <v>17981.569</v>
      </c>
      <c r="O313" s="105">
        <v>7.0000000000000007E-2</v>
      </c>
      <c r="P313" s="101">
        <f t="shared" si="25"/>
        <v>19240.278829999999</v>
      </c>
    </row>
    <row r="314" spans="1:16">
      <c r="A314" s="42"/>
      <c r="B314" s="1125"/>
      <c r="C314" s="1126"/>
      <c r="D314" s="1395"/>
      <c r="E314" s="1128"/>
      <c r="F314" s="1129"/>
      <c r="G314" s="556"/>
      <c r="H314" s="1138"/>
      <c r="I314" s="1130"/>
      <c r="J314" s="1131"/>
      <c r="K314" s="1132"/>
      <c r="L314" s="135"/>
      <c r="M314" s="104">
        <v>9031.68</v>
      </c>
      <c r="N314" s="104">
        <f t="shared" si="23"/>
        <v>8760.7296000000006</v>
      </c>
      <c r="O314" s="105">
        <v>7.0000000000000007E-2</v>
      </c>
      <c r="P314" s="101">
        <f t="shared" si="25"/>
        <v>9373.9806720000015</v>
      </c>
    </row>
    <row r="315" spans="1:16">
      <c r="A315" s="190"/>
      <c r="B315" s="1139"/>
      <c r="C315" s="1140"/>
      <c r="D315" s="1141"/>
      <c r="E315" s="1142"/>
      <c r="F315" s="1143"/>
      <c r="G315" s="1144"/>
      <c r="H315" s="1145"/>
      <c r="I315" s="1146"/>
      <c r="J315" s="1147"/>
      <c r="K315" s="1148"/>
      <c r="L315" s="135"/>
      <c r="N315" s="104">
        <f t="shared" si="23"/>
        <v>0</v>
      </c>
      <c r="O315" s="105">
        <v>7.0000000000000007E-2</v>
      </c>
      <c r="P315" s="101">
        <f t="shared" si="25"/>
        <v>0</v>
      </c>
    </row>
    <row r="316" spans="1:16">
      <c r="A316" s="42"/>
      <c r="B316" s="798"/>
      <c r="C316" s="786"/>
      <c r="D316" s="818"/>
      <c r="E316" s="182"/>
      <c r="F316" s="161"/>
      <c r="G316" s="847"/>
      <c r="H316" s="213"/>
      <c r="I316" s="819"/>
      <c r="J316" s="862"/>
      <c r="K316" s="873"/>
      <c r="L316" s="135"/>
      <c r="M316" s="104">
        <v>8478.9599999999991</v>
      </c>
      <c r="N316" s="104">
        <f t="shared" si="23"/>
        <v>8224.5911999999989</v>
      </c>
      <c r="O316" s="105">
        <v>7.0000000000000007E-2</v>
      </c>
      <c r="P316" s="101">
        <f t="shared" si="25"/>
        <v>8800.3125839999993</v>
      </c>
    </row>
    <row r="317" spans="1:16">
      <c r="A317" s="42"/>
      <c r="B317" s="1346"/>
      <c r="C317" s="786"/>
      <c r="D317" s="819"/>
      <c r="E317" s="182"/>
      <c r="F317" s="161"/>
      <c r="G317" s="847"/>
      <c r="H317" s="213"/>
      <c r="I317" s="819"/>
      <c r="J317" s="862"/>
      <c r="K317" s="873"/>
      <c r="L317" s="135"/>
      <c r="M317" s="104">
        <v>11122.62</v>
      </c>
      <c r="N317" s="104">
        <f t="shared" si="23"/>
        <v>10788.941400000002</v>
      </c>
      <c r="O317" s="105">
        <v>7.0000000000000007E-2</v>
      </c>
      <c r="P317" s="101">
        <f t="shared" si="25"/>
        <v>11544.167298000002</v>
      </c>
    </row>
    <row r="318" spans="1:16">
      <c r="A318" s="42"/>
      <c r="B318" s="1347"/>
      <c r="C318" s="786"/>
      <c r="D318" s="819"/>
      <c r="E318" s="182"/>
      <c r="F318" s="161"/>
      <c r="G318" s="847"/>
      <c r="H318" s="213"/>
      <c r="I318" s="819"/>
      <c r="J318" s="862"/>
      <c r="K318" s="167"/>
      <c r="L318" s="135"/>
      <c r="M318" s="104">
        <v>3813.12</v>
      </c>
      <c r="N318" s="104">
        <f t="shared" si="23"/>
        <v>3698.7264</v>
      </c>
      <c r="O318" s="105">
        <v>7.0000000000000007E-2</v>
      </c>
      <c r="P318" s="101">
        <f t="shared" si="25"/>
        <v>3957.637248</v>
      </c>
    </row>
    <row r="319" spans="1:16">
      <c r="A319" s="42"/>
      <c r="B319" s="1346"/>
      <c r="C319" s="786"/>
      <c r="D319" s="819"/>
      <c r="E319" s="182"/>
      <c r="F319" s="161"/>
      <c r="G319" s="847"/>
      <c r="H319" s="213"/>
      <c r="I319" s="819"/>
      <c r="J319" s="166"/>
      <c r="K319" s="167"/>
      <c r="L319" s="135"/>
    </row>
    <row r="320" spans="1:16">
      <c r="A320" s="42"/>
      <c r="B320" s="1347"/>
      <c r="C320" s="786"/>
      <c r="D320" s="819"/>
      <c r="E320" s="160"/>
      <c r="F320" s="161"/>
      <c r="G320" s="847"/>
      <c r="H320" s="213"/>
      <c r="I320" s="819"/>
      <c r="J320" s="166"/>
      <c r="K320" s="167"/>
      <c r="L320" s="135"/>
    </row>
    <row r="321" spans="1:16">
      <c r="A321" s="42"/>
      <c r="B321" s="1347"/>
      <c r="C321" s="786"/>
      <c r="D321" s="819"/>
      <c r="E321" s="160"/>
      <c r="F321" s="161"/>
      <c r="G321" s="936"/>
      <c r="H321" s="213"/>
      <c r="I321" s="819"/>
      <c r="J321" s="166"/>
      <c r="K321" s="167"/>
      <c r="L321" s="135"/>
    </row>
    <row r="322" spans="1:16">
      <c r="A322" s="48"/>
      <c r="B322" s="1347"/>
      <c r="C322" s="786"/>
      <c r="D322" s="819"/>
      <c r="E322" s="160"/>
      <c r="F322" s="161"/>
      <c r="G322" s="936"/>
      <c r="H322" s="213"/>
      <c r="I322" s="819"/>
      <c r="J322" s="166"/>
      <c r="K322" s="167"/>
      <c r="L322" s="135"/>
    </row>
    <row r="323" spans="1:16">
      <c r="A323" s="42"/>
      <c r="B323" s="259"/>
      <c r="C323" s="357"/>
      <c r="D323" s="375"/>
      <c r="E323" s="95"/>
      <c r="F323" s="361"/>
      <c r="G323" s="904"/>
      <c r="H323" s="69"/>
      <c r="I323" s="69"/>
      <c r="J323" s="908"/>
      <c r="K323" s="908"/>
      <c r="L323" s="171"/>
      <c r="M323" s="3753"/>
    </row>
    <row r="324" spans="1:16">
      <c r="A324" s="42"/>
      <c r="B324" s="259"/>
      <c r="C324" s="357"/>
      <c r="D324" s="376"/>
      <c r="E324" s="95"/>
      <c r="F324" s="361"/>
      <c r="G324" s="904"/>
      <c r="H324" s="69"/>
      <c r="I324" s="69"/>
      <c r="J324" s="908"/>
      <c r="K324" s="909"/>
      <c r="L324" s="109"/>
    </row>
    <row r="325" spans="1:16">
      <c r="A325" s="42"/>
      <c r="B325" s="225"/>
      <c r="C325" s="357"/>
      <c r="D325" s="376"/>
      <c r="E325" s="96"/>
      <c r="F325" s="361"/>
      <c r="G325" s="904"/>
      <c r="H325" s="69"/>
      <c r="I325" s="69"/>
      <c r="J325" s="908"/>
      <c r="K325" s="909"/>
      <c r="L325" s="109"/>
    </row>
    <row r="326" spans="1:16" ht="35.25" thickBot="1">
      <c r="A326" s="48"/>
      <c r="B326" s="259"/>
      <c r="C326" s="357"/>
      <c r="D326" s="375"/>
      <c r="E326" s="158"/>
      <c r="F326" s="361"/>
      <c r="G326" s="904"/>
      <c r="H326" s="69"/>
      <c r="I326" s="69"/>
      <c r="J326" s="909"/>
      <c r="K326" s="909"/>
    </row>
    <row r="327" spans="1:16">
      <c r="A327" s="42"/>
      <c r="B327" s="259"/>
      <c r="C327" s="357"/>
      <c r="D327" s="375"/>
      <c r="E327" s="95"/>
      <c r="F327" s="361"/>
      <c r="G327" s="904"/>
      <c r="H327" s="69"/>
      <c r="I327" s="69"/>
      <c r="J327" s="908"/>
      <c r="K327" s="908"/>
      <c r="L327" s="116" t="s">
        <v>2534</v>
      </c>
      <c r="M327" s="117"/>
    </row>
    <row r="328" spans="1:16" ht="35.25" thickBot="1">
      <c r="A328" s="42"/>
      <c r="B328" s="259"/>
      <c r="C328" s="357"/>
      <c r="D328" s="376"/>
      <c r="E328" s="95"/>
      <c r="F328" s="361"/>
      <c r="G328" s="904"/>
      <c r="H328" s="69"/>
      <c r="I328" s="69"/>
      <c r="J328" s="908"/>
      <c r="K328" s="909"/>
      <c r="L328" s="126" t="s">
        <v>2535</v>
      </c>
      <c r="M328" s="117"/>
    </row>
    <row r="329" spans="1:16">
      <c r="A329" s="42"/>
      <c r="B329" s="225"/>
      <c r="C329" s="357"/>
      <c r="D329" s="376"/>
      <c r="E329" s="96"/>
      <c r="F329" s="361"/>
      <c r="G329" s="904"/>
      <c r="H329" s="69"/>
      <c r="I329" s="69"/>
      <c r="J329" s="908"/>
      <c r="K329" s="909"/>
      <c r="L329" s="135"/>
      <c r="M329" s="104">
        <v>3552</v>
      </c>
      <c r="N329" s="104">
        <f t="shared" ref="N329:N354" si="26">M329-(M329*0.03)</f>
        <v>3445.44</v>
      </c>
      <c r="O329" s="105">
        <v>7.0000000000000007E-2</v>
      </c>
      <c r="P329" s="101">
        <f t="shared" ref="P329:P345" si="27">(N329*O329)+N329</f>
        <v>3686.6208000000001</v>
      </c>
    </row>
    <row r="330" spans="1:16" ht="38.25">
      <c r="A330" s="136"/>
      <c r="B330" s="662"/>
      <c r="C330" s="443"/>
      <c r="D330" s="444"/>
      <c r="E330" s="687"/>
      <c r="F330" s="688"/>
      <c r="G330" s="765"/>
      <c r="H330" s="694"/>
      <c r="I330" s="695"/>
      <c r="J330" s="696"/>
      <c r="K330" s="697"/>
      <c r="L330" s="135"/>
      <c r="N330" s="104">
        <f t="shared" si="26"/>
        <v>0</v>
      </c>
      <c r="O330" s="105">
        <v>7.0000000000000007E-2</v>
      </c>
      <c r="P330" s="101">
        <f t="shared" si="27"/>
        <v>0</v>
      </c>
    </row>
    <row r="331" spans="1:16">
      <c r="F331" s="71"/>
      <c r="L331" s="135"/>
      <c r="M331" s="104">
        <v>9498.06</v>
      </c>
      <c r="N331" s="104">
        <f t="shared" si="26"/>
        <v>9213.118199999999</v>
      </c>
      <c r="O331" s="105">
        <v>7.0000000000000007E-2</v>
      </c>
      <c r="P331" s="101">
        <f t="shared" si="27"/>
        <v>9858.0364739999986</v>
      </c>
    </row>
    <row r="332" spans="1:16">
      <c r="A332" s="2" t="s">
        <v>1</v>
      </c>
      <c r="B332" s="106"/>
      <c r="C332" s="318"/>
      <c r="F332" s="71"/>
      <c r="I332" s="107"/>
      <c r="K332" s="108"/>
      <c r="L332" s="135"/>
      <c r="M332" s="104">
        <v>15305.4</v>
      </c>
      <c r="N332" s="104">
        <f t="shared" si="26"/>
        <v>14846.237999999999</v>
      </c>
      <c r="O332" s="105">
        <v>7.0000000000000007E-2</v>
      </c>
      <c r="P332" s="101">
        <f t="shared" si="27"/>
        <v>15885.47466</v>
      </c>
    </row>
    <row r="333" spans="1:16">
      <c r="A333" s="3753" t="s">
        <v>8052</v>
      </c>
      <c r="B333" s="3753"/>
      <c r="C333" s="168"/>
      <c r="D333" s="468"/>
      <c r="F333" s="71"/>
      <c r="I333" s="107"/>
      <c r="K333" s="108"/>
      <c r="L333" s="135"/>
      <c r="N333" s="104">
        <f t="shared" si="26"/>
        <v>0</v>
      </c>
      <c r="O333" s="105">
        <v>7.0000000000000007E-2</v>
      </c>
      <c r="P333" s="101">
        <f t="shared" si="27"/>
        <v>0</v>
      </c>
    </row>
    <row r="334" spans="1:16" ht="35.25" thickBot="1">
      <c r="F334" s="71"/>
      <c r="L334" s="135"/>
      <c r="N334" s="104">
        <f t="shared" si="26"/>
        <v>0</v>
      </c>
      <c r="O334" s="105">
        <v>7.0000000000000007E-2</v>
      </c>
      <c r="P334" s="101">
        <f t="shared" si="27"/>
        <v>0</v>
      </c>
    </row>
    <row r="335" spans="1:16">
      <c r="A335" s="3759" t="s">
        <v>3</v>
      </c>
      <c r="B335" s="3760"/>
      <c r="C335" s="400" t="s">
        <v>4</v>
      </c>
      <c r="D335" s="754" t="s">
        <v>5</v>
      </c>
      <c r="E335" s="9" t="s">
        <v>6</v>
      </c>
      <c r="F335" s="9" t="s">
        <v>6</v>
      </c>
      <c r="G335" s="763" t="s">
        <v>7</v>
      </c>
      <c r="H335" s="112" t="s">
        <v>8</v>
      </c>
      <c r="I335" s="113" t="s">
        <v>936</v>
      </c>
      <c r="J335" s="115" t="s">
        <v>10</v>
      </c>
      <c r="K335" s="114" t="s">
        <v>10</v>
      </c>
      <c r="L335" s="135"/>
      <c r="N335" s="104">
        <f t="shared" si="26"/>
        <v>0</v>
      </c>
      <c r="O335" s="105">
        <v>7.0000000000000007E-2</v>
      </c>
      <c r="P335" s="101">
        <f t="shared" si="27"/>
        <v>0</v>
      </c>
    </row>
    <row r="336" spans="1:16" ht="35.25" thickBot="1">
      <c r="A336" s="118"/>
      <c r="B336" s="119"/>
      <c r="C336" s="401"/>
      <c r="D336" s="755" t="s">
        <v>11</v>
      </c>
      <c r="E336" s="15" t="s">
        <v>13</v>
      </c>
      <c r="F336" s="15" t="s">
        <v>12</v>
      </c>
      <c r="G336" s="764"/>
      <c r="H336" s="122" t="s">
        <v>14</v>
      </c>
      <c r="I336" s="123" t="s">
        <v>937</v>
      </c>
      <c r="J336" s="125" t="s">
        <v>15</v>
      </c>
      <c r="K336" s="124" t="s">
        <v>16</v>
      </c>
      <c r="M336" s="104">
        <v>14244.12</v>
      </c>
      <c r="N336" s="104">
        <f t="shared" si="26"/>
        <v>13816.796400000001</v>
      </c>
      <c r="O336" s="105">
        <v>7.0000000000000007E-2</v>
      </c>
      <c r="P336" s="101">
        <f t="shared" si="27"/>
        <v>14783.972148000001</v>
      </c>
    </row>
    <row r="337" spans="1:16" ht="41.25" thickBot="1">
      <c r="A337" s="127"/>
      <c r="B337" s="891"/>
      <c r="C337" s="357"/>
      <c r="D337" s="375"/>
      <c r="E337" s="186"/>
      <c r="F337" s="359"/>
      <c r="G337" s="910"/>
      <c r="H337" s="911"/>
      <c r="I337" s="912"/>
      <c r="J337" s="913"/>
      <c r="K337" s="914"/>
      <c r="L337" s="135"/>
      <c r="M337" s="104">
        <v>3240</v>
      </c>
      <c r="N337" s="104">
        <f t="shared" si="26"/>
        <v>3142.8</v>
      </c>
      <c r="O337" s="105">
        <v>7.0000000000000007E-2</v>
      </c>
      <c r="P337" s="101">
        <f t="shared" si="27"/>
        <v>3362.7960000000003</v>
      </c>
    </row>
    <row r="338" spans="1:16" ht="40.5">
      <c r="A338" s="136"/>
      <c r="B338" s="2242"/>
      <c r="C338" s="82"/>
      <c r="D338" s="29"/>
      <c r="E338" s="54"/>
      <c r="F338" s="88"/>
      <c r="G338" s="131"/>
      <c r="H338" s="29"/>
      <c r="I338" s="132"/>
      <c r="J338" s="133"/>
      <c r="K338" s="114"/>
      <c r="L338" s="135"/>
      <c r="M338" s="104">
        <v>14700</v>
      </c>
      <c r="N338" s="104">
        <f t="shared" si="26"/>
        <v>14259</v>
      </c>
      <c r="O338" s="105">
        <v>7.0000000000000007E-2</v>
      </c>
      <c r="P338" s="101">
        <f t="shared" si="27"/>
        <v>15257.130000000001</v>
      </c>
    </row>
    <row r="339" spans="1:16" ht="39.75">
      <c r="A339" s="42"/>
      <c r="B339" s="2241"/>
      <c r="C339" s="82"/>
      <c r="D339" s="162"/>
      <c r="E339" s="54"/>
      <c r="F339" s="51"/>
      <c r="G339" s="131"/>
      <c r="H339" s="29"/>
      <c r="I339" s="132"/>
      <c r="J339" s="133"/>
      <c r="K339" s="176"/>
      <c r="L339" s="147"/>
      <c r="M339" s="104">
        <v>14582.7</v>
      </c>
      <c r="N339" s="104">
        <f t="shared" si="26"/>
        <v>14145.219000000001</v>
      </c>
      <c r="O339" s="105">
        <v>7.0000000000000007E-2</v>
      </c>
      <c r="P339" s="101">
        <f t="shared" si="27"/>
        <v>15135.384330000001</v>
      </c>
    </row>
    <row r="340" spans="1:16" ht="39.75">
      <c r="A340" s="42"/>
      <c r="B340" s="2241"/>
      <c r="C340" s="82"/>
      <c r="D340" s="162"/>
      <c r="E340" s="54"/>
      <c r="F340" s="51"/>
      <c r="G340" s="131"/>
      <c r="H340" s="29"/>
      <c r="I340" s="132"/>
      <c r="J340" s="133"/>
      <c r="K340" s="176"/>
      <c r="L340" s="147"/>
      <c r="M340" s="104">
        <v>13483.8</v>
      </c>
      <c r="N340" s="104">
        <f t="shared" si="26"/>
        <v>13079.286</v>
      </c>
      <c r="O340" s="105">
        <v>7.0000000000000007E-2</v>
      </c>
      <c r="P340" s="101">
        <f t="shared" si="27"/>
        <v>13994.836020000001</v>
      </c>
    </row>
    <row r="341" spans="1:16" ht="35.25" thickBot="1">
      <c r="A341" s="42"/>
      <c r="B341" s="1590"/>
      <c r="C341" s="82"/>
      <c r="D341" s="162"/>
      <c r="E341" s="54"/>
      <c r="F341" s="51"/>
      <c r="G341" s="131"/>
      <c r="H341" s="29"/>
      <c r="I341" s="132"/>
      <c r="J341" s="133"/>
      <c r="K341" s="134"/>
      <c r="L341" s="147"/>
      <c r="M341" s="104">
        <v>2669.52</v>
      </c>
      <c r="N341" s="104">
        <f t="shared" si="26"/>
        <v>2589.4344000000001</v>
      </c>
      <c r="O341" s="105">
        <v>7.0000000000000007E-2</v>
      </c>
      <c r="P341" s="101">
        <f t="shared" si="27"/>
        <v>2770.6948080000002</v>
      </c>
    </row>
    <row r="342" spans="1:16" ht="41.25" thickBot="1">
      <c r="A342" s="42"/>
      <c r="B342" s="633"/>
      <c r="C342" s="357"/>
      <c r="D342" s="375"/>
      <c r="E342" s="186"/>
      <c r="F342" s="359"/>
      <c r="G342" s="910"/>
      <c r="H342" s="911"/>
      <c r="I342" s="912"/>
      <c r="J342" s="913"/>
      <c r="K342" s="914"/>
      <c r="L342" s="147"/>
      <c r="N342" s="104">
        <f t="shared" si="26"/>
        <v>0</v>
      </c>
      <c r="O342" s="105">
        <v>7.0000000000000007E-2</v>
      </c>
      <c r="P342" s="101">
        <f t="shared" si="27"/>
        <v>0</v>
      </c>
    </row>
    <row r="343" spans="1:16">
      <c r="A343" s="42"/>
      <c r="B343" s="1054"/>
      <c r="C343" s="82"/>
      <c r="D343" s="29"/>
      <c r="E343" s="54"/>
      <c r="F343" s="88"/>
      <c r="G343" s="131"/>
      <c r="H343" s="29"/>
      <c r="I343" s="132"/>
      <c r="J343" s="133"/>
      <c r="K343" s="114"/>
      <c r="L343" s="147"/>
      <c r="M343" s="104">
        <v>12972.96</v>
      </c>
      <c r="N343" s="104">
        <f t="shared" si="26"/>
        <v>12583.771199999999</v>
      </c>
      <c r="O343" s="105">
        <v>7.0000000000000007E-2</v>
      </c>
      <c r="P343" s="101">
        <f t="shared" si="27"/>
        <v>13464.635183999999</v>
      </c>
    </row>
    <row r="344" spans="1:16">
      <c r="A344" s="42"/>
      <c r="B344" s="70"/>
      <c r="C344" s="82"/>
      <c r="D344" s="29"/>
      <c r="E344" s="54"/>
      <c r="F344" s="51"/>
      <c r="G344" s="131"/>
      <c r="H344" s="29"/>
      <c r="I344" s="132"/>
      <c r="J344" s="133"/>
      <c r="K344" s="176"/>
      <c r="L344" s="147"/>
      <c r="M344" s="104">
        <v>12687.84</v>
      </c>
      <c r="N344" s="104">
        <f t="shared" si="26"/>
        <v>12307.2048</v>
      </c>
      <c r="O344" s="105">
        <v>7.0000000000000007E-2</v>
      </c>
      <c r="P344" s="101">
        <f t="shared" si="27"/>
        <v>13168.709135999999</v>
      </c>
    </row>
    <row r="345" spans="1:16" ht="35.25" customHeight="1">
      <c r="A345" s="42"/>
      <c r="B345" s="70"/>
      <c r="C345" s="82"/>
      <c r="D345" s="29"/>
      <c r="E345" s="54"/>
      <c r="F345" s="51"/>
      <c r="G345" s="131"/>
      <c r="H345" s="29"/>
      <c r="I345" s="132"/>
      <c r="J345" s="133"/>
      <c r="K345" s="179"/>
      <c r="L345" s="135"/>
      <c r="M345" s="104">
        <v>16572.599999999999</v>
      </c>
      <c r="N345" s="104">
        <f t="shared" si="26"/>
        <v>16075.421999999999</v>
      </c>
      <c r="O345" s="105">
        <v>7.0000000000000007E-2</v>
      </c>
      <c r="P345" s="101">
        <f t="shared" si="27"/>
        <v>17200.701539999998</v>
      </c>
    </row>
    <row r="346" spans="1:16">
      <c r="A346" s="42"/>
      <c r="B346" s="70"/>
      <c r="C346" s="82"/>
      <c r="D346" s="29"/>
      <c r="E346" s="54"/>
      <c r="F346" s="51"/>
      <c r="G346" s="131"/>
      <c r="H346" s="29"/>
      <c r="I346" s="132"/>
      <c r="J346" s="133"/>
      <c r="K346" s="134"/>
      <c r="L346" s="135"/>
      <c r="M346" s="104">
        <v>6021.12</v>
      </c>
      <c r="N346" s="104">
        <f t="shared" si="26"/>
        <v>5840.4863999999998</v>
      </c>
      <c r="O346" s="105">
        <v>7.0000000000000007E-2</v>
      </c>
      <c r="P346" s="101">
        <f>(N346*O346)+N346</f>
        <v>6249.3204479999995</v>
      </c>
    </row>
    <row r="347" spans="1:16">
      <c r="A347" s="42"/>
      <c r="B347" s="70"/>
      <c r="C347" s="82"/>
      <c r="D347" s="29"/>
      <c r="E347" s="54"/>
      <c r="F347" s="51"/>
      <c r="G347" s="131"/>
      <c r="H347" s="29"/>
      <c r="I347" s="132"/>
      <c r="J347" s="133"/>
      <c r="K347" s="134"/>
      <c r="L347" s="135"/>
      <c r="M347" s="104">
        <v>8714.16</v>
      </c>
      <c r="N347" s="104">
        <f t="shared" si="26"/>
        <v>8452.7351999999992</v>
      </c>
      <c r="O347" s="105">
        <v>7.0000000000000007E-2</v>
      </c>
      <c r="P347" s="101">
        <f>(N347*O347)+N347</f>
        <v>9044.4266639999987</v>
      </c>
    </row>
    <row r="348" spans="1:16">
      <c r="A348" s="42"/>
      <c r="B348" s="70"/>
      <c r="C348" s="82"/>
      <c r="D348" s="29"/>
      <c r="E348" s="54"/>
      <c r="F348" s="51"/>
      <c r="G348" s="131"/>
      <c r="H348" s="29"/>
      <c r="I348" s="132"/>
      <c r="J348" s="133"/>
      <c r="K348" s="134"/>
      <c r="L348" s="135"/>
      <c r="M348" s="104">
        <v>0</v>
      </c>
      <c r="N348" s="104">
        <f t="shared" si="26"/>
        <v>0</v>
      </c>
      <c r="O348" s="105">
        <v>7.0000000000000007E-2</v>
      </c>
      <c r="P348" s="101">
        <f t="shared" ref="P348:P354" si="28">(N348*O348)+N348</f>
        <v>0</v>
      </c>
    </row>
    <row r="349" spans="1:16">
      <c r="A349" s="42"/>
      <c r="B349" s="70"/>
      <c r="C349" s="82"/>
      <c r="D349" s="29"/>
      <c r="E349" s="54"/>
      <c r="F349" s="51"/>
      <c r="G349" s="131"/>
      <c r="H349" s="29"/>
      <c r="I349" s="132"/>
      <c r="J349" s="133"/>
      <c r="K349" s="134"/>
      <c r="L349" s="135"/>
      <c r="M349" s="104">
        <v>18537.7</v>
      </c>
      <c r="N349" s="104">
        <f t="shared" si="26"/>
        <v>17981.569</v>
      </c>
      <c r="O349" s="105">
        <v>7.0000000000000007E-2</v>
      </c>
      <c r="P349" s="101">
        <f t="shared" si="28"/>
        <v>19240.278829999999</v>
      </c>
    </row>
    <row r="350" spans="1:16">
      <c r="A350" s="42"/>
      <c r="B350" s="28"/>
      <c r="C350" s="82"/>
      <c r="D350" s="29"/>
      <c r="E350" s="54"/>
      <c r="F350" s="51"/>
      <c r="G350" s="180"/>
      <c r="H350" s="69"/>
      <c r="I350" s="132"/>
      <c r="J350" s="145"/>
      <c r="K350" s="181"/>
      <c r="L350" s="135"/>
      <c r="M350" s="104">
        <v>9031.68</v>
      </c>
      <c r="N350" s="104">
        <f t="shared" si="26"/>
        <v>8760.7296000000006</v>
      </c>
      <c r="O350" s="105">
        <v>7.0000000000000007E-2</v>
      </c>
      <c r="P350" s="101">
        <f t="shared" si="28"/>
        <v>9373.9806720000015</v>
      </c>
    </row>
    <row r="351" spans="1:16">
      <c r="A351" s="190"/>
      <c r="B351" s="28"/>
      <c r="C351" s="82"/>
      <c r="D351" s="29"/>
      <c r="E351" s="54"/>
      <c r="F351" s="51"/>
      <c r="G351" s="1120"/>
      <c r="H351" s="29"/>
      <c r="I351" s="132"/>
      <c r="J351" s="133"/>
      <c r="K351" s="134"/>
      <c r="L351" s="135"/>
      <c r="N351" s="104">
        <f t="shared" si="26"/>
        <v>0</v>
      </c>
      <c r="O351" s="105">
        <v>7.0000000000000007E-2</v>
      </c>
      <c r="P351" s="101">
        <f t="shared" si="28"/>
        <v>0</v>
      </c>
    </row>
    <row r="352" spans="1:16">
      <c r="A352" s="42"/>
      <c r="B352" s="28"/>
      <c r="C352" s="82"/>
      <c r="D352" s="29"/>
      <c r="E352" s="54"/>
      <c r="F352" s="51"/>
      <c r="G352" s="1120"/>
      <c r="H352" s="29"/>
      <c r="I352" s="132"/>
      <c r="J352" s="133"/>
      <c r="K352" s="134"/>
      <c r="L352" s="135"/>
      <c r="M352" s="104">
        <v>8478.9599999999991</v>
      </c>
      <c r="N352" s="104">
        <f t="shared" si="26"/>
        <v>8224.5911999999989</v>
      </c>
      <c r="O352" s="105">
        <v>7.0000000000000007E-2</v>
      </c>
      <c r="P352" s="101">
        <f t="shared" si="28"/>
        <v>8800.3125839999993</v>
      </c>
    </row>
    <row r="353" spans="1:16">
      <c r="A353" s="42"/>
      <c r="B353" s="3897"/>
      <c r="C353" s="3898"/>
      <c r="D353" s="3773"/>
      <c r="E353" s="54"/>
      <c r="F353" s="143"/>
      <c r="G353" s="784"/>
      <c r="H353" s="213"/>
      <c r="I353" s="162"/>
      <c r="J353" s="862"/>
      <c r="K353" s="146"/>
      <c r="L353" s="135"/>
      <c r="M353" s="104">
        <v>11122.62</v>
      </c>
      <c r="N353" s="104">
        <f t="shared" si="26"/>
        <v>10788.941400000002</v>
      </c>
      <c r="O353" s="105">
        <v>7.0000000000000007E-2</v>
      </c>
      <c r="P353" s="101">
        <f t="shared" si="28"/>
        <v>11544.167298000002</v>
      </c>
    </row>
    <row r="354" spans="1:16">
      <c r="A354" s="42"/>
      <c r="B354" s="62"/>
      <c r="C354" s="48"/>
      <c r="D354" s="29"/>
      <c r="E354" s="54"/>
      <c r="F354" s="51"/>
      <c r="G354" s="131"/>
      <c r="H354" s="29"/>
      <c r="I354" s="132"/>
      <c r="J354" s="133"/>
      <c r="K354" s="134"/>
      <c r="L354" s="135"/>
      <c r="M354" s="104">
        <v>3813.12</v>
      </c>
      <c r="N354" s="104">
        <f t="shared" si="26"/>
        <v>3698.7264</v>
      </c>
      <c r="O354" s="105">
        <v>7.0000000000000007E-2</v>
      </c>
      <c r="P354" s="101">
        <f t="shared" si="28"/>
        <v>3957.637248</v>
      </c>
    </row>
    <row r="355" spans="1:16">
      <c r="A355" s="42"/>
      <c r="B355" s="28"/>
      <c r="C355" s="82"/>
      <c r="D355" s="1121"/>
      <c r="E355" s="1122"/>
      <c r="F355" s="51"/>
      <c r="G355" s="180"/>
      <c r="H355" s="69"/>
      <c r="I355" s="132"/>
      <c r="J355" s="145"/>
      <c r="K355" s="146"/>
      <c r="L355" s="135"/>
    </row>
    <row r="356" spans="1:16">
      <c r="A356" s="42"/>
      <c r="B356" s="28"/>
      <c r="C356" s="82"/>
      <c r="D356" s="1121"/>
      <c r="E356" s="1122"/>
      <c r="F356" s="51"/>
      <c r="G356" s="180"/>
      <c r="H356" s="69"/>
      <c r="I356" s="132"/>
      <c r="J356" s="145"/>
      <c r="K356" s="146"/>
      <c r="L356" s="135"/>
    </row>
    <row r="357" spans="1:16">
      <c r="A357" s="42"/>
      <c r="B357" s="259"/>
      <c r="C357" s="362"/>
      <c r="D357" s="375"/>
      <c r="E357" s="158"/>
      <c r="F357" s="361"/>
      <c r="G357" s="904"/>
      <c r="H357" s="69"/>
      <c r="I357" s="69"/>
      <c r="J357" s="908"/>
      <c r="K357" s="908"/>
      <c r="L357" s="135"/>
    </row>
    <row r="358" spans="1:16" ht="35.25" thickBot="1">
      <c r="A358" s="48"/>
      <c r="B358" s="259"/>
      <c r="C358" s="357"/>
      <c r="D358" s="375"/>
      <c r="E358" s="158"/>
      <c r="F358" s="361"/>
      <c r="G358" s="904"/>
      <c r="H358" s="69"/>
      <c r="I358" s="69"/>
      <c r="J358" s="909"/>
      <c r="K358" s="909"/>
    </row>
    <row r="359" spans="1:16" ht="41.25" thickBot="1">
      <c r="A359" s="42"/>
      <c r="B359" s="633"/>
      <c r="C359" s="357"/>
      <c r="D359" s="375"/>
      <c r="E359" s="186"/>
      <c r="F359" s="359"/>
      <c r="G359" s="910"/>
      <c r="H359" s="911"/>
      <c r="I359" s="912"/>
      <c r="J359" s="913"/>
      <c r="K359" s="914"/>
      <c r="L359" s="109"/>
    </row>
    <row r="360" spans="1:16">
      <c r="A360" s="42"/>
      <c r="B360" s="1054"/>
      <c r="C360" s="82"/>
      <c r="D360" s="29"/>
      <c r="E360" s="54"/>
      <c r="F360" s="88"/>
      <c r="G360" s="131"/>
      <c r="H360" s="29"/>
      <c r="I360" s="132"/>
      <c r="J360" s="133"/>
      <c r="K360" s="114"/>
      <c r="L360" s="109"/>
    </row>
    <row r="361" spans="1:16" ht="35.25" thickBot="1">
      <c r="A361" s="42"/>
      <c r="B361" s="1590"/>
      <c r="C361" s="82"/>
      <c r="D361" s="162"/>
      <c r="E361" s="54"/>
      <c r="F361" s="51"/>
      <c r="G361" s="131"/>
      <c r="H361" s="29"/>
      <c r="I361" s="132"/>
      <c r="J361" s="133"/>
      <c r="K361" s="176"/>
    </row>
    <row r="362" spans="1:16">
      <c r="A362" s="48"/>
      <c r="B362" s="1590"/>
      <c r="C362" s="82"/>
      <c r="D362" s="162"/>
      <c r="E362" s="54"/>
      <c r="F362" s="51"/>
      <c r="G362" s="131"/>
      <c r="H362" s="29"/>
      <c r="I362" s="132"/>
      <c r="J362" s="133"/>
      <c r="K362" s="179"/>
      <c r="L362" s="116" t="s">
        <v>2534</v>
      </c>
      <c r="M362" s="117"/>
    </row>
    <row r="363" spans="1:16" ht="35.25" thickBot="1">
      <c r="A363" s="42"/>
      <c r="B363" s="1590"/>
      <c r="C363" s="82"/>
      <c r="D363" s="162"/>
      <c r="E363" s="54"/>
      <c r="F363" s="51"/>
      <c r="G363" s="131"/>
      <c r="H363" s="29"/>
      <c r="I363" s="132"/>
      <c r="J363" s="133"/>
      <c r="K363" s="134"/>
      <c r="L363" s="126" t="s">
        <v>2535</v>
      </c>
      <c r="M363" s="117"/>
    </row>
    <row r="364" spans="1:16">
      <c r="A364" s="42"/>
      <c r="B364" s="1590"/>
      <c r="C364" s="82"/>
      <c r="D364" s="162"/>
      <c r="E364" s="54"/>
      <c r="F364" s="51"/>
      <c r="G364" s="131"/>
      <c r="H364" s="29"/>
      <c r="I364" s="132"/>
      <c r="J364" s="133"/>
      <c r="K364" s="134"/>
      <c r="L364" s="135"/>
      <c r="M364" s="104">
        <v>3552</v>
      </c>
      <c r="N364" s="104">
        <f t="shared" ref="N364:N380" si="29">M364-(M364*0.03)</f>
        <v>3445.44</v>
      </c>
      <c r="O364" s="105">
        <v>7.0000000000000007E-2</v>
      </c>
      <c r="P364" s="101">
        <f t="shared" ref="P364:P380" si="30">(N364*O364)+N364</f>
        <v>3686.6208000000001</v>
      </c>
    </row>
    <row r="365" spans="1:16">
      <c r="A365" s="42"/>
      <c r="B365" s="70"/>
      <c r="C365" s="82"/>
      <c r="D365" s="29"/>
      <c r="E365" s="54"/>
      <c r="F365" s="51"/>
      <c r="G365" s="131"/>
      <c r="H365" s="29"/>
      <c r="I365" s="132"/>
      <c r="J365" s="133"/>
      <c r="K365" s="134"/>
      <c r="L365" s="135"/>
      <c r="N365" s="104">
        <f t="shared" si="29"/>
        <v>0</v>
      </c>
      <c r="O365" s="105">
        <v>7.0000000000000007E-2</v>
      </c>
      <c r="P365" s="101">
        <f t="shared" si="30"/>
        <v>0</v>
      </c>
    </row>
    <row r="366" spans="1:16">
      <c r="A366" s="136"/>
      <c r="B366" s="26"/>
      <c r="C366" s="85"/>
      <c r="D366" s="86"/>
      <c r="E366" s="250"/>
      <c r="F366" s="251"/>
      <c r="G366" s="275"/>
      <c r="H366" s="204"/>
      <c r="I366" s="20"/>
      <c r="J366" s="204"/>
      <c r="K366" s="310"/>
      <c r="L366" s="135"/>
      <c r="M366" s="104">
        <v>9498.06</v>
      </c>
      <c r="N366" s="104">
        <f t="shared" si="29"/>
        <v>9213.118199999999</v>
      </c>
      <c r="O366" s="105">
        <v>7.0000000000000007E-2</v>
      </c>
      <c r="P366" s="101">
        <f t="shared" si="30"/>
        <v>9858.0364739999986</v>
      </c>
    </row>
    <row r="367" spans="1:16" ht="40.5">
      <c r="A367" s="136"/>
      <c r="B367" s="1411"/>
      <c r="C367" s="2013"/>
      <c r="D367" s="375"/>
      <c r="E367" s="158"/>
      <c r="F367" s="361"/>
      <c r="G367" s="630"/>
      <c r="H367" s="915"/>
      <c r="I367" s="920"/>
      <c r="J367" s="916"/>
      <c r="K367" s="921"/>
      <c r="L367" s="135"/>
      <c r="M367" s="104">
        <v>15305.4</v>
      </c>
      <c r="N367" s="104">
        <f t="shared" si="29"/>
        <v>14846.237999999999</v>
      </c>
      <c r="O367" s="105">
        <v>7.0000000000000007E-2</v>
      </c>
      <c r="P367" s="101">
        <f t="shared" si="30"/>
        <v>15885.47466</v>
      </c>
    </row>
    <row r="368" spans="1:16" ht="39.75">
      <c r="A368" s="136"/>
      <c r="B368" s="259"/>
      <c r="C368" s="362"/>
      <c r="D368" s="375"/>
      <c r="E368" s="158"/>
      <c r="F368" s="361"/>
      <c r="G368" s="1971"/>
      <c r="H368" s="915"/>
      <c r="I368" s="920"/>
      <c r="J368" s="1968"/>
      <c r="K368" s="915"/>
      <c r="L368" s="135"/>
      <c r="N368" s="104">
        <f t="shared" si="29"/>
        <v>0</v>
      </c>
      <c r="O368" s="105">
        <v>7.0000000000000007E-2</v>
      </c>
      <c r="P368" s="101">
        <f t="shared" si="30"/>
        <v>0</v>
      </c>
    </row>
    <row r="369" spans="1:16" ht="39.75">
      <c r="A369" s="136"/>
      <c r="B369" s="259"/>
      <c r="C369" s="362"/>
      <c r="D369" s="375"/>
      <c r="E369" s="158"/>
      <c r="F369" s="361"/>
      <c r="G369" s="1970"/>
      <c r="H369" s="694"/>
      <c r="I369" s="69"/>
      <c r="J369" s="900"/>
      <c r="K369" s="1969"/>
      <c r="L369" s="135"/>
      <c r="N369" s="104">
        <f t="shared" si="29"/>
        <v>0</v>
      </c>
      <c r="O369" s="105">
        <v>7.0000000000000007E-2</v>
      </c>
      <c r="P369" s="101">
        <f t="shared" si="30"/>
        <v>0</v>
      </c>
    </row>
    <row r="370" spans="1:16" ht="39.75">
      <c r="A370" s="136"/>
      <c r="B370" s="259"/>
      <c r="C370" s="357"/>
      <c r="D370" s="375"/>
      <c r="E370" s="158"/>
      <c r="F370" s="361"/>
      <c r="G370" s="1970"/>
      <c r="H370" s="912"/>
      <c r="I370" s="69"/>
      <c r="J370" s="1972"/>
      <c r="K370" s="1972"/>
      <c r="L370" s="135"/>
      <c r="N370" s="104">
        <f t="shared" si="29"/>
        <v>0</v>
      </c>
      <c r="O370" s="105">
        <v>7.0000000000000007E-2</v>
      </c>
      <c r="P370" s="101">
        <f t="shared" si="30"/>
        <v>0</v>
      </c>
    </row>
    <row r="371" spans="1:16">
      <c r="A371" s="136"/>
      <c r="B371" s="1643"/>
      <c r="C371" s="3793"/>
      <c r="D371" s="3353"/>
      <c r="E371" s="1478"/>
      <c r="F371" s="1479"/>
      <c r="G371" s="2101"/>
      <c r="H371" s="1718"/>
      <c r="I371" s="3791"/>
      <c r="J371" s="3801"/>
      <c r="K371" s="2132"/>
      <c r="M371" s="104">
        <v>14244.12</v>
      </c>
      <c r="N371" s="104">
        <f t="shared" si="29"/>
        <v>13816.796400000001</v>
      </c>
      <c r="O371" s="105">
        <v>7.0000000000000007E-2</v>
      </c>
      <c r="P371" s="101">
        <f t="shared" si="30"/>
        <v>14783.972148000001</v>
      </c>
    </row>
    <row r="372" spans="1:16" ht="35.25" thickBot="1">
      <c r="A372" s="136"/>
      <c r="B372" s="852"/>
      <c r="C372" s="753"/>
      <c r="D372" s="634"/>
      <c r="E372" s="1478"/>
      <c r="F372" s="1479"/>
      <c r="G372" s="2101"/>
      <c r="H372" s="1718"/>
      <c r="I372" s="3791"/>
      <c r="J372" s="2130"/>
      <c r="K372" s="2132"/>
      <c r="L372" s="135"/>
      <c r="M372" s="104">
        <v>3240</v>
      </c>
      <c r="N372" s="104">
        <f t="shared" si="29"/>
        <v>3142.8</v>
      </c>
      <c r="O372" s="105">
        <v>7.0000000000000007E-2</v>
      </c>
      <c r="P372" s="101">
        <f t="shared" si="30"/>
        <v>3362.7960000000003</v>
      </c>
    </row>
    <row r="373" spans="1:16">
      <c r="A373" s="136"/>
      <c r="B373" s="70"/>
      <c r="C373" s="82"/>
      <c r="D373" s="29"/>
      <c r="E373" s="54"/>
      <c r="F373" s="88"/>
      <c r="G373" s="131"/>
      <c r="H373" s="29"/>
      <c r="I373" s="132"/>
      <c r="J373" s="133"/>
      <c r="K373" s="114"/>
      <c r="L373" s="135"/>
      <c r="M373" s="104">
        <v>14700</v>
      </c>
      <c r="N373" s="104">
        <f t="shared" si="29"/>
        <v>14259</v>
      </c>
      <c r="O373" s="105">
        <v>7.0000000000000007E-2</v>
      </c>
      <c r="P373" s="101">
        <f t="shared" si="30"/>
        <v>15257.130000000001</v>
      </c>
    </row>
    <row r="374" spans="1:16">
      <c r="A374" s="136"/>
      <c r="B374" s="1602"/>
      <c r="C374" s="82"/>
      <c r="D374" s="29"/>
      <c r="E374" s="54"/>
      <c r="F374" s="51"/>
      <c r="G374" s="131"/>
      <c r="H374" s="29"/>
      <c r="I374" s="132"/>
      <c r="J374" s="133"/>
      <c r="K374" s="176"/>
      <c r="L374" s="147"/>
      <c r="M374" s="104">
        <v>14582.7</v>
      </c>
      <c r="N374" s="104">
        <f t="shared" si="29"/>
        <v>14145.219000000001</v>
      </c>
      <c r="O374" s="105">
        <v>7.0000000000000007E-2</v>
      </c>
      <c r="P374" s="101">
        <f t="shared" si="30"/>
        <v>15135.384330000001</v>
      </c>
    </row>
    <row r="375" spans="1:16">
      <c r="A375" s="136"/>
      <c r="B375" s="1602"/>
      <c r="C375" s="82"/>
      <c r="D375" s="162"/>
      <c r="E375" s="54"/>
      <c r="F375" s="963"/>
      <c r="G375" s="131"/>
      <c r="H375" s="29"/>
      <c r="I375" s="132"/>
      <c r="J375" s="133"/>
      <c r="K375" s="134"/>
      <c r="L375" s="147"/>
      <c r="M375" s="104">
        <v>13483.8</v>
      </c>
      <c r="N375" s="104">
        <f t="shared" si="29"/>
        <v>13079.286</v>
      </c>
      <c r="O375" s="105">
        <v>7.0000000000000007E-2</v>
      </c>
      <c r="P375" s="101">
        <f t="shared" si="30"/>
        <v>13994.836020000001</v>
      </c>
    </row>
    <row r="376" spans="1:16">
      <c r="A376" s="136"/>
      <c r="B376" s="128"/>
      <c r="C376" s="748"/>
      <c r="D376" s="760"/>
      <c r="E376" s="137"/>
      <c r="F376" s="51"/>
      <c r="G376" s="765"/>
      <c r="H376" s="69"/>
      <c r="I376" s="144"/>
      <c r="J376" s="145"/>
      <c r="K376" s="146"/>
      <c r="L376" s="147"/>
      <c r="M376" s="104">
        <v>2669.52</v>
      </c>
      <c r="N376" s="104">
        <f t="shared" si="29"/>
        <v>2589.4344000000001</v>
      </c>
      <c r="O376" s="105">
        <v>7.0000000000000007E-2</v>
      </c>
      <c r="P376" s="101">
        <f t="shared" si="30"/>
        <v>2770.6948080000002</v>
      </c>
    </row>
    <row r="377" spans="1:16">
      <c r="A377" s="136"/>
      <c r="B377" s="128"/>
      <c r="C377" s="748"/>
      <c r="D377" s="760"/>
      <c r="E377" s="137"/>
      <c r="F377" s="51"/>
      <c r="G377" s="765"/>
      <c r="H377" s="69"/>
      <c r="I377" s="144"/>
      <c r="J377" s="145"/>
      <c r="K377" s="146"/>
      <c r="L377" s="147"/>
      <c r="N377" s="104">
        <f t="shared" si="29"/>
        <v>0</v>
      </c>
      <c r="O377" s="105">
        <v>7.0000000000000007E-2</v>
      </c>
      <c r="P377" s="101">
        <f t="shared" si="30"/>
        <v>0</v>
      </c>
    </row>
    <row r="378" spans="1:16">
      <c r="A378" s="148"/>
      <c r="B378" s="149"/>
      <c r="C378" s="748"/>
      <c r="D378" s="760"/>
      <c r="E378" s="137"/>
      <c r="F378" s="51"/>
      <c r="G378" s="765"/>
      <c r="H378" s="69"/>
      <c r="I378" s="144"/>
      <c r="J378" s="145"/>
      <c r="K378" s="146"/>
      <c r="L378" s="147"/>
      <c r="M378" s="104">
        <v>12972.96</v>
      </c>
      <c r="N378" s="104">
        <f t="shared" si="29"/>
        <v>12583.771199999999</v>
      </c>
      <c r="O378" s="105">
        <v>7.0000000000000007E-2</v>
      </c>
      <c r="P378" s="101">
        <f t="shared" si="30"/>
        <v>13464.635183999999</v>
      </c>
    </row>
    <row r="379" spans="1:16">
      <c r="A379" s="136"/>
      <c r="B379" s="128"/>
      <c r="C379" s="213"/>
      <c r="D379" s="756"/>
      <c r="E379" s="137"/>
      <c r="F379" s="51"/>
      <c r="G379" s="766"/>
      <c r="H379" s="29"/>
      <c r="I379" s="132"/>
      <c r="J379" s="145"/>
      <c r="K379" s="134"/>
      <c r="L379" s="147"/>
      <c r="M379" s="104">
        <v>12687.84</v>
      </c>
      <c r="N379" s="104">
        <f t="shared" si="29"/>
        <v>12307.2048</v>
      </c>
      <c r="O379" s="105">
        <v>7.0000000000000007E-2</v>
      </c>
      <c r="P379" s="101">
        <f t="shared" si="30"/>
        <v>13168.709135999999</v>
      </c>
    </row>
    <row r="380" spans="1:16">
      <c r="A380" s="136"/>
      <c r="B380" s="128"/>
      <c r="C380" s="213"/>
      <c r="D380" s="756"/>
      <c r="E380" s="137"/>
      <c r="F380" s="51"/>
      <c r="G380" s="766"/>
      <c r="H380" s="29"/>
      <c r="I380" s="132"/>
      <c r="J380" s="133"/>
      <c r="K380" s="134"/>
      <c r="L380" s="135"/>
      <c r="M380" s="104">
        <v>16572.599999999999</v>
      </c>
      <c r="N380" s="104">
        <f t="shared" si="29"/>
        <v>16075.421999999999</v>
      </c>
      <c r="O380" s="105">
        <v>7.0000000000000007E-2</v>
      </c>
      <c r="P380" s="101">
        <f t="shared" si="30"/>
        <v>17200.701539999998</v>
      </c>
    </row>
    <row r="381" spans="1:16">
      <c r="A381" s="136"/>
      <c r="B381" s="128"/>
      <c r="C381" s="213"/>
      <c r="D381" s="756"/>
      <c r="E381" s="44"/>
      <c r="F381" s="51"/>
      <c r="G381" s="766"/>
      <c r="H381" s="29"/>
      <c r="I381" s="150"/>
      <c r="J381" s="133"/>
      <c r="K381" s="134"/>
      <c r="L381" s="135"/>
      <c r="M381" s="104">
        <v>6021.12</v>
      </c>
      <c r="N381" s="104">
        <f>M381-(M381*0.03)</f>
        <v>5840.4863999999998</v>
      </c>
      <c r="O381" s="105">
        <v>7.0000000000000007E-2</v>
      </c>
      <c r="P381" s="101">
        <f>(N381*O381)+N381</f>
        <v>6249.3204479999995</v>
      </c>
    </row>
    <row r="382" spans="1:16">
      <c r="A382" s="136"/>
      <c r="B382" s="128"/>
      <c r="C382" s="213"/>
      <c r="D382" s="756"/>
      <c r="E382" s="44"/>
      <c r="F382" s="51"/>
      <c r="G382" s="766"/>
      <c r="H382" s="29"/>
      <c r="I382" s="132"/>
      <c r="J382" s="133"/>
      <c r="K382" s="134"/>
      <c r="L382" s="135"/>
      <c r="M382" s="104">
        <v>8714.16</v>
      </c>
      <c r="N382" s="104">
        <f>M382-(M382*0.03)</f>
        <v>8452.7351999999992</v>
      </c>
      <c r="O382" s="105">
        <v>7.0000000000000007E-2</v>
      </c>
      <c r="P382" s="101">
        <f>(N382*O382)+N382</f>
        <v>9044.4266639999987</v>
      </c>
    </row>
    <row r="383" spans="1:16">
      <c r="A383" s="136"/>
      <c r="B383" s="128"/>
      <c r="C383" s="213"/>
      <c r="D383" s="756"/>
      <c r="E383" s="44"/>
      <c r="F383" s="51"/>
      <c r="G383" s="766"/>
      <c r="H383" s="29"/>
      <c r="I383" s="132"/>
      <c r="J383" s="133"/>
      <c r="K383" s="134"/>
      <c r="L383" s="135"/>
      <c r="M383" s="104">
        <v>0</v>
      </c>
      <c r="N383" s="104">
        <f>M383-(M383*0.03)</f>
        <v>0</v>
      </c>
      <c r="O383" s="105">
        <v>7.0000000000000007E-2</v>
      </c>
      <c r="P383" s="101">
        <f t="shared" ref="P383:P389" si="31">(N383*O383)+N383</f>
        <v>0</v>
      </c>
    </row>
    <row r="384" spans="1:16">
      <c r="A384" s="136"/>
      <c r="B384" s="128"/>
      <c r="C384" s="213"/>
      <c r="D384" s="756"/>
      <c r="E384" s="44"/>
      <c r="F384" s="51"/>
      <c r="G384" s="766"/>
      <c r="H384" s="29"/>
      <c r="I384" s="132"/>
      <c r="J384" s="133"/>
      <c r="K384" s="134"/>
      <c r="L384" s="135"/>
      <c r="M384" s="104">
        <v>18537.7</v>
      </c>
      <c r="N384" s="104">
        <f>M384-(M384*0.03)</f>
        <v>17981.569</v>
      </c>
      <c r="O384" s="105">
        <v>7.0000000000000007E-2</v>
      </c>
      <c r="P384" s="101">
        <f t="shared" si="31"/>
        <v>19240.278829999999</v>
      </c>
    </row>
    <row r="385" spans="1:16">
      <c r="A385" s="151"/>
      <c r="B385" s="128"/>
      <c r="C385" s="213"/>
      <c r="D385" s="756"/>
      <c r="E385" s="50"/>
      <c r="F385" s="51"/>
      <c r="G385" s="766"/>
      <c r="H385" s="29"/>
      <c r="I385" s="132"/>
      <c r="J385" s="133"/>
      <c r="K385" s="134"/>
      <c r="L385" s="135"/>
      <c r="M385" s="104">
        <v>9031.68</v>
      </c>
      <c r="N385" s="104">
        <f t="shared" ref="N385:N395" si="32">M385-(M385*0.03)</f>
        <v>8760.7296000000006</v>
      </c>
      <c r="O385" s="105">
        <v>7.0000000000000007E-2</v>
      </c>
      <c r="P385" s="101">
        <f t="shared" si="31"/>
        <v>9373.9806720000015</v>
      </c>
    </row>
    <row r="386" spans="1:16">
      <c r="A386" s="152"/>
      <c r="B386" s="128"/>
      <c r="C386" s="213"/>
      <c r="D386" s="756"/>
      <c r="E386" s="153"/>
      <c r="F386" s="51"/>
      <c r="G386" s="766"/>
      <c r="H386" s="35"/>
      <c r="I386" s="154"/>
      <c r="J386" s="155"/>
      <c r="K386" s="156"/>
      <c r="L386" s="135"/>
      <c r="N386" s="104">
        <f t="shared" si="32"/>
        <v>0</v>
      </c>
      <c r="O386" s="105">
        <v>7.0000000000000007E-2</v>
      </c>
      <c r="P386" s="101">
        <f t="shared" si="31"/>
        <v>0</v>
      </c>
    </row>
    <row r="387" spans="1:16">
      <c r="A387" s="136"/>
      <c r="B387" s="128"/>
      <c r="C387" s="213"/>
      <c r="D387" s="756"/>
      <c r="E387" s="157"/>
      <c r="F387" s="51"/>
      <c r="G387" s="766"/>
      <c r="H387" s="29"/>
      <c r="I387" s="132"/>
      <c r="J387" s="133"/>
      <c r="K387" s="134"/>
      <c r="L387" s="135"/>
      <c r="M387" s="104">
        <v>8478.9599999999991</v>
      </c>
      <c r="N387" s="104">
        <f t="shared" si="32"/>
        <v>8224.5911999999989</v>
      </c>
      <c r="O387" s="105">
        <v>7.0000000000000007E-2</v>
      </c>
      <c r="P387" s="101">
        <f t="shared" si="31"/>
        <v>8800.3125839999993</v>
      </c>
    </row>
    <row r="388" spans="1:16">
      <c r="A388" s="136"/>
      <c r="B388" s="128"/>
      <c r="C388" s="213"/>
      <c r="D388" s="756"/>
      <c r="E388" s="158"/>
      <c r="F388" s="51"/>
      <c r="G388" s="766"/>
      <c r="H388" s="29"/>
      <c r="I388" s="132"/>
      <c r="J388" s="133"/>
      <c r="K388" s="134"/>
      <c r="L388" s="135"/>
      <c r="M388" s="104">
        <v>11122.62</v>
      </c>
      <c r="N388" s="104">
        <f t="shared" si="32"/>
        <v>10788.941400000002</v>
      </c>
      <c r="O388" s="105">
        <v>7.0000000000000007E-2</v>
      </c>
      <c r="P388" s="101">
        <f t="shared" si="31"/>
        <v>11544.167298000002</v>
      </c>
    </row>
    <row r="389" spans="1:16">
      <c r="A389" s="136"/>
      <c r="B389" s="128"/>
      <c r="C389" s="213"/>
      <c r="D389" s="757"/>
      <c r="E389" s="160"/>
      <c r="F389" s="161"/>
      <c r="G389" s="766"/>
      <c r="H389" s="162"/>
      <c r="I389" s="163"/>
      <c r="J389" s="133"/>
      <c r="K389" s="134"/>
      <c r="L389" s="135"/>
      <c r="M389" s="104">
        <v>3813.12</v>
      </c>
      <c r="N389" s="104">
        <f t="shared" si="32"/>
        <v>3698.7264</v>
      </c>
      <c r="O389" s="105">
        <v>7.0000000000000007E-2</v>
      </c>
      <c r="P389" s="101">
        <f t="shared" si="31"/>
        <v>3957.637248</v>
      </c>
    </row>
    <row r="390" spans="1:16">
      <c r="A390" s="136"/>
      <c r="B390" s="128"/>
      <c r="C390" s="213"/>
      <c r="D390" s="757"/>
      <c r="E390" s="182"/>
      <c r="F390" s="161"/>
      <c r="G390" s="766"/>
      <c r="H390" s="162"/>
      <c r="I390" s="163"/>
      <c r="J390" s="133"/>
      <c r="K390" s="134"/>
      <c r="L390" s="135"/>
    </row>
    <row r="391" spans="1:16">
      <c r="A391" s="136"/>
      <c r="B391" s="128"/>
      <c r="C391" s="213"/>
      <c r="D391" s="757"/>
      <c r="E391" s="182"/>
      <c r="F391" s="161"/>
      <c r="G391" s="766"/>
      <c r="H391" s="162"/>
      <c r="I391" s="163"/>
      <c r="J391" s="133"/>
      <c r="K391" s="134"/>
      <c r="L391" s="135"/>
    </row>
    <row r="392" spans="1:16">
      <c r="A392" s="136"/>
      <c r="B392" s="128"/>
      <c r="C392" s="213"/>
      <c r="D392" s="757"/>
      <c r="E392" s="182"/>
      <c r="F392" s="161"/>
      <c r="G392" s="766"/>
      <c r="H392" s="162"/>
      <c r="I392" s="163"/>
      <c r="J392" s="133"/>
      <c r="K392" s="134"/>
      <c r="L392" s="135"/>
    </row>
    <row r="393" spans="1:16">
      <c r="A393" s="136"/>
      <c r="B393" s="128"/>
      <c r="C393" s="213"/>
      <c r="D393" s="757"/>
      <c r="E393" s="182"/>
      <c r="F393" s="161"/>
      <c r="G393" s="766"/>
      <c r="H393" s="162"/>
      <c r="I393" s="163"/>
      <c r="J393" s="133"/>
      <c r="K393" s="134"/>
      <c r="L393" s="135"/>
    </row>
    <row r="394" spans="1:16">
      <c r="A394" s="136"/>
      <c r="B394" s="128"/>
      <c r="C394" s="213"/>
      <c r="D394" s="757"/>
      <c r="E394" s="158"/>
      <c r="F394" s="51"/>
      <c r="G394" s="766"/>
      <c r="H394" s="29"/>
      <c r="I394" s="132"/>
      <c r="J394" s="133"/>
      <c r="K394" s="134"/>
      <c r="L394" s="135"/>
    </row>
    <row r="395" spans="1:16">
      <c r="A395" s="136"/>
      <c r="B395" s="164"/>
      <c r="C395" s="213"/>
      <c r="D395" s="757"/>
      <c r="E395" s="158"/>
      <c r="F395" s="51"/>
      <c r="G395" s="766"/>
      <c r="H395" s="29"/>
      <c r="I395" s="132"/>
      <c r="J395" s="133"/>
      <c r="K395" s="134"/>
      <c r="L395" s="135"/>
      <c r="M395" s="104">
        <v>8640</v>
      </c>
      <c r="N395" s="104">
        <f t="shared" si="32"/>
        <v>8380.7999999999993</v>
      </c>
      <c r="O395" s="105">
        <v>7.0000000000000007E-2</v>
      </c>
      <c r="P395" s="101">
        <f>(N395*O395)+N395</f>
        <v>8967.4559999999983</v>
      </c>
    </row>
    <row r="396" spans="1:16">
      <c r="F396" s="71"/>
    </row>
    <row r="397" spans="1:16">
      <c r="A397" s="2" t="s">
        <v>1</v>
      </c>
      <c r="B397" s="106"/>
      <c r="C397" s="318"/>
      <c r="F397" s="71"/>
      <c r="I397" s="107"/>
      <c r="K397" s="108"/>
      <c r="L397" s="109"/>
    </row>
    <row r="398" spans="1:16">
      <c r="A398" s="3761" t="s">
        <v>2670</v>
      </c>
      <c r="B398" s="3761"/>
      <c r="C398" s="168"/>
      <c r="D398" s="468"/>
      <c r="F398" s="71"/>
      <c r="I398" s="107"/>
      <c r="K398" s="108"/>
      <c r="L398" s="109"/>
    </row>
    <row r="399" spans="1:16" ht="35.25" thickBot="1">
      <c r="F399" s="71"/>
    </row>
    <row r="400" spans="1:16">
      <c r="A400" s="3770" t="s">
        <v>3</v>
      </c>
      <c r="B400" s="3771"/>
      <c r="C400" s="400" t="s">
        <v>4</v>
      </c>
      <c r="D400" s="754" t="s">
        <v>5</v>
      </c>
      <c r="E400" s="8" t="s">
        <v>6</v>
      </c>
      <c r="F400" s="9" t="s">
        <v>6</v>
      </c>
      <c r="G400" s="763" t="s">
        <v>7</v>
      </c>
      <c r="H400" s="112" t="s">
        <v>8</v>
      </c>
      <c r="I400" s="113" t="s">
        <v>936</v>
      </c>
      <c r="J400" s="114" t="s">
        <v>10</v>
      </c>
      <c r="K400" s="115" t="s">
        <v>10</v>
      </c>
      <c r="L400" s="116" t="s">
        <v>2534</v>
      </c>
      <c r="M400" s="117"/>
    </row>
    <row r="401" spans="1:16" ht="35.25" thickBot="1">
      <c r="A401" s="118"/>
      <c r="B401" s="119"/>
      <c r="C401" s="401"/>
      <c r="D401" s="755" t="s">
        <v>11</v>
      </c>
      <c r="E401" s="14" t="s">
        <v>13</v>
      </c>
      <c r="F401" s="15" t="s">
        <v>12</v>
      </c>
      <c r="G401" s="764"/>
      <c r="H401" s="122" t="s">
        <v>14</v>
      </c>
      <c r="I401" s="123" t="s">
        <v>937</v>
      </c>
      <c r="J401" s="124" t="s">
        <v>16</v>
      </c>
      <c r="K401" s="125" t="s">
        <v>15</v>
      </c>
      <c r="L401" s="126" t="s">
        <v>2535</v>
      </c>
      <c r="M401" s="117"/>
    </row>
    <row r="402" spans="1:16">
      <c r="A402" s="127"/>
      <c r="B402" s="685"/>
      <c r="C402" s="213"/>
      <c r="D402" s="756"/>
      <c r="E402" s="130"/>
      <c r="F402" s="88"/>
      <c r="G402" s="766"/>
      <c r="H402" s="29"/>
      <c r="I402" s="132"/>
      <c r="J402" s="133"/>
      <c r="K402" s="114"/>
      <c r="L402" s="135"/>
      <c r="M402" s="104">
        <v>3552</v>
      </c>
      <c r="N402" s="104">
        <f t="shared" ref="N402:N418" si="33">M402-(M402*0.03)</f>
        <v>3445.44</v>
      </c>
      <c r="O402" s="105">
        <v>7.0000000000000007E-2</v>
      </c>
      <c r="P402" s="101">
        <f t="shared" ref="P402:P418" si="34">(N402*O402)+N402</f>
        <v>3686.6208000000001</v>
      </c>
    </row>
    <row r="403" spans="1:16" ht="39.75">
      <c r="A403" s="136"/>
      <c r="B403" s="2810"/>
      <c r="C403" s="82"/>
      <c r="D403" s="162"/>
      <c r="E403" s="158"/>
      <c r="F403" s="361"/>
      <c r="G403" s="2797"/>
      <c r="H403" s="69"/>
      <c r="I403" s="1772"/>
      <c r="J403" s="3877"/>
      <c r="K403" s="3878"/>
      <c r="L403" s="135"/>
      <c r="N403" s="104">
        <f t="shared" si="33"/>
        <v>0</v>
      </c>
      <c r="O403" s="105">
        <v>7.0000000000000007E-2</v>
      </c>
      <c r="P403" s="101">
        <f t="shared" si="34"/>
        <v>0</v>
      </c>
    </row>
    <row r="404" spans="1:16" ht="39.75">
      <c r="A404" s="136"/>
      <c r="B404" s="259"/>
      <c r="C404" s="82"/>
      <c r="D404" s="162"/>
      <c r="E404" s="158"/>
      <c r="F404" s="361"/>
      <c r="G404" s="904"/>
      <c r="H404" s="69"/>
      <c r="I404" s="1772"/>
      <c r="J404" s="3877"/>
      <c r="K404" s="3878"/>
      <c r="L404" s="135"/>
      <c r="M404" s="104">
        <v>9498.06</v>
      </c>
      <c r="N404" s="104">
        <f t="shared" si="33"/>
        <v>9213.118199999999</v>
      </c>
      <c r="O404" s="105">
        <v>7.0000000000000007E-2</v>
      </c>
      <c r="P404" s="101">
        <f t="shared" si="34"/>
        <v>9858.0364739999986</v>
      </c>
    </row>
    <row r="405" spans="1:16" ht="39.75">
      <c r="A405" s="136"/>
      <c r="B405" s="1993"/>
      <c r="C405" s="82"/>
      <c r="D405" s="162"/>
      <c r="E405" s="158"/>
      <c r="F405" s="361"/>
      <c r="G405" s="2797"/>
      <c r="H405" s="69"/>
      <c r="I405" s="1772"/>
      <c r="J405" s="3877"/>
      <c r="K405" s="3878"/>
      <c r="L405" s="135"/>
      <c r="M405" s="104">
        <v>15305.4</v>
      </c>
      <c r="N405" s="104">
        <f t="shared" si="33"/>
        <v>14846.237999999999</v>
      </c>
      <c r="O405" s="105">
        <v>7.0000000000000007E-2</v>
      </c>
      <c r="P405" s="101">
        <f t="shared" si="34"/>
        <v>15885.47466</v>
      </c>
    </row>
    <row r="406" spans="1:16" ht="39.75">
      <c r="A406" s="136"/>
      <c r="B406" s="259"/>
      <c r="C406" s="82"/>
      <c r="D406" s="162"/>
      <c r="E406" s="158"/>
      <c r="F406" s="361"/>
      <c r="G406" s="904"/>
      <c r="H406" s="69"/>
      <c r="I406" s="1772"/>
      <c r="J406" s="3877"/>
      <c r="K406" s="3878"/>
      <c r="L406" s="135"/>
      <c r="N406" s="104">
        <f t="shared" si="33"/>
        <v>0</v>
      </c>
      <c r="O406" s="105">
        <v>7.0000000000000007E-2</v>
      </c>
      <c r="P406" s="101">
        <f t="shared" si="34"/>
        <v>0</v>
      </c>
    </row>
    <row r="407" spans="1:16" ht="39.75">
      <c r="A407" s="136"/>
      <c r="B407" s="2256"/>
      <c r="C407" s="82"/>
      <c r="D407" s="162"/>
      <c r="E407" s="1122"/>
      <c r="F407" s="51"/>
      <c r="G407" s="2808"/>
      <c r="H407" s="69"/>
      <c r="I407" s="1772"/>
      <c r="J407" s="3183"/>
      <c r="K407" s="3184"/>
      <c r="L407" s="135"/>
      <c r="N407" s="104">
        <f t="shared" si="33"/>
        <v>0</v>
      </c>
      <c r="O407" s="105">
        <v>7.0000000000000007E-2</v>
      </c>
      <c r="P407" s="101">
        <f t="shared" si="34"/>
        <v>0</v>
      </c>
    </row>
    <row r="408" spans="1:16" ht="39.75">
      <c r="A408" s="136"/>
      <c r="B408" s="2256"/>
      <c r="C408" s="82"/>
      <c r="D408" s="162"/>
      <c r="E408" s="1122"/>
      <c r="F408" s="51"/>
      <c r="G408" s="180"/>
      <c r="H408" s="69"/>
      <c r="I408" s="1772"/>
      <c r="J408" s="3183"/>
      <c r="K408" s="3184"/>
      <c r="L408" s="135"/>
      <c r="N408" s="104">
        <f t="shared" si="33"/>
        <v>0</v>
      </c>
      <c r="O408" s="105">
        <v>7.0000000000000007E-2</v>
      </c>
      <c r="P408" s="101">
        <f t="shared" si="34"/>
        <v>0</v>
      </c>
    </row>
    <row r="409" spans="1:16" ht="39.75">
      <c r="A409" s="136"/>
      <c r="B409" s="2256"/>
      <c r="C409" s="82"/>
      <c r="D409" s="162"/>
      <c r="E409" s="1122"/>
      <c r="F409" s="51"/>
      <c r="G409" s="180"/>
      <c r="H409" s="69"/>
      <c r="I409" s="1772"/>
      <c r="J409" s="3183"/>
      <c r="K409" s="3184"/>
      <c r="M409" s="104">
        <v>14244.12</v>
      </c>
      <c r="N409" s="104">
        <f t="shared" si="33"/>
        <v>13816.796400000001</v>
      </c>
      <c r="O409" s="105">
        <v>7.0000000000000007E-2</v>
      </c>
      <c r="P409" s="101">
        <f t="shared" si="34"/>
        <v>14783.972148000001</v>
      </c>
    </row>
    <row r="410" spans="1:16" ht="39.75">
      <c r="A410" s="136"/>
      <c r="B410" s="2256"/>
      <c r="C410" s="82"/>
      <c r="D410" s="162"/>
      <c r="E410" s="1122"/>
      <c r="F410" s="51"/>
      <c r="G410" s="180"/>
      <c r="H410" s="69"/>
      <c r="I410" s="1772"/>
      <c r="J410" s="3183"/>
      <c r="K410" s="3184"/>
      <c r="L410" s="135"/>
      <c r="M410" s="104">
        <v>3240</v>
      </c>
      <c r="N410" s="104">
        <f t="shared" si="33"/>
        <v>3142.8</v>
      </c>
      <c r="O410" s="105">
        <v>7.0000000000000007E-2</v>
      </c>
      <c r="P410" s="101">
        <f t="shared" si="34"/>
        <v>3362.7960000000003</v>
      </c>
    </row>
    <row r="411" spans="1:16" ht="39.75">
      <c r="A411" s="136"/>
      <c r="B411" s="547"/>
      <c r="C411" s="82"/>
      <c r="D411" s="162"/>
      <c r="E411" s="137"/>
      <c r="F411" s="51"/>
      <c r="G411" s="2809"/>
      <c r="H411" s="29"/>
      <c r="I411" s="1772"/>
      <c r="J411" s="3183"/>
      <c r="K411" s="3184"/>
      <c r="L411" s="135"/>
      <c r="M411" s="104">
        <v>14700</v>
      </c>
      <c r="N411" s="104">
        <f t="shared" si="33"/>
        <v>14259</v>
      </c>
      <c r="O411" s="105">
        <v>7.0000000000000007E-2</v>
      </c>
      <c r="P411" s="101">
        <f t="shared" si="34"/>
        <v>15257.130000000001</v>
      </c>
    </row>
    <row r="412" spans="1:16" ht="39.75">
      <c r="A412" s="136"/>
      <c r="B412" s="547"/>
      <c r="C412" s="82"/>
      <c r="D412" s="162"/>
      <c r="E412" s="137"/>
      <c r="F412" s="51"/>
      <c r="G412" s="2809"/>
      <c r="H412" s="29"/>
      <c r="I412" s="1772"/>
      <c r="J412" s="3183"/>
      <c r="K412" s="3184"/>
      <c r="L412" s="147"/>
      <c r="M412" s="104">
        <v>14582.7</v>
      </c>
      <c r="N412" s="104">
        <f t="shared" si="33"/>
        <v>14145.219000000001</v>
      </c>
      <c r="O412" s="105">
        <v>7.0000000000000007E-2</v>
      </c>
      <c r="P412" s="101">
        <f t="shared" si="34"/>
        <v>15135.384330000001</v>
      </c>
    </row>
    <row r="413" spans="1:16" ht="39.75">
      <c r="A413" s="136"/>
      <c r="B413" s="547"/>
      <c r="C413" s="82"/>
      <c r="D413" s="162"/>
      <c r="E413" s="33"/>
      <c r="F413" s="963"/>
      <c r="G413" s="2809"/>
      <c r="H413" s="29"/>
      <c r="I413" s="1772"/>
      <c r="J413" s="3183"/>
      <c r="K413" s="3184"/>
      <c r="L413" s="147"/>
      <c r="M413" s="104">
        <v>13483.8</v>
      </c>
      <c r="N413" s="104">
        <f t="shared" si="33"/>
        <v>13079.286</v>
      </c>
      <c r="O413" s="105">
        <v>7.0000000000000007E-2</v>
      </c>
      <c r="P413" s="101">
        <f t="shared" si="34"/>
        <v>13994.836020000001</v>
      </c>
    </row>
    <row r="414" spans="1:16">
      <c r="A414" s="136"/>
      <c r="B414" s="225"/>
      <c r="C414" s="748"/>
      <c r="D414" s="760"/>
      <c r="E414" s="137"/>
      <c r="F414" s="51"/>
      <c r="G414" s="765"/>
      <c r="H414" s="69"/>
      <c r="I414" s="144"/>
      <c r="J414" s="145"/>
      <c r="K414" s="146"/>
      <c r="L414" s="147"/>
      <c r="M414" s="104">
        <v>2669.52</v>
      </c>
      <c r="N414" s="104">
        <f t="shared" si="33"/>
        <v>2589.4344000000001</v>
      </c>
      <c r="O414" s="105">
        <v>7.0000000000000007E-2</v>
      </c>
      <c r="P414" s="101">
        <f t="shared" si="34"/>
        <v>2770.6948080000002</v>
      </c>
    </row>
    <row r="415" spans="1:16">
      <c r="A415" s="136"/>
      <c r="B415" s="225"/>
      <c r="C415" s="748"/>
      <c r="D415" s="760"/>
      <c r="E415" s="137"/>
      <c r="F415" s="51"/>
      <c r="G415" s="765"/>
      <c r="H415" s="69"/>
      <c r="I415" s="144"/>
      <c r="J415" s="145"/>
      <c r="K415" s="146"/>
      <c r="L415" s="147"/>
      <c r="N415" s="104">
        <f t="shared" si="33"/>
        <v>0</v>
      </c>
      <c r="O415" s="105">
        <v>7.0000000000000007E-2</v>
      </c>
      <c r="P415" s="101">
        <f t="shared" si="34"/>
        <v>0</v>
      </c>
    </row>
    <row r="416" spans="1:16">
      <c r="A416" s="148"/>
      <c r="B416" s="1450"/>
      <c r="C416" s="748"/>
      <c r="D416" s="760"/>
      <c r="E416" s="137"/>
      <c r="F416" s="51"/>
      <c r="G416" s="765"/>
      <c r="H416" s="69"/>
      <c r="I416" s="144"/>
      <c r="J416" s="145"/>
      <c r="K416" s="146"/>
      <c r="L416" s="147"/>
      <c r="M416" s="104">
        <v>12972.96</v>
      </c>
      <c r="N416" s="104">
        <f t="shared" si="33"/>
        <v>12583.771199999999</v>
      </c>
      <c r="O416" s="105">
        <v>7.0000000000000007E-2</v>
      </c>
      <c r="P416" s="101">
        <f t="shared" si="34"/>
        <v>13464.635183999999</v>
      </c>
    </row>
    <row r="417" spans="1:16">
      <c r="A417" s="136"/>
      <c r="B417" s="128"/>
      <c r="C417" s="213"/>
      <c r="D417" s="756"/>
      <c r="E417" s="137"/>
      <c r="F417" s="51"/>
      <c r="G417" s="766"/>
      <c r="H417" s="29"/>
      <c r="I417" s="132"/>
      <c r="J417" s="145"/>
      <c r="K417" s="134"/>
      <c r="L417" s="147"/>
      <c r="M417" s="104">
        <v>12687.84</v>
      </c>
      <c r="N417" s="104">
        <f t="shared" si="33"/>
        <v>12307.2048</v>
      </c>
      <c r="O417" s="105">
        <v>7.0000000000000007E-2</v>
      </c>
      <c r="P417" s="101">
        <f t="shared" si="34"/>
        <v>13168.709135999999</v>
      </c>
    </row>
    <row r="418" spans="1:16">
      <c r="A418" s="136"/>
      <c r="B418" s="128"/>
      <c r="C418" s="213"/>
      <c r="D418" s="756"/>
      <c r="E418" s="137"/>
      <c r="F418" s="51"/>
      <c r="G418" s="766"/>
      <c r="H418" s="29"/>
      <c r="I418" s="132"/>
      <c r="J418" s="133"/>
      <c r="K418" s="134"/>
      <c r="L418" s="135"/>
      <c r="M418" s="104">
        <v>16572.599999999999</v>
      </c>
      <c r="N418" s="104">
        <f t="shared" si="33"/>
        <v>16075.421999999999</v>
      </c>
      <c r="O418" s="105">
        <v>7.0000000000000007E-2</v>
      </c>
      <c r="P418" s="101">
        <f t="shared" si="34"/>
        <v>17200.701539999998</v>
      </c>
    </row>
    <row r="419" spans="1:16">
      <c r="A419" s="136"/>
      <c r="B419" s="128"/>
      <c r="C419" s="213"/>
      <c r="D419" s="756"/>
      <c r="E419" s="44"/>
      <c r="F419" s="51"/>
      <c r="G419" s="766"/>
      <c r="H419" s="29"/>
      <c r="I419" s="150"/>
      <c r="J419" s="133"/>
      <c r="K419" s="134"/>
      <c r="L419" s="135"/>
      <c r="M419" s="104">
        <v>6021.12</v>
      </c>
      <c r="N419" s="104">
        <f>M419-(M419*0.03)</f>
        <v>5840.4863999999998</v>
      </c>
      <c r="O419" s="105">
        <v>7.0000000000000007E-2</v>
      </c>
      <c r="P419" s="101">
        <f>(N419*O419)+N419</f>
        <v>6249.3204479999995</v>
      </c>
    </row>
    <row r="420" spans="1:16">
      <c r="A420" s="136"/>
      <c r="B420" s="128"/>
      <c r="C420" s="213"/>
      <c r="D420" s="756"/>
      <c r="E420" s="44"/>
      <c r="F420" s="51"/>
      <c r="G420" s="766"/>
      <c r="H420" s="29"/>
      <c r="I420" s="132"/>
      <c r="J420" s="133"/>
      <c r="K420" s="134"/>
      <c r="L420" s="135"/>
      <c r="M420" s="104">
        <v>8714.16</v>
      </c>
      <c r="N420" s="104">
        <f>M420-(M420*0.03)</f>
        <v>8452.7351999999992</v>
      </c>
      <c r="O420" s="105">
        <v>7.0000000000000007E-2</v>
      </c>
      <c r="P420" s="101">
        <f>(N420*O420)+N420</f>
        <v>9044.4266639999987</v>
      </c>
    </row>
    <row r="421" spans="1:16">
      <c r="A421" s="136"/>
      <c r="B421" s="128"/>
      <c r="C421" s="213"/>
      <c r="D421" s="756"/>
      <c r="E421" s="44"/>
      <c r="F421" s="51"/>
      <c r="G421" s="766"/>
      <c r="H421" s="29"/>
      <c r="I421" s="132"/>
      <c r="J421" s="133"/>
      <c r="K421" s="134"/>
      <c r="L421" s="135"/>
      <c r="M421" s="104">
        <v>0</v>
      </c>
      <c r="N421" s="104">
        <f>M421-(M421*0.03)</f>
        <v>0</v>
      </c>
      <c r="O421" s="105">
        <v>7.0000000000000007E-2</v>
      </c>
      <c r="P421" s="101">
        <f t="shared" ref="P421:P427" si="35">(N421*O421)+N421</f>
        <v>0</v>
      </c>
    </row>
    <row r="422" spans="1:16">
      <c r="A422" s="136"/>
      <c r="B422" s="128"/>
      <c r="C422" s="213"/>
      <c r="D422" s="756"/>
      <c r="E422" s="44"/>
      <c r="F422" s="51"/>
      <c r="G422" s="766"/>
      <c r="H422" s="29"/>
      <c r="I422" s="132"/>
      <c r="J422" s="133"/>
      <c r="K422" s="134"/>
      <c r="L422" s="135"/>
      <c r="M422" s="104">
        <v>18537.7</v>
      </c>
      <c r="N422" s="104">
        <f>M422-(M422*0.03)</f>
        <v>17981.569</v>
      </c>
      <c r="O422" s="105">
        <v>7.0000000000000007E-2</v>
      </c>
      <c r="P422" s="101">
        <f t="shared" si="35"/>
        <v>19240.278829999999</v>
      </c>
    </row>
    <row r="423" spans="1:16">
      <c r="A423" s="151"/>
      <c r="B423" s="128"/>
      <c r="C423" s="213"/>
      <c r="D423" s="756"/>
      <c r="E423" s="50"/>
      <c r="F423" s="51"/>
      <c r="G423" s="766"/>
      <c r="H423" s="29"/>
      <c r="I423" s="132"/>
      <c r="J423" s="133"/>
      <c r="K423" s="134"/>
      <c r="L423" s="135"/>
      <c r="M423" s="104">
        <v>9031.68</v>
      </c>
      <c r="N423" s="104">
        <f t="shared" ref="N423:N433" si="36">M423-(M423*0.03)</f>
        <v>8760.7296000000006</v>
      </c>
      <c r="O423" s="105">
        <v>7.0000000000000007E-2</v>
      </c>
      <c r="P423" s="101">
        <f t="shared" si="35"/>
        <v>9373.9806720000015</v>
      </c>
    </row>
    <row r="424" spans="1:16">
      <c r="A424" s="152"/>
      <c r="B424" s="128"/>
      <c r="C424" s="213"/>
      <c r="D424" s="756"/>
      <c r="E424" s="153"/>
      <c r="F424" s="51"/>
      <c r="G424" s="766"/>
      <c r="H424" s="35"/>
      <c r="I424" s="154"/>
      <c r="J424" s="155"/>
      <c r="K424" s="156"/>
      <c r="L424" s="135"/>
      <c r="N424" s="104">
        <f t="shared" si="36"/>
        <v>0</v>
      </c>
      <c r="O424" s="105">
        <v>7.0000000000000007E-2</v>
      </c>
      <c r="P424" s="101">
        <f t="shared" si="35"/>
        <v>0</v>
      </c>
    </row>
    <row r="425" spans="1:16">
      <c r="A425" s="136"/>
      <c r="B425" s="128"/>
      <c r="C425" s="213"/>
      <c r="D425" s="756"/>
      <c r="E425" s="157"/>
      <c r="F425" s="51"/>
      <c r="G425" s="766"/>
      <c r="H425" s="29"/>
      <c r="I425" s="132"/>
      <c r="J425" s="133"/>
      <c r="K425" s="134"/>
      <c r="L425" s="135"/>
      <c r="M425" s="104">
        <v>8478.9599999999991</v>
      </c>
      <c r="N425" s="104">
        <f t="shared" si="36"/>
        <v>8224.5911999999989</v>
      </c>
      <c r="O425" s="105">
        <v>7.0000000000000007E-2</v>
      </c>
      <c r="P425" s="101">
        <f t="shared" si="35"/>
        <v>8800.3125839999993</v>
      </c>
    </row>
    <row r="426" spans="1:16">
      <c r="A426" s="136"/>
      <c r="B426" s="128"/>
      <c r="C426" s="213"/>
      <c r="D426" s="756"/>
      <c r="E426" s="158"/>
      <c r="F426" s="51"/>
      <c r="G426" s="766"/>
      <c r="H426" s="29"/>
      <c r="I426" s="132"/>
      <c r="J426" s="133"/>
      <c r="K426" s="134"/>
      <c r="L426" s="135"/>
      <c r="M426" s="104">
        <v>11122.62</v>
      </c>
      <c r="N426" s="104">
        <f t="shared" si="36"/>
        <v>10788.941400000002</v>
      </c>
      <c r="O426" s="105">
        <v>7.0000000000000007E-2</v>
      </c>
      <c r="P426" s="101">
        <f t="shared" si="35"/>
        <v>11544.167298000002</v>
      </c>
    </row>
    <row r="427" spans="1:16">
      <c r="A427" s="136"/>
      <c r="B427" s="128"/>
      <c r="C427" s="213"/>
      <c r="D427" s="757"/>
      <c r="E427" s="160"/>
      <c r="F427" s="161"/>
      <c r="G427" s="766"/>
      <c r="H427" s="162"/>
      <c r="I427" s="163"/>
      <c r="J427" s="133"/>
      <c r="K427" s="134"/>
      <c r="L427" s="135"/>
      <c r="M427" s="104">
        <v>3813.12</v>
      </c>
      <c r="N427" s="104">
        <f t="shared" si="36"/>
        <v>3698.7264</v>
      </c>
      <c r="O427" s="105">
        <v>7.0000000000000007E-2</v>
      </c>
      <c r="P427" s="101">
        <f t="shared" si="35"/>
        <v>3957.637248</v>
      </c>
    </row>
    <row r="428" spans="1:16">
      <c r="A428" s="136"/>
      <c r="B428" s="128"/>
      <c r="C428" s="213"/>
      <c r="D428" s="757"/>
      <c r="E428" s="182"/>
      <c r="F428" s="161"/>
      <c r="G428" s="766"/>
      <c r="H428" s="162"/>
      <c r="I428" s="163"/>
      <c r="J428" s="133"/>
      <c r="K428" s="134"/>
      <c r="L428" s="135"/>
    </row>
    <row r="429" spans="1:16">
      <c r="A429" s="136"/>
      <c r="B429" s="128"/>
      <c r="C429" s="213"/>
      <c r="D429" s="757"/>
      <c r="E429" s="182"/>
      <c r="F429" s="161"/>
      <c r="G429" s="766"/>
      <c r="H429" s="162"/>
      <c r="I429" s="163"/>
      <c r="J429" s="133"/>
      <c r="K429" s="134"/>
      <c r="L429" s="135"/>
    </row>
    <row r="430" spans="1:16">
      <c r="A430" s="136"/>
      <c r="B430" s="128"/>
      <c r="C430" s="213"/>
      <c r="D430" s="757"/>
      <c r="E430" s="182"/>
      <c r="F430" s="161"/>
      <c r="G430" s="766"/>
      <c r="H430" s="162"/>
      <c r="I430" s="163"/>
      <c r="J430" s="133"/>
      <c r="K430" s="134"/>
      <c r="L430" s="135"/>
    </row>
    <row r="431" spans="1:16">
      <c r="A431" s="136"/>
      <c r="B431" s="128"/>
      <c r="C431" s="213"/>
      <c r="D431" s="757"/>
      <c r="E431" s="182"/>
      <c r="F431" s="161"/>
      <c r="G431" s="766"/>
      <c r="H431" s="162"/>
      <c r="I431" s="163"/>
      <c r="J431" s="133"/>
      <c r="K431" s="134"/>
      <c r="L431" s="135"/>
    </row>
    <row r="432" spans="1:16">
      <c r="A432" s="136"/>
      <c r="B432" s="128"/>
      <c r="C432" s="213"/>
      <c r="D432" s="757"/>
      <c r="E432" s="158"/>
      <c r="F432" s="51"/>
      <c r="G432" s="766"/>
      <c r="H432" s="29"/>
      <c r="I432" s="132"/>
      <c r="J432" s="133"/>
      <c r="K432" s="134"/>
      <c r="L432" s="135"/>
    </row>
    <row r="433" spans="1:16">
      <c r="A433" s="136"/>
      <c r="B433" s="164"/>
      <c r="C433" s="213"/>
      <c r="D433" s="757"/>
      <c r="E433" s="158"/>
      <c r="F433" s="51"/>
      <c r="G433" s="766"/>
      <c r="H433" s="29"/>
      <c r="I433" s="132"/>
      <c r="J433" s="133"/>
      <c r="K433" s="134"/>
      <c r="L433" s="135"/>
      <c r="M433" s="104">
        <v>8640</v>
      </c>
      <c r="N433" s="104">
        <f t="shared" si="36"/>
        <v>8380.7999999999993</v>
      </c>
      <c r="O433" s="105">
        <v>7.0000000000000007E-2</v>
      </c>
      <c r="P433" s="101">
        <f>(N433*O433)+N433</f>
        <v>8967.4559999999983</v>
      </c>
    </row>
    <row r="434" spans="1:16">
      <c r="F434" s="71"/>
    </row>
    <row r="435" spans="1:16">
      <c r="A435" s="2" t="s">
        <v>1</v>
      </c>
      <c r="B435" s="106"/>
      <c r="C435" s="318"/>
      <c r="F435" s="71"/>
      <c r="I435" s="107"/>
      <c r="K435" s="108"/>
      <c r="L435" s="109"/>
    </row>
    <row r="436" spans="1:16">
      <c r="A436" s="3761" t="s">
        <v>2670</v>
      </c>
      <c r="B436" s="3761"/>
      <c r="C436" s="168"/>
      <c r="D436" s="468"/>
      <c r="F436" s="71"/>
      <c r="I436" s="107"/>
      <c r="K436" s="108"/>
      <c r="L436" s="109"/>
    </row>
    <row r="437" spans="1:16" ht="35.25" thickBot="1">
      <c r="F437" s="71"/>
    </row>
    <row r="438" spans="1:16">
      <c r="A438" s="3770" t="s">
        <v>3</v>
      </c>
      <c r="B438" s="3771"/>
      <c r="C438" s="400" t="s">
        <v>4</v>
      </c>
      <c r="D438" s="754" t="s">
        <v>5</v>
      </c>
      <c r="E438" s="8" t="s">
        <v>6</v>
      </c>
      <c r="F438" s="9" t="s">
        <v>6</v>
      </c>
      <c r="G438" s="763" t="s">
        <v>7</v>
      </c>
      <c r="H438" s="112" t="s">
        <v>8</v>
      </c>
      <c r="I438" s="113" t="s">
        <v>936</v>
      </c>
      <c r="J438" s="114" t="s">
        <v>10</v>
      </c>
      <c r="K438" s="115" t="s">
        <v>10</v>
      </c>
      <c r="L438" s="116" t="s">
        <v>2534</v>
      </c>
      <c r="M438" s="117"/>
    </row>
    <row r="439" spans="1:16" ht="35.25" thickBot="1">
      <c r="A439" s="118"/>
      <c r="B439" s="119"/>
      <c r="C439" s="401"/>
      <c r="D439" s="755" t="s">
        <v>11</v>
      </c>
      <c r="E439" s="14" t="s">
        <v>13</v>
      </c>
      <c r="F439" s="15" t="s">
        <v>12</v>
      </c>
      <c r="G439" s="764"/>
      <c r="H439" s="122" t="s">
        <v>14</v>
      </c>
      <c r="I439" s="123" t="s">
        <v>937</v>
      </c>
      <c r="J439" s="124" t="s">
        <v>16</v>
      </c>
      <c r="K439" s="125" t="s">
        <v>15</v>
      </c>
      <c r="L439" s="126" t="s">
        <v>2535</v>
      </c>
      <c r="M439" s="117"/>
    </row>
    <row r="440" spans="1:16">
      <c r="A440" s="127"/>
      <c r="B440" s="128"/>
      <c r="C440" s="213"/>
      <c r="D440" s="756"/>
      <c r="E440" s="130"/>
      <c r="F440" s="88"/>
      <c r="G440" s="766"/>
      <c r="H440" s="29"/>
      <c r="I440" s="132"/>
      <c r="J440" s="133"/>
      <c r="K440" s="114"/>
      <c r="L440" s="135"/>
      <c r="M440" s="104">
        <v>3552</v>
      </c>
      <c r="N440" s="104">
        <f t="shared" ref="N440:N456" si="37">M440-(M440*0.03)</f>
        <v>3445.44</v>
      </c>
      <c r="O440" s="105">
        <v>7.0000000000000007E-2</v>
      </c>
      <c r="P440" s="101">
        <f t="shared" ref="P440:P456" si="38">(N440*O440)+N440</f>
        <v>3686.6208000000001</v>
      </c>
    </row>
    <row r="441" spans="1:16">
      <c r="A441" s="136"/>
      <c r="B441" s="128"/>
      <c r="C441" s="213"/>
      <c r="D441" s="756"/>
      <c r="E441" s="137"/>
      <c r="F441" s="51"/>
      <c r="G441" s="766"/>
      <c r="H441" s="29"/>
      <c r="I441" s="132"/>
      <c r="J441" s="133"/>
      <c r="K441" s="176"/>
      <c r="L441" s="135"/>
      <c r="N441" s="104">
        <f t="shared" si="37"/>
        <v>0</v>
      </c>
      <c r="O441" s="105">
        <v>7.0000000000000007E-2</v>
      </c>
      <c r="P441" s="101">
        <f t="shared" si="38"/>
        <v>0</v>
      </c>
    </row>
    <row r="442" spans="1:16">
      <c r="A442" s="136"/>
      <c r="B442" s="138"/>
      <c r="C442" s="213"/>
      <c r="D442" s="756"/>
      <c r="E442" s="137"/>
      <c r="F442" s="51"/>
      <c r="G442" s="766"/>
      <c r="H442" s="29"/>
      <c r="I442" s="132"/>
      <c r="J442" s="133"/>
      <c r="K442" s="179"/>
      <c r="L442" s="135"/>
      <c r="M442" s="104">
        <v>9498.06</v>
      </c>
      <c r="N442" s="104">
        <f t="shared" si="37"/>
        <v>9213.118199999999</v>
      </c>
      <c r="O442" s="105">
        <v>7.0000000000000007E-2</v>
      </c>
      <c r="P442" s="101">
        <f t="shared" si="38"/>
        <v>9858.0364739999986</v>
      </c>
    </row>
    <row r="443" spans="1:16">
      <c r="A443" s="136"/>
      <c r="B443" s="138"/>
      <c r="C443" s="213"/>
      <c r="D443" s="756"/>
      <c r="E443" s="137"/>
      <c r="F443" s="51"/>
      <c r="G443" s="766"/>
      <c r="H443" s="29"/>
      <c r="I443" s="132"/>
      <c r="J443" s="133"/>
      <c r="K443" s="134"/>
      <c r="L443" s="135"/>
      <c r="M443" s="104">
        <v>15305.4</v>
      </c>
      <c r="N443" s="104">
        <f t="shared" si="37"/>
        <v>14846.237999999999</v>
      </c>
      <c r="O443" s="105">
        <v>7.0000000000000007E-2</v>
      </c>
      <c r="P443" s="101">
        <f t="shared" si="38"/>
        <v>15885.47466</v>
      </c>
    </row>
    <row r="444" spans="1:16">
      <c r="A444" s="136"/>
      <c r="B444" s="128"/>
      <c r="C444" s="213"/>
      <c r="D444" s="756"/>
      <c r="E444" s="137"/>
      <c r="F444" s="51"/>
      <c r="G444" s="766"/>
      <c r="H444" s="29"/>
      <c r="I444" s="132"/>
      <c r="J444" s="133"/>
      <c r="K444" s="134"/>
      <c r="L444" s="135"/>
      <c r="N444" s="104">
        <f t="shared" si="37"/>
        <v>0</v>
      </c>
      <c r="O444" s="105">
        <v>7.0000000000000007E-2</v>
      </c>
      <c r="P444" s="101">
        <f t="shared" si="38"/>
        <v>0</v>
      </c>
    </row>
    <row r="445" spans="1:16">
      <c r="A445" s="136"/>
      <c r="B445" s="128"/>
      <c r="C445" s="213"/>
      <c r="D445" s="756"/>
      <c r="E445" s="137"/>
      <c r="F445" s="51"/>
      <c r="G445" s="766"/>
      <c r="H445" s="29"/>
      <c r="I445" s="132"/>
      <c r="J445" s="133"/>
      <c r="K445" s="134"/>
      <c r="L445" s="135"/>
      <c r="N445" s="104">
        <f t="shared" si="37"/>
        <v>0</v>
      </c>
      <c r="O445" s="105">
        <v>7.0000000000000007E-2</v>
      </c>
      <c r="P445" s="101">
        <f t="shared" si="38"/>
        <v>0</v>
      </c>
    </row>
    <row r="446" spans="1:16">
      <c r="A446" s="136"/>
      <c r="B446" s="128"/>
      <c r="C446" s="213"/>
      <c r="D446" s="756"/>
      <c r="E446" s="137"/>
      <c r="F446" s="51"/>
      <c r="G446" s="766"/>
      <c r="H446" s="29"/>
      <c r="I446" s="132"/>
      <c r="J446" s="133"/>
      <c r="K446" s="134"/>
      <c r="L446" s="135"/>
      <c r="N446" s="104">
        <f t="shared" si="37"/>
        <v>0</v>
      </c>
      <c r="O446" s="105">
        <v>7.0000000000000007E-2</v>
      </c>
      <c r="P446" s="101">
        <f t="shared" si="38"/>
        <v>0</v>
      </c>
    </row>
    <row r="447" spans="1:16">
      <c r="A447" s="136"/>
      <c r="B447" s="138"/>
      <c r="C447" s="748"/>
      <c r="D447" s="760"/>
      <c r="E447" s="137"/>
      <c r="F447" s="51"/>
      <c r="G447" s="765"/>
      <c r="H447" s="69"/>
      <c r="I447" s="144"/>
      <c r="J447" s="145"/>
      <c r="K447" s="181"/>
      <c r="M447" s="104">
        <v>14244.12</v>
      </c>
      <c r="N447" s="104">
        <f t="shared" si="37"/>
        <v>13816.796400000001</v>
      </c>
      <c r="O447" s="105">
        <v>7.0000000000000007E-2</v>
      </c>
      <c r="P447" s="101">
        <f t="shared" si="38"/>
        <v>14783.972148000001</v>
      </c>
    </row>
    <row r="448" spans="1:16">
      <c r="A448" s="136"/>
      <c r="B448" s="139"/>
      <c r="C448" s="213"/>
      <c r="D448" s="756"/>
      <c r="E448" s="137"/>
      <c r="F448" s="51"/>
      <c r="G448" s="766"/>
      <c r="H448" s="29"/>
      <c r="I448" s="132"/>
      <c r="J448" s="133"/>
      <c r="K448" s="134"/>
      <c r="L448" s="135"/>
      <c r="M448" s="104">
        <v>3240</v>
      </c>
      <c r="N448" s="104">
        <f t="shared" si="37"/>
        <v>3142.8</v>
      </c>
      <c r="O448" s="105">
        <v>7.0000000000000007E-2</v>
      </c>
      <c r="P448" s="101">
        <f t="shared" si="38"/>
        <v>3362.7960000000003</v>
      </c>
    </row>
    <row r="449" spans="1:16">
      <c r="A449" s="136"/>
      <c r="B449" s="139"/>
      <c r="C449" s="213"/>
      <c r="D449" s="756"/>
      <c r="E449" s="137"/>
      <c r="F449" s="51"/>
      <c r="G449" s="766"/>
      <c r="H449" s="29"/>
      <c r="I449" s="132"/>
      <c r="J449" s="133"/>
      <c r="K449" s="134"/>
      <c r="L449" s="135"/>
      <c r="M449" s="104">
        <v>14700</v>
      </c>
      <c r="N449" s="104">
        <f t="shared" si="37"/>
        <v>14259</v>
      </c>
      <c r="O449" s="105">
        <v>7.0000000000000007E-2</v>
      </c>
      <c r="P449" s="101">
        <f t="shared" si="38"/>
        <v>15257.130000000001</v>
      </c>
    </row>
    <row r="450" spans="1:16">
      <c r="A450" s="136"/>
      <c r="B450" s="139"/>
      <c r="C450" s="748"/>
      <c r="D450" s="760"/>
      <c r="E450" s="142"/>
      <c r="F450" s="143"/>
      <c r="G450" s="765"/>
      <c r="H450" s="69"/>
      <c r="I450" s="144"/>
      <c r="J450" s="145"/>
      <c r="K450" s="146"/>
      <c r="L450" s="147"/>
      <c r="M450" s="104">
        <v>14582.7</v>
      </c>
      <c r="N450" s="104">
        <f t="shared" si="37"/>
        <v>14145.219000000001</v>
      </c>
      <c r="O450" s="105">
        <v>7.0000000000000007E-2</v>
      </c>
      <c r="P450" s="101">
        <f t="shared" si="38"/>
        <v>15135.384330000001</v>
      </c>
    </row>
    <row r="451" spans="1:16">
      <c r="A451" s="136"/>
      <c r="B451" s="139"/>
      <c r="C451" s="213"/>
      <c r="D451" s="756"/>
      <c r="E451" s="137"/>
      <c r="F451" s="51"/>
      <c r="G451" s="766"/>
      <c r="H451" s="29"/>
      <c r="I451" s="132"/>
      <c r="J451" s="133"/>
      <c r="K451" s="134"/>
      <c r="L451" s="147"/>
      <c r="M451" s="104">
        <v>13483.8</v>
      </c>
      <c r="N451" s="104">
        <f t="shared" si="37"/>
        <v>13079.286</v>
      </c>
      <c r="O451" s="105">
        <v>7.0000000000000007E-2</v>
      </c>
      <c r="P451" s="101">
        <f t="shared" si="38"/>
        <v>13994.836020000001</v>
      </c>
    </row>
    <row r="452" spans="1:16">
      <c r="A452" s="136"/>
      <c r="B452" s="128"/>
      <c r="C452" s="748"/>
      <c r="D452" s="760"/>
      <c r="E452" s="137"/>
      <c r="F452" s="51"/>
      <c r="G452" s="765"/>
      <c r="H452" s="69"/>
      <c r="I452" s="144"/>
      <c r="J452" s="145"/>
      <c r="K452" s="146"/>
      <c r="L452" s="147"/>
      <c r="M452" s="104">
        <v>2669.52</v>
      </c>
      <c r="N452" s="104">
        <f t="shared" si="37"/>
        <v>2589.4344000000001</v>
      </c>
      <c r="O452" s="105">
        <v>7.0000000000000007E-2</v>
      </c>
      <c r="P452" s="101">
        <f t="shared" si="38"/>
        <v>2770.6948080000002</v>
      </c>
    </row>
    <row r="453" spans="1:16">
      <c r="A453" s="136"/>
      <c r="B453" s="128"/>
      <c r="C453" s="748"/>
      <c r="D453" s="760"/>
      <c r="E453" s="137"/>
      <c r="F453" s="51"/>
      <c r="G453" s="765"/>
      <c r="H453" s="69"/>
      <c r="I453" s="144"/>
      <c r="J453" s="145"/>
      <c r="K453" s="146"/>
      <c r="L453" s="147"/>
      <c r="N453" s="104">
        <f t="shared" si="37"/>
        <v>0</v>
      </c>
      <c r="O453" s="105">
        <v>7.0000000000000007E-2</v>
      </c>
      <c r="P453" s="101">
        <f t="shared" si="38"/>
        <v>0</v>
      </c>
    </row>
    <row r="454" spans="1:16">
      <c r="A454" s="148"/>
      <c r="B454" s="149"/>
      <c r="C454" s="748"/>
      <c r="D454" s="760"/>
      <c r="E454" s="137"/>
      <c r="F454" s="51"/>
      <c r="G454" s="765"/>
      <c r="H454" s="69"/>
      <c r="I454" s="144"/>
      <c r="J454" s="145"/>
      <c r="K454" s="146"/>
      <c r="L454" s="147"/>
      <c r="M454" s="104">
        <v>12972.96</v>
      </c>
      <c r="N454" s="104">
        <f t="shared" si="37"/>
        <v>12583.771199999999</v>
      </c>
      <c r="O454" s="105">
        <v>7.0000000000000007E-2</v>
      </c>
      <c r="P454" s="101">
        <f t="shared" si="38"/>
        <v>13464.635183999999</v>
      </c>
    </row>
    <row r="455" spans="1:16">
      <c r="A455" s="136"/>
      <c r="B455" s="128"/>
      <c r="C455" s="213"/>
      <c r="D455" s="756"/>
      <c r="E455" s="137"/>
      <c r="F455" s="51"/>
      <c r="G455" s="766"/>
      <c r="H455" s="29"/>
      <c r="I455" s="132"/>
      <c r="J455" s="145"/>
      <c r="K455" s="134"/>
      <c r="L455" s="147"/>
      <c r="M455" s="104">
        <v>12687.84</v>
      </c>
      <c r="N455" s="104">
        <f t="shared" si="37"/>
        <v>12307.2048</v>
      </c>
      <c r="O455" s="105">
        <v>7.0000000000000007E-2</v>
      </c>
      <c r="P455" s="101">
        <f t="shared" si="38"/>
        <v>13168.709135999999</v>
      </c>
    </row>
    <row r="456" spans="1:16">
      <c r="A456" s="136"/>
      <c r="B456" s="128"/>
      <c r="C456" s="213"/>
      <c r="D456" s="756"/>
      <c r="E456" s="137"/>
      <c r="F456" s="51"/>
      <c r="G456" s="766"/>
      <c r="H456" s="29"/>
      <c r="I456" s="132"/>
      <c r="J456" s="133"/>
      <c r="K456" s="134"/>
      <c r="L456" s="135"/>
      <c r="M456" s="104">
        <v>16572.599999999999</v>
      </c>
      <c r="N456" s="104">
        <f t="shared" si="37"/>
        <v>16075.421999999999</v>
      </c>
      <c r="O456" s="105">
        <v>7.0000000000000007E-2</v>
      </c>
      <c r="P456" s="101">
        <f t="shared" si="38"/>
        <v>17200.701539999998</v>
      </c>
    </row>
    <row r="457" spans="1:16">
      <c r="A457" s="136"/>
      <c r="B457" s="128"/>
      <c r="C457" s="213"/>
      <c r="D457" s="756"/>
      <c r="E457" s="44"/>
      <c r="F457" s="51"/>
      <c r="G457" s="766"/>
      <c r="H457" s="29"/>
      <c r="I457" s="150"/>
      <c r="J457" s="133"/>
      <c r="K457" s="134"/>
      <c r="L457" s="135"/>
      <c r="M457" s="104">
        <v>6021.12</v>
      </c>
      <c r="N457" s="104">
        <f>M457-(M457*0.03)</f>
        <v>5840.4863999999998</v>
      </c>
      <c r="O457" s="105">
        <v>7.0000000000000007E-2</v>
      </c>
      <c r="P457" s="101">
        <f>(N457*O457)+N457</f>
        <v>6249.3204479999995</v>
      </c>
    </row>
    <row r="458" spans="1:16">
      <c r="A458" s="136"/>
      <c r="B458" s="128"/>
      <c r="C458" s="213"/>
      <c r="D458" s="756"/>
      <c r="E458" s="44"/>
      <c r="F458" s="51"/>
      <c r="G458" s="766"/>
      <c r="H458" s="29"/>
      <c r="I458" s="132"/>
      <c r="J458" s="133"/>
      <c r="K458" s="134"/>
      <c r="L458" s="135"/>
      <c r="M458" s="104">
        <v>8714.16</v>
      </c>
      <c r="N458" s="104">
        <f>M458-(M458*0.03)</f>
        <v>8452.7351999999992</v>
      </c>
      <c r="O458" s="105">
        <v>7.0000000000000007E-2</v>
      </c>
      <c r="P458" s="101">
        <f>(N458*O458)+N458</f>
        <v>9044.4266639999987</v>
      </c>
    </row>
    <row r="459" spans="1:16">
      <c r="A459" s="136"/>
      <c r="B459" s="128"/>
      <c r="C459" s="213"/>
      <c r="D459" s="756"/>
      <c r="E459" s="44"/>
      <c r="F459" s="51"/>
      <c r="G459" s="766"/>
      <c r="H459" s="29"/>
      <c r="I459" s="132"/>
      <c r="J459" s="133"/>
      <c r="K459" s="134"/>
      <c r="L459" s="135"/>
      <c r="M459" s="104">
        <v>0</v>
      </c>
      <c r="N459" s="104">
        <f>M459-(M459*0.03)</f>
        <v>0</v>
      </c>
      <c r="O459" s="105">
        <v>7.0000000000000007E-2</v>
      </c>
      <c r="P459" s="101">
        <f t="shared" ref="P459:P465" si="39">(N459*O459)+N459</f>
        <v>0</v>
      </c>
    </row>
    <row r="460" spans="1:16">
      <c r="A460" s="136"/>
      <c r="B460" s="128"/>
      <c r="C460" s="213"/>
      <c r="D460" s="756"/>
      <c r="E460" s="44"/>
      <c r="F460" s="51"/>
      <c r="G460" s="766"/>
      <c r="H460" s="29"/>
      <c r="I460" s="132"/>
      <c r="J460" s="133"/>
      <c r="K460" s="134"/>
      <c r="L460" s="135"/>
      <c r="M460" s="104">
        <v>18537.7</v>
      </c>
      <c r="N460" s="104">
        <f>M460-(M460*0.03)</f>
        <v>17981.569</v>
      </c>
      <c r="O460" s="105">
        <v>7.0000000000000007E-2</v>
      </c>
      <c r="P460" s="101">
        <f t="shared" si="39"/>
        <v>19240.278829999999</v>
      </c>
    </row>
    <row r="461" spans="1:16">
      <c r="A461" s="151"/>
      <c r="B461" s="128"/>
      <c r="C461" s="213"/>
      <c r="D461" s="756"/>
      <c r="E461" s="50"/>
      <c r="F461" s="51"/>
      <c r="G461" s="766"/>
      <c r="H461" s="29"/>
      <c r="I461" s="132"/>
      <c r="J461" s="133"/>
      <c r="K461" s="134"/>
      <c r="L461" s="135"/>
      <c r="M461" s="104">
        <v>9031.68</v>
      </c>
      <c r="N461" s="104">
        <f t="shared" ref="N461:N471" si="40">M461-(M461*0.03)</f>
        <v>8760.7296000000006</v>
      </c>
      <c r="O461" s="105">
        <v>7.0000000000000007E-2</v>
      </c>
      <c r="P461" s="101">
        <f t="shared" si="39"/>
        <v>9373.9806720000015</v>
      </c>
    </row>
    <row r="462" spans="1:16">
      <c r="A462" s="152"/>
      <c r="B462" s="128"/>
      <c r="C462" s="213"/>
      <c r="D462" s="756"/>
      <c r="E462" s="153"/>
      <c r="F462" s="51"/>
      <c r="G462" s="766"/>
      <c r="H462" s="35"/>
      <c r="I462" s="154"/>
      <c r="J462" s="155"/>
      <c r="K462" s="156"/>
      <c r="L462" s="135"/>
      <c r="N462" s="104">
        <f t="shared" si="40"/>
        <v>0</v>
      </c>
      <c r="O462" s="105">
        <v>7.0000000000000007E-2</v>
      </c>
      <c r="P462" s="101">
        <f t="shared" si="39"/>
        <v>0</v>
      </c>
    </row>
    <row r="463" spans="1:16">
      <c r="A463" s="136"/>
      <c r="B463" s="128"/>
      <c r="C463" s="213"/>
      <c r="D463" s="756"/>
      <c r="E463" s="157"/>
      <c r="F463" s="51"/>
      <c r="G463" s="766"/>
      <c r="H463" s="29"/>
      <c r="I463" s="132"/>
      <c r="J463" s="133"/>
      <c r="K463" s="134"/>
      <c r="L463" s="135"/>
      <c r="M463" s="104">
        <v>8478.9599999999991</v>
      </c>
      <c r="N463" s="104">
        <f t="shared" si="40"/>
        <v>8224.5911999999989</v>
      </c>
      <c r="O463" s="105">
        <v>7.0000000000000007E-2</v>
      </c>
      <c r="P463" s="101">
        <f t="shared" si="39"/>
        <v>8800.3125839999993</v>
      </c>
    </row>
    <row r="464" spans="1:16">
      <c r="A464" s="136"/>
      <c r="B464" s="128"/>
      <c r="C464" s="213"/>
      <c r="D464" s="756"/>
      <c r="E464" s="158"/>
      <c r="F464" s="51"/>
      <c r="G464" s="766"/>
      <c r="H464" s="29"/>
      <c r="I464" s="132"/>
      <c r="J464" s="133"/>
      <c r="K464" s="134"/>
      <c r="L464" s="135"/>
      <c r="M464" s="104">
        <v>11122.62</v>
      </c>
      <c r="N464" s="104">
        <f t="shared" si="40"/>
        <v>10788.941400000002</v>
      </c>
      <c r="O464" s="105">
        <v>7.0000000000000007E-2</v>
      </c>
      <c r="P464" s="101">
        <f t="shared" si="39"/>
        <v>11544.167298000002</v>
      </c>
    </row>
    <row r="465" spans="1:16">
      <c r="A465" s="136"/>
      <c r="B465" s="128"/>
      <c r="C465" s="213"/>
      <c r="D465" s="757"/>
      <c r="E465" s="160"/>
      <c r="F465" s="161"/>
      <c r="G465" s="766"/>
      <c r="H465" s="162"/>
      <c r="I465" s="163"/>
      <c r="J465" s="133"/>
      <c r="K465" s="134"/>
      <c r="L465" s="135"/>
      <c r="M465" s="104">
        <v>3813.12</v>
      </c>
      <c r="N465" s="104">
        <f t="shared" si="40"/>
        <v>3698.7264</v>
      </c>
      <c r="O465" s="105">
        <v>7.0000000000000007E-2</v>
      </c>
      <c r="P465" s="101">
        <f t="shared" si="39"/>
        <v>3957.637248</v>
      </c>
    </row>
    <row r="466" spans="1:16">
      <c r="A466" s="136"/>
      <c r="B466" s="128"/>
      <c r="C466" s="213"/>
      <c r="D466" s="757"/>
      <c r="E466" s="182"/>
      <c r="F466" s="161"/>
      <c r="G466" s="766"/>
      <c r="H466" s="162"/>
      <c r="I466" s="163"/>
      <c r="J466" s="133"/>
      <c r="K466" s="134"/>
      <c r="L466" s="135"/>
    </row>
    <row r="467" spans="1:16">
      <c r="A467" s="136"/>
      <c r="B467" s="128"/>
      <c r="C467" s="213"/>
      <c r="D467" s="757"/>
      <c r="E467" s="182"/>
      <c r="F467" s="161"/>
      <c r="G467" s="766"/>
      <c r="H467" s="162"/>
      <c r="I467" s="163"/>
      <c r="J467" s="133"/>
      <c r="K467" s="134"/>
      <c r="L467" s="135"/>
    </row>
    <row r="468" spans="1:16">
      <c r="A468" s="136"/>
      <c r="B468" s="128"/>
      <c r="C468" s="213"/>
      <c r="D468" s="757"/>
      <c r="E468" s="182"/>
      <c r="F468" s="161"/>
      <c r="G468" s="766"/>
      <c r="H468" s="162"/>
      <c r="I468" s="163"/>
      <c r="J468" s="133"/>
      <c r="K468" s="134"/>
      <c r="L468" s="135"/>
    </row>
    <row r="469" spans="1:16">
      <c r="A469" s="136"/>
      <c r="B469" s="128"/>
      <c r="C469" s="213"/>
      <c r="D469" s="757"/>
      <c r="E469" s="182"/>
      <c r="F469" s="161"/>
      <c r="G469" s="766"/>
      <c r="H469" s="162"/>
      <c r="I469" s="163"/>
      <c r="J469" s="133"/>
      <c r="K469" s="134"/>
      <c r="L469" s="135"/>
    </row>
    <row r="470" spans="1:16">
      <c r="A470" s="136"/>
      <c r="B470" s="128"/>
      <c r="C470" s="213"/>
      <c r="D470" s="757"/>
      <c r="E470" s="158"/>
      <c r="F470" s="51"/>
      <c r="G470" s="766"/>
      <c r="H470" s="29"/>
      <c r="I470" s="132"/>
      <c r="J470" s="133"/>
      <c r="K470" s="134"/>
      <c r="L470" s="135"/>
    </row>
    <row r="471" spans="1:16">
      <c r="A471" s="136"/>
      <c r="B471" s="164"/>
      <c r="C471" s="213"/>
      <c r="D471" s="757"/>
      <c r="E471" s="158"/>
      <c r="F471" s="51"/>
      <c r="G471" s="766"/>
      <c r="H471" s="29"/>
      <c r="I471" s="132"/>
      <c r="J471" s="133"/>
      <c r="K471" s="134"/>
      <c r="L471" s="135"/>
      <c r="M471" s="104">
        <v>8640</v>
      </c>
      <c r="N471" s="104">
        <f t="shared" si="40"/>
        <v>8380.7999999999993</v>
      </c>
      <c r="O471" s="105">
        <v>7.0000000000000007E-2</v>
      </c>
      <c r="P471" s="101">
        <f>(N471*O471)+N471</f>
        <v>8967.4559999999983</v>
      </c>
    </row>
    <row r="472" spans="1:16">
      <c r="F472" s="71"/>
    </row>
    <row r="473" spans="1:16">
      <c r="A473" s="2" t="s">
        <v>1</v>
      </c>
      <c r="B473" s="106"/>
      <c r="C473" s="318"/>
      <c r="F473" s="71"/>
      <c r="I473" s="107"/>
      <c r="K473" s="108"/>
      <c r="L473" s="109"/>
    </row>
    <row r="474" spans="1:16">
      <c r="A474" s="3761" t="s">
        <v>2670</v>
      </c>
      <c r="B474" s="3761"/>
      <c r="C474" s="168"/>
      <c r="D474" s="468"/>
      <c r="F474" s="71"/>
      <c r="I474" s="107"/>
      <c r="K474" s="108"/>
      <c r="L474" s="109"/>
    </row>
    <row r="475" spans="1:16" ht="35.25" thickBot="1">
      <c r="F475" s="71"/>
    </row>
    <row r="476" spans="1:16">
      <c r="A476" s="3770" t="s">
        <v>3</v>
      </c>
      <c r="B476" s="3771"/>
      <c r="C476" s="400" t="s">
        <v>4</v>
      </c>
      <c r="D476" s="754" t="s">
        <v>5</v>
      </c>
      <c r="E476" s="8" t="s">
        <v>6</v>
      </c>
      <c r="F476" s="9" t="s">
        <v>6</v>
      </c>
      <c r="G476" s="763" t="s">
        <v>7</v>
      </c>
      <c r="H476" s="112" t="s">
        <v>8</v>
      </c>
      <c r="I476" s="113" t="s">
        <v>936</v>
      </c>
      <c r="J476" s="114" t="s">
        <v>10</v>
      </c>
      <c r="K476" s="115" t="s">
        <v>10</v>
      </c>
      <c r="L476" s="116" t="s">
        <v>2534</v>
      </c>
      <c r="M476" s="117"/>
    </row>
    <row r="477" spans="1:16" ht="35.25" thickBot="1">
      <c r="A477" s="118"/>
      <c r="B477" s="119"/>
      <c r="C477" s="401"/>
      <c r="D477" s="755" t="s">
        <v>11</v>
      </c>
      <c r="E477" s="14" t="s">
        <v>13</v>
      </c>
      <c r="F477" s="15" t="s">
        <v>12</v>
      </c>
      <c r="G477" s="764"/>
      <c r="H477" s="122" t="s">
        <v>14</v>
      </c>
      <c r="I477" s="123" t="s">
        <v>937</v>
      </c>
      <c r="J477" s="124" t="s">
        <v>16</v>
      </c>
      <c r="K477" s="125" t="s">
        <v>15</v>
      </c>
      <c r="L477" s="126" t="s">
        <v>2535</v>
      </c>
      <c r="M477" s="117"/>
    </row>
    <row r="478" spans="1:16">
      <c r="A478" s="127"/>
      <c r="B478" s="128"/>
      <c r="C478" s="213"/>
      <c r="D478" s="756"/>
      <c r="E478" s="130"/>
      <c r="F478" s="88"/>
      <c r="G478" s="766"/>
      <c r="H478" s="29"/>
      <c r="I478" s="132"/>
      <c r="J478" s="133"/>
      <c r="K478" s="114"/>
      <c r="L478" s="135"/>
      <c r="M478" s="104">
        <v>3552</v>
      </c>
      <c r="N478" s="104">
        <f t="shared" ref="N478:N494" si="41">M478-(M478*0.03)</f>
        <v>3445.44</v>
      </c>
      <c r="O478" s="105">
        <v>7.0000000000000007E-2</v>
      </c>
      <c r="P478" s="101">
        <f t="shared" ref="P478:P494" si="42">(N478*O478)+N478</f>
        <v>3686.6208000000001</v>
      </c>
    </row>
    <row r="479" spans="1:16">
      <c r="A479" s="136"/>
      <c r="B479" s="128"/>
      <c r="C479" s="213"/>
      <c r="D479" s="756"/>
      <c r="E479" s="137"/>
      <c r="F479" s="51"/>
      <c r="G479" s="766"/>
      <c r="H479" s="29"/>
      <c r="I479" s="132"/>
      <c r="J479" s="133"/>
      <c r="K479" s="176"/>
      <c r="L479" s="135"/>
      <c r="N479" s="104">
        <f t="shared" si="41"/>
        <v>0</v>
      </c>
      <c r="O479" s="105">
        <v>7.0000000000000007E-2</v>
      </c>
      <c r="P479" s="101">
        <f t="shared" si="42"/>
        <v>0</v>
      </c>
    </row>
    <row r="480" spans="1:16">
      <c r="A480" s="136"/>
      <c r="B480" s="138"/>
      <c r="C480" s="213"/>
      <c r="D480" s="756"/>
      <c r="E480" s="137"/>
      <c r="F480" s="51"/>
      <c r="G480" s="766"/>
      <c r="H480" s="29"/>
      <c r="I480" s="132"/>
      <c r="J480" s="133"/>
      <c r="K480" s="179"/>
      <c r="L480" s="135"/>
      <c r="M480" s="104">
        <v>9498.06</v>
      </c>
      <c r="N480" s="104">
        <f t="shared" si="41"/>
        <v>9213.118199999999</v>
      </c>
      <c r="O480" s="105">
        <v>7.0000000000000007E-2</v>
      </c>
      <c r="P480" s="101">
        <f t="shared" si="42"/>
        <v>9858.0364739999986</v>
      </c>
    </row>
    <row r="481" spans="1:16">
      <c r="A481" s="136"/>
      <c r="B481" s="138"/>
      <c r="C481" s="213"/>
      <c r="D481" s="756"/>
      <c r="E481" s="137"/>
      <c r="F481" s="51"/>
      <c r="G481" s="766"/>
      <c r="H481" s="29"/>
      <c r="I481" s="132"/>
      <c r="J481" s="133"/>
      <c r="K481" s="134"/>
      <c r="L481" s="135"/>
      <c r="M481" s="104">
        <v>15305.4</v>
      </c>
      <c r="N481" s="104">
        <f t="shared" si="41"/>
        <v>14846.237999999999</v>
      </c>
      <c r="O481" s="105">
        <v>7.0000000000000007E-2</v>
      </c>
      <c r="P481" s="101">
        <f t="shared" si="42"/>
        <v>15885.47466</v>
      </c>
    </row>
    <row r="482" spans="1:16">
      <c r="A482" s="136"/>
      <c r="B482" s="128"/>
      <c r="C482" s="213"/>
      <c r="D482" s="756"/>
      <c r="E482" s="137"/>
      <c r="F482" s="51"/>
      <c r="G482" s="766"/>
      <c r="H482" s="29"/>
      <c r="I482" s="132"/>
      <c r="J482" s="133"/>
      <c r="K482" s="134"/>
      <c r="L482" s="135"/>
      <c r="N482" s="104">
        <f t="shared" si="41"/>
        <v>0</v>
      </c>
      <c r="O482" s="105">
        <v>7.0000000000000007E-2</v>
      </c>
      <c r="P482" s="101">
        <f t="shared" si="42"/>
        <v>0</v>
      </c>
    </row>
    <row r="483" spans="1:16">
      <c r="A483" s="136"/>
      <c r="B483" s="128"/>
      <c r="C483" s="213"/>
      <c r="D483" s="756"/>
      <c r="E483" s="137"/>
      <c r="F483" s="51"/>
      <c r="G483" s="766"/>
      <c r="H483" s="29"/>
      <c r="I483" s="132"/>
      <c r="J483" s="133"/>
      <c r="K483" s="134"/>
      <c r="L483" s="135"/>
      <c r="N483" s="104">
        <f t="shared" si="41"/>
        <v>0</v>
      </c>
      <c r="O483" s="105">
        <v>7.0000000000000007E-2</v>
      </c>
      <c r="P483" s="101">
        <f t="shared" si="42"/>
        <v>0</v>
      </c>
    </row>
    <row r="484" spans="1:16">
      <c r="A484" s="136"/>
      <c r="B484" s="128"/>
      <c r="C484" s="213"/>
      <c r="D484" s="756"/>
      <c r="E484" s="137"/>
      <c r="F484" s="51"/>
      <c r="G484" s="766"/>
      <c r="H484" s="29"/>
      <c r="I484" s="132"/>
      <c r="J484" s="133"/>
      <c r="K484" s="134"/>
      <c r="L484" s="135"/>
      <c r="N484" s="104">
        <f t="shared" si="41"/>
        <v>0</v>
      </c>
      <c r="O484" s="105">
        <v>7.0000000000000007E-2</v>
      </c>
      <c r="P484" s="101">
        <f t="shared" si="42"/>
        <v>0</v>
      </c>
    </row>
    <row r="485" spans="1:16">
      <c r="A485" s="136"/>
      <c r="B485" s="138"/>
      <c r="C485" s="748"/>
      <c r="D485" s="760"/>
      <c r="E485" s="137"/>
      <c r="F485" s="51"/>
      <c r="G485" s="765"/>
      <c r="H485" s="69"/>
      <c r="I485" s="144"/>
      <c r="J485" s="145"/>
      <c r="K485" s="181"/>
      <c r="M485" s="104">
        <v>14244.12</v>
      </c>
      <c r="N485" s="104">
        <f t="shared" si="41"/>
        <v>13816.796400000001</v>
      </c>
      <c r="O485" s="105">
        <v>7.0000000000000007E-2</v>
      </c>
      <c r="P485" s="101">
        <f t="shared" si="42"/>
        <v>14783.972148000001</v>
      </c>
    </row>
    <row r="486" spans="1:16">
      <c r="A486" s="136"/>
      <c r="B486" s="139"/>
      <c r="C486" s="213"/>
      <c r="D486" s="756"/>
      <c r="E486" s="137"/>
      <c r="F486" s="51"/>
      <c r="G486" s="766"/>
      <c r="H486" s="29"/>
      <c r="I486" s="132"/>
      <c r="J486" s="133"/>
      <c r="K486" s="134"/>
      <c r="L486" s="135"/>
      <c r="M486" s="104">
        <v>3240</v>
      </c>
      <c r="N486" s="104">
        <f t="shared" si="41"/>
        <v>3142.8</v>
      </c>
      <c r="O486" s="105">
        <v>7.0000000000000007E-2</v>
      </c>
      <c r="P486" s="101">
        <f t="shared" si="42"/>
        <v>3362.7960000000003</v>
      </c>
    </row>
    <row r="487" spans="1:16">
      <c r="A487" s="136"/>
      <c r="B487" s="139"/>
      <c r="C487" s="213"/>
      <c r="D487" s="756"/>
      <c r="E487" s="137"/>
      <c r="F487" s="51"/>
      <c r="G487" s="766"/>
      <c r="H487" s="29"/>
      <c r="I487" s="132"/>
      <c r="J487" s="133"/>
      <c r="K487" s="134"/>
      <c r="L487" s="135"/>
      <c r="M487" s="104">
        <v>14700</v>
      </c>
      <c r="N487" s="104">
        <f t="shared" si="41"/>
        <v>14259</v>
      </c>
      <c r="O487" s="105">
        <v>7.0000000000000007E-2</v>
      </c>
      <c r="P487" s="101">
        <f t="shared" si="42"/>
        <v>15257.130000000001</v>
      </c>
    </row>
    <row r="488" spans="1:16">
      <c r="A488" s="136"/>
      <c r="B488" s="139"/>
      <c r="C488" s="748"/>
      <c r="D488" s="760"/>
      <c r="E488" s="142"/>
      <c r="F488" s="143"/>
      <c r="G488" s="765"/>
      <c r="H488" s="69"/>
      <c r="I488" s="144"/>
      <c r="J488" s="145"/>
      <c r="K488" s="146"/>
      <c r="L488" s="147"/>
      <c r="M488" s="104">
        <v>14582.7</v>
      </c>
      <c r="N488" s="104">
        <f t="shared" si="41"/>
        <v>14145.219000000001</v>
      </c>
      <c r="O488" s="105">
        <v>7.0000000000000007E-2</v>
      </c>
      <c r="P488" s="101">
        <f t="shared" si="42"/>
        <v>15135.384330000001</v>
      </c>
    </row>
    <row r="489" spans="1:16">
      <c r="A489" s="136"/>
      <c r="B489" s="139"/>
      <c r="C489" s="213"/>
      <c r="D489" s="756"/>
      <c r="E489" s="137"/>
      <c r="F489" s="51"/>
      <c r="G489" s="766"/>
      <c r="H489" s="29"/>
      <c r="I489" s="132"/>
      <c r="J489" s="133"/>
      <c r="K489" s="134"/>
      <c r="L489" s="147"/>
      <c r="M489" s="104">
        <v>13483.8</v>
      </c>
      <c r="N489" s="104">
        <f t="shared" si="41"/>
        <v>13079.286</v>
      </c>
      <c r="O489" s="105">
        <v>7.0000000000000007E-2</v>
      </c>
      <c r="P489" s="101">
        <f t="shared" si="42"/>
        <v>13994.836020000001</v>
      </c>
    </row>
    <row r="490" spans="1:16">
      <c r="A490" s="136"/>
      <c r="B490" s="128"/>
      <c r="C490" s="748"/>
      <c r="D490" s="760"/>
      <c r="E490" s="137"/>
      <c r="F490" s="51"/>
      <c r="G490" s="765"/>
      <c r="H490" s="69"/>
      <c r="I490" s="144"/>
      <c r="J490" s="145"/>
      <c r="K490" s="146"/>
      <c r="L490" s="147"/>
      <c r="M490" s="104">
        <v>2669.52</v>
      </c>
      <c r="N490" s="104">
        <f t="shared" si="41"/>
        <v>2589.4344000000001</v>
      </c>
      <c r="O490" s="105">
        <v>7.0000000000000007E-2</v>
      </c>
      <c r="P490" s="101">
        <f t="shared" si="42"/>
        <v>2770.6948080000002</v>
      </c>
    </row>
    <row r="491" spans="1:16">
      <c r="A491" s="136"/>
      <c r="B491" s="128"/>
      <c r="C491" s="748"/>
      <c r="D491" s="760"/>
      <c r="E491" s="137"/>
      <c r="F491" s="51"/>
      <c r="G491" s="765"/>
      <c r="H491" s="69"/>
      <c r="I491" s="144"/>
      <c r="J491" s="145"/>
      <c r="K491" s="146"/>
      <c r="L491" s="147"/>
      <c r="N491" s="104">
        <f t="shared" si="41"/>
        <v>0</v>
      </c>
      <c r="O491" s="105">
        <v>7.0000000000000007E-2</v>
      </c>
      <c r="P491" s="101">
        <f t="shared" si="42"/>
        <v>0</v>
      </c>
    </row>
    <row r="492" spans="1:16">
      <c r="A492" s="148"/>
      <c r="B492" s="149"/>
      <c r="C492" s="748"/>
      <c r="D492" s="760"/>
      <c r="E492" s="137"/>
      <c r="F492" s="51"/>
      <c r="G492" s="765"/>
      <c r="H492" s="69"/>
      <c r="I492" s="144"/>
      <c r="J492" s="145"/>
      <c r="K492" s="146"/>
      <c r="L492" s="147"/>
      <c r="M492" s="104">
        <v>12972.96</v>
      </c>
      <c r="N492" s="104">
        <f t="shared" si="41"/>
        <v>12583.771199999999</v>
      </c>
      <c r="O492" s="105">
        <v>7.0000000000000007E-2</v>
      </c>
      <c r="P492" s="101">
        <f t="shared" si="42"/>
        <v>13464.635183999999</v>
      </c>
    </row>
    <row r="493" spans="1:16">
      <c r="A493" s="136"/>
      <c r="B493" s="128"/>
      <c r="C493" s="213"/>
      <c r="D493" s="756"/>
      <c r="E493" s="137"/>
      <c r="F493" s="51"/>
      <c r="G493" s="766"/>
      <c r="H493" s="29"/>
      <c r="I493" s="132"/>
      <c r="J493" s="145"/>
      <c r="K493" s="134"/>
      <c r="L493" s="147"/>
      <c r="M493" s="104">
        <v>12687.84</v>
      </c>
      <c r="N493" s="104">
        <f t="shared" si="41"/>
        <v>12307.2048</v>
      </c>
      <c r="O493" s="105">
        <v>7.0000000000000007E-2</v>
      </c>
      <c r="P493" s="101">
        <f t="shared" si="42"/>
        <v>13168.709135999999</v>
      </c>
    </row>
    <row r="494" spans="1:16">
      <c r="A494" s="136"/>
      <c r="B494" s="128"/>
      <c r="C494" s="213"/>
      <c r="D494" s="756"/>
      <c r="E494" s="137"/>
      <c r="F494" s="51"/>
      <c r="G494" s="766"/>
      <c r="H494" s="29"/>
      <c r="I494" s="132"/>
      <c r="J494" s="133"/>
      <c r="K494" s="134"/>
      <c r="L494" s="135"/>
      <c r="M494" s="104">
        <v>16572.599999999999</v>
      </c>
      <c r="N494" s="104">
        <f t="shared" si="41"/>
        <v>16075.421999999999</v>
      </c>
      <c r="O494" s="105">
        <v>7.0000000000000007E-2</v>
      </c>
      <c r="P494" s="101">
        <f t="shared" si="42"/>
        <v>17200.701539999998</v>
      </c>
    </row>
    <row r="495" spans="1:16">
      <c r="A495" s="136"/>
      <c r="B495" s="128"/>
      <c r="C495" s="213"/>
      <c r="D495" s="756"/>
      <c r="E495" s="44"/>
      <c r="F495" s="51"/>
      <c r="G495" s="766"/>
      <c r="H495" s="29"/>
      <c r="I495" s="150"/>
      <c r="J495" s="133"/>
      <c r="K495" s="134"/>
      <c r="L495" s="135"/>
      <c r="M495" s="104">
        <v>6021.12</v>
      </c>
      <c r="N495" s="104">
        <f>M495-(M495*0.03)</f>
        <v>5840.4863999999998</v>
      </c>
      <c r="O495" s="105">
        <v>7.0000000000000007E-2</v>
      </c>
      <c r="P495" s="101">
        <f>(N495*O495)+N495</f>
        <v>6249.3204479999995</v>
      </c>
    </row>
    <row r="496" spans="1:16">
      <c r="A496" s="136"/>
      <c r="B496" s="128"/>
      <c r="C496" s="213"/>
      <c r="D496" s="756"/>
      <c r="E496" s="44"/>
      <c r="F496" s="51"/>
      <c r="G496" s="766"/>
      <c r="H496" s="29"/>
      <c r="I496" s="132"/>
      <c r="J496" s="133"/>
      <c r="K496" s="134"/>
      <c r="L496" s="135"/>
      <c r="M496" s="104">
        <v>8714.16</v>
      </c>
      <c r="N496" s="104">
        <f>M496-(M496*0.03)</f>
        <v>8452.7351999999992</v>
      </c>
      <c r="O496" s="105">
        <v>7.0000000000000007E-2</v>
      </c>
      <c r="P496" s="101">
        <f>(N496*O496)+N496</f>
        <v>9044.4266639999987</v>
      </c>
    </row>
    <row r="497" spans="1:16">
      <c r="A497" s="136"/>
      <c r="B497" s="128"/>
      <c r="C497" s="213"/>
      <c r="D497" s="756"/>
      <c r="E497" s="44"/>
      <c r="F497" s="51"/>
      <c r="G497" s="766"/>
      <c r="H497" s="29"/>
      <c r="I497" s="132"/>
      <c r="J497" s="133"/>
      <c r="K497" s="134"/>
      <c r="L497" s="135"/>
      <c r="M497" s="104">
        <v>0</v>
      </c>
      <c r="N497" s="104">
        <f>M497-(M497*0.03)</f>
        <v>0</v>
      </c>
      <c r="O497" s="105">
        <v>7.0000000000000007E-2</v>
      </c>
      <c r="P497" s="101">
        <f t="shared" ref="P497:P503" si="43">(N497*O497)+N497</f>
        <v>0</v>
      </c>
    </row>
    <row r="498" spans="1:16">
      <c r="A498" s="136"/>
      <c r="B498" s="128"/>
      <c r="C498" s="213"/>
      <c r="D498" s="756"/>
      <c r="E498" s="44"/>
      <c r="F498" s="51"/>
      <c r="G498" s="766"/>
      <c r="H498" s="29"/>
      <c r="I498" s="132"/>
      <c r="J498" s="133"/>
      <c r="K498" s="134"/>
      <c r="L498" s="135"/>
      <c r="M498" s="104">
        <v>18537.7</v>
      </c>
      <c r="N498" s="104">
        <f>M498-(M498*0.03)</f>
        <v>17981.569</v>
      </c>
      <c r="O498" s="105">
        <v>7.0000000000000007E-2</v>
      </c>
      <c r="P498" s="101">
        <f t="shared" si="43"/>
        <v>19240.278829999999</v>
      </c>
    </row>
    <row r="499" spans="1:16">
      <c r="A499" s="151"/>
      <c r="B499" s="128"/>
      <c r="C499" s="213"/>
      <c r="D499" s="756"/>
      <c r="E499" s="50"/>
      <c r="F499" s="51"/>
      <c r="G499" s="766"/>
      <c r="H499" s="29"/>
      <c r="I499" s="132"/>
      <c r="J499" s="133"/>
      <c r="K499" s="134"/>
      <c r="L499" s="135"/>
      <c r="M499" s="104">
        <v>9031.68</v>
      </c>
      <c r="N499" s="104">
        <f t="shared" ref="N499:N508" si="44">M499-(M499*0.03)</f>
        <v>8760.7296000000006</v>
      </c>
      <c r="O499" s="105">
        <v>7.0000000000000007E-2</v>
      </c>
      <c r="P499" s="101">
        <f t="shared" si="43"/>
        <v>9373.9806720000015</v>
      </c>
    </row>
    <row r="500" spans="1:16">
      <c r="A500" s="152"/>
      <c r="B500" s="128"/>
      <c r="C500" s="213"/>
      <c r="D500" s="756"/>
      <c r="E500" s="153"/>
      <c r="F500" s="51"/>
      <c r="G500" s="766"/>
      <c r="H500" s="35"/>
      <c r="I500" s="154"/>
      <c r="J500" s="155"/>
      <c r="K500" s="156"/>
      <c r="L500" s="135"/>
      <c r="N500" s="104">
        <f t="shared" si="44"/>
        <v>0</v>
      </c>
      <c r="O500" s="105">
        <v>7.0000000000000007E-2</v>
      </c>
      <c r="P500" s="101">
        <f t="shared" si="43"/>
        <v>0</v>
      </c>
    </row>
    <row r="501" spans="1:16">
      <c r="A501" s="136"/>
      <c r="B501" s="128"/>
      <c r="C501" s="213"/>
      <c r="D501" s="756"/>
      <c r="E501" s="157"/>
      <c r="F501" s="51"/>
      <c r="G501" s="766"/>
      <c r="H501" s="29"/>
      <c r="I501" s="132"/>
      <c r="J501" s="133"/>
      <c r="K501" s="134"/>
      <c r="L501" s="135"/>
      <c r="M501" s="104">
        <v>8478.9599999999991</v>
      </c>
      <c r="N501" s="104">
        <f t="shared" si="44"/>
        <v>8224.5911999999989</v>
      </c>
      <c r="O501" s="105">
        <v>7.0000000000000007E-2</v>
      </c>
      <c r="P501" s="101">
        <f t="shared" si="43"/>
        <v>8800.3125839999993</v>
      </c>
    </row>
    <row r="502" spans="1:16">
      <c r="A502" s="136"/>
      <c r="B502" s="128"/>
      <c r="C502" s="213"/>
      <c r="D502" s="756"/>
      <c r="E502" s="158"/>
      <c r="F502" s="51"/>
      <c r="G502" s="766"/>
      <c r="H502" s="29"/>
      <c r="I502" s="132"/>
      <c r="J502" s="133"/>
      <c r="K502" s="134"/>
      <c r="L502" s="135"/>
      <c r="M502" s="104">
        <v>11122.62</v>
      </c>
      <c r="N502" s="104">
        <f t="shared" si="44"/>
        <v>10788.941400000002</v>
      </c>
      <c r="O502" s="105">
        <v>7.0000000000000007E-2</v>
      </c>
      <c r="P502" s="101">
        <f t="shared" si="43"/>
        <v>11544.167298000002</v>
      </c>
    </row>
    <row r="503" spans="1:16">
      <c r="A503" s="136"/>
      <c r="B503" s="128"/>
      <c r="C503" s="213"/>
      <c r="D503" s="757"/>
      <c r="E503" s="160"/>
      <c r="F503" s="161"/>
      <c r="G503" s="766"/>
      <c r="H503" s="162"/>
      <c r="I503" s="163"/>
      <c r="J503" s="133"/>
      <c r="K503" s="134"/>
      <c r="L503" s="135"/>
      <c r="M503" s="104">
        <v>3813.12</v>
      </c>
      <c r="N503" s="104">
        <f t="shared" si="44"/>
        <v>3698.7264</v>
      </c>
      <c r="O503" s="105">
        <v>7.0000000000000007E-2</v>
      </c>
      <c r="P503" s="101">
        <f t="shared" si="43"/>
        <v>3957.637248</v>
      </c>
    </row>
    <row r="504" spans="1:16">
      <c r="A504" s="136"/>
      <c r="B504" s="128"/>
      <c r="C504" s="213"/>
      <c r="D504" s="757"/>
      <c r="E504" s="182"/>
      <c r="F504" s="161"/>
      <c r="G504" s="766"/>
      <c r="H504" s="162"/>
      <c r="I504" s="163"/>
      <c r="J504" s="133"/>
      <c r="K504" s="134"/>
      <c r="L504" s="135"/>
    </row>
    <row r="505" spans="1:16">
      <c r="A505" s="136"/>
      <c r="B505" s="128"/>
      <c r="C505" s="213"/>
      <c r="D505" s="757"/>
      <c r="E505" s="182"/>
      <c r="F505" s="161"/>
      <c r="G505" s="766"/>
      <c r="H505" s="162"/>
      <c r="I505" s="163"/>
      <c r="J505" s="133"/>
      <c r="K505" s="134"/>
      <c r="L505" s="135"/>
    </row>
    <row r="506" spans="1:16">
      <c r="A506" s="136"/>
      <c r="B506" s="128"/>
      <c r="C506" s="213"/>
      <c r="D506" s="757"/>
      <c r="E506" s="182"/>
      <c r="F506" s="161"/>
      <c r="G506" s="766"/>
      <c r="H506" s="162"/>
      <c r="I506" s="163"/>
      <c r="J506" s="133"/>
      <c r="K506" s="134"/>
      <c r="L506" s="135"/>
    </row>
    <row r="507" spans="1:16">
      <c r="A507" s="136"/>
      <c r="B507" s="128"/>
      <c r="C507" s="213"/>
      <c r="D507" s="757"/>
      <c r="E507" s="158"/>
      <c r="F507" s="51"/>
      <c r="G507" s="766"/>
      <c r="H507" s="29"/>
      <c r="I507" s="132"/>
      <c r="J507" s="133"/>
      <c r="K507" s="134"/>
      <c r="L507" s="135"/>
    </row>
    <row r="508" spans="1:16">
      <c r="A508" s="136"/>
      <c r="B508" s="164"/>
      <c r="C508" s="213"/>
      <c r="D508" s="757"/>
      <c r="E508" s="158"/>
      <c r="F508" s="51"/>
      <c r="G508" s="766"/>
      <c r="H508" s="29"/>
      <c r="I508" s="132"/>
      <c r="J508" s="133"/>
      <c r="K508" s="134"/>
      <c r="L508" s="135"/>
      <c r="M508" s="104">
        <v>8640</v>
      </c>
      <c r="N508" s="104">
        <f t="shared" si="44"/>
        <v>8380.7999999999993</v>
      </c>
      <c r="O508" s="105">
        <v>7.0000000000000007E-2</v>
      </c>
      <c r="P508" s="101">
        <f>(N508*O508)+N508</f>
        <v>8967.4559999999983</v>
      </c>
    </row>
    <row r="509" spans="1:16">
      <c r="A509" s="165"/>
      <c r="B509" s="128"/>
      <c r="C509" s="213"/>
      <c r="D509" s="757"/>
      <c r="E509" s="160"/>
      <c r="F509" s="161"/>
      <c r="G509" s="766"/>
      <c r="H509" s="162"/>
      <c r="I509" s="163"/>
      <c r="J509" s="166"/>
      <c r="K509" s="167"/>
      <c r="L509" s="135"/>
    </row>
    <row r="510" spans="1:16">
      <c r="F510" s="71"/>
    </row>
    <row r="511" spans="1:16">
      <c r="A511" s="2" t="s">
        <v>1</v>
      </c>
      <c r="B511" s="106"/>
      <c r="C511" s="318"/>
      <c r="F511" s="71"/>
      <c r="I511" s="107"/>
      <c r="K511" s="108"/>
      <c r="L511" s="109"/>
    </row>
    <row r="512" spans="1:16">
      <c r="A512" s="3761" t="s">
        <v>2670</v>
      </c>
      <c r="B512" s="3761"/>
      <c r="C512" s="168"/>
      <c r="D512" s="468"/>
      <c r="F512" s="71"/>
      <c r="I512" s="107"/>
      <c r="K512" s="108"/>
      <c r="L512" s="109"/>
    </row>
    <row r="513" spans="1:16" ht="35.25" thickBot="1">
      <c r="F513" s="71"/>
    </row>
    <row r="514" spans="1:16">
      <c r="A514" s="3770" t="s">
        <v>3</v>
      </c>
      <c r="B514" s="3771"/>
      <c r="C514" s="400" t="s">
        <v>4</v>
      </c>
      <c r="D514" s="754" t="s">
        <v>5</v>
      </c>
      <c r="E514" s="8" t="s">
        <v>6</v>
      </c>
      <c r="F514" s="9" t="s">
        <v>6</v>
      </c>
      <c r="G514" s="763" t="s">
        <v>7</v>
      </c>
      <c r="H514" s="112" t="s">
        <v>8</v>
      </c>
      <c r="I514" s="113" t="s">
        <v>936</v>
      </c>
      <c r="J514" s="114" t="s">
        <v>10</v>
      </c>
      <c r="K514" s="115" t="s">
        <v>10</v>
      </c>
      <c r="L514" s="116" t="s">
        <v>2534</v>
      </c>
      <c r="M514" s="117"/>
    </row>
    <row r="515" spans="1:16" ht="35.25" thickBot="1">
      <c r="A515" s="118"/>
      <c r="B515" s="119"/>
      <c r="C515" s="401"/>
      <c r="D515" s="755" t="s">
        <v>11</v>
      </c>
      <c r="E515" s="14" t="s">
        <v>13</v>
      </c>
      <c r="F515" s="15" t="s">
        <v>12</v>
      </c>
      <c r="G515" s="764"/>
      <c r="H515" s="122" t="s">
        <v>14</v>
      </c>
      <c r="I515" s="123" t="s">
        <v>937</v>
      </c>
      <c r="J515" s="124" t="s">
        <v>16</v>
      </c>
      <c r="K515" s="125" t="s">
        <v>15</v>
      </c>
      <c r="L515" s="126" t="s">
        <v>2535</v>
      </c>
      <c r="M515" s="117"/>
    </row>
    <row r="516" spans="1:16">
      <c r="A516" s="127"/>
      <c r="B516" s="128"/>
      <c r="C516" s="213"/>
      <c r="D516" s="756"/>
      <c r="E516" s="130"/>
      <c r="F516" s="88"/>
      <c r="G516" s="766"/>
      <c r="H516" s="29"/>
      <c r="I516" s="132"/>
      <c r="J516" s="133"/>
      <c r="K516" s="114"/>
      <c r="L516" s="135"/>
      <c r="M516" s="104">
        <v>3552</v>
      </c>
      <c r="N516" s="104">
        <f t="shared" ref="N516:N532" si="45">M516-(M516*0.03)</f>
        <v>3445.44</v>
      </c>
      <c r="O516" s="105">
        <v>7.0000000000000007E-2</v>
      </c>
      <c r="P516" s="101">
        <f t="shared" ref="P516:P532" si="46">(N516*O516)+N516</f>
        <v>3686.6208000000001</v>
      </c>
    </row>
    <row r="517" spans="1:16">
      <c r="A517" s="136"/>
      <c r="B517" s="128"/>
      <c r="C517" s="213"/>
      <c r="D517" s="756"/>
      <c r="E517" s="137"/>
      <c r="F517" s="51"/>
      <c r="G517" s="766"/>
      <c r="H517" s="29"/>
      <c r="I517" s="132"/>
      <c r="J517" s="133"/>
      <c r="K517" s="176"/>
      <c r="L517" s="135"/>
      <c r="N517" s="104">
        <f t="shared" si="45"/>
        <v>0</v>
      </c>
      <c r="O517" s="105">
        <v>7.0000000000000007E-2</v>
      </c>
      <c r="P517" s="101">
        <f t="shared" si="46"/>
        <v>0</v>
      </c>
    </row>
    <row r="518" spans="1:16">
      <c r="A518" s="136"/>
      <c r="B518" s="138"/>
      <c r="C518" s="213"/>
      <c r="D518" s="756"/>
      <c r="E518" s="137"/>
      <c r="F518" s="51"/>
      <c r="G518" s="766"/>
      <c r="H518" s="29"/>
      <c r="I518" s="132"/>
      <c r="J518" s="133"/>
      <c r="K518" s="179"/>
      <c r="L518" s="135"/>
      <c r="M518" s="104">
        <v>9498.06</v>
      </c>
      <c r="N518" s="104">
        <f t="shared" si="45"/>
        <v>9213.118199999999</v>
      </c>
      <c r="O518" s="105">
        <v>7.0000000000000007E-2</v>
      </c>
      <c r="P518" s="101">
        <f t="shared" si="46"/>
        <v>9858.0364739999986</v>
      </c>
    </row>
    <row r="519" spans="1:16">
      <c r="A519" s="136"/>
      <c r="B519" s="138"/>
      <c r="C519" s="213"/>
      <c r="D519" s="756"/>
      <c r="E519" s="137"/>
      <c r="F519" s="51"/>
      <c r="G519" s="766"/>
      <c r="H519" s="29"/>
      <c r="I519" s="132"/>
      <c r="J519" s="133"/>
      <c r="K519" s="134"/>
      <c r="L519" s="135"/>
      <c r="M519" s="104">
        <v>15305.4</v>
      </c>
      <c r="N519" s="104">
        <f t="shared" si="45"/>
        <v>14846.237999999999</v>
      </c>
      <c r="O519" s="105">
        <v>7.0000000000000007E-2</v>
      </c>
      <c r="P519" s="101">
        <f t="shared" si="46"/>
        <v>15885.47466</v>
      </c>
    </row>
    <row r="520" spans="1:16">
      <c r="A520" s="136"/>
      <c r="B520" s="128"/>
      <c r="C520" s="213"/>
      <c r="D520" s="756"/>
      <c r="E520" s="137"/>
      <c r="F520" s="51"/>
      <c r="G520" s="766"/>
      <c r="H520" s="29"/>
      <c r="I520" s="132"/>
      <c r="J520" s="133"/>
      <c r="K520" s="134"/>
      <c r="L520" s="135"/>
      <c r="N520" s="104">
        <f t="shared" si="45"/>
        <v>0</v>
      </c>
      <c r="O520" s="105">
        <v>7.0000000000000007E-2</v>
      </c>
      <c r="P520" s="101">
        <f t="shared" si="46"/>
        <v>0</v>
      </c>
    </row>
    <row r="521" spans="1:16">
      <c r="A521" s="136"/>
      <c r="B521" s="128"/>
      <c r="C521" s="213"/>
      <c r="D521" s="756"/>
      <c r="E521" s="137"/>
      <c r="F521" s="51"/>
      <c r="G521" s="766"/>
      <c r="H521" s="29"/>
      <c r="I521" s="132"/>
      <c r="J521" s="133"/>
      <c r="K521" s="134"/>
      <c r="L521" s="135"/>
      <c r="N521" s="104">
        <f t="shared" si="45"/>
        <v>0</v>
      </c>
      <c r="O521" s="105">
        <v>7.0000000000000007E-2</v>
      </c>
      <c r="P521" s="101">
        <f t="shared" si="46"/>
        <v>0</v>
      </c>
    </row>
    <row r="522" spans="1:16">
      <c r="A522" s="136"/>
      <c r="B522" s="128"/>
      <c r="C522" s="213"/>
      <c r="D522" s="756"/>
      <c r="E522" s="137"/>
      <c r="F522" s="51"/>
      <c r="G522" s="766"/>
      <c r="H522" s="29"/>
      <c r="I522" s="132"/>
      <c r="J522" s="133"/>
      <c r="K522" s="134"/>
      <c r="L522" s="135"/>
      <c r="N522" s="104">
        <f t="shared" si="45"/>
        <v>0</v>
      </c>
      <c r="O522" s="105">
        <v>7.0000000000000007E-2</v>
      </c>
      <c r="P522" s="101">
        <f t="shared" si="46"/>
        <v>0</v>
      </c>
    </row>
    <row r="523" spans="1:16">
      <c r="A523" s="136"/>
      <c r="B523" s="138"/>
      <c r="C523" s="748"/>
      <c r="D523" s="760"/>
      <c r="E523" s="137"/>
      <c r="F523" s="51"/>
      <c r="G523" s="765"/>
      <c r="H523" s="69"/>
      <c r="I523" s="144"/>
      <c r="J523" s="145"/>
      <c r="K523" s="181"/>
      <c r="M523" s="104">
        <v>14244.12</v>
      </c>
      <c r="N523" s="104">
        <f t="shared" si="45"/>
        <v>13816.796400000001</v>
      </c>
      <c r="O523" s="105">
        <v>7.0000000000000007E-2</v>
      </c>
      <c r="P523" s="101">
        <f t="shared" si="46"/>
        <v>14783.972148000001</v>
      </c>
    </row>
    <row r="524" spans="1:16">
      <c r="A524" s="136"/>
      <c r="B524" s="139"/>
      <c r="C524" s="213"/>
      <c r="D524" s="756"/>
      <c r="E524" s="137"/>
      <c r="F524" s="51"/>
      <c r="G524" s="766"/>
      <c r="H524" s="29"/>
      <c r="I524" s="132"/>
      <c r="J524" s="133"/>
      <c r="K524" s="134"/>
      <c r="L524" s="135"/>
      <c r="M524" s="104">
        <v>3240</v>
      </c>
      <c r="N524" s="104">
        <f t="shared" si="45"/>
        <v>3142.8</v>
      </c>
      <c r="O524" s="105">
        <v>7.0000000000000007E-2</v>
      </c>
      <c r="P524" s="101">
        <f t="shared" si="46"/>
        <v>3362.7960000000003</v>
      </c>
    </row>
    <row r="525" spans="1:16">
      <c r="A525" s="136"/>
      <c r="B525" s="139"/>
      <c r="C525" s="213"/>
      <c r="D525" s="756"/>
      <c r="E525" s="137"/>
      <c r="F525" s="51"/>
      <c r="G525" s="766"/>
      <c r="H525" s="29"/>
      <c r="I525" s="132"/>
      <c r="J525" s="133"/>
      <c r="K525" s="134"/>
      <c r="L525" s="135"/>
      <c r="M525" s="104">
        <v>14700</v>
      </c>
      <c r="N525" s="104">
        <f t="shared" si="45"/>
        <v>14259</v>
      </c>
      <c r="O525" s="105">
        <v>7.0000000000000007E-2</v>
      </c>
      <c r="P525" s="101">
        <f t="shared" si="46"/>
        <v>15257.130000000001</v>
      </c>
    </row>
    <row r="526" spans="1:16">
      <c r="A526" s="136"/>
      <c r="B526" s="139"/>
      <c r="C526" s="748"/>
      <c r="D526" s="760"/>
      <c r="E526" s="142"/>
      <c r="F526" s="143"/>
      <c r="G526" s="765"/>
      <c r="H526" s="69"/>
      <c r="I526" s="144"/>
      <c r="J526" s="145"/>
      <c r="K526" s="146"/>
      <c r="L526" s="147"/>
      <c r="M526" s="104">
        <v>14582.7</v>
      </c>
      <c r="N526" s="104">
        <f t="shared" si="45"/>
        <v>14145.219000000001</v>
      </c>
      <c r="O526" s="105">
        <v>7.0000000000000007E-2</v>
      </c>
      <c r="P526" s="101">
        <f t="shared" si="46"/>
        <v>15135.384330000001</v>
      </c>
    </row>
    <row r="527" spans="1:16">
      <c r="A527" s="136"/>
      <c r="B527" s="139"/>
      <c r="C527" s="213"/>
      <c r="D527" s="756"/>
      <c r="E527" s="137"/>
      <c r="F527" s="51"/>
      <c r="G527" s="766"/>
      <c r="H527" s="29"/>
      <c r="I527" s="132"/>
      <c r="J527" s="133"/>
      <c r="K527" s="134"/>
      <c r="L527" s="147"/>
      <c r="M527" s="104">
        <v>13483.8</v>
      </c>
      <c r="N527" s="104">
        <f t="shared" si="45"/>
        <v>13079.286</v>
      </c>
      <c r="O527" s="105">
        <v>7.0000000000000007E-2</v>
      </c>
      <c r="P527" s="101">
        <f t="shared" si="46"/>
        <v>13994.836020000001</v>
      </c>
    </row>
    <row r="528" spans="1:16">
      <c r="A528" s="136"/>
      <c r="B528" s="128"/>
      <c r="C528" s="748"/>
      <c r="D528" s="760"/>
      <c r="E528" s="137"/>
      <c r="F528" s="51"/>
      <c r="G528" s="765"/>
      <c r="H528" s="69"/>
      <c r="I528" s="144"/>
      <c r="J528" s="145"/>
      <c r="K528" s="146"/>
      <c r="L528" s="147"/>
      <c r="M528" s="104">
        <v>2669.52</v>
      </c>
      <c r="N528" s="104">
        <f t="shared" si="45"/>
        <v>2589.4344000000001</v>
      </c>
      <c r="O528" s="105">
        <v>7.0000000000000007E-2</v>
      </c>
      <c r="P528" s="101">
        <f t="shared" si="46"/>
        <v>2770.6948080000002</v>
      </c>
    </row>
    <row r="529" spans="1:16">
      <c r="A529" s="136"/>
      <c r="B529" s="128"/>
      <c r="C529" s="748"/>
      <c r="D529" s="760"/>
      <c r="E529" s="137"/>
      <c r="F529" s="51"/>
      <c r="G529" s="765"/>
      <c r="H529" s="69"/>
      <c r="I529" s="144"/>
      <c r="J529" s="145"/>
      <c r="K529" s="146"/>
      <c r="L529" s="147"/>
      <c r="N529" s="104">
        <f t="shared" si="45"/>
        <v>0</v>
      </c>
      <c r="O529" s="105">
        <v>7.0000000000000007E-2</v>
      </c>
      <c r="P529" s="101">
        <f t="shared" si="46"/>
        <v>0</v>
      </c>
    </row>
    <row r="530" spans="1:16">
      <c r="A530" s="148"/>
      <c r="B530" s="149"/>
      <c r="C530" s="748"/>
      <c r="D530" s="760"/>
      <c r="E530" s="137"/>
      <c r="F530" s="51"/>
      <c r="G530" s="765"/>
      <c r="H530" s="69"/>
      <c r="I530" s="144"/>
      <c r="J530" s="145"/>
      <c r="K530" s="146"/>
      <c r="L530" s="147"/>
      <c r="M530" s="104">
        <v>12972.96</v>
      </c>
      <c r="N530" s="104">
        <f t="shared" si="45"/>
        <v>12583.771199999999</v>
      </c>
      <c r="O530" s="105">
        <v>7.0000000000000007E-2</v>
      </c>
      <c r="P530" s="101">
        <f t="shared" si="46"/>
        <v>13464.635183999999</v>
      </c>
    </row>
    <row r="531" spans="1:16">
      <c r="A531" s="136"/>
      <c r="B531" s="128"/>
      <c r="C531" s="213"/>
      <c r="D531" s="756"/>
      <c r="E531" s="137"/>
      <c r="F531" s="51"/>
      <c r="G531" s="766"/>
      <c r="H531" s="29"/>
      <c r="I531" s="132"/>
      <c r="J531" s="145"/>
      <c r="K531" s="134"/>
      <c r="L531" s="147"/>
      <c r="M531" s="104">
        <v>12687.84</v>
      </c>
      <c r="N531" s="104">
        <f t="shared" si="45"/>
        <v>12307.2048</v>
      </c>
      <c r="O531" s="105">
        <v>7.0000000000000007E-2</v>
      </c>
      <c r="P531" s="101">
        <f t="shared" si="46"/>
        <v>13168.709135999999</v>
      </c>
    </row>
    <row r="532" spans="1:16">
      <c r="A532" s="136"/>
      <c r="B532" s="128"/>
      <c r="C532" s="213"/>
      <c r="D532" s="756"/>
      <c r="E532" s="137"/>
      <c r="F532" s="51"/>
      <c r="G532" s="766"/>
      <c r="H532" s="29"/>
      <c r="I532" s="132"/>
      <c r="J532" s="133"/>
      <c r="K532" s="134"/>
      <c r="L532" s="135"/>
      <c r="M532" s="104">
        <v>16572.599999999999</v>
      </c>
      <c r="N532" s="104">
        <f t="shared" si="45"/>
        <v>16075.421999999999</v>
      </c>
      <c r="O532" s="105">
        <v>7.0000000000000007E-2</v>
      </c>
      <c r="P532" s="101">
        <f t="shared" si="46"/>
        <v>17200.701539999998</v>
      </c>
    </row>
    <row r="533" spans="1:16">
      <c r="A533" s="136"/>
      <c r="B533" s="128"/>
      <c r="C533" s="213"/>
      <c r="D533" s="756"/>
      <c r="E533" s="44"/>
      <c r="F533" s="51"/>
      <c r="G533" s="766"/>
      <c r="H533" s="29"/>
      <c r="I533" s="150"/>
      <c r="J533" s="133"/>
      <c r="K533" s="134"/>
      <c r="L533" s="135"/>
      <c r="M533" s="104">
        <v>6021.12</v>
      </c>
      <c r="N533" s="104">
        <f>M533-(M533*0.03)</f>
        <v>5840.4863999999998</v>
      </c>
      <c r="O533" s="105">
        <v>7.0000000000000007E-2</v>
      </c>
      <c r="P533" s="101">
        <f>(N533*O533)+N533</f>
        <v>6249.3204479999995</v>
      </c>
    </row>
    <row r="534" spans="1:16">
      <c r="A534" s="136"/>
      <c r="B534" s="128"/>
      <c r="C534" s="213"/>
      <c r="D534" s="756"/>
      <c r="E534" s="44"/>
      <c r="F534" s="51"/>
      <c r="G534" s="766"/>
      <c r="H534" s="29"/>
      <c r="I534" s="132"/>
      <c r="J534" s="133"/>
      <c r="K534" s="134"/>
      <c r="L534" s="135"/>
      <c r="M534" s="104">
        <v>8714.16</v>
      </c>
      <c r="N534" s="104">
        <f>M534-(M534*0.03)</f>
        <v>8452.7351999999992</v>
      </c>
      <c r="O534" s="105">
        <v>7.0000000000000007E-2</v>
      </c>
      <c r="P534" s="101">
        <f>(N534*O534)+N534</f>
        <v>9044.4266639999987</v>
      </c>
    </row>
    <row r="535" spans="1:16">
      <c r="A535" s="136"/>
      <c r="B535" s="128"/>
      <c r="C535" s="213"/>
      <c r="D535" s="756"/>
      <c r="E535" s="44"/>
      <c r="F535" s="51"/>
      <c r="G535" s="766"/>
      <c r="H535" s="29"/>
      <c r="I535" s="132"/>
      <c r="J535" s="133"/>
      <c r="K535" s="134"/>
      <c r="L535" s="135"/>
      <c r="M535" s="104">
        <v>0</v>
      </c>
      <c r="N535" s="104">
        <f>M535-(M535*0.03)</f>
        <v>0</v>
      </c>
      <c r="O535" s="105">
        <v>7.0000000000000007E-2</v>
      </c>
      <c r="P535" s="101">
        <f t="shared" ref="P535:P541" si="47">(N535*O535)+N535</f>
        <v>0</v>
      </c>
    </row>
    <row r="536" spans="1:16">
      <c r="A536" s="136"/>
      <c r="B536" s="128"/>
      <c r="C536" s="213"/>
      <c r="D536" s="756"/>
      <c r="E536" s="44"/>
      <c r="F536" s="51"/>
      <c r="G536" s="766"/>
      <c r="H536" s="29"/>
      <c r="I536" s="132"/>
      <c r="J536" s="133"/>
      <c r="K536" s="134"/>
      <c r="L536" s="135"/>
      <c r="M536" s="104">
        <v>18537.7</v>
      </c>
      <c r="N536" s="104">
        <f>M536-(M536*0.03)</f>
        <v>17981.569</v>
      </c>
      <c r="O536" s="105">
        <v>7.0000000000000007E-2</v>
      </c>
      <c r="P536" s="101">
        <f t="shared" si="47"/>
        <v>19240.278829999999</v>
      </c>
    </row>
    <row r="537" spans="1:16">
      <c r="A537" s="151"/>
      <c r="B537" s="128"/>
      <c r="C537" s="213"/>
      <c r="D537" s="756"/>
      <c r="E537" s="50"/>
      <c r="F537" s="51"/>
      <c r="G537" s="766"/>
      <c r="H537" s="29"/>
      <c r="I537" s="132"/>
      <c r="J537" s="133"/>
      <c r="K537" s="134"/>
      <c r="L537" s="135"/>
      <c r="M537" s="104">
        <v>9031.68</v>
      </c>
      <c r="N537" s="104">
        <f t="shared" ref="N537:N546" si="48">M537-(M537*0.03)</f>
        <v>8760.7296000000006</v>
      </c>
      <c r="O537" s="105">
        <v>7.0000000000000007E-2</v>
      </c>
      <c r="P537" s="101">
        <f t="shared" si="47"/>
        <v>9373.9806720000015</v>
      </c>
    </row>
    <row r="538" spans="1:16">
      <c r="A538" s="152"/>
      <c r="B538" s="128"/>
      <c r="C538" s="213"/>
      <c r="D538" s="756"/>
      <c r="E538" s="153"/>
      <c r="F538" s="51"/>
      <c r="G538" s="766"/>
      <c r="H538" s="35"/>
      <c r="I538" s="154"/>
      <c r="J538" s="155"/>
      <c r="K538" s="156"/>
      <c r="L538" s="135"/>
      <c r="N538" s="104">
        <f t="shared" si="48"/>
        <v>0</v>
      </c>
      <c r="O538" s="105">
        <v>7.0000000000000007E-2</v>
      </c>
      <c r="P538" s="101">
        <f t="shared" si="47"/>
        <v>0</v>
      </c>
    </row>
    <row r="539" spans="1:16">
      <c r="A539" s="136"/>
      <c r="B539" s="128"/>
      <c r="C539" s="213"/>
      <c r="D539" s="756"/>
      <c r="E539" s="157"/>
      <c r="F539" s="51"/>
      <c r="G539" s="766"/>
      <c r="H539" s="29"/>
      <c r="I539" s="132"/>
      <c r="J539" s="133"/>
      <c r="K539" s="134"/>
      <c r="L539" s="135"/>
      <c r="M539" s="104">
        <v>8478.9599999999991</v>
      </c>
      <c r="N539" s="104">
        <f t="shared" si="48"/>
        <v>8224.5911999999989</v>
      </c>
      <c r="O539" s="105">
        <v>7.0000000000000007E-2</v>
      </c>
      <c r="P539" s="101">
        <f t="shared" si="47"/>
        <v>8800.3125839999993</v>
      </c>
    </row>
    <row r="540" spans="1:16">
      <c r="A540" s="136"/>
      <c r="B540" s="128"/>
      <c r="C540" s="213"/>
      <c r="D540" s="756"/>
      <c r="E540" s="158"/>
      <c r="F540" s="51"/>
      <c r="G540" s="766"/>
      <c r="H540" s="29"/>
      <c r="I540" s="132"/>
      <c r="J540" s="133"/>
      <c r="K540" s="134"/>
      <c r="L540" s="135"/>
      <c r="M540" s="104">
        <v>11122.62</v>
      </c>
      <c r="N540" s="104">
        <f t="shared" si="48"/>
        <v>10788.941400000002</v>
      </c>
      <c r="O540" s="105">
        <v>7.0000000000000007E-2</v>
      </c>
      <c r="P540" s="101">
        <f t="shared" si="47"/>
        <v>11544.167298000002</v>
      </c>
    </row>
    <row r="541" spans="1:16">
      <c r="A541" s="136"/>
      <c r="B541" s="128"/>
      <c r="C541" s="213"/>
      <c r="D541" s="757"/>
      <c r="E541" s="160"/>
      <c r="F541" s="161"/>
      <c r="G541" s="766"/>
      <c r="H541" s="162"/>
      <c r="I541" s="163"/>
      <c r="J541" s="133"/>
      <c r="K541" s="134"/>
      <c r="L541" s="135"/>
      <c r="M541" s="104">
        <v>3813.12</v>
      </c>
      <c r="N541" s="104">
        <f t="shared" si="48"/>
        <v>3698.7264</v>
      </c>
      <c r="O541" s="105">
        <v>7.0000000000000007E-2</v>
      </c>
      <c r="P541" s="101">
        <f t="shared" si="47"/>
        <v>3957.637248</v>
      </c>
    </row>
    <row r="542" spans="1:16">
      <c r="A542" s="136"/>
      <c r="B542" s="128"/>
      <c r="C542" s="213"/>
      <c r="D542" s="757"/>
      <c r="E542" s="182"/>
      <c r="F542" s="161"/>
      <c r="G542" s="766"/>
      <c r="H542" s="162"/>
      <c r="I542" s="163"/>
      <c r="J542" s="133"/>
      <c r="K542" s="134"/>
      <c r="L542" s="135"/>
    </row>
    <row r="543" spans="1:16">
      <c r="A543" s="136"/>
      <c r="B543" s="128"/>
      <c r="C543" s="213"/>
      <c r="D543" s="757"/>
      <c r="E543" s="182"/>
      <c r="F543" s="161"/>
      <c r="G543" s="766"/>
      <c r="H543" s="162"/>
      <c r="I543" s="163"/>
      <c r="J543" s="133"/>
      <c r="K543" s="134"/>
      <c r="L543" s="135"/>
    </row>
    <row r="544" spans="1:16">
      <c r="A544" s="136"/>
      <c r="B544" s="128"/>
      <c r="C544" s="213"/>
      <c r="D544" s="757"/>
      <c r="E544" s="182"/>
      <c r="F544" s="161"/>
      <c r="G544" s="766"/>
      <c r="H544" s="162"/>
      <c r="I544" s="163"/>
      <c r="J544" s="133"/>
      <c r="K544" s="134"/>
      <c r="L544" s="135"/>
    </row>
    <row r="545" spans="1:16">
      <c r="A545" s="136"/>
      <c r="B545" s="128"/>
      <c r="C545" s="213"/>
      <c r="D545" s="757"/>
      <c r="E545" s="158"/>
      <c r="F545" s="51"/>
      <c r="G545" s="766"/>
      <c r="H545" s="29"/>
      <c r="I545" s="132"/>
      <c r="J545" s="133"/>
      <c r="K545" s="134"/>
      <c r="L545" s="135"/>
    </row>
    <row r="546" spans="1:16">
      <c r="A546" s="136"/>
      <c r="B546" s="164"/>
      <c r="C546" s="213"/>
      <c r="D546" s="757"/>
      <c r="E546" s="158"/>
      <c r="F546" s="51"/>
      <c r="G546" s="766"/>
      <c r="H546" s="29"/>
      <c r="I546" s="132"/>
      <c r="J546" s="133"/>
      <c r="K546" s="134"/>
      <c r="L546" s="135"/>
      <c r="M546" s="104">
        <v>8640</v>
      </c>
      <c r="N546" s="104">
        <f t="shared" si="48"/>
        <v>8380.7999999999993</v>
      </c>
      <c r="O546" s="105">
        <v>7.0000000000000007E-2</v>
      </c>
      <c r="P546" s="101">
        <f>(N546*O546)+N546</f>
        <v>8967.4559999999983</v>
      </c>
    </row>
    <row r="547" spans="1:16">
      <c r="A547" s="165"/>
      <c r="B547" s="128"/>
      <c r="C547" s="213"/>
      <c r="D547" s="757"/>
      <c r="E547" s="160"/>
      <c r="F547" s="161"/>
      <c r="G547" s="766"/>
      <c r="H547" s="162"/>
      <c r="I547" s="163"/>
      <c r="J547" s="166"/>
      <c r="K547" s="167"/>
      <c r="L547" s="135"/>
    </row>
    <row r="548" spans="1:16">
      <c r="F548" s="71"/>
    </row>
    <row r="549" spans="1:16">
      <c r="A549" s="2" t="s">
        <v>1</v>
      </c>
      <c r="B549" s="106"/>
      <c r="C549" s="318"/>
      <c r="F549" s="71"/>
      <c r="I549" s="107"/>
      <c r="K549" s="108"/>
      <c r="L549" s="109"/>
    </row>
    <row r="550" spans="1:16">
      <c r="A550" s="3761" t="s">
        <v>2670</v>
      </c>
      <c r="B550" s="3761"/>
      <c r="C550" s="168"/>
      <c r="D550" s="468"/>
      <c r="F550" s="71"/>
      <c r="I550" s="107"/>
      <c r="K550" s="108"/>
      <c r="L550" s="109"/>
    </row>
    <row r="551" spans="1:16" ht="35.25" thickBot="1">
      <c r="F551" s="71"/>
    </row>
    <row r="552" spans="1:16">
      <c r="A552" s="3770" t="s">
        <v>3</v>
      </c>
      <c r="B552" s="3771"/>
      <c r="C552" s="400" t="s">
        <v>4</v>
      </c>
      <c r="D552" s="754" t="s">
        <v>5</v>
      </c>
      <c r="E552" s="8" t="s">
        <v>6</v>
      </c>
      <c r="F552" s="9" t="s">
        <v>6</v>
      </c>
      <c r="G552" s="763" t="s">
        <v>7</v>
      </c>
      <c r="H552" s="112" t="s">
        <v>8</v>
      </c>
      <c r="I552" s="113" t="s">
        <v>936</v>
      </c>
      <c r="J552" s="114" t="s">
        <v>10</v>
      </c>
      <c r="K552" s="115" t="s">
        <v>10</v>
      </c>
      <c r="L552" s="116" t="s">
        <v>2534</v>
      </c>
      <c r="M552" s="117"/>
    </row>
    <row r="553" spans="1:16" ht="35.25" thickBot="1">
      <c r="A553" s="118"/>
      <c r="B553" s="119"/>
      <c r="C553" s="401"/>
      <c r="D553" s="755" t="s">
        <v>11</v>
      </c>
      <c r="E553" s="14" t="s">
        <v>13</v>
      </c>
      <c r="F553" s="15" t="s">
        <v>12</v>
      </c>
      <c r="G553" s="764"/>
      <c r="H553" s="122" t="s">
        <v>14</v>
      </c>
      <c r="I553" s="123" t="s">
        <v>937</v>
      </c>
      <c r="J553" s="124" t="s">
        <v>16</v>
      </c>
      <c r="K553" s="125" t="s">
        <v>15</v>
      </c>
      <c r="L553" s="126" t="s">
        <v>2535</v>
      </c>
      <c r="M553" s="117"/>
    </row>
    <row r="554" spans="1:16">
      <c r="A554" s="127"/>
      <c r="B554" s="128"/>
      <c r="C554" s="213"/>
      <c r="D554" s="756"/>
      <c r="E554" s="130"/>
      <c r="F554" s="88"/>
      <c r="G554" s="766"/>
      <c r="H554" s="29"/>
      <c r="I554" s="132"/>
      <c r="J554" s="133"/>
      <c r="K554" s="114"/>
      <c r="L554" s="135"/>
      <c r="M554" s="104">
        <v>3552</v>
      </c>
      <c r="N554" s="104">
        <f t="shared" ref="N554:N570" si="49">M554-(M554*0.03)</f>
        <v>3445.44</v>
      </c>
      <c r="O554" s="105">
        <v>7.0000000000000007E-2</v>
      </c>
      <c r="P554" s="101">
        <f t="shared" ref="P554:P570" si="50">(N554*O554)+N554</f>
        <v>3686.6208000000001</v>
      </c>
    </row>
    <row r="555" spans="1:16">
      <c r="A555" s="136"/>
      <c r="B555" s="128"/>
      <c r="C555" s="213"/>
      <c r="D555" s="756"/>
      <c r="E555" s="137"/>
      <c r="F555" s="51"/>
      <c r="G555" s="766"/>
      <c r="H555" s="29"/>
      <c r="I555" s="132"/>
      <c r="J555" s="133"/>
      <c r="K555" s="176"/>
      <c r="L555" s="135"/>
      <c r="N555" s="104">
        <f t="shared" si="49"/>
        <v>0</v>
      </c>
      <c r="O555" s="105">
        <v>7.0000000000000007E-2</v>
      </c>
      <c r="P555" s="101">
        <f t="shared" si="50"/>
        <v>0</v>
      </c>
    </row>
    <row r="556" spans="1:16">
      <c r="A556" s="136"/>
      <c r="B556" s="138"/>
      <c r="C556" s="213"/>
      <c r="D556" s="756"/>
      <c r="E556" s="137"/>
      <c r="F556" s="51"/>
      <c r="G556" s="766"/>
      <c r="H556" s="29"/>
      <c r="I556" s="132"/>
      <c r="J556" s="133"/>
      <c r="K556" s="179"/>
      <c r="L556" s="135"/>
      <c r="M556" s="104">
        <v>9498.06</v>
      </c>
      <c r="N556" s="104">
        <f t="shared" si="49"/>
        <v>9213.118199999999</v>
      </c>
      <c r="O556" s="105">
        <v>7.0000000000000007E-2</v>
      </c>
      <c r="P556" s="101">
        <f t="shared" si="50"/>
        <v>9858.0364739999986</v>
      </c>
    </row>
    <row r="557" spans="1:16">
      <c r="A557" s="136"/>
      <c r="B557" s="138"/>
      <c r="C557" s="213"/>
      <c r="D557" s="756"/>
      <c r="E557" s="137"/>
      <c r="F557" s="51"/>
      <c r="G557" s="766"/>
      <c r="H557" s="29"/>
      <c r="I557" s="132"/>
      <c r="J557" s="133"/>
      <c r="K557" s="134"/>
      <c r="L557" s="135"/>
      <c r="M557" s="104">
        <v>15305.4</v>
      </c>
      <c r="N557" s="104">
        <f t="shared" si="49"/>
        <v>14846.237999999999</v>
      </c>
      <c r="O557" s="105">
        <v>7.0000000000000007E-2</v>
      </c>
      <c r="P557" s="101">
        <f t="shared" si="50"/>
        <v>15885.47466</v>
      </c>
    </row>
    <row r="558" spans="1:16">
      <c r="A558" s="136"/>
      <c r="B558" s="128"/>
      <c r="C558" s="213"/>
      <c r="D558" s="756"/>
      <c r="E558" s="137"/>
      <c r="F558" s="51"/>
      <c r="G558" s="766"/>
      <c r="H558" s="29"/>
      <c r="I558" s="132"/>
      <c r="J558" s="133"/>
      <c r="K558" s="134"/>
      <c r="L558" s="135"/>
      <c r="N558" s="104">
        <f t="shared" si="49"/>
        <v>0</v>
      </c>
      <c r="O558" s="105">
        <v>7.0000000000000007E-2</v>
      </c>
      <c r="P558" s="101">
        <f t="shared" si="50"/>
        <v>0</v>
      </c>
    </row>
    <row r="559" spans="1:16">
      <c r="A559" s="136"/>
      <c r="B559" s="128"/>
      <c r="C559" s="213"/>
      <c r="D559" s="756"/>
      <c r="E559" s="137"/>
      <c r="F559" s="51"/>
      <c r="G559" s="766"/>
      <c r="H559" s="29"/>
      <c r="I559" s="132"/>
      <c r="J559" s="133"/>
      <c r="K559" s="134"/>
      <c r="L559" s="135"/>
      <c r="N559" s="104">
        <f t="shared" si="49"/>
        <v>0</v>
      </c>
      <c r="O559" s="105">
        <v>7.0000000000000007E-2</v>
      </c>
      <c r="P559" s="101">
        <f t="shared" si="50"/>
        <v>0</v>
      </c>
    </row>
    <row r="560" spans="1:16">
      <c r="A560" s="136"/>
      <c r="B560" s="128"/>
      <c r="C560" s="213"/>
      <c r="D560" s="756"/>
      <c r="E560" s="137"/>
      <c r="F560" s="51"/>
      <c r="G560" s="766"/>
      <c r="H560" s="29"/>
      <c r="I560" s="132"/>
      <c r="J560" s="133"/>
      <c r="K560" s="134"/>
      <c r="L560" s="135"/>
      <c r="N560" s="104">
        <f t="shared" si="49"/>
        <v>0</v>
      </c>
      <c r="O560" s="105">
        <v>7.0000000000000007E-2</v>
      </c>
      <c r="P560" s="101">
        <f t="shared" si="50"/>
        <v>0</v>
      </c>
    </row>
    <row r="561" spans="1:16">
      <c r="A561" s="136"/>
      <c r="B561" s="138"/>
      <c r="C561" s="748"/>
      <c r="D561" s="760"/>
      <c r="E561" s="137"/>
      <c r="F561" s="51"/>
      <c r="G561" s="765"/>
      <c r="H561" s="69"/>
      <c r="I561" s="144"/>
      <c r="J561" s="145"/>
      <c r="K561" s="181"/>
      <c r="M561" s="104">
        <v>14244.12</v>
      </c>
      <c r="N561" s="104">
        <f t="shared" si="49"/>
        <v>13816.796400000001</v>
      </c>
      <c r="O561" s="105">
        <v>7.0000000000000007E-2</v>
      </c>
      <c r="P561" s="101">
        <f t="shared" si="50"/>
        <v>14783.972148000001</v>
      </c>
    </row>
    <row r="562" spans="1:16">
      <c r="A562" s="136"/>
      <c r="B562" s="139"/>
      <c r="C562" s="213"/>
      <c r="D562" s="756"/>
      <c r="E562" s="137"/>
      <c r="F562" s="51"/>
      <c r="G562" s="766"/>
      <c r="H562" s="29"/>
      <c r="I562" s="132"/>
      <c r="J562" s="133"/>
      <c r="K562" s="134"/>
      <c r="L562" s="135"/>
      <c r="M562" s="104">
        <v>3240</v>
      </c>
      <c r="N562" s="104">
        <f t="shared" si="49"/>
        <v>3142.8</v>
      </c>
      <c r="O562" s="105">
        <v>7.0000000000000007E-2</v>
      </c>
      <c r="P562" s="101">
        <f t="shared" si="50"/>
        <v>3362.7960000000003</v>
      </c>
    </row>
    <row r="563" spans="1:16">
      <c r="A563" s="136"/>
      <c r="B563" s="139"/>
      <c r="C563" s="213"/>
      <c r="D563" s="756"/>
      <c r="E563" s="137"/>
      <c r="F563" s="51"/>
      <c r="G563" s="766"/>
      <c r="H563" s="29"/>
      <c r="I563" s="132"/>
      <c r="J563" s="133"/>
      <c r="K563" s="134"/>
      <c r="L563" s="135"/>
      <c r="M563" s="104">
        <v>14700</v>
      </c>
      <c r="N563" s="104">
        <f t="shared" si="49"/>
        <v>14259</v>
      </c>
      <c r="O563" s="105">
        <v>7.0000000000000007E-2</v>
      </c>
      <c r="P563" s="101">
        <f t="shared" si="50"/>
        <v>15257.130000000001</v>
      </c>
    </row>
    <row r="564" spans="1:16">
      <c r="A564" s="136"/>
      <c r="B564" s="139"/>
      <c r="C564" s="748"/>
      <c r="D564" s="760"/>
      <c r="E564" s="142"/>
      <c r="F564" s="143"/>
      <c r="G564" s="765"/>
      <c r="H564" s="69"/>
      <c r="I564" s="144"/>
      <c r="J564" s="145"/>
      <c r="K564" s="146"/>
      <c r="L564" s="147"/>
      <c r="M564" s="104">
        <v>14582.7</v>
      </c>
      <c r="N564" s="104">
        <f t="shared" si="49"/>
        <v>14145.219000000001</v>
      </c>
      <c r="O564" s="105">
        <v>7.0000000000000007E-2</v>
      </c>
      <c r="P564" s="101">
        <f t="shared" si="50"/>
        <v>15135.384330000001</v>
      </c>
    </row>
    <row r="565" spans="1:16">
      <c r="A565" s="136"/>
      <c r="B565" s="139"/>
      <c r="C565" s="213"/>
      <c r="D565" s="756"/>
      <c r="E565" s="137"/>
      <c r="F565" s="51"/>
      <c r="G565" s="766"/>
      <c r="H565" s="29"/>
      <c r="I565" s="132"/>
      <c r="J565" s="133"/>
      <c r="K565" s="134"/>
      <c r="L565" s="147"/>
      <c r="M565" s="104">
        <v>13483.8</v>
      </c>
      <c r="N565" s="104">
        <f t="shared" si="49"/>
        <v>13079.286</v>
      </c>
      <c r="O565" s="105">
        <v>7.0000000000000007E-2</v>
      </c>
      <c r="P565" s="101">
        <f t="shared" si="50"/>
        <v>13994.836020000001</v>
      </c>
    </row>
    <row r="566" spans="1:16">
      <c r="A566" s="136"/>
      <c r="B566" s="128"/>
      <c r="C566" s="748"/>
      <c r="D566" s="760"/>
      <c r="E566" s="137"/>
      <c r="F566" s="51"/>
      <c r="G566" s="765"/>
      <c r="H566" s="69"/>
      <c r="I566" s="144"/>
      <c r="J566" s="145"/>
      <c r="K566" s="146"/>
      <c r="L566" s="147"/>
      <c r="M566" s="104">
        <v>2669.52</v>
      </c>
      <c r="N566" s="104">
        <f t="shared" si="49"/>
        <v>2589.4344000000001</v>
      </c>
      <c r="O566" s="105">
        <v>7.0000000000000007E-2</v>
      </c>
      <c r="P566" s="101">
        <f t="shared" si="50"/>
        <v>2770.6948080000002</v>
      </c>
    </row>
    <row r="567" spans="1:16">
      <c r="A567" s="136"/>
      <c r="B567" s="128"/>
      <c r="C567" s="748"/>
      <c r="D567" s="760"/>
      <c r="E567" s="137"/>
      <c r="F567" s="51"/>
      <c r="G567" s="765"/>
      <c r="H567" s="69"/>
      <c r="I567" s="144"/>
      <c r="J567" s="145"/>
      <c r="K567" s="146"/>
      <c r="L567" s="147"/>
      <c r="N567" s="104">
        <f t="shared" si="49"/>
        <v>0</v>
      </c>
      <c r="O567" s="105">
        <v>7.0000000000000007E-2</v>
      </c>
      <c r="P567" s="101">
        <f t="shared" si="50"/>
        <v>0</v>
      </c>
    </row>
    <row r="568" spans="1:16">
      <c r="A568" s="148"/>
      <c r="B568" s="149"/>
      <c r="C568" s="748"/>
      <c r="D568" s="760"/>
      <c r="E568" s="137"/>
      <c r="F568" s="51"/>
      <c r="G568" s="765"/>
      <c r="H568" s="69"/>
      <c r="I568" s="144"/>
      <c r="J568" s="145"/>
      <c r="K568" s="146"/>
      <c r="L568" s="147"/>
      <c r="M568" s="104">
        <v>12972.96</v>
      </c>
      <c r="N568" s="104">
        <f t="shared" si="49"/>
        <v>12583.771199999999</v>
      </c>
      <c r="O568" s="105">
        <v>7.0000000000000007E-2</v>
      </c>
      <c r="P568" s="101">
        <f t="shared" si="50"/>
        <v>13464.635183999999</v>
      </c>
    </row>
    <row r="569" spans="1:16">
      <c r="A569" s="136"/>
      <c r="B569" s="128"/>
      <c r="C569" s="213"/>
      <c r="D569" s="756"/>
      <c r="E569" s="137"/>
      <c r="F569" s="51"/>
      <c r="G569" s="766"/>
      <c r="H569" s="29"/>
      <c r="I569" s="132"/>
      <c r="J569" s="145"/>
      <c r="K569" s="134"/>
      <c r="L569" s="147"/>
      <c r="M569" s="104">
        <v>12687.84</v>
      </c>
      <c r="N569" s="104">
        <f t="shared" si="49"/>
        <v>12307.2048</v>
      </c>
      <c r="O569" s="105">
        <v>7.0000000000000007E-2</v>
      </c>
      <c r="P569" s="101">
        <f t="shared" si="50"/>
        <v>13168.709135999999</v>
      </c>
    </row>
    <row r="570" spans="1:16">
      <c r="A570" s="136"/>
      <c r="B570" s="128"/>
      <c r="C570" s="213"/>
      <c r="D570" s="756"/>
      <c r="E570" s="137"/>
      <c r="F570" s="51"/>
      <c r="G570" s="766"/>
      <c r="H570" s="29"/>
      <c r="I570" s="132"/>
      <c r="J570" s="133"/>
      <c r="K570" s="134"/>
      <c r="L570" s="135"/>
      <c r="M570" s="104">
        <v>16572.599999999999</v>
      </c>
      <c r="N570" s="104">
        <f t="shared" si="49"/>
        <v>16075.421999999999</v>
      </c>
      <c r="O570" s="105">
        <v>7.0000000000000007E-2</v>
      </c>
      <c r="P570" s="101">
        <f t="shared" si="50"/>
        <v>17200.701539999998</v>
      </c>
    </row>
    <row r="571" spans="1:16">
      <c r="A571" s="136"/>
      <c r="B571" s="128"/>
      <c r="C571" s="213"/>
      <c r="D571" s="756"/>
      <c r="E571" s="44"/>
      <c r="F571" s="51"/>
      <c r="G571" s="766"/>
      <c r="H571" s="29"/>
      <c r="I571" s="150"/>
      <c r="J571" s="133"/>
      <c r="K571" s="134"/>
      <c r="L571" s="135"/>
      <c r="M571" s="104">
        <v>6021.12</v>
      </c>
      <c r="N571" s="104">
        <f>M571-(M571*0.03)</f>
        <v>5840.4863999999998</v>
      </c>
      <c r="O571" s="105">
        <v>7.0000000000000007E-2</v>
      </c>
      <c r="P571" s="101">
        <f>(N571*O571)+N571</f>
        <v>6249.3204479999995</v>
      </c>
    </row>
    <row r="572" spans="1:16">
      <c r="A572" s="136"/>
      <c r="B572" s="128"/>
      <c r="C572" s="213"/>
      <c r="D572" s="756"/>
      <c r="E572" s="44"/>
      <c r="F572" s="51"/>
      <c r="G572" s="766"/>
      <c r="H572" s="29"/>
      <c r="I572" s="132"/>
      <c r="J572" s="133"/>
      <c r="K572" s="134"/>
      <c r="L572" s="135"/>
      <c r="M572" s="104">
        <v>8714.16</v>
      </c>
      <c r="N572" s="104">
        <f>M572-(M572*0.03)</f>
        <v>8452.7351999999992</v>
      </c>
      <c r="O572" s="105">
        <v>7.0000000000000007E-2</v>
      </c>
      <c r="P572" s="101">
        <f>(N572*O572)+N572</f>
        <v>9044.4266639999987</v>
      </c>
    </row>
    <row r="573" spans="1:16">
      <c r="A573" s="136"/>
      <c r="B573" s="128"/>
      <c r="C573" s="213"/>
      <c r="D573" s="756"/>
      <c r="E573" s="44"/>
      <c r="F573" s="51"/>
      <c r="G573" s="766"/>
      <c r="H573" s="29"/>
      <c r="I573" s="132"/>
      <c r="J573" s="133"/>
      <c r="K573" s="134"/>
      <c r="L573" s="135"/>
      <c r="M573" s="104">
        <v>0</v>
      </c>
      <c r="N573" s="104">
        <f>M573-(M573*0.03)</f>
        <v>0</v>
      </c>
      <c r="O573" s="105">
        <v>7.0000000000000007E-2</v>
      </c>
      <c r="P573" s="101">
        <f t="shared" ref="P573:P579" si="51">(N573*O573)+N573</f>
        <v>0</v>
      </c>
    </row>
    <row r="574" spans="1:16">
      <c r="A574" s="136"/>
      <c r="B574" s="128"/>
      <c r="C574" s="213"/>
      <c r="D574" s="756"/>
      <c r="E574" s="44"/>
      <c r="F574" s="51"/>
      <c r="G574" s="766"/>
      <c r="H574" s="29"/>
      <c r="I574" s="132"/>
      <c r="J574" s="133"/>
      <c r="K574" s="134"/>
      <c r="L574" s="135"/>
      <c r="M574" s="104">
        <v>18537.7</v>
      </c>
      <c r="N574" s="104">
        <f>M574-(M574*0.03)</f>
        <v>17981.569</v>
      </c>
      <c r="O574" s="105">
        <v>7.0000000000000007E-2</v>
      </c>
      <c r="P574" s="101">
        <f t="shared" si="51"/>
        <v>19240.278829999999</v>
      </c>
    </row>
    <row r="575" spans="1:16">
      <c r="A575" s="151"/>
      <c r="B575" s="128"/>
      <c r="C575" s="213"/>
      <c r="D575" s="756"/>
      <c r="E575" s="50"/>
      <c r="F575" s="51"/>
      <c r="G575" s="766"/>
      <c r="H575" s="29"/>
      <c r="I575" s="132"/>
      <c r="J575" s="133"/>
      <c r="K575" s="134"/>
      <c r="L575" s="135"/>
      <c r="M575" s="104">
        <v>9031.68</v>
      </c>
      <c r="N575" s="104">
        <f t="shared" ref="N575:N584" si="52">M575-(M575*0.03)</f>
        <v>8760.7296000000006</v>
      </c>
      <c r="O575" s="105">
        <v>7.0000000000000007E-2</v>
      </c>
      <c r="P575" s="101">
        <f t="shared" si="51"/>
        <v>9373.9806720000015</v>
      </c>
    </row>
    <row r="576" spans="1:16">
      <c r="A576" s="152"/>
      <c r="B576" s="128"/>
      <c r="C576" s="213"/>
      <c r="D576" s="756"/>
      <c r="E576" s="153"/>
      <c r="F576" s="51"/>
      <c r="G576" s="766"/>
      <c r="H576" s="35"/>
      <c r="I576" s="154"/>
      <c r="J576" s="155"/>
      <c r="K576" s="156"/>
      <c r="L576" s="135"/>
      <c r="N576" s="104">
        <f t="shared" si="52"/>
        <v>0</v>
      </c>
      <c r="O576" s="105">
        <v>7.0000000000000007E-2</v>
      </c>
      <c r="P576" s="101">
        <f t="shared" si="51"/>
        <v>0</v>
      </c>
    </row>
    <row r="577" spans="1:16">
      <c r="A577" s="136"/>
      <c r="B577" s="128"/>
      <c r="C577" s="213"/>
      <c r="D577" s="756"/>
      <c r="E577" s="157"/>
      <c r="F577" s="51"/>
      <c r="G577" s="766"/>
      <c r="H577" s="29"/>
      <c r="I577" s="132"/>
      <c r="J577" s="133"/>
      <c r="K577" s="134"/>
      <c r="L577" s="135"/>
      <c r="M577" s="104">
        <v>8478.9599999999991</v>
      </c>
      <c r="N577" s="104">
        <f t="shared" si="52"/>
        <v>8224.5911999999989</v>
      </c>
      <c r="O577" s="105">
        <v>7.0000000000000007E-2</v>
      </c>
      <c r="P577" s="101">
        <f t="shared" si="51"/>
        <v>8800.3125839999993</v>
      </c>
    </row>
    <row r="578" spans="1:16">
      <c r="A578" s="136"/>
      <c r="B578" s="128"/>
      <c r="C578" s="213"/>
      <c r="D578" s="756"/>
      <c r="E578" s="158"/>
      <c r="F578" s="51"/>
      <c r="G578" s="766"/>
      <c r="H578" s="29"/>
      <c r="I578" s="132"/>
      <c r="J578" s="133"/>
      <c r="K578" s="134"/>
      <c r="L578" s="135"/>
      <c r="M578" s="104">
        <v>11122.62</v>
      </c>
      <c r="N578" s="104">
        <f t="shared" si="52"/>
        <v>10788.941400000002</v>
      </c>
      <c r="O578" s="105">
        <v>7.0000000000000007E-2</v>
      </c>
      <c r="P578" s="101">
        <f t="shared" si="51"/>
        <v>11544.167298000002</v>
      </c>
    </row>
    <row r="579" spans="1:16">
      <c r="A579" s="136"/>
      <c r="B579" s="128"/>
      <c r="C579" s="213"/>
      <c r="D579" s="757"/>
      <c r="E579" s="160"/>
      <c r="F579" s="161"/>
      <c r="G579" s="766"/>
      <c r="H579" s="162"/>
      <c r="I579" s="163"/>
      <c r="J579" s="133"/>
      <c r="K579" s="134"/>
      <c r="L579" s="135"/>
      <c r="M579" s="104">
        <v>3813.12</v>
      </c>
      <c r="N579" s="104">
        <f t="shared" si="52"/>
        <v>3698.7264</v>
      </c>
      <c r="O579" s="105">
        <v>7.0000000000000007E-2</v>
      </c>
      <c r="P579" s="101">
        <f t="shared" si="51"/>
        <v>3957.637248</v>
      </c>
    </row>
    <row r="580" spans="1:16">
      <c r="A580" s="136"/>
      <c r="B580" s="128"/>
      <c r="C580" s="213"/>
      <c r="D580" s="757"/>
      <c r="E580" s="182"/>
      <c r="F580" s="161"/>
      <c r="G580" s="766"/>
      <c r="H580" s="162"/>
      <c r="I580" s="163"/>
      <c r="J580" s="133"/>
      <c r="K580" s="134"/>
      <c r="L580" s="135"/>
    </row>
    <row r="581" spans="1:16">
      <c r="A581" s="136"/>
      <c r="B581" s="128"/>
      <c r="C581" s="213"/>
      <c r="D581" s="757"/>
      <c r="E581" s="182"/>
      <c r="F581" s="161"/>
      <c r="G581" s="766"/>
      <c r="H581" s="162"/>
      <c r="I581" s="163"/>
      <c r="J581" s="133"/>
      <c r="K581" s="134"/>
      <c r="L581" s="135"/>
    </row>
    <row r="582" spans="1:16">
      <c r="A582" s="136"/>
      <c r="B582" s="128"/>
      <c r="C582" s="213"/>
      <c r="D582" s="757"/>
      <c r="E582" s="182"/>
      <c r="F582" s="161"/>
      <c r="G582" s="766"/>
      <c r="H582" s="162"/>
      <c r="I582" s="163"/>
      <c r="J582" s="133"/>
      <c r="K582" s="134"/>
      <c r="L582" s="135"/>
    </row>
    <row r="583" spans="1:16">
      <c r="A583" s="136"/>
      <c r="B583" s="128"/>
      <c r="C583" s="213"/>
      <c r="D583" s="757"/>
      <c r="E583" s="158"/>
      <c r="F583" s="51"/>
      <c r="G583" s="766"/>
      <c r="H583" s="29"/>
      <c r="I583" s="132"/>
      <c r="J583" s="133"/>
      <c r="K583" s="134"/>
      <c r="L583" s="135"/>
    </row>
    <row r="584" spans="1:16">
      <c r="A584" s="136"/>
      <c r="B584" s="164"/>
      <c r="C584" s="213"/>
      <c r="D584" s="757"/>
      <c r="E584" s="158"/>
      <c r="F584" s="51"/>
      <c r="G584" s="766"/>
      <c r="H584" s="29"/>
      <c r="I584" s="132"/>
      <c r="J584" s="133"/>
      <c r="K584" s="134"/>
      <c r="L584" s="135"/>
      <c r="M584" s="104">
        <v>8640</v>
      </c>
      <c r="N584" s="104">
        <f t="shared" si="52"/>
        <v>8380.7999999999993</v>
      </c>
      <c r="O584" s="105">
        <v>7.0000000000000007E-2</v>
      </c>
      <c r="P584" s="101">
        <f>(N584*O584)+N584</f>
        <v>8967.4559999999983</v>
      </c>
    </row>
    <row r="585" spans="1:16">
      <c r="A585" s="165"/>
      <c r="B585" s="128"/>
      <c r="C585" s="213"/>
      <c r="D585" s="757"/>
      <c r="E585" s="160"/>
      <c r="F585" s="161"/>
      <c r="G585" s="766"/>
      <c r="H585" s="162"/>
      <c r="I585" s="163"/>
      <c r="J585" s="166"/>
      <c r="K585" s="167"/>
      <c r="L585" s="135"/>
    </row>
    <row r="586" spans="1:16">
      <c r="A586" s="168"/>
      <c r="B586" s="3753"/>
      <c r="C586" s="618"/>
      <c r="D586" s="618"/>
      <c r="E586" s="3753"/>
      <c r="F586" s="3753"/>
      <c r="G586" s="281"/>
      <c r="H586" s="91"/>
      <c r="I586" s="3753"/>
      <c r="J586" s="170"/>
      <c r="K586" s="3753"/>
      <c r="L586" s="171"/>
      <c r="M586" s="3753"/>
    </row>
  </sheetData>
  <mergeCells count="14">
    <mergeCell ref="F45:I45"/>
    <mergeCell ref="A3:B3"/>
    <mergeCell ref="A436:B436"/>
    <mergeCell ref="A438:B438"/>
    <mergeCell ref="A5:B5"/>
    <mergeCell ref="A552:B552"/>
    <mergeCell ref="F227:I227"/>
    <mergeCell ref="A474:B474"/>
    <mergeCell ref="A476:B476"/>
    <mergeCell ref="A512:B512"/>
    <mergeCell ref="A514:B514"/>
    <mergeCell ref="A550:B550"/>
    <mergeCell ref="A398:B398"/>
    <mergeCell ref="A400:B400"/>
  </mergeCells>
  <phoneticPr fontId="88" type="noConversion"/>
  <pageMargins left="0.70866141732283472" right="0.51181102362204722" top="0.35433070866141736" bottom="0.31496062992125984" header="0.15748031496062992" footer="0.15748031496062992"/>
  <pageSetup paperSize="9" scale="58" orientation="portrait" r:id="rId1"/>
  <colBreaks count="1" manualBreakCount="1">
    <brk id="11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1E9E4-5137-4F41-B86A-CFFACE243389}">
  <dimension ref="A1:P529"/>
  <sheetViews>
    <sheetView view="pageBreakPreview" topLeftCell="A448" zoomScale="60" zoomScaleNormal="100" workbookViewId="0">
      <selection activeCell="N463" sqref="N463"/>
    </sheetView>
  </sheetViews>
  <sheetFormatPr defaultRowHeight="34.5"/>
  <cols>
    <col min="1" max="1" width="2" style="4" customWidth="1"/>
    <col min="2" max="2" width="30.140625" style="3" customWidth="1"/>
    <col min="3" max="4" width="11.28515625" style="77" customWidth="1"/>
    <col min="5" max="5" width="11.28515625" style="232" customWidth="1"/>
    <col min="6" max="6" width="11.28515625" style="258" customWidth="1"/>
    <col min="7" max="7" width="11" style="270" customWidth="1"/>
    <col min="8" max="8" width="11.5703125" style="3" customWidth="1"/>
    <col min="9" max="9" width="20.85546875" style="430" customWidth="1"/>
    <col min="10" max="10" width="12.28515625" style="3" customWidth="1"/>
    <col min="11" max="11" width="12" style="175" customWidth="1"/>
    <col min="12" max="12" width="12.7109375" style="3" customWidth="1"/>
    <col min="13" max="13" width="15.7109375" style="438" customWidth="1"/>
    <col min="14" max="14" width="9.140625" style="438"/>
    <col min="15" max="15" width="14.42578125" style="471" customWidth="1"/>
    <col min="16" max="16" width="13.85546875" style="438" customWidth="1"/>
    <col min="17" max="17" width="14.140625" style="3" customWidth="1"/>
    <col min="18" max="16384" width="9.140625" style="3"/>
  </cols>
  <sheetData>
    <row r="1" spans="1:16" ht="24" customHeight="1">
      <c r="F1" s="233"/>
      <c r="K1" s="532">
        <v>1</v>
      </c>
    </row>
    <row r="2" spans="1:16" s="1" customFormat="1">
      <c r="A2" s="1" t="s">
        <v>1</v>
      </c>
      <c r="C2" s="71"/>
      <c r="D2" s="77"/>
      <c r="E2" s="232"/>
      <c r="F2" s="233"/>
      <c r="G2" s="271"/>
      <c r="H2" s="3"/>
      <c r="I2" s="214"/>
      <c r="J2" s="3"/>
      <c r="K2" s="175"/>
      <c r="M2" s="232"/>
      <c r="N2" s="232"/>
      <c r="O2" s="472"/>
      <c r="P2" s="232"/>
    </row>
    <row r="3" spans="1:16" s="1" customFormat="1">
      <c r="A3" s="3761" t="s">
        <v>2</v>
      </c>
      <c r="B3" s="3761"/>
      <c r="C3" s="10"/>
      <c r="D3" s="78"/>
      <c r="E3" s="232"/>
      <c r="F3" s="233"/>
      <c r="G3" s="271"/>
      <c r="H3" s="3"/>
      <c r="I3" s="214"/>
      <c r="J3" s="3"/>
      <c r="K3" s="175"/>
      <c r="M3" s="232"/>
      <c r="N3" s="232"/>
      <c r="O3" s="472"/>
      <c r="P3" s="232"/>
    </row>
    <row r="4" spans="1:16" ht="21" customHeight="1" thickBot="1">
      <c r="F4" s="233"/>
    </row>
    <row r="5" spans="1:16" s="10" customFormat="1">
      <c r="A5" s="3759"/>
      <c r="B5" s="3760" t="s">
        <v>3</v>
      </c>
      <c r="C5" s="6" t="s">
        <v>4</v>
      </c>
      <c r="D5" s="79" t="s">
        <v>5</v>
      </c>
      <c r="E5" s="234" t="s">
        <v>6</v>
      </c>
      <c r="F5" s="235" t="s">
        <v>6</v>
      </c>
      <c r="G5" s="272" t="s">
        <v>7</v>
      </c>
      <c r="H5" s="426" t="s">
        <v>8</v>
      </c>
      <c r="I5" s="400" t="s">
        <v>9</v>
      </c>
      <c r="J5" s="112" t="s">
        <v>10</v>
      </c>
      <c r="K5" s="219" t="s">
        <v>10</v>
      </c>
      <c r="M5" s="469"/>
      <c r="N5" s="469"/>
      <c r="O5" s="473"/>
      <c r="P5" s="469"/>
    </row>
    <row r="6" spans="1:16" s="10" customFormat="1" ht="35.25" thickBot="1">
      <c r="A6" s="118"/>
      <c r="B6" s="16"/>
      <c r="C6" s="12"/>
      <c r="D6" s="81" t="s">
        <v>11</v>
      </c>
      <c r="E6" s="236" t="s">
        <v>12</v>
      </c>
      <c r="F6" s="237" t="s">
        <v>13</v>
      </c>
      <c r="G6" s="273"/>
      <c r="H6" s="122" t="s">
        <v>14</v>
      </c>
      <c r="I6" s="401"/>
      <c r="J6" s="122" t="s">
        <v>15</v>
      </c>
      <c r="K6" s="307" t="s">
        <v>16</v>
      </c>
      <c r="M6" s="469"/>
      <c r="N6" s="469"/>
      <c r="O6" s="473"/>
      <c r="P6" s="469"/>
    </row>
    <row r="7" spans="1:16" s="10" customFormat="1">
      <c r="A7" s="221"/>
      <c r="B7" s="224"/>
      <c r="C7" s="220"/>
      <c r="D7" s="206"/>
      <c r="E7" s="238"/>
      <c r="F7" s="239"/>
      <c r="G7" s="274"/>
      <c r="H7" s="427"/>
      <c r="I7" s="431"/>
      <c r="J7" s="427"/>
      <c r="K7" s="498"/>
      <c r="M7" s="469"/>
      <c r="N7" s="469"/>
      <c r="O7" s="473"/>
      <c r="P7" s="469"/>
    </row>
    <row r="8" spans="1:16">
      <c r="A8" s="222"/>
      <c r="B8" s="26"/>
      <c r="C8" s="85"/>
      <c r="D8" s="86"/>
      <c r="E8" s="31"/>
      <c r="F8" s="23"/>
      <c r="G8" s="1615"/>
      <c r="H8" s="204"/>
      <c r="I8" s="591"/>
      <c r="J8" s="20"/>
      <c r="K8" s="423"/>
      <c r="M8" s="438">
        <v>29112.15</v>
      </c>
      <c r="N8" s="438">
        <v>7.0000000000000007E-2</v>
      </c>
      <c r="O8" s="471">
        <f>(M8*N8)+M8</f>
        <v>31150.000500000002</v>
      </c>
      <c r="P8" s="438">
        <f>O8/105</f>
        <v>296.66667142857142</v>
      </c>
    </row>
    <row r="9" spans="1:16">
      <c r="A9" s="127"/>
      <c r="B9" s="32"/>
      <c r="C9" s="82"/>
      <c r="D9" s="83"/>
      <c r="E9" s="31"/>
      <c r="F9" s="23"/>
      <c r="G9" s="2987"/>
      <c r="H9" s="203"/>
      <c r="I9" s="1791"/>
      <c r="J9" s="29"/>
      <c r="K9" s="424"/>
    </row>
    <row r="10" spans="1:16">
      <c r="A10" s="127"/>
      <c r="B10" s="32"/>
      <c r="C10" s="82"/>
      <c r="D10" s="83"/>
      <c r="E10" s="252"/>
      <c r="F10" s="241"/>
      <c r="G10" s="276"/>
      <c r="H10" s="203"/>
      <c r="I10" s="162"/>
      <c r="J10" s="29"/>
      <c r="K10" s="424"/>
    </row>
    <row r="11" spans="1:16">
      <c r="A11" s="127"/>
      <c r="B11" s="32"/>
      <c r="C11" s="82"/>
      <c r="D11" s="83"/>
      <c r="E11" s="252"/>
      <c r="F11" s="241"/>
      <c r="G11" s="276"/>
      <c r="H11" s="29"/>
      <c r="I11" s="162"/>
      <c r="J11" s="29"/>
      <c r="K11" s="424"/>
    </row>
    <row r="12" spans="1:16">
      <c r="A12" s="127"/>
      <c r="B12" s="32"/>
      <c r="C12" s="82"/>
      <c r="D12" s="83"/>
      <c r="E12" s="252"/>
      <c r="F12" s="241"/>
      <c r="G12" s="2987"/>
      <c r="H12" s="29"/>
      <c r="I12" s="1346"/>
      <c r="J12" s="29"/>
      <c r="K12" s="424"/>
      <c r="M12" s="438">
        <v>38598.129999999997</v>
      </c>
      <c r="N12" s="438">
        <v>7.0000000000000007E-2</v>
      </c>
      <c r="O12" s="471">
        <f>(M12*N12)+M12</f>
        <v>41299.999100000001</v>
      </c>
      <c r="P12" s="438">
        <f>O12/204</f>
        <v>202.45097598039217</v>
      </c>
    </row>
    <row r="13" spans="1:16">
      <c r="A13" s="127"/>
      <c r="B13" s="32"/>
      <c r="C13" s="82"/>
      <c r="D13" s="83"/>
      <c r="E13" s="252"/>
      <c r="F13" s="241"/>
      <c r="G13" s="276"/>
      <c r="H13" s="29"/>
      <c r="I13" s="162"/>
      <c r="J13" s="29"/>
      <c r="K13" s="424"/>
    </row>
    <row r="14" spans="1:16">
      <c r="A14" s="127"/>
      <c r="B14" s="32"/>
      <c r="C14" s="82"/>
      <c r="D14" s="3756"/>
      <c r="E14" s="256"/>
      <c r="F14" s="241"/>
      <c r="G14" s="277"/>
      <c r="H14" s="29"/>
      <c r="I14" s="162"/>
      <c r="J14" s="29"/>
      <c r="K14" s="424"/>
    </row>
    <row r="15" spans="1:16">
      <c r="A15" s="127"/>
      <c r="B15" s="32"/>
      <c r="C15" s="82"/>
      <c r="D15" s="3756"/>
      <c r="E15" s="256"/>
      <c r="F15" s="241"/>
      <c r="G15" s="277"/>
      <c r="H15" s="29"/>
      <c r="I15" s="162"/>
      <c r="J15" s="29"/>
      <c r="K15" s="424"/>
    </row>
    <row r="16" spans="1:16">
      <c r="A16" s="127"/>
      <c r="B16" s="60"/>
      <c r="C16" s="82"/>
      <c r="D16" s="83"/>
      <c r="E16" s="256"/>
      <c r="F16" s="241"/>
      <c r="G16" s="277"/>
      <c r="H16" s="29"/>
      <c r="I16" s="162"/>
      <c r="J16" s="29"/>
      <c r="K16" s="424"/>
    </row>
    <row r="17" spans="1:11">
      <c r="A17" s="127"/>
      <c r="B17" s="1251"/>
      <c r="C17" s="82"/>
      <c r="D17" s="94"/>
      <c r="E17" s="247"/>
      <c r="F17" s="241"/>
      <c r="G17" s="276"/>
      <c r="H17" s="29"/>
      <c r="I17" s="162"/>
      <c r="J17" s="29"/>
      <c r="K17" s="424"/>
    </row>
    <row r="18" spans="1:11">
      <c r="A18" s="127"/>
      <c r="B18" s="225"/>
      <c r="C18" s="82"/>
      <c r="D18" s="83"/>
      <c r="E18" s="252"/>
      <c r="F18" s="241"/>
      <c r="G18" s="276"/>
      <c r="H18" s="29"/>
      <c r="I18" s="162"/>
      <c r="J18" s="29"/>
      <c r="K18" s="424"/>
    </row>
    <row r="19" spans="1:11">
      <c r="A19" s="569"/>
      <c r="B19" s="225"/>
      <c r="C19" s="82"/>
      <c r="D19" s="83"/>
      <c r="E19" s="252"/>
      <c r="F19" s="241"/>
      <c r="G19" s="276"/>
      <c r="H19" s="29"/>
      <c r="I19" s="162"/>
      <c r="J19" s="29"/>
      <c r="K19" s="424"/>
    </row>
    <row r="20" spans="1:11">
      <c r="A20" s="127"/>
      <c r="B20" s="225"/>
      <c r="C20" s="82"/>
      <c r="D20" s="83"/>
      <c r="E20" s="252"/>
      <c r="F20" s="241"/>
      <c r="G20" s="276"/>
      <c r="H20" s="29"/>
      <c r="I20" s="162"/>
      <c r="J20" s="29"/>
      <c r="K20" s="424"/>
    </row>
    <row r="21" spans="1:11">
      <c r="A21" s="569"/>
      <c r="B21" s="570"/>
      <c r="C21" s="85"/>
      <c r="D21" s="86"/>
      <c r="E21" s="252"/>
      <c r="F21" s="241"/>
      <c r="G21" s="275"/>
      <c r="H21" s="20"/>
      <c r="I21" s="432"/>
      <c r="J21" s="20"/>
      <c r="K21" s="423"/>
    </row>
    <row r="22" spans="1:11">
      <c r="A22" s="127"/>
      <c r="B22" s="1249"/>
      <c r="C22" s="82"/>
      <c r="D22" s="83"/>
      <c r="E22" s="252"/>
      <c r="F22" s="241"/>
      <c r="G22" s="3033"/>
      <c r="H22" s="29"/>
      <c r="I22" s="162"/>
      <c r="J22" s="29"/>
      <c r="K22" s="424"/>
    </row>
    <row r="23" spans="1:11">
      <c r="A23" s="127"/>
      <c r="B23" s="225"/>
      <c r="C23" s="82"/>
      <c r="D23" s="83"/>
      <c r="E23" s="252"/>
      <c r="F23" s="241"/>
      <c r="G23" s="904"/>
      <c r="H23" s="29"/>
      <c r="I23" s="162"/>
      <c r="J23" s="29"/>
      <c r="K23" s="424"/>
    </row>
    <row r="24" spans="1:11">
      <c r="A24" s="127"/>
      <c r="B24" s="225"/>
      <c r="C24" s="82"/>
      <c r="D24" s="83"/>
      <c r="E24" s="252"/>
      <c r="F24" s="241"/>
      <c r="G24" s="3033"/>
      <c r="H24" s="29"/>
      <c r="I24" s="162"/>
      <c r="J24" s="29"/>
      <c r="K24" s="424"/>
    </row>
    <row r="25" spans="1:11">
      <c r="A25" s="127"/>
      <c r="B25" s="225"/>
      <c r="C25" s="82"/>
      <c r="D25" s="322"/>
      <c r="E25" s="252"/>
      <c r="F25" s="241"/>
      <c r="G25" s="3033"/>
      <c r="H25" s="29"/>
      <c r="I25" s="162"/>
      <c r="J25" s="29"/>
      <c r="K25" s="424"/>
    </row>
    <row r="26" spans="1:11">
      <c r="A26" s="127"/>
      <c r="B26" s="225"/>
      <c r="C26" s="82"/>
      <c r="D26" s="83"/>
      <c r="E26" s="252"/>
      <c r="F26" s="241"/>
      <c r="G26" s="2987"/>
      <c r="H26" s="29"/>
      <c r="I26" s="162"/>
      <c r="J26" s="29"/>
      <c r="K26" s="424"/>
    </row>
    <row r="27" spans="1:11">
      <c r="A27" s="127"/>
      <c r="B27" s="225"/>
      <c r="C27" s="459"/>
      <c r="D27" s="584"/>
      <c r="E27" s="252"/>
      <c r="F27" s="241"/>
      <c r="G27" s="904"/>
      <c r="H27" s="29"/>
      <c r="I27" s="162"/>
      <c r="J27" s="29"/>
      <c r="K27" s="424"/>
    </row>
    <row r="28" spans="1:11">
      <c r="A28" s="127"/>
      <c r="B28" s="225"/>
      <c r="C28" s="459"/>
      <c r="D28" s="584"/>
      <c r="E28" s="252"/>
      <c r="F28" s="241"/>
      <c r="G28" s="3033"/>
      <c r="H28" s="29"/>
      <c r="I28" s="162"/>
      <c r="J28" s="29"/>
      <c r="K28" s="424"/>
    </row>
    <row r="29" spans="1:11">
      <c r="A29" s="127"/>
      <c r="B29" s="32"/>
      <c r="C29" s="82"/>
      <c r="D29" s="83"/>
      <c r="E29" s="252"/>
      <c r="F29" s="648"/>
      <c r="G29" s="2987"/>
      <c r="H29" s="29"/>
      <c r="I29" s="162"/>
      <c r="J29" s="29"/>
      <c r="K29" s="424"/>
    </row>
    <row r="30" spans="1:11">
      <c r="A30" s="127"/>
      <c r="B30" s="32"/>
      <c r="C30" s="459"/>
      <c r="D30" s="584"/>
      <c r="E30" s="252"/>
      <c r="F30" s="241"/>
      <c r="G30" s="3033"/>
      <c r="H30" s="29"/>
      <c r="I30" s="162"/>
      <c r="J30" s="29"/>
      <c r="K30" s="424"/>
    </row>
    <row r="31" spans="1:11">
      <c r="A31" s="136"/>
      <c r="B31" s="32"/>
      <c r="C31" s="82"/>
      <c r="D31" s="83"/>
      <c r="E31" s="240"/>
      <c r="F31" s="241"/>
      <c r="G31" s="2987"/>
      <c r="H31" s="29"/>
      <c r="I31" s="162"/>
      <c r="J31" s="29"/>
      <c r="K31" s="424"/>
    </row>
    <row r="32" spans="1:11">
      <c r="A32" s="136"/>
      <c r="B32" s="32"/>
      <c r="C32" s="82"/>
      <c r="D32" s="83"/>
      <c r="E32" s="242"/>
      <c r="F32" s="243"/>
      <c r="G32" s="3033"/>
      <c r="H32" s="203"/>
      <c r="I32" s="162"/>
      <c r="J32" s="203"/>
      <c r="K32" s="499"/>
    </row>
    <row r="33" spans="1:16">
      <c r="A33" s="127"/>
      <c r="B33" s="32"/>
      <c r="C33" s="82"/>
      <c r="D33" s="83"/>
      <c r="E33" s="240"/>
      <c r="F33" s="241"/>
      <c r="G33" s="3033"/>
      <c r="H33" s="29"/>
      <c r="I33" s="162"/>
      <c r="J33" s="29"/>
      <c r="K33" s="424"/>
    </row>
    <row r="34" spans="1:16">
      <c r="A34" s="151"/>
      <c r="B34" s="225"/>
      <c r="C34" s="82"/>
      <c r="D34" s="3756"/>
      <c r="E34" s="137"/>
      <c r="F34" s="45"/>
      <c r="G34" s="276"/>
      <c r="H34" s="29"/>
      <c r="I34" s="29"/>
      <c r="J34" s="203"/>
      <c r="K34" s="327"/>
    </row>
    <row r="35" spans="1:16" ht="28.5" customHeight="1">
      <c r="A35" s="229"/>
      <c r="B35" s="230"/>
      <c r="C35" s="231"/>
      <c r="D35" s="231"/>
      <c r="E35" s="255"/>
      <c r="F35" s="255"/>
      <c r="G35" s="279"/>
      <c r="H35" s="231"/>
      <c r="I35" s="433"/>
      <c r="J35" s="231"/>
      <c r="K35" s="501"/>
      <c r="L35" s="4"/>
    </row>
    <row r="36" spans="1:16" ht="28.5" customHeight="1">
      <c r="A36" s="71"/>
      <c r="B36" s="468"/>
      <c r="C36" s="78"/>
      <c r="D36" s="78"/>
      <c r="E36" s="437"/>
      <c r="F36" s="437"/>
      <c r="G36" s="91"/>
      <c r="H36" s="78"/>
      <c r="I36" s="399"/>
      <c r="J36" s="78"/>
      <c r="K36" s="532">
        <v>2</v>
      </c>
      <c r="L36" s="4"/>
      <c r="O36" s="471">
        <f ca="1">+O36:S55</f>
        <v>0</v>
      </c>
    </row>
    <row r="37" spans="1:16">
      <c r="A37" s="89" t="s">
        <v>1</v>
      </c>
      <c r="B37" s="2"/>
      <c r="C37" s="71"/>
      <c r="D37" s="78"/>
      <c r="E37" s="233"/>
      <c r="F37" s="233"/>
      <c r="G37" s="280"/>
      <c r="H37" s="4"/>
      <c r="I37" s="168"/>
      <c r="J37" s="4"/>
      <c r="L37" s="10"/>
    </row>
    <row r="38" spans="1:16" s="1" customFormat="1">
      <c r="A38" s="3761" t="s">
        <v>84</v>
      </c>
      <c r="B38" s="3761"/>
      <c r="C38" s="10"/>
      <c r="D38" s="78"/>
      <c r="E38" s="232"/>
      <c r="F38" s="233"/>
      <c r="G38" s="271"/>
      <c r="H38" s="3"/>
      <c r="I38" s="214"/>
      <c r="J38" s="3"/>
      <c r="K38" s="175"/>
      <c r="M38" s="232"/>
      <c r="N38" s="232"/>
      <c r="O38" s="472"/>
      <c r="P38" s="232"/>
    </row>
    <row r="39" spans="1:16" ht="23.25" customHeight="1" thickBot="1">
      <c r="A39" s="90"/>
      <c r="B39" s="4"/>
      <c r="C39" s="78"/>
      <c r="D39" s="78"/>
      <c r="E39" s="233"/>
      <c r="F39" s="233"/>
      <c r="G39" s="281"/>
      <c r="H39" s="4"/>
      <c r="I39" s="184"/>
      <c r="J39" s="4"/>
    </row>
    <row r="40" spans="1:16">
      <c r="A40" s="3759"/>
      <c r="B40" s="3760" t="s">
        <v>3</v>
      </c>
      <c r="C40" s="6" t="s">
        <v>4</v>
      </c>
      <c r="D40" s="79" t="s">
        <v>5</v>
      </c>
      <c r="E40" s="2750" t="s">
        <v>6</v>
      </c>
      <c r="F40" s="2751" t="s">
        <v>6</v>
      </c>
      <c r="G40" s="272" t="s">
        <v>7</v>
      </c>
      <c r="H40" s="112" t="s">
        <v>8</v>
      </c>
      <c r="I40" s="400" t="s">
        <v>9</v>
      </c>
      <c r="J40" s="112" t="s">
        <v>10</v>
      </c>
      <c r="K40" s="3282" t="s">
        <v>10</v>
      </c>
      <c r="L40" s="10"/>
    </row>
    <row r="41" spans="1:16" ht="35.25" thickBot="1">
      <c r="A41" s="118"/>
      <c r="B41" s="16"/>
      <c r="C41" s="12"/>
      <c r="D41" s="81" t="s">
        <v>11</v>
      </c>
      <c r="E41" s="2752" t="s">
        <v>12</v>
      </c>
      <c r="F41" s="2753" t="s">
        <v>13</v>
      </c>
      <c r="G41" s="273"/>
      <c r="H41" s="122" t="s">
        <v>14</v>
      </c>
      <c r="I41" s="401"/>
      <c r="J41" s="122" t="s">
        <v>15</v>
      </c>
      <c r="K41" s="3306" t="s">
        <v>16</v>
      </c>
      <c r="L41" s="10"/>
    </row>
    <row r="42" spans="1:16">
      <c r="A42" s="148"/>
      <c r="B42" s="287"/>
      <c r="C42" s="82"/>
      <c r="D42" s="3756"/>
      <c r="E42" s="3307"/>
      <c r="F42" s="34"/>
      <c r="G42" s="276"/>
      <c r="H42" s="29"/>
      <c r="I42" s="162"/>
      <c r="J42" s="29"/>
      <c r="K42" s="2877"/>
    </row>
    <row r="43" spans="1:16">
      <c r="A43" s="127"/>
      <c r="B43" s="393"/>
      <c r="C43" s="748"/>
      <c r="D43" s="939"/>
      <c r="E43" s="70"/>
      <c r="F43" s="1646"/>
      <c r="G43" s="904"/>
      <c r="H43" s="69"/>
      <c r="I43" s="852"/>
      <c r="J43" s="69"/>
      <c r="K43" s="3220"/>
    </row>
    <row r="44" spans="1:16">
      <c r="A44" s="127"/>
      <c r="B44" s="393"/>
      <c r="C44" s="218"/>
      <c r="D44" s="939"/>
      <c r="E44" s="70"/>
      <c r="F44" s="1646"/>
      <c r="G44" s="2987"/>
      <c r="H44" s="69"/>
      <c r="I44" s="852"/>
      <c r="J44" s="69"/>
      <c r="K44" s="3220"/>
    </row>
    <row r="45" spans="1:16">
      <c r="A45" s="127"/>
      <c r="B45" s="393"/>
      <c r="C45" s="218"/>
      <c r="D45" s="939"/>
      <c r="E45" s="70"/>
      <c r="F45" s="1646"/>
      <c r="G45" s="2987"/>
      <c r="H45" s="69"/>
      <c r="I45" s="2249"/>
      <c r="J45" s="69"/>
      <c r="K45" s="3220"/>
    </row>
    <row r="46" spans="1:16">
      <c r="A46" s="127"/>
      <c r="B46" s="393"/>
      <c r="C46" s="218"/>
      <c r="D46" s="939"/>
      <c r="E46" s="70"/>
      <c r="F46" s="1646"/>
      <c r="G46" s="2987"/>
      <c r="H46" s="69"/>
      <c r="I46" s="2249"/>
      <c r="J46" s="69"/>
      <c r="K46" s="3220"/>
    </row>
    <row r="47" spans="1:16">
      <c r="A47" s="127"/>
      <c r="B47" s="393"/>
      <c r="C47" s="218"/>
      <c r="D47" s="939"/>
      <c r="E47" s="70"/>
      <c r="F47" s="1646"/>
      <c r="G47" s="2987"/>
      <c r="H47" s="69"/>
      <c r="I47" s="852"/>
      <c r="J47" s="69"/>
      <c r="K47" s="3220"/>
    </row>
    <row r="48" spans="1:16" ht="35.25" thickBot="1">
      <c r="A48" s="228"/>
      <c r="B48" s="1547"/>
      <c r="C48" s="1548"/>
      <c r="D48" s="1549"/>
      <c r="E48" s="3308"/>
      <c r="F48" s="3309"/>
      <c r="G48" s="1551"/>
      <c r="H48" s="1486"/>
      <c r="I48" s="852"/>
      <c r="J48" s="1486"/>
      <c r="K48" s="3301"/>
    </row>
    <row r="49" spans="1:16">
      <c r="A49" s="159"/>
      <c r="B49" s="1647"/>
      <c r="C49" s="1553"/>
      <c r="D49" s="1554"/>
      <c r="E49" s="3251"/>
      <c r="F49" s="3252"/>
      <c r="G49" s="3311"/>
      <c r="H49" s="1555"/>
      <c r="I49" s="1556"/>
      <c r="J49" s="1555"/>
      <c r="K49" s="3302"/>
    </row>
    <row r="50" spans="1:16">
      <c r="A50" s="194"/>
      <c r="B50" s="616"/>
      <c r="C50" s="1561"/>
      <c r="D50" s="1645"/>
      <c r="E50" s="70"/>
      <c r="F50" s="3012"/>
      <c r="G50" s="904"/>
      <c r="H50" s="69"/>
      <c r="I50" s="852"/>
      <c r="J50" s="1345"/>
      <c r="K50" s="3220"/>
    </row>
    <row r="51" spans="1:16" ht="35.25" thickBot="1">
      <c r="A51" s="127"/>
      <c r="B51" s="393"/>
      <c r="C51" s="218"/>
      <c r="D51" s="1646"/>
      <c r="E51" s="70"/>
      <c r="F51" s="1646"/>
      <c r="G51" s="3033"/>
      <c r="H51" s="69"/>
      <c r="I51" s="852"/>
      <c r="J51" s="69"/>
      <c r="K51" s="3220"/>
    </row>
    <row r="52" spans="1:16" s="1" customFormat="1">
      <c r="A52" s="569"/>
      <c r="B52" s="393"/>
      <c r="C52" s="218"/>
      <c r="D52" s="939"/>
      <c r="E52" s="3251"/>
      <c r="F52" s="3252"/>
      <c r="G52" s="630"/>
      <c r="H52" s="628"/>
      <c r="I52" s="1650"/>
      <c r="J52" s="628"/>
      <c r="K52" s="3285"/>
      <c r="M52" s="232"/>
      <c r="N52" s="232"/>
      <c r="O52" s="472"/>
      <c r="P52" s="232"/>
    </row>
    <row r="53" spans="1:16">
      <c r="A53" s="127"/>
      <c r="B53" s="910"/>
      <c r="C53" s="218"/>
      <c r="D53" s="1646"/>
      <c r="E53" s="70"/>
      <c r="F53" s="1646"/>
      <c r="G53" s="3277"/>
      <c r="H53" s="69"/>
      <c r="I53" s="852"/>
      <c r="J53" s="69"/>
      <c r="K53" s="2997"/>
    </row>
    <row r="54" spans="1:16">
      <c r="A54" s="127"/>
      <c r="B54" s="910"/>
      <c r="C54" s="1561"/>
      <c r="D54" s="2839"/>
      <c r="E54" s="70"/>
      <c r="F54" s="1646"/>
      <c r="G54" s="1116"/>
      <c r="H54" s="69"/>
      <c r="I54" s="1650"/>
      <c r="J54" s="69"/>
      <c r="K54" s="2997"/>
    </row>
    <row r="55" spans="1:16">
      <c r="A55" s="127"/>
      <c r="B55" s="910"/>
      <c r="C55" s="218"/>
      <c r="D55" s="1646"/>
      <c r="E55" s="70"/>
      <c r="F55" s="1646"/>
      <c r="G55" s="3277"/>
      <c r="H55" s="69"/>
      <c r="I55" s="852"/>
      <c r="J55" s="69"/>
      <c r="K55" s="2997"/>
    </row>
    <row r="56" spans="1:16">
      <c r="A56" s="127"/>
      <c r="B56" s="544"/>
      <c r="C56" s="218"/>
      <c r="D56" s="1646"/>
      <c r="E56" s="615"/>
      <c r="F56" s="2832"/>
      <c r="G56" s="630"/>
      <c r="H56" s="628"/>
      <c r="I56" s="1642"/>
      <c r="J56" s="628"/>
      <c r="K56" s="3285"/>
    </row>
    <row r="57" spans="1:16">
      <c r="A57" s="127"/>
      <c r="B57" s="1567"/>
      <c r="C57" s="1561"/>
      <c r="D57" s="2839"/>
      <c r="E57" s="3250"/>
      <c r="F57" s="3310"/>
      <c r="G57" s="1648"/>
      <c r="H57" s="1649"/>
      <c r="I57" s="1650"/>
      <c r="J57" s="1649"/>
      <c r="K57" s="3303"/>
    </row>
    <row r="58" spans="1:16">
      <c r="A58" s="127"/>
      <c r="B58" s="32"/>
      <c r="C58" s="82"/>
      <c r="D58" s="83"/>
      <c r="E58" s="40"/>
      <c r="F58" s="34"/>
      <c r="G58" s="904"/>
      <c r="H58" s="29"/>
      <c r="I58" s="162"/>
      <c r="J58" s="29"/>
      <c r="K58" s="2877"/>
    </row>
    <row r="59" spans="1:16">
      <c r="A59" s="136"/>
      <c r="B59" s="69"/>
      <c r="C59" s="218"/>
      <c r="D59" s="1646"/>
      <c r="E59" s="70"/>
      <c r="F59" s="3300"/>
      <c r="G59" s="904"/>
      <c r="H59" s="69"/>
      <c r="I59" s="162"/>
      <c r="J59" s="852"/>
      <c r="K59" s="2997"/>
    </row>
    <row r="60" spans="1:16">
      <c r="A60" s="136"/>
      <c r="B60" s="544"/>
      <c r="C60" s="218"/>
      <c r="D60" s="1646"/>
      <c r="E60" s="615"/>
      <c r="F60" s="2832"/>
      <c r="G60" s="630"/>
      <c r="H60" s="628"/>
      <c r="I60" s="162"/>
      <c r="J60" s="628"/>
      <c r="K60" s="3285"/>
    </row>
    <row r="61" spans="1:16" ht="35.25" thickBot="1">
      <c r="A61" s="127"/>
      <c r="B61" s="544"/>
      <c r="C61" s="218"/>
      <c r="D61" s="1646"/>
      <c r="E61" s="615"/>
      <c r="F61" s="2832"/>
      <c r="G61" s="630"/>
      <c r="H61" s="628"/>
      <c r="I61" s="162"/>
      <c r="J61" s="628"/>
      <c r="K61" s="3285"/>
    </row>
    <row r="62" spans="1:16" ht="35.25" thickBot="1">
      <c r="A62" s="151"/>
      <c r="B62" s="1552"/>
      <c r="C62" s="1553"/>
      <c r="D62" s="1554"/>
      <c r="E62" s="3251"/>
      <c r="F62" s="3252"/>
      <c r="G62" s="1527"/>
      <c r="H62" s="1555"/>
      <c r="I62" s="1556"/>
      <c r="J62" s="2175"/>
      <c r="K62" s="3304"/>
    </row>
    <row r="63" spans="1:16">
      <c r="A63" s="151"/>
      <c r="B63" s="1552"/>
      <c r="C63" s="1553"/>
      <c r="D63" s="1554"/>
      <c r="E63" s="3251"/>
      <c r="F63" s="3252"/>
      <c r="G63" s="1527"/>
      <c r="H63" s="1555"/>
      <c r="I63" s="1556"/>
      <c r="J63" s="2175"/>
      <c r="K63" s="3304"/>
    </row>
    <row r="64" spans="1:16">
      <c r="A64" s="194"/>
      <c r="B64" s="616"/>
      <c r="C64" s="218"/>
      <c r="D64" s="939"/>
      <c r="E64" s="3118"/>
      <c r="F64" s="2775"/>
      <c r="G64" s="1194"/>
      <c r="H64" s="162"/>
      <c r="I64" s="459"/>
      <c r="J64" s="416"/>
      <c r="K64" s="416"/>
    </row>
    <row r="65" spans="1:16">
      <c r="A65" s="127"/>
      <c r="B65" s="544"/>
      <c r="C65" s="625"/>
      <c r="D65" s="1558"/>
      <c r="E65" s="615"/>
      <c r="F65" s="2832"/>
      <c r="G65" s="630"/>
      <c r="H65" s="628"/>
      <c r="I65" s="1559"/>
      <c r="J65" s="628"/>
      <c r="K65" s="3285"/>
    </row>
    <row r="66" spans="1:16">
      <c r="A66" s="127"/>
      <c r="B66" s="225"/>
      <c r="C66" s="82"/>
      <c r="D66" s="94"/>
      <c r="E66" s="3118"/>
      <c r="F66" s="2775"/>
      <c r="G66" s="1194"/>
      <c r="H66" s="162"/>
      <c r="I66" s="162"/>
      <c r="J66" s="162"/>
      <c r="K66" s="3305"/>
    </row>
    <row r="67" spans="1:16">
      <c r="A67" s="127"/>
      <c r="B67" s="225"/>
      <c r="C67" s="82"/>
      <c r="D67" s="94"/>
      <c r="E67" s="1974"/>
      <c r="F67" s="34"/>
      <c r="G67" s="1194"/>
      <c r="H67" s="162"/>
      <c r="I67" s="162"/>
      <c r="J67" s="162"/>
      <c r="K67" s="3305"/>
    </row>
    <row r="68" spans="1:16">
      <c r="A68" s="508"/>
      <c r="B68" s="32"/>
      <c r="C68" s="82"/>
      <c r="D68" s="626"/>
      <c r="E68" s="2717"/>
      <c r="F68" s="1646"/>
      <c r="G68" s="904"/>
      <c r="H68" s="69"/>
      <c r="I68" s="69"/>
      <c r="J68" s="908"/>
      <c r="K68" s="2804"/>
    </row>
    <row r="69" spans="1:16">
      <c r="A69" s="127"/>
      <c r="B69" s="645"/>
      <c r="C69" s="82"/>
      <c r="D69" s="94"/>
      <c r="E69" s="33"/>
      <c r="F69" s="34"/>
      <c r="G69" s="904"/>
      <c r="H69" s="29"/>
      <c r="I69" s="29"/>
      <c r="J69" s="203"/>
      <c r="K69" s="1773"/>
    </row>
    <row r="70" spans="1:16">
      <c r="A70" s="260"/>
      <c r="B70" s="225"/>
      <c r="C70" s="82"/>
      <c r="D70" s="3756"/>
      <c r="E70" s="33"/>
      <c r="F70" s="34"/>
      <c r="G70" s="904"/>
      <c r="H70" s="29"/>
      <c r="I70" s="561"/>
      <c r="J70" s="203"/>
      <c r="K70" s="1773"/>
      <c r="L70" s="4"/>
    </row>
    <row r="71" spans="1:16">
      <c r="A71" s="3753"/>
      <c r="B71" s="91"/>
      <c r="C71" s="71"/>
      <c r="D71" s="78"/>
      <c r="E71" s="78"/>
      <c r="F71" s="78"/>
      <c r="G71" s="91"/>
      <c r="H71" s="78"/>
      <c r="I71" s="399"/>
      <c r="J71" s="78"/>
      <c r="K71" s="505"/>
      <c r="L71" s="4"/>
    </row>
    <row r="72" spans="1:16">
      <c r="A72" s="1" t="s">
        <v>1</v>
      </c>
      <c r="B72" s="1"/>
      <c r="C72" s="71"/>
      <c r="F72" s="233"/>
      <c r="G72" s="271"/>
      <c r="I72" s="214"/>
      <c r="L72" s="1"/>
    </row>
    <row r="73" spans="1:16" s="1" customFormat="1">
      <c r="A73" s="3761" t="s">
        <v>84</v>
      </c>
      <c r="B73" s="3761"/>
      <c r="C73" s="10"/>
      <c r="D73" s="78"/>
      <c r="E73" s="232"/>
      <c r="F73" s="233"/>
      <c r="G73" s="271"/>
      <c r="H73" s="3"/>
      <c r="I73" s="214"/>
      <c r="J73" s="3"/>
      <c r="K73" s="175"/>
      <c r="M73" s="232"/>
      <c r="N73" s="232"/>
      <c r="O73" s="472"/>
      <c r="P73" s="232"/>
    </row>
    <row r="74" spans="1:16" ht="15" customHeight="1" thickBot="1">
      <c r="F74" s="233"/>
    </row>
    <row r="75" spans="1:16">
      <c r="A75" s="7"/>
      <c r="B75" s="3760" t="s">
        <v>3</v>
      </c>
      <c r="C75" s="6" t="s">
        <v>4</v>
      </c>
      <c r="D75" s="79" t="s">
        <v>5</v>
      </c>
      <c r="E75" s="234" t="s">
        <v>6</v>
      </c>
      <c r="F75" s="235" t="s">
        <v>6</v>
      </c>
      <c r="G75" s="272" t="s">
        <v>7</v>
      </c>
      <c r="H75" s="112" t="s">
        <v>8</v>
      </c>
      <c r="I75" s="400" t="s">
        <v>9</v>
      </c>
      <c r="J75" s="112" t="s">
        <v>10</v>
      </c>
      <c r="K75" s="219" t="s">
        <v>10</v>
      </c>
      <c r="L75" s="10"/>
    </row>
    <row r="76" spans="1:16" ht="35.25" thickBot="1">
      <c r="A76" s="13"/>
      <c r="B76" s="16"/>
      <c r="C76" s="12"/>
      <c r="D76" s="81" t="s">
        <v>11</v>
      </c>
      <c r="E76" s="236" t="s">
        <v>13</v>
      </c>
      <c r="F76" s="237" t="s">
        <v>12</v>
      </c>
      <c r="G76" s="273"/>
      <c r="H76" s="122" t="s">
        <v>14</v>
      </c>
      <c r="I76" s="401"/>
      <c r="J76" s="122" t="s">
        <v>15</v>
      </c>
      <c r="K76" s="307" t="s">
        <v>16</v>
      </c>
      <c r="L76" s="10"/>
    </row>
    <row r="77" spans="1:16" s="1" customFormat="1">
      <c r="A77" s="269"/>
      <c r="B77" s="264"/>
      <c r="C77" s="85"/>
      <c r="D77" s="86"/>
      <c r="E77" s="250"/>
      <c r="F77" s="251"/>
      <c r="G77" s="275"/>
      <c r="H77" s="20"/>
      <c r="I77" s="432"/>
      <c r="J77" s="20"/>
      <c r="K77" s="423"/>
      <c r="M77" s="232"/>
      <c r="N77" s="232"/>
      <c r="O77" s="472"/>
      <c r="P77" s="232"/>
    </row>
    <row r="78" spans="1:16">
      <c r="A78" s="94"/>
      <c r="B78" s="225"/>
      <c r="C78" s="82"/>
      <c r="D78" s="605"/>
      <c r="E78" s="252"/>
      <c r="F78" s="241"/>
      <c r="G78" s="276"/>
      <c r="H78" s="29"/>
      <c r="I78" s="162"/>
      <c r="J78" s="432"/>
      <c r="K78" s="423"/>
      <c r="L78" s="1"/>
    </row>
    <row r="79" spans="1:16" ht="37.5">
      <c r="A79" s="263"/>
      <c r="B79" s="660"/>
      <c r="C79" s="82"/>
      <c r="D79" s="94"/>
      <c r="E79" s="95"/>
      <c r="F79" s="45"/>
      <c r="G79" s="276"/>
      <c r="H79" s="2154"/>
      <c r="I79" s="162"/>
      <c r="J79" s="29"/>
      <c r="K79" s="424"/>
    </row>
    <row r="80" spans="1:16">
      <c r="A80" s="94"/>
      <c r="B80" s="264"/>
      <c r="C80" s="215"/>
      <c r="D80" s="428"/>
      <c r="E80" s="250"/>
      <c r="F80" s="251"/>
      <c r="G80" s="275"/>
      <c r="H80" s="20"/>
      <c r="I80" s="432"/>
      <c r="J80" s="20"/>
      <c r="K80" s="423"/>
    </row>
    <row r="81" spans="1:13">
      <c r="A81" s="2441"/>
      <c r="B81" s="225"/>
      <c r="C81" s="82"/>
      <c r="D81" s="83"/>
      <c r="E81" s="252"/>
      <c r="F81" s="3098"/>
      <c r="G81" s="2987"/>
      <c r="H81" s="29"/>
      <c r="I81" s="416"/>
      <c r="J81" s="29"/>
      <c r="K81" s="423"/>
      <c r="M81" s="438">
        <f>50000/104</f>
        <v>480.76923076923077</v>
      </c>
    </row>
    <row r="82" spans="1:13">
      <c r="A82" s="94"/>
      <c r="B82" s="225"/>
      <c r="C82" s="82"/>
      <c r="D82" s="83"/>
      <c r="E82" s="252"/>
      <c r="F82" s="241"/>
      <c r="G82" s="276"/>
      <c r="H82" s="29"/>
      <c r="I82" s="162"/>
      <c r="J82" s="29"/>
      <c r="K82" s="423"/>
    </row>
    <row r="83" spans="1:13">
      <c r="A83" s="94"/>
      <c r="B83" s="225"/>
      <c r="C83" s="82"/>
      <c r="D83" s="83"/>
      <c r="E83" s="252"/>
      <c r="F83" s="241"/>
      <c r="G83" s="276"/>
      <c r="H83" s="29"/>
      <c r="I83" s="162"/>
      <c r="J83" s="29"/>
      <c r="K83" s="423"/>
    </row>
    <row r="84" spans="1:13">
      <c r="A84" s="94"/>
      <c r="B84" s="225"/>
      <c r="C84" s="82"/>
      <c r="D84" s="83"/>
      <c r="E84" s="252"/>
      <c r="F84" s="241"/>
      <c r="G84" s="276"/>
      <c r="H84" s="29"/>
      <c r="I84" s="162"/>
      <c r="J84" s="29"/>
      <c r="K84" s="423"/>
    </row>
    <row r="85" spans="1:13">
      <c r="A85" s="94"/>
      <c r="B85" s="264"/>
      <c r="C85" s="85"/>
      <c r="D85" s="86"/>
      <c r="E85" s="250"/>
      <c r="F85" s="251"/>
      <c r="G85" s="275"/>
      <c r="H85" s="20"/>
      <c r="I85" s="432"/>
      <c r="J85" s="20"/>
      <c r="K85" s="423"/>
    </row>
    <row r="86" spans="1:13">
      <c r="A86" s="2441"/>
      <c r="B86" s="32"/>
      <c r="C86" s="82"/>
      <c r="D86" s="83"/>
      <c r="E86" s="252"/>
      <c r="F86" s="2443"/>
      <c r="G86" s="946"/>
      <c r="H86" s="29"/>
      <c r="I86" s="1346"/>
      <c r="J86" s="203"/>
      <c r="K86" s="424"/>
    </row>
    <row r="87" spans="1:13">
      <c r="A87" s="94"/>
      <c r="B87" s="32"/>
      <c r="C87" s="82"/>
      <c r="D87" s="86"/>
      <c r="E87" s="2482"/>
      <c r="F87" s="2483"/>
      <c r="G87" s="1152"/>
      <c r="H87" s="204"/>
      <c r="I87" s="1346"/>
      <c r="J87" s="204"/>
      <c r="K87" s="424"/>
    </row>
    <row r="88" spans="1:13">
      <c r="A88" s="261"/>
      <c r="B88" s="32"/>
      <c r="C88" s="82"/>
      <c r="D88" s="86"/>
      <c r="E88" s="244"/>
      <c r="F88" s="245"/>
      <c r="G88" s="3276"/>
      <c r="H88" s="204"/>
      <c r="I88" s="162"/>
      <c r="J88" s="204"/>
      <c r="K88" s="424"/>
    </row>
    <row r="89" spans="1:13">
      <c r="A89" s="261"/>
      <c r="B89" s="32"/>
      <c r="C89" s="82"/>
      <c r="D89" s="86"/>
      <c r="E89" s="3313"/>
      <c r="F89" s="2483"/>
      <c r="G89" s="3276"/>
      <c r="H89" s="204"/>
      <c r="I89" s="162"/>
      <c r="J89" s="204"/>
      <c r="K89" s="2877"/>
    </row>
    <row r="90" spans="1:13">
      <c r="A90" s="261"/>
      <c r="B90" s="32"/>
      <c r="C90" s="82"/>
      <c r="D90" s="97"/>
      <c r="E90" s="248"/>
      <c r="F90" s="245"/>
      <c r="G90" s="275"/>
      <c r="H90" s="85"/>
      <c r="I90" s="429"/>
      <c r="J90" s="204"/>
      <c r="K90" s="424"/>
    </row>
    <row r="91" spans="1:13">
      <c r="A91" s="261"/>
      <c r="B91" s="32"/>
      <c r="C91" s="209"/>
      <c r="D91" s="83"/>
      <c r="E91" s="249"/>
      <c r="F91" s="245"/>
      <c r="G91" s="275"/>
      <c r="H91" s="204"/>
      <c r="I91" s="440"/>
      <c r="J91" s="204"/>
      <c r="K91" s="423"/>
    </row>
    <row r="92" spans="1:13">
      <c r="A92" s="261"/>
      <c r="B92" s="32"/>
      <c r="C92" s="209"/>
      <c r="D92" s="351"/>
      <c r="E92" s="249"/>
      <c r="F92" s="245"/>
      <c r="G92" s="275"/>
      <c r="H92" s="204"/>
      <c r="I92" s="162"/>
      <c r="J92" s="204"/>
      <c r="K92" s="500"/>
    </row>
    <row r="93" spans="1:13">
      <c r="A93" s="178"/>
      <c r="B93" s="2444"/>
      <c r="C93" s="1561"/>
      <c r="D93" s="83"/>
      <c r="E93" s="249"/>
      <c r="F93" s="245"/>
      <c r="G93" s="2445"/>
      <c r="H93" s="203"/>
      <c r="I93" s="454"/>
      <c r="J93" s="203"/>
      <c r="K93" s="499"/>
    </row>
    <row r="94" spans="1:13">
      <c r="A94" s="94"/>
      <c r="B94" s="616"/>
      <c r="C94" s="1561"/>
      <c r="D94" s="83"/>
      <c r="E94" s="250"/>
      <c r="F94" s="251"/>
      <c r="G94" s="2439"/>
      <c r="H94" s="20"/>
      <c r="I94" s="432"/>
      <c r="J94" s="20"/>
      <c r="K94" s="423"/>
    </row>
    <row r="95" spans="1:13">
      <c r="A95" s="94"/>
      <c r="B95" s="616"/>
      <c r="C95" s="1561"/>
      <c r="D95" s="83"/>
      <c r="E95" s="250"/>
      <c r="F95" s="251"/>
      <c r="G95" s="2439"/>
      <c r="H95" s="20"/>
      <c r="I95" s="432"/>
      <c r="J95" s="20"/>
      <c r="K95" s="423"/>
    </row>
    <row r="96" spans="1:13">
      <c r="A96" s="261"/>
      <c r="B96" s="616"/>
      <c r="C96" s="1561"/>
      <c r="D96" s="83"/>
      <c r="E96" s="250"/>
      <c r="F96" s="251"/>
      <c r="G96" s="2439"/>
      <c r="H96" s="20"/>
      <c r="I96" s="432"/>
      <c r="J96" s="20"/>
      <c r="K96" s="423"/>
    </row>
    <row r="97" spans="1:12">
      <c r="A97" s="261"/>
      <c r="B97" s="1251"/>
      <c r="C97" s="1825"/>
      <c r="D97" s="428"/>
      <c r="E97" s="250"/>
      <c r="F97" s="251"/>
      <c r="G97" s="275"/>
      <c r="H97" s="20"/>
      <c r="I97" s="432"/>
      <c r="J97" s="20"/>
      <c r="K97" s="423"/>
    </row>
    <row r="98" spans="1:12">
      <c r="A98" s="2441"/>
      <c r="B98" s="645"/>
      <c r="C98" s="82"/>
      <c r="D98" s="83"/>
      <c r="E98" s="2796"/>
      <c r="F98" s="2784"/>
      <c r="G98" s="3033"/>
      <c r="H98" s="29"/>
      <c r="I98" s="1804"/>
      <c r="J98" s="29"/>
      <c r="K98" s="423"/>
    </row>
    <row r="99" spans="1:12">
      <c r="A99" s="212"/>
      <c r="B99" s="645"/>
      <c r="C99" s="82"/>
      <c r="D99" s="83"/>
      <c r="E99" s="252"/>
      <c r="F99" s="241"/>
      <c r="G99" s="276"/>
      <c r="H99" s="29"/>
      <c r="I99" s="162"/>
      <c r="J99" s="29"/>
      <c r="K99" s="423"/>
    </row>
    <row r="100" spans="1:12">
      <c r="A100" s="212"/>
      <c r="B100" s="608"/>
      <c r="C100" s="82"/>
      <c r="D100" s="83"/>
      <c r="E100" s="252"/>
      <c r="F100" s="241"/>
      <c r="G100" s="3033"/>
      <c r="H100" s="29"/>
      <c r="I100" s="1804"/>
      <c r="J100" s="29"/>
      <c r="K100" s="423"/>
    </row>
    <row r="101" spans="1:12">
      <c r="A101" s="178"/>
      <c r="B101" s="608"/>
      <c r="C101" s="82"/>
      <c r="D101" s="83"/>
      <c r="E101" s="252"/>
      <c r="F101" s="241"/>
      <c r="G101" s="276"/>
      <c r="H101" s="29"/>
      <c r="I101" s="162"/>
      <c r="J101" s="29"/>
      <c r="K101" s="423"/>
    </row>
    <row r="102" spans="1:12">
      <c r="A102" s="545"/>
      <c r="B102" s="608"/>
      <c r="C102" s="82"/>
      <c r="D102" s="83"/>
      <c r="E102" s="2172"/>
      <c r="F102" s="2173"/>
      <c r="G102" s="2439"/>
      <c r="H102" s="204"/>
      <c r="I102" s="1791"/>
      <c r="J102" s="204"/>
      <c r="K102" s="500"/>
      <c r="L102" s="423"/>
    </row>
    <row r="103" spans="1:12">
      <c r="A103" s="545"/>
      <c r="B103" s="608"/>
      <c r="C103" s="625"/>
      <c r="D103" s="1558"/>
      <c r="E103" s="268"/>
      <c r="F103" s="251"/>
      <c r="G103" s="2440"/>
      <c r="H103" s="97"/>
      <c r="I103" s="351"/>
      <c r="J103" s="97"/>
      <c r="K103" s="3778"/>
      <c r="L103" s="423"/>
    </row>
    <row r="104" spans="1:12">
      <c r="A104" s="545"/>
      <c r="B104" s="1834"/>
      <c r="C104" s="82"/>
      <c r="D104" s="97"/>
      <c r="E104" s="249"/>
      <c r="F104" s="245"/>
      <c r="G104" s="3276"/>
      <c r="H104" s="204"/>
      <c r="I104" s="561"/>
      <c r="J104" s="204"/>
      <c r="K104" s="500"/>
      <c r="L104" s="4"/>
    </row>
    <row r="105" spans="1:12">
      <c r="A105" s="94"/>
      <c r="B105" s="590"/>
      <c r="C105" s="625"/>
      <c r="D105" s="1558"/>
      <c r="E105" s="268"/>
      <c r="F105" s="251"/>
      <c r="G105" s="2442"/>
      <c r="H105" s="97"/>
      <c r="I105" s="351"/>
      <c r="J105" s="97"/>
      <c r="K105" s="3778"/>
      <c r="L105" s="1"/>
    </row>
    <row r="106" spans="1:12">
      <c r="A106" s="71"/>
      <c r="B106" s="4"/>
      <c r="C106" s="78"/>
      <c r="D106" s="78"/>
      <c r="E106" s="246"/>
      <c r="F106" s="246"/>
      <c r="G106" s="280"/>
      <c r="H106" s="78"/>
      <c r="I106" s="399"/>
      <c r="J106" s="78"/>
      <c r="K106" s="532">
        <v>4</v>
      </c>
      <c r="L106" s="1"/>
    </row>
    <row r="107" spans="1:12">
      <c r="A107" s="1" t="s">
        <v>1</v>
      </c>
      <c r="B107" s="2"/>
      <c r="C107" s="71"/>
      <c r="F107" s="233"/>
      <c r="G107" s="271"/>
      <c r="I107" s="214"/>
      <c r="L107" s="1"/>
    </row>
    <row r="108" spans="1:12">
      <c r="A108" s="2" t="s">
        <v>272</v>
      </c>
      <c r="B108" s="2"/>
      <c r="C108" s="10"/>
      <c r="D108" s="78"/>
      <c r="F108" s="233"/>
      <c r="G108" s="271"/>
      <c r="I108" s="214"/>
      <c r="L108" s="1"/>
    </row>
    <row r="109" spans="1:12" ht="23.25" customHeight="1" thickBot="1">
      <c r="B109" s="4"/>
      <c r="F109" s="233"/>
    </row>
    <row r="110" spans="1:12">
      <c r="A110" s="7"/>
      <c r="B110" s="3760" t="s">
        <v>3</v>
      </c>
      <c r="C110" s="6" t="s">
        <v>4</v>
      </c>
      <c r="D110" s="79" t="s">
        <v>5</v>
      </c>
      <c r="E110" s="234" t="s">
        <v>6</v>
      </c>
      <c r="F110" s="235" t="s">
        <v>6</v>
      </c>
      <c r="G110" s="272" t="s">
        <v>7</v>
      </c>
      <c r="H110" s="112" t="s">
        <v>8</v>
      </c>
      <c r="I110" s="400" t="s">
        <v>9</v>
      </c>
      <c r="J110" s="112" t="s">
        <v>10</v>
      </c>
      <c r="K110" s="502" t="s">
        <v>10</v>
      </c>
      <c r="L110" s="10"/>
    </row>
    <row r="111" spans="1:12" ht="35.25" thickBot="1">
      <c r="A111" s="13"/>
      <c r="B111" s="16"/>
      <c r="C111" s="12"/>
      <c r="D111" s="81" t="s">
        <v>11</v>
      </c>
      <c r="E111" s="236" t="s">
        <v>13</v>
      </c>
      <c r="F111" s="237" t="s">
        <v>12</v>
      </c>
      <c r="G111" s="273"/>
      <c r="H111" s="122" t="s">
        <v>14</v>
      </c>
      <c r="I111" s="401"/>
      <c r="J111" s="122" t="s">
        <v>15</v>
      </c>
      <c r="K111" s="503" t="s">
        <v>16</v>
      </c>
      <c r="L111" s="10"/>
    </row>
    <row r="112" spans="1:12">
      <c r="A112" s="289"/>
      <c r="B112" s="266"/>
      <c r="C112" s="82"/>
      <c r="D112" s="3756"/>
      <c r="E112" s="256"/>
      <c r="F112" s="241"/>
      <c r="G112" s="276"/>
      <c r="H112" s="29"/>
      <c r="I112" s="162"/>
      <c r="J112" s="29"/>
      <c r="K112" s="424"/>
    </row>
    <row r="113" spans="1:11">
      <c r="A113" s="94"/>
      <c r="B113" s="32"/>
      <c r="C113" s="82"/>
      <c r="D113" s="83"/>
      <c r="E113" s="250"/>
      <c r="F113" s="23"/>
      <c r="G113" s="946"/>
      <c r="H113" s="29"/>
      <c r="I113" s="561"/>
      <c r="J113" s="29"/>
      <c r="K113" s="424"/>
    </row>
    <row r="114" spans="1:11">
      <c r="A114" s="94"/>
      <c r="B114" s="32"/>
      <c r="C114" s="82"/>
      <c r="D114" s="83"/>
      <c r="E114" s="33"/>
      <c r="F114" s="34"/>
      <c r="G114" s="946"/>
      <c r="H114" s="29"/>
      <c r="I114" s="561"/>
      <c r="J114" s="29"/>
      <c r="K114" s="2877"/>
    </row>
    <row r="115" spans="1:11">
      <c r="A115" s="94"/>
      <c r="B115" s="32"/>
      <c r="C115" s="82"/>
      <c r="D115" s="83"/>
      <c r="E115" s="252"/>
      <c r="F115" s="241"/>
      <c r="G115" s="276"/>
      <c r="H115" s="29"/>
      <c r="I115" s="162"/>
      <c r="J115" s="29"/>
      <c r="K115" s="424"/>
    </row>
    <row r="116" spans="1:11">
      <c r="A116" s="94"/>
      <c r="B116" s="32"/>
      <c r="C116" s="82"/>
      <c r="D116" s="83"/>
      <c r="E116" s="252"/>
      <c r="F116" s="241"/>
      <c r="G116" s="276"/>
      <c r="H116" s="29"/>
      <c r="I116" s="162"/>
      <c r="J116" s="29"/>
      <c r="K116" s="424"/>
    </row>
    <row r="117" spans="1:11">
      <c r="A117" s="94"/>
      <c r="B117" s="32"/>
      <c r="C117" s="82"/>
      <c r="D117" s="83"/>
      <c r="E117" s="252"/>
      <c r="F117" s="241"/>
      <c r="G117" s="276"/>
      <c r="H117" s="29"/>
      <c r="I117" s="162"/>
      <c r="J117" s="29"/>
      <c r="K117" s="424"/>
    </row>
    <row r="118" spans="1:11">
      <c r="A118" s="94"/>
      <c r="B118" s="32"/>
      <c r="C118" s="82"/>
      <c r="D118" s="83"/>
      <c r="E118" s="252"/>
      <c r="F118" s="241"/>
      <c r="G118" s="276"/>
      <c r="H118" s="29"/>
      <c r="I118" s="162"/>
      <c r="J118" s="29"/>
      <c r="K118" s="424"/>
    </row>
    <row r="119" spans="1:11">
      <c r="A119" s="94"/>
      <c r="B119" s="32"/>
      <c r="C119" s="82"/>
      <c r="D119" s="83"/>
      <c r="E119" s="252"/>
      <c r="F119" s="241"/>
      <c r="G119" s="276"/>
      <c r="H119" s="29"/>
      <c r="I119" s="162"/>
      <c r="J119" s="29"/>
      <c r="K119" s="424"/>
    </row>
    <row r="120" spans="1:11">
      <c r="A120" s="94"/>
      <c r="B120" s="32"/>
      <c r="C120" s="82"/>
      <c r="D120" s="83"/>
      <c r="E120" s="252"/>
      <c r="F120" s="241"/>
      <c r="G120" s="276"/>
      <c r="H120" s="29"/>
      <c r="I120" s="162"/>
      <c r="J120" s="29"/>
      <c r="K120" s="424"/>
    </row>
    <row r="121" spans="1:11">
      <c r="A121" s="269"/>
      <c r="B121" s="264"/>
      <c r="C121" s="85"/>
      <c r="D121" s="86"/>
      <c r="E121" s="250"/>
      <c r="F121" s="251"/>
      <c r="G121" s="278"/>
      <c r="H121" s="84"/>
      <c r="I121" s="435"/>
      <c r="J121" s="20"/>
      <c r="K121" s="423"/>
    </row>
    <row r="122" spans="1:11">
      <c r="A122" s="94"/>
      <c r="B122" s="32"/>
      <c r="C122" s="82"/>
      <c r="D122" s="83"/>
      <c r="E122" s="252"/>
      <c r="F122" s="241"/>
      <c r="G122" s="276"/>
      <c r="H122" s="29"/>
      <c r="I122" s="162"/>
      <c r="J122" s="29"/>
      <c r="K122" s="424"/>
    </row>
    <row r="123" spans="1:11">
      <c r="A123" s="94"/>
      <c r="B123" s="32"/>
      <c r="C123" s="82"/>
      <c r="D123" s="83"/>
      <c r="E123" s="252"/>
      <c r="F123" s="241"/>
      <c r="G123" s="276"/>
      <c r="H123" s="29"/>
      <c r="I123" s="162"/>
      <c r="J123" s="29"/>
      <c r="K123" s="424"/>
    </row>
    <row r="124" spans="1:11">
      <c r="A124" s="94"/>
      <c r="B124" s="32"/>
      <c r="C124" s="82"/>
      <c r="D124" s="83"/>
      <c r="E124" s="252"/>
      <c r="F124" s="241"/>
      <c r="G124" s="276"/>
      <c r="H124" s="29"/>
      <c r="I124" s="162"/>
      <c r="J124" s="29"/>
      <c r="K124" s="424"/>
    </row>
    <row r="125" spans="1:11">
      <c r="A125" s="94"/>
      <c r="B125" s="32"/>
      <c r="C125" s="82"/>
      <c r="D125" s="83"/>
      <c r="E125" s="252"/>
      <c r="F125" s="241"/>
      <c r="G125" s="276"/>
      <c r="H125" s="29"/>
      <c r="I125" s="162"/>
      <c r="J125" s="29"/>
      <c r="K125" s="424"/>
    </row>
    <row r="126" spans="1:11">
      <c r="A126" s="94"/>
      <c r="B126" s="225"/>
      <c r="C126" s="82"/>
      <c r="D126" s="83"/>
      <c r="E126" s="252"/>
      <c r="F126" s="241"/>
      <c r="G126" s="276"/>
      <c r="H126" s="29"/>
      <c r="I126" s="162"/>
      <c r="J126" s="29"/>
      <c r="K126" s="424"/>
    </row>
    <row r="127" spans="1:11">
      <c r="A127" s="94"/>
      <c r="B127" s="32"/>
      <c r="C127" s="82"/>
      <c r="D127" s="83"/>
      <c r="E127" s="252"/>
      <c r="F127" s="241"/>
      <c r="G127" s="276"/>
      <c r="H127" s="29"/>
      <c r="I127" s="162"/>
      <c r="J127" s="29"/>
      <c r="K127" s="424"/>
    </row>
    <row r="128" spans="1:11">
      <c r="A128" s="94"/>
      <c r="B128" s="225"/>
      <c r="C128" s="82"/>
      <c r="D128" s="83"/>
      <c r="E128" s="252"/>
      <c r="F128" s="241"/>
      <c r="G128" s="276"/>
      <c r="H128" s="29"/>
      <c r="I128" s="162"/>
      <c r="J128" s="29"/>
      <c r="K128" s="424"/>
    </row>
    <row r="129" spans="1:12">
      <c r="A129" s="21"/>
      <c r="B129" s="259"/>
      <c r="C129" s="85"/>
      <c r="D129" s="86"/>
      <c r="E129" s="250"/>
      <c r="F129" s="251"/>
      <c r="G129" s="275"/>
      <c r="H129" s="20"/>
      <c r="I129" s="432"/>
      <c r="J129" s="20"/>
      <c r="K129" s="423"/>
    </row>
    <row r="130" spans="1:12">
      <c r="A130" s="269"/>
      <c r="B130" s="267"/>
      <c r="C130" s="264"/>
      <c r="D130" s="97"/>
      <c r="E130" s="268"/>
      <c r="F130" s="251"/>
      <c r="G130" s="284"/>
      <c r="H130" s="265"/>
      <c r="I130" s="432"/>
      <c r="J130" s="20"/>
      <c r="K130" s="423"/>
    </row>
    <row r="131" spans="1:12">
      <c r="A131" s="212"/>
      <c r="B131" s="26"/>
      <c r="C131" s="85"/>
      <c r="D131" s="351"/>
      <c r="E131" s="256"/>
      <c r="F131" s="241"/>
      <c r="G131" s="1615"/>
      <c r="H131" s="20"/>
      <c r="I131" s="432"/>
      <c r="J131" s="20"/>
      <c r="K131" s="3090"/>
    </row>
    <row r="132" spans="1:12">
      <c r="A132" s="263"/>
      <c r="B132" s="26"/>
      <c r="C132" s="85"/>
      <c r="D132" s="351"/>
      <c r="E132" s="256"/>
      <c r="F132" s="241"/>
      <c r="G132" s="275"/>
      <c r="H132" s="20"/>
      <c r="I132" s="432"/>
      <c r="J132" s="20"/>
      <c r="K132" s="423"/>
    </row>
    <row r="133" spans="1:12">
      <c r="A133" s="546"/>
      <c r="B133" s="26"/>
      <c r="C133" s="85"/>
      <c r="D133" s="351"/>
      <c r="E133" s="256"/>
      <c r="F133" s="241"/>
      <c r="G133" s="275"/>
      <c r="H133" s="20"/>
      <c r="I133" s="432"/>
      <c r="J133" s="20"/>
      <c r="K133" s="423"/>
    </row>
    <row r="134" spans="1:12">
      <c r="A134" s="263"/>
      <c r="B134" s="32"/>
      <c r="C134" s="82"/>
      <c r="D134" s="3756"/>
      <c r="E134" s="247"/>
      <c r="F134" s="241"/>
      <c r="G134" s="275"/>
      <c r="H134" s="29"/>
      <c r="I134" s="162"/>
      <c r="J134" s="29"/>
      <c r="K134" s="423"/>
    </row>
    <row r="135" spans="1:12">
      <c r="A135" s="263"/>
      <c r="B135" s="607"/>
      <c r="C135" s="82"/>
      <c r="D135" s="3756"/>
      <c r="E135" s="247"/>
      <c r="F135" s="241"/>
      <c r="G135" s="1615"/>
      <c r="H135" s="29"/>
      <c r="I135" s="162"/>
      <c r="J135" s="29"/>
      <c r="K135" s="423"/>
    </row>
    <row r="136" spans="1:12">
      <c r="A136" s="212"/>
      <c r="B136" s="32"/>
      <c r="C136" s="82"/>
      <c r="D136" s="3756"/>
      <c r="E136" s="247"/>
      <c r="F136" s="241"/>
      <c r="G136" s="1615"/>
      <c r="H136" s="29"/>
      <c r="I136" s="162"/>
      <c r="J136" s="29"/>
      <c r="K136" s="423"/>
    </row>
    <row r="137" spans="1:12">
      <c r="A137" s="546"/>
      <c r="B137" s="26"/>
      <c r="C137" s="85"/>
      <c r="D137" s="97"/>
      <c r="E137" s="268"/>
      <c r="F137" s="251"/>
      <c r="G137" s="1615"/>
      <c r="H137" s="20"/>
      <c r="I137" s="432"/>
      <c r="J137" s="20"/>
      <c r="K137" s="423"/>
    </row>
    <row r="138" spans="1:12">
      <c r="A138" s="269"/>
      <c r="B138" s="264"/>
      <c r="C138" s="85"/>
      <c r="D138" s="86"/>
      <c r="E138" s="250"/>
      <c r="F138" s="251"/>
      <c r="G138" s="275"/>
      <c r="H138" s="20"/>
      <c r="I138" s="432"/>
      <c r="J138" s="20"/>
      <c r="K138" s="423"/>
    </row>
    <row r="139" spans="1:12">
      <c r="A139" s="94"/>
      <c r="B139" s="225"/>
      <c r="C139" s="82"/>
      <c r="D139" s="83"/>
      <c r="E139" s="252"/>
      <c r="F139" s="241"/>
      <c r="G139" s="276"/>
      <c r="H139" s="29"/>
      <c r="I139" s="162"/>
      <c r="J139" s="20"/>
      <c r="K139" s="423"/>
    </row>
    <row r="140" spans="1:12">
      <c r="A140" s="195"/>
      <c r="B140" s="32"/>
      <c r="C140" s="209"/>
      <c r="D140" s="211"/>
      <c r="E140" s="268"/>
      <c r="F140" s="251"/>
      <c r="G140" s="286"/>
      <c r="H140" s="56"/>
      <c r="I140" s="422"/>
      <c r="J140" s="56"/>
      <c r="K140" s="506"/>
    </row>
    <row r="141" spans="1:12" ht="30.75" customHeight="1">
      <c r="A141" s="1"/>
      <c r="B141" s="1"/>
      <c r="C141" s="71"/>
      <c r="F141" s="233"/>
      <c r="G141" s="271"/>
      <c r="I141" s="214"/>
      <c r="K141" s="533">
        <v>5</v>
      </c>
      <c r="L141" s="1"/>
    </row>
    <row r="142" spans="1:12">
      <c r="A142" s="1" t="s">
        <v>1</v>
      </c>
      <c r="B142" s="1"/>
      <c r="C142" s="71"/>
      <c r="F142" s="233"/>
      <c r="G142" s="271"/>
      <c r="I142" s="214"/>
      <c r="L142" s="1"/>
    </row>
    <row r="143" spans="1:12">
      <c r="A143" s="2" t="s">
        <v>325</v>
      </c>
      <c r="B143" s="1"/>
      <c r="C143" s="10"/>
      <c r="D143" s="78"/>
      <c r="F143" s="233"/>
      <c r="G143" s="271"/>
      <c r="I143" s="214"/>
      <c r="L143" s="1"/>
    </row>
    <row r="144" spans="1:12" ht="22.5" customHeight="1" thickBot="1">
      <c r="F144" s="233"/>
    </row>
    <row r="145" spans="1:12">
      <c r="A145" s="7"/>
      <c r="B145" s="3760" t="s">
        <v>3</v>
      </c>
      <c r="C145" s="6" t="s">
        <v>4</v>
      </c>
      <c r="D145" s="79" t="s">
        <v>5</v>
      </c>
      <c r="E145" s="234" t="s">
        <v>6</v>
      </c>
      <c r="F145" s="235" t="s">
        <v>6</v>
      </c>
      <c r="G145" s="272" t="s">
        <v>7</v>
      </c>
      <c r="H145" s="112" t="s">
        <v>8</v>
      </c>
      <c r="I145" s="400" t="s">
        <v>9</v>
      </c>
      <c r="J145" s="112" t="s">
        <v>10</v>
      </c>
      <c r="K145" s="219" t="s">
        <v>10</v>
      </c>
      <c r="L145" s="10"/>
    </row>
    <row r="146" spans="1:12" ht="35.25" thickBot="1">
      <c r="A146" s="13"/>
      <c r="B146" s="16"/>
      <c r="C146" s="12"/>
      <c r="D146" s="81" t="s">
        <v>11</v>
      </c>
      <c r="E146" s="236" t="s">
        <v>12</v>
      </c>
      <c r="F146" s="237" t="s">
        <v>13</v>
      </c>
      <c r="G146" s="273"/>
      <c r="H146" s="122" t="s">
        <v>14</v>
      </c>
      <c r="I146" s="401"/>
      <c r="J146" s="122" t="s">
        <v>15</v>
      </c>
      <c r="K146" s="503" t="s">
        <v>16</v>
      </c>
      <c r="L146" s="10"/>
    </row>
    <row r="147" spans="1:12">
      <c r="A147" s="269"/>
      <c r="B147" s="1251"/>
      <c r="C147" s="82"/>
      <c r="D147" s="3756"/>
      <c r="E147" s="256"/>
      <c r="F147" s="241"/>
      <c r="G147" s="276"/>
      <c r="H147" s="29"/>
      <c r="I147" s="162"/>
      <c r="J147" s="29"/>
      <c r="K147" s="424"/>
    </row>
    <row r="148" spans="1:12">
      <c r="A148" s="94"/>
      <c r="B148" s="32"/>
      <c r="C148" s="82"/>
      <c r="D148" s="83"/>
      <c r="E148" s="3185"/>
      <c r="F148" s="3217"/>
      <c r="G148" s="2987"/>
      <c r="H148" s="29"/>
      <c r="I148" s="162"/>
      <c r="J148" s="475"/>
      <c r="K148" s="2877"/>
    </row>
    <row r="149" spans="1:12">
      <c r="A149" s="94"/>
      <c r="B149" s="32"/>
      <c r="C149" s="82"/>
      <c r="D149" s="83"/>
      <c r="E149" s="1122"/>
      <c r="F149" s="2775"/>
      <c r="G149" s="276"/>
      <c r="H149" s="29"/>
      <c r="I149" s="162"/>
      <c r="J149" s="475"/>
      <c r="K149" s="2877"/>
    </row>
    <row r="150" spans="1:12">
      <c r="A150" s="94"/>
      <c r="B150" s="32"/>
      <c r="C150" s="82"/>
      <c r="D150" s="83"/>
      <c r="E150" s="1122"/>
      <c r="F150" s="2775"/>
      <c r="G150" s="276"/>
      <c r="H150" s="29"/>
      <c r="I150" s="162"/>
      <c r="J150" s="475"/>
      <c r="K150" s="2877"/>
    </row>
    <row r="151" spans="1:12">
      <c r="A151" s="94"/>
      <c r="B151" s="32"/>
      <c r="C151" s="82"/>
      <c r="D151" s="83"/>
      <c r="E151" s="1122"/>
      <c r="F151" s="3281"/>
      <c r="G151" s="2987"/>
      <c r="H151" s="29"/>
      <c r="I151" s="1346"/>
      <c r="J151" s="475"/>
      <c r="K151" s="2877"/>
    </row>
    <row r="152" spans="1:12">
      <c r="A152" s="94"/>
      <c r="B152" s="32"/>
      <c r="C152" s="82"/>
      <c r="D152" s="83"/>
      <c r="E152" s="1122"/>
      <c r="F152" s="2775"/>
      <c r="G152" s="276"/>
      <c r="H152" s="29"/>
      <c r="I152" s="162"/>
      <c r="J152" s="475"/>
      <c r="K152" s="2877"/>
    </row>
    <row r="153" spans="1:12">
      <c r="A153" s="94"/>
      <c r="B153" s="36"/>
      <c r="C153" s="207"/>
      <c r="D153" s="208"/>
      <c r="E153" s="3218"/>
      <c r="F153" s="2465"/>
      <c r="G153" s="282"/>
      <c r="H153" s="35"/>
      <c r="I153" s="434"/>
      <c r="J153" s="476"/>
      <c r="K153" s="3219"/>
    </row>
    <row r="154" spans="1:12">
      <c r="A154" s="94"/>
      <c r="B154" s="225"/>
      <c r="C154" s="82"/>
      <c r="D154" s="83"/>
      <c r="E154" s="3216"/>
      <c r="F154" s="923"/>
      <c r="G154" s="276"/>
      <c r="H154" s="82"/>
      <c r="I154" s="213"/>
      <c r="J154" s="305"/>
      <c r="K154" s="2893"/>
    </row>
    <row r="155" spans="1:12">
      <c r="A155" s="94"/>
      <c r="B155" s="616"/>
      <c r="C155" s="1561"/>
      <c r="D155" s="1645"/>
      <c r="E155" s="1122"/>
      <c r="F155" s="2775"/>
      <c r="G155" s="904"/>
      <c r="H155" s="69"/>
      <c r="I155" s="852"/>
      <c r="J155" s="69"/>
      <c r="K155" s="3220"/>
    </row>
    <row r="156" spans="1:12">
      <c r="A156" s="94"/>
      <c r="B156" s="3056"/>
      <c r="C156" s="218"/>
      <c r="D156" s="939"/>
      <c r="E156" s="3216"/>
      <c r="F156" s="923"/>
      <c r="G156" s="1116"/>
      <c r="H156" s="69"/>
      <c r="I156" s="1644"/>
      <c r="J156" s="69"/>
      <c r="K156" s="2997"/>
    </row>
    <row r="157" spans="1:12">
      <c r="A157" s="94"/>
      <c r="B157" s="910"/>
      <c r="C157" s="218"/>
      <c r="D157" s="939"/>
      <c r="E157" s="2998"/>
      <c r="F157" s="963"/>
      <c r="G157" s="1116"/>
      <c r="H157" s="69"/>
      <c r="I157" s="1644"/>
      <c r="J157" s="69"/>
      <c r="K157" s="2997"/>
    </row>
    <row r="158" spans="1:12">
      <c r="A158" s="94"/>
      <c r="B158" s="910"/>
      <c r="C158" s="218"/>
      <c r="D158" s="1646"/>
      <c r="E158" s="253"/>
      <c r="F158" s="254"/>
      <c r="G158" s="1116"/>
      <c r="H158" s="69"/>
      <c r="I158" s="1643"/>
      <c r="J158" s="69"/>
      <c r="K158" s="145"/>
    </row>
    <row r="159" spans="1:12">
      <c r="A159" s="94"/>
      <c r="B159" s="910"/>
      <c r="C159" s="218"/>
      <c r="D159" s="939"/>
      <c r="E159" s="2998"/>
      <c r="F159" s="963"/>
      <c r="G159" s="1116"/>
      <c r="H159" s="69"/>
      <c r="I159" s="1644"/>
      <c r="J159" s="69"/>
      <c r="K159" s="2997"/>
    </row>
    <row r="160" spans="1:12">
      <c r="A160" s="94"/>
      <c r="B160" s="3055"/>
      <c r="C160" s="1242"/>
      <c r="D160" s="1646"/>
      <c r="E160" s="252"/>
      <c r="F160" s="241"/>
      <c r="G160" s="630"/>
      <c r="H160" s="628"/>
      <c r="I160" s="1642"/>
      <c r="J160" s="628"/>
      <c r="K160" s="1560"/>
    </row>
    <row r="161" spans="1:12">
      <c r="A161" s="94"/>
      <c r="B161" s="3057"/>
      <c r="C161" s="1561"/>
      <c r="D161" s="1645"/>
      <c r="E161" s="252"/>
      <c r="F161" s="241"/>
      <c r="G161" s="1648"/>
      <c r="H161" s="1649"/>
      <c r="I161" s="1650"/>
      <c r="J161" s="1649"/>
      <c r="K161" s="1651"/>
    </row>
    <row r="162" spans="1:12">
      <c r="A162" s="212"/>
      <c r="B162" s="1345"/>
      <c r="C162" s="218"/>
      <c r="D162" s="1646"/>
      <c r="E162" s="252"/>
      <c r="F162" s="241"/>
      <c r="G162" s="904"/>
      <c r="H162" s="69"/>
      <c r="I162" s="1644"/>
      <c r="J162" s="69"/>
      <c r="K162" s="145"/>
    </row>
    <row r="163" spans="1:12">
      <c r="A163" s="212"/>
      <c r="B163" s="544"/>
      <c r="C163" s="218"/>
      <c r="D163" s="1646"/>
      <c r="E163" s="253"/>
      <c r="F163" s="254"/>
      <c r="G163" s="630"/>
      <c r="H163" s="628"/>
      <c r="I163" s="1642"/>
      <c r="J163" s="628"/>
      <c r="K163" s="1560"/>
    </row>
    <row r="164" spans="1:12">
      <c r="A164" s="21"/>
      <c r="B164" s="2171"/>
      <c r="C164" s="85"/>
      <c r="D164" s="97"/>
      <c r="E164" s="242"/>
      <c r="F164" s="243"/>
      <c r="G164" s="275"/>
      <c r="H164" s="85"/>
      <c r="I164" s="429"/>
      <c r="J164" s="204"/>
      <c r="K164" s="424"/>
    </row>
    <row r="165" spans="1:12">
      <c r="A165" s="94"/>
      <c r="B165" s="32"/>
      <c r="C165" s="82"/>
      <c r="D165" s="97"/>
      <c r="E165" s="249"/>
      <c r="F165" s="245"/>
      <c r="G165" s="275"/>
      <c r="H165" s="204"/>
      <c r="I165" s="440"/>
      <c r="J165" s="204"/>
      <c r="K165" s="423"/>
    </row>
    <row r="166" spans="1:12">
      <c r="A166" s="212"/>
      <c r="B166" s="557"/>
      <c r="C166" s="558"/>
      <c r="D166" s="559"/>
      <c r="E166" s="268"/>
      <c r="F166" s="251"/>
      <c r="G166" s="285"/>
      <c r="H166" s="97"/>
      <c r="I166" s="351"/>
      <c r="J166" s="97"/>
      <c r="K166" s="507"/>
    </row>
    <row r="167" spans="1:12">
      <c r="A167" s="212"/>
      <c r="B167" s="32"/>
      <c r="C167" s="209"/>
      <c r="D167" s="211"/>
      <c r="E167" s="268"/>
      <c r="F167" s="251"/>
      <c r="G167" s="286"/>
      <c r="H167" s="56"/>
      <c r="I167" s="422"/>
      <c r="J167" s="56"/>
      <c r="K167" s="506"/>
    </row>
    <row r="168" spans="1:12">
      <c r="A168" s="212"/>
      <c r="B168" s="225"/>
      <c r="C168" s="82"/>
      <c r="D168" s="94"/>
      <c r="E168" s="247"/>
      <c r="F168" s="241"/>
      <c r="G168" s="276"/>
      <c r="H168" s="29"/>
      <c r="I168" s="162"/>
      <c r="J168" s="29"/>
      <c r="K168" s="424"/>
    </row>
    <row r="169" spans="1:12">
      <c r="A169" s="212"/>
      <c r="B169" s="2174"/>
      <c r="C169" s="209"/>
      <c r="D169" s="211"/>
      <c r="E169" s="249"/>
      <c r="F169" s="251"/>
      <c r="G169" s="286"/>
      <c r="H169" s="453"/>
      <c r="I169" s="162"/>
      <c r="J169" s="29"/>
      <c r="K169" s="424"/>
    </row>
    <row r="170" spans="1:12">
      <c r="A170" s="212"/>
      <c r="B170" s="32"/>
      <c r="C170" s="82"/>
      <c r="D170" s="3756"/>
      <c r="E170" s="3234"/>
      <c r="F170" s="34"/>
      <c r="G170" s="276"/>
      <c r="H170" s="203"/>
      <c r="I170" s="422"/>
      <c r="J170" s="56"/>
      <c r="K170" s="3233"/>
    </row>
    <row r="171" spans="1:12">
      <c r="A171" s="535"/>
      <c r="B171" s="32"/>
      <c r="C171" s="82"/>
      <c r="D171" s="3756"/>
      <c r="E171" s="1974"/>
      <c r="F171" s="34"/>
      <c r="G171" s="276"/>
      <c r="H171" s="203"/>
      <c r="I171" s="561"/>
      <c r="J171" s="29"/>
      <c r="K171" s="2877"/>
    </row>
    <row r="172" spans="1:12">
      <c r="A172" s="212"/>
      <c r="B172" s="32"/>
      <c r="C172" s="82"/>
      <c r="D172" s="3756"/>
      <c r="E172" s="1974"/>
      <c r="F172" s="34"/>
      <c r="G172" s="276"/>
      <c r="H172" s="203"/>
      <c r="I172" s="200"/>
      <c r="J172" s="29"/>
      <c r="K172" s="2877"/>
    </row>
    <row r="173" spans="1:12">
      <c r="A173" s="212"/>
      <c r="B173" s="32"/>
      <c r="C173" s="82"/>
      <c r="D173" s="3756"/>
      <c r="E173" s="1974"/>
      <c r="F173" s="34"/>
      <c r="G173" s="276"/>
      <c r="H173" s="203"/>
      <c r="I173" s="162"/>
      <c r="J173" s="29"/>
      <c r="K173" s="2877"/>
    </row>
    <row r="174" spans="1:12">
      <c r="A174" s="212"/>
      <c r="B174" s="32"/>
      <c r="C174" s="82"/>
      <c r="D174" s="3756"/>
      <c r="E174" s="1974"/>
      <c r="F174" s="34"/>
      <c r="G174" s="276"/>
      <c r="H174" s="29"/>
      <c r="I174" s="162"/>
      <c r="J174" s="29"/>
      <c r="K174" s="2877"/>
    </row>
    <row r="175" spans="1:12">
      <c r="A175" s="212"/>
      <c r="B175" s="32"/>
      <c r="C175" s="82"/>
      <c r="D175" s="3756"/>
      <c r="E175" s="1974"/>
      <c r="F175" s="34"/>
      <c r="G175" s="276"/>
      <c r="H175" s="29"/>
      <c r="I175" s="200"/>
      <c r="J175" s="29"/>
      <c r="K175" s="2877"/>
    </row>
    <row r="176" spans="1:12" ht="28.5" customHeight="1">
      <c r="A176" s="71"/>
      <c r="B176" s="71"/>
      <c r="C176" s="71"/>
      <c r="D176" s="71"/>
      <c r="E176" s="71"/>
      <c r="F176" s="71"/>
      <c r="G176" s="3753"/>
      <c r="H176" s="78"/>
      <c r="I176" s="399"/>
      <c r="J176" s="78"/>
      <c r="K176" s="505"/>
      <c r="L176" s="1"/>
    </row>
    <row r="177" spans="1:15">
      <c r="A177" s="1" t="s">
        <v>1</v>
      </c>
      <c r="B177" s="1"/>
      <c r="C177" s="71"/>
      <c r="F177" s="233"/>
      <c r="G177" s="271"/>
      <c r="I177" s="214"/>
      <c r="L177" s="1"/>
    </row>
    <row r="178" spans="1:15">
      <c r="A178" s="2" t="s">
        <v>325</v>
      </c>
      <c r="B178" s="1"/>
      <c r="C178" s="10"/>
      <c r="D178" s="78"/>
      <c r="F178" s="233"/>
      <c r="G178" s="271"/>
      <c r="I178" s="214"/>
      <c r="L178" s="1"/>
    </row>
    <row r="179" spans="1:15" ht="26.25" customHeight="1" thickBot="1">
      <c r="F179" s="233"/>
    </row>
    <row r="180" spans="1:15">
      <c r="A180" s="7"/>
      <c r="B180" s="3760" t="s">
        <v>3</v>
      </c>
      <c r="C180" s="6" t="s">
        <v>4</v>
      </c>
      <c r="D180" s="79" t="s">
        <v>5</v>
      </c>
      <c r="E180" s="2751" t="s">
        <v>6</v>
      </c>
      <c r="F180" s="2751" t="s">
        <v>6</v>
      </c>
      <c r="G180" s="272" t="s">
        <v>7</v>
      </c>
      <c r="H180" s="112" t="s">
        <v>8</v>
      </c>
      <c r="I180" s="400" t="s">
        <v>9</v>
      </c>
      <c r="J180" s="112" t="s">
        <v>10</v>
      </c>
      <c r="K180" s="3282" t="s">
        <v>10</v>
      </c>
      <c r="L180" s="10"/>
    </row>
    <row r="181" spans="1:15" ht="35.25" thickBot="1">
      <c r="A181" s="13"/>
      <c r="B181" s="16"/>
      <c r="C181" s="12"/>
      <c r="D181" s="81" t="s">
        <v>11</v>
      </c>
      <c r="E181" s="2753" t="s">
        <v>13</v>
      </c>
      <c r="F181" s="2753" t="s">
        <v>13</v>
      </c>
      <c r="G181" s="273"/>
      <c r="H181" s="122" t="s">
        <v>14</v>
      </c>
      <c r="I181" s="401"/>
      <c r="J181" s="122" t="s">
        <v>15</v>
      </c>
      <c r="K181" s="3283" t="s">
        <v>16</v>
      </c>
      <c r="L181" s="10"/>
      <c r="O181" s="471" t="s">
        <v>357</v>
      </c>
    </row>
    <row r="182" spans="1:15">
      <c r="A182" s="622"/>
      <c r="B182" s="2174"/>
      <c r="C182" s="209"/>
      <c r="D182" s="211"/>
      <c r="E182" s="3234"/>
      <c r="F182" s="23"/>
      <c r="G182" s="286"/>
      <c r="H182" s="453"/>
      <c r="I182" s="422"/>
      <c r="J182" s="56"/>
      <c r="K182" s="3233"/>
    </row>
    <row r="183" spans="1:15">
      <c r="A183" s="212"/>
      <c r="B183" s="32"/>
      <c r="C183" s="82"/>
      <c r="D183" s="3756"/>
      <c r="E183" s="3234"/>
      <c r="F183" s="34"/>
      <c r="G183" s="276"/>
      <c r="H183" s="203"/>
      <c r="I183" s="561"/>
      <c r="J183" s="29"/>
      <c r="K183" s="2877"/>
    </row>
    <row r="184" spans="1:15">
      <c r="A184" s="263"/>
      <c r="B184" s="225"/>
      <c r="C184" s="82"/>
      <c r="D184" s="3756"/>
      <c r="E184" s="1974"/>
      <c r="F184" s="34"/>
      <c r="G184" s="276"/>
      <c r="H184" s="29"/>
      <c r="I184" s="200"/>
      <c r="J184" s="29"/>
      <c r="K184" s="2877"/>
    </row>
    <row r="185" spans="1:15">
      <c r="A185" s="94"/>
      <c r="B185" s="1251"/>
      <c r="C185" s="82"/>
      <c r="D185" s="94"/>
      <c r="E185" s="1974"/>
      <c r="F185" s="34"/>
      <c r="G185" s="276"/>
      <c r="H185" s="29"/>
      <c r="I185" s="162"/>
      <c r="J185" s="29"/>
      <c r="K185" s="2877"/>
    </row>
    <row r="186" spans="1:15" ht="35.25" thickBot="1">
      <c r="A186" s="94"/>
      <c r="B186" s="1341"/>
      <c r="C186" s="82"/>
      <c r="D186" s="94"/>
      <c r="E186" s="1974"/>
      <c r="F186" s="34"/>
      <c r="G186" s="276"/>
      <c r="H186" s="29"/>
      <c r="I186" s="162"/>
      <c r="J186" s="29"/>
      <c r="K186" s="2877"/>
    </row>
    <row r="187" spans="1:15">
      <c r="A187" s="21"/>
      <c r="B187" s="3764"/>
      <c r="C187" s="3765"/>
      <c r="D187" s="428"/>
      <c r="E187" s="23"/>
      <c r="F187" s="23"/>
      <c r="G187" s="1460"/>
      <c r="H187" s="1461"/>
      <c r="I187" s="1462"/>
      <c r="J187" s="20"/>
      <c r="K187" s="3284"/>
    </row>
    <row r="188" spans="1:15">
      <c r="A188" s="94"/>
      <c r="B188" s="616"/>
      <c r="C188" s="218"/>
      <c r="D188" s="626"/>
      <c r="E188" s="23"/>
      <c r="F188" s="23"/>
      <c r="G188" s="904"/>
      <c r="H188" s="69"/>
      <c r="I188" s="852"/>
      <c r="J188" s="1345"/>
      <c r="K188" s="3285"/>
    </row>
    <row r="189" spans="1:15">
      <c r="A189" s="94"/>
      <c r="B189" s="32"/>
      <c r="C189" s="82"/>
      <c r="D189" s="86"/>
      <c r="E189" s="34"/>
      <c r="F189" s="34"/>
      <c r="G189" s="3276"/>
      <c r="H189" s="20"/>
      <c r="I189" s="162"/>
      <c r="J189" s="20"/>
      <c r="K189" s="3284"/>
    </row>
    <row r="190" spans="1:15">
      <c r="A190" s="94"/>
      <c r="B190" s="32"/>
      <c r="C190" s="82"/>
      <c r="D190" s="86"/>
      <c r="E190" s="34"/>
      <c r="F190" s="34"/>
      <c r="G190" s="275"/>
      <c r="H190" s="20"/>
      <c r="I190" s="162"/>
      <c r="J190" s="20"/>
      <c r="K190" s="3284"/>
    </row>
    <row r="191" spans="1:15">
      <c r="A191" s="94"/>
      <c r="B191" s="32"/>
      <c r="C191" s="82"/>
      <c r="D191" s="86"/>
      <c r="E191" s="34"/>
      <c r="F191" s="34"/>
      <c r="G191" s="3276"/>
      <c r="H191" s="20"/>
      <c r="I191" s="561"/>
      <c r="J191" s="20"/>
      <c r="K191" s="3284"/>
    </row>
    <row r="192" spans="1:15" ht="38.25">
      <c r="A192" s="94"/>
      <c r="B192" s="1191"/>
      <c r="C192" s="1717"/>
      <c r="D192" s="94"/>
      <c r="E192" s="1974"/>
      <c r="F192" s="34"/>
      <c r="G192" s="276"/>
      <c r="H192" s="162"/>
      <c r="I192" s="162"/>
      <c r="J192" s="773"/>
      <c r="K192" s="774"/>
    </row>
    <row r="193" spans="1:12">
      <c r="A193" s="94"/>
      <c r="B193" s="32"/>
      <c r="C193" s="82"/>
      <c r="D193" s="86"/>
      <c r="E193" s="34"/>
      <c r="F193" s="34"/>
      <c r="G193" s="2987"/>
      <c r="H193" s="29"/>
      <c r="I193" s="416"/>
      <c r="J193" s="416"/>
      <c r="K193" s="3284"/>
    </row>
    <row r="194" spans="1:12">
      <c r="A194" s="94"/>
      <c r="B194" s="32"/>
      <c r="C194" s="82"/>
      <c r="D194" s="83"/>
      <c r="E194" s="33"/>
      <c r="F194" s="34"/>
      <c r="G194" s="276"/>
      <c r="H194" s="29"/>
      <c r="I194" s="162"/>
      <c r="J194" s="29"/>
      <c r="K194" s="3284"/>
      <c r="L194" s="4"/>
    </row>
    <row r="195" spans="1:12">
      <c r="A195" s="621"/>
      <c r="B195" s="225"/>
      <c r="C195" s="82"/>
      <c r="D195" s="94"/>
      <c r="E195" s="1974"/>
      <c r="F195" s="34"/>
      <c r="G195" s="2987"/>
      <c r="H195" s="29"/>
      <c r="I195" s="1791"/>
      <c r="J195" s="29"/>
      <c r="K195" s="2877"/>
      <c r="L195" s="775"/>
    </row>
    <row r="196" spans="1:12">
      <c r="A196" s="94"/>
      <c r="B196" s="225"/>
      <c r="C196" s="82"/>
      <c r="D196" s="94"/>
      <c r="E196" s="1974"/>
      <c r="F196" s="34"/>
      <c r="G196" s="2987"/>
      <c r="H196" s="29"/>
      <c r="I196" s="536"/>
      <c r="J196" s="29"/>
      <c r="K196" s="2877"/>
      <c r="L196" s="4"/>
    </row>
    <row r="197" spans="1:12">
      <c r="A197" s="212"/>
      <c r="B197" s="225"/>
      <c r="C197" s="82"/>
      <c r="D197" s="94"/>
      <c r="E197" s="1974"/>
      <c r="F197" s="34"/>
      <c r="G197" s="2987"/>
      <c r="H197" s="29"/>
      <c r="I197" s="536"/>
      <c r="J197" s="29"/>
      <c r="K197" s="2877"/>
    </row>
    <row r="198" spans="1:12">
      <c r="A198" s="212"/>
      <c r="B198" s="225"/>
      <c r="C198" s="82"/>
      <c r="D198" s="94"/>
      <c r="E198" s="1974"/>
      <c r="F198" s="34"/>
      <c r="G198" s="276"/>
      <c r="H198" s="29"/>
      <c r="I198" s="416"/>
      <c r="J198" s="29"/>
      <c r="K198" s="2877"/>
    </row>
    <row r="199" spans="1:12">
      <c r="A199" s="21"/>
      <c r="B199" s="225"/>
      <c r="C199" s="82"/>
      <c r="D199" s="94"/>
      <c r="E199" s="1974"/>
      <c r="F199" s="34"/>
      <c r="G199" s="276"/>
      <c r="H199" s="29"/>
      <c r="I199" s="416"/>
      <c r="J199" s="29"/>
      <c r="K199" s="2877"/>
    </row>
    <row r="200" spans="1:12" ht="34.5" customHeight="1">
      <c r="A200" s="94"/>
      <c r="B200" s="1191"/>
      <c r="C200" s="1672"/>
      <c r="D200" s="938"/>
      <c r="E200" s="1974"/>
      <c r="F200" s="34"/>
      <c r="G200" s="649"/>
      <c r="H200" s="939"/>
      <c r="I200" s="940"/>
      <c r="J200" s="29"/>
      <c r="K200" s="2877"/>
    </row>
    <row r="201" spans="1:12">
      <c r="A201" s="212"/>
      <c r="B201" s="225"/>
      <c r="C201" s="82"/>
      <c r="D201" s="3756"/>
      <c r="E201" s="1974"/>
      <c r="F201" s="34"/>
      <c r="G201" s="276"/>
      <c r="H201" s="29"/>
      <c r="I201" s="162"/>
      <c r="J201" s="29"/>
      <c r="K201" s="2877"/>
    </row>
    <row r="202" spans="1:12">
      <c r="A202" s="938"/>
      <c r="B202" s="645"/>
      <c r="C202" s="459"/>
      <c r="D202" s="94"/>
      <c r="E202" s="1974"/>
      <c r="F202" s="34"/>
      <c r="G202" s="276"/>
      <c r="H202" s="29"/>
      <c r="I202" s="1804"/>
      <c r="J202" s="29"/>
      <c r="K202" s="2877"/>
    </row>
    <row r="203" spans="1:12">
      <c r="A203" s="212"/>
      <c r="B203" s="225"/>
      <c r="C203" s="82"/>
      <c r="D203" s="3756"/>
      <c r="E203" s="1974"/>
      <c r="F203" s="34"/>
      <c r="G203" s="276"/>
      <c r="H203" s="29"/>
      <c r="I203" s="162"/>
      <c r="J203" s="29"/>
      <c r="K203" s="2877"/>
    </row>
    <row r="204" spans="1:12">
      <c r="A204" s="212"/>
      <c r="B204" s="60"/>
      <c r="C204" s="82"/>
      <c r="D204" s="955"/>
      <c r="E204" s="1974"/>
      <c r="F204" s="34"/>
      <c r="G204" s="3775"/>
      <c r="H204" s="3776"/>
      <c r="I204" s="3312"/>
      <c r="J204" s="3776"/>
      <c r="K204" s="2877"/>
    </row>
    <row r="205" spans="1:12">
      <c r="A205" s="212"/>
      <c r="B205" s="60"/>
      <c r="C205" s="82"/>
      <c r="D205" s="955"/>
      <c r="E205" s="1974"/>
      <c r="F205" s="34"/>
      <c r="G205" s="2438"/>
      <c r="H205" s="3776"/>
      <c r="I205" s="3312"/>
      <c r="J205" s="3776"/>
      <c r="K205" s="2877"/>
    </row>
    <row r="206" spans="1:12">
      <c r="A206" s="535"/>
      <c r="B206" s="60"/>
      <c r="C206" s="82"/>
      <c r="D206" s="955"/>
      <c r="E206" s="3234"/>
      <c r="F206" s="2756"/>
      <c r="G206" s="288"/>
      <c r="H206" s="203"/>
      <c r="I206" s="3312"/>
      <c r="J206" s="203"/>
      <c r="K206" s="2893"/>
    </row>
    <row r="207" spans="1:12">
      <c r="A207" s="212"/>
      <c r="B207" s="1833"/>
      <c r="C207" s="82"/>
      <c r="D207" s="955"/>
      <c r="E207" s="3234"/>
      <c r="F207" s="2756"/>
      <c r="G207" s="275"/>
      <c r="H207" s="204"/>
      <c r="I207" s="3312"/>
      <c r="J207" s="204"/>
      <c r="K207" s="2894"/>
    </row>
    <row r="208" spans="1:12">
      <c r="A208" s="212"/>
      <c r="B208" s="1834"/>
      <c r="C208" s="82"/>
      <c r="D208" s="97"/>
      <c r="E208" s="3234"/>
      <c r="F208" s="2756"/>
      <c r="G208" s="275"/>
      <c r="H208" s="204"/>
      <c r="I208" s="3312"/>
      <c r="J208" s="204"/>
      <c r="K208" s="2894"/>
    </row>
    <row r="209" spans="1:16">
      <c r="A209" s="212"/>
      <c r="B209" s="32"/>
      <c r="C209" s="82"/>
      <c r="D209" s="97"/>
      <c r="E209" s="249"/>
      <c r="F209" s="245"/>
      <c r="G209" s="275"/>
      <c r="H209" s="204"/>
      <c r="I209" s="440"/>
      <c r="J209" s="204"/>
      <c r="K209" s="2877"/>
      <c r="L209" s="4"/>
    </row>
    <row r="210" spans="1:16" s="210" customFormat="1">
      <c r="A210" s="71"/>
      <c r="B210" s="71"/>
      <c r="C210" s="71"/>
      <c r="D210" s="71"/>
      <c r="E210" s="71"/>
      <c r="F210" s="71"/>
      <c r="G210" s="3753"/>
      <c r="H210" s="78"/>
      <c r="I210" s="399"/>
      <c r="J210" s="78"/>
      <c r="K210" s="505"/>
      <c r="M210" s="470"/>
      <c r="N210" s="470"/>
      <c r="O210" s="474"/>
      <c r="P210" s="470"/>
    </row>
    <row r="211" spans="1:16">
      <c r="A211" s="1"/>
      <c r="B211" s="1"/>
      <c r="C211" s="71"/>
      <c r="F211" s="233"/>
      <c r="G211" s="271"/>
      <c r="I211" s="214"/>
      <c r="K211" s="533">
        <v>5</v>
      </c>
      <c r="L211" s="4"/>
    </row>
    <row r="212" spans="1:16">
      <c r="A212" s="1" t="s">
        <v>1</v>
      </c>
      <c r="B212" s="1"/>
      <c r="C212" s="71"/>
      <c r="F212" s="233"/>
      <c r="G212" s="271"/>
      <c r="I212" s="214"/>
      <c r="L212" s="1"/>
    </row>
    <row r="213" spans="1:16">
      <c r="A213" s="2" t="s">
        <v>325</v>
      </c>
      <c r="B213" s="1"/>
      <c r="C213" s="10"/>
      <c r="D213" s="78"/>
      <c r="E213" s="232">
        <f>L152</f>
        <v>0</v>
      </c>
      <c r="F213" s="233"/>
      <c r="G213" s="271"/>
      <c r="I213" s="214"/>
    </row>
    <row r="214" spans="1:16" ht="35.25" thickBot="1">
      <c r="F214" s="233"/>
    </row>
    <row r="215" spans="1:16">
      <c r="A215" s="7"/>
      <c r="B215" s="3760" t="s">
        <v>3</v>
      </c>
      <c r="C215" s="6" t="s">
        <v>4</v>
      </c>
      <c r="D215" s="79" t="s">
        <v>5</v>
      </c>
      <c r="E215" s="2750" t="s">
        <v>6</v>
      </c>
      <c r="F215" s="2751" t="s">
        <v>6</v>
      </c>
      <c r="G215" s="272" t="s">
        <v>7</v>
      </c>
      <c r="H215" s="112" t="s">
        <v>8</v>
      </c>
      <c r="I215" s="400" t="s">
        <v>9</v>
      </c>
      <c r="J215" s="112" t="s">
        <v>10</v>
      </c>
      <c r="K215" s="3282" t="s">
        <v>10</v>
      </c>
    </row>
    <row r="216" spans="1:16" ht="35.25" thickBot="1">
      <c r="A216" s="13"/>
      <c r="B216" s="16"/>
      <c r="C216" s="12"/>
      <c r="D216" s="81" t="s">
        <v>11</v>
      </c>
      <c r="E216" s="2752" t="s">
        <v>12</v>
      </c>
      <c r="F216" s="2753" t="s">
        <v>13</v>
      </c>
      <c r="G216" s="273"/>
      <c r="H216" s="122" t="s">
        <v>14</v>
      </c>
      <c r="I216" s="401"/>
      <c r="J216" s="122" t="s">
        <v>15</v>
      </c>
      <c r="K216" s="3283" t="s">
        <v>16</v>
      </c>
    </row>
    <row r="217" spans="1:16" ht="40.5">
      <c r="A217" s="937"/>
      <c r="B217" s="891"/>
      <c r="C217" s="82"/>
      <c r="D217" s="83"/>
      <c r="E217" s="33"/>
      <c r="F217" s="34"/>
      <c r="G217" s="276"/>
      <c r="H217" s="477"/>
      <c r="I217" s="162"/>
      <c r="J217" s="29"/>
      <c r="K217" s="2877"/>
    </row>
    <row r="218" spans="1:16">
      <c r="A218" s="127"/>
      <c r="B218" s="259"/>
      <c r="C218" s="82"/>
      <c r="D218" s="83"/>
      <c r="E218" s="33"/>
      <c r="F218" s="34"/>
      <c r="G218" s="276"/>
      <c r="H218" s="477"/>
      <c r="I218" s="561"/>
      <c r="J218" s="29"/>
      <c r="K218" s="2877"/>
    </row>
    <row r="219" spans="1:16">
      <c r="A219" s="94"/>
      <c r="B219" s="32"/>
      <c r="C219" s="82"/>
      <c r="D219" s="94"/>
      <c r="E219" s="33"/>
      <c r="F219" s="34"/>
      <c r="G219" s="276"/>
      <c r="H219" s="477"/>
      <c r="I219" s="561"/>
      <c r="J219" s="29"/>
      <c r="K219" s="2877"/>
    </row>
    <row r="220" spans="1:16">
      <c r="A220" s="94"/>
      <c r="B220" s="651"/>
      <c r="C220" s="82"/>
      <c r="D220" s="94"/>
      <c r="E220" s="33"/>
      <c r="F220" s="34"/>
      <c r="G220" s="276"/>
      <c r="H220" s="477"/>
      <c r="I220" s="561"/>
      <c r="J220" s="29"/>
      <c r="K220" s="2877"/>
    </row>
    <row r="221" spans="1:16">
      <c r="A221" s="94"/>
      <c r="B221" s="651"/>
      <c r="C221" s="85"/>
      <c r="D221" s="97"/>
      <c r="E221" s="3314"/>
      <c r="F221" s="23"/>
      <c r="G221" s="276"/>
      <c r="H221" s="477"/>
      <c r="I221" s="162"/>
      <c r="J221" s="29"/>
      <c r="K221" s="2877"/>
    </row>
    <row r="222" spans="1:16">
      <c r="A222" s="94"/>
      <c r="B222" s="32"/>
      <c r="C222" s="85"/>
      <c r="D222" s="3756"/>
      <c r="E222" s="33"/>
      <c r="F222" s="34"/>
      <c r="G222" s="276"/>
      <c r="H222" s="477"/>
      <c r="I222" s="162"/>
      <c r="J222" s="29"/>
      <c r="K222" s="2877"/>
    </row>
    <row r="223" spans="1:16">
      <c r="A223" s="94"/>
      <c r="B223" s="32"/>
      <c r="C223" s="85"/>
      <c r="D223" s="94"/>
      <c r="E223" s="1974"/>
      <c r="F223" s="34"/>
      <c r="G223" s="276"/>
      <c r="H223" s="477"/>
      <c r="I223" s="561"/>
      <c r="J223" s="29"/>
      <c r="K223" s="2877"/>
    </row>
    <row r="224" spans="1:16">
      <c r="A224" s="94"/>
      <c r="B224" s="651"/>
      <c r="C224" s="85"/>
      <c r="D224" s="94"/>
      <c r="E224" s="1974"/>
      <c r="F224" s="34"/>
      <c r="G224" s="276"/>
      <c r="H224" s="29"/>
      <c r="I224" s="162"/>
      <c r="J224" s="29"/>
      <c r="K224" s="2877"/>
    </row>
    <row r="225" spans="1:11">
      <c r="A225" s="94"/>
      <c r="B225" s="651"/>
      <c r="C225" s="85"/>
      <c r="D225" s="94"/>
      <c r="E225" s="33"/>
      <c r="F225" s="34"/>
      <c r="G225" s="276"/>
      <c r="H225" s="477"/>
      <c r="I225" s="561"/>
      <c r="J225" s="29"/>
      <c r="K225" s="2877"/>
    </row>
    <row r="226" spans="1:11">
      <c r="A226" s="94"/>
      <c r="B226" s="32"/>
      <c r="C226" s="82"/>
      <c r="D226" s="94"/>
      <c r="E226" s="1974"/>
      <c r="F226" s="34"/>
      <c r="G226" s="276"/>
      <c r="H226" s="29"/>
      <c r="I226" s="162"/>
      <c r="J226" s="29"/>
      <c r="K226" s="2877"/>
    </row>
    <row r="227" spans="1:11">
      <c r="A227" s="94"/>
      <c r="B227" s="607"/>
      <c r="C227" s="82"/>
      <c r="D227" s="94"/>
      <c r="E227" s="1974"/>
      <c r="F227" s="34"/>
      <c r="G227" s="276"/>
      <c r="H227" s="29"/>
      <c r="I227" s="162"/>
      <c r="J227" s="29"/>
      <c r="K227" s="2877"/>
    </row>
    <row r="228" spans="1:11">
      <c r="A228" s="94"/>
      <c r="B228" s="1249"/>
      <c r="C228" s="140"/>
      <c r="D228" s="94"/>
      <c r="E228" s="247"/>
      <c r="F228" s="241"/>
      <c r="G228" s="276"/>
      <c r="H228" s="29"/>
      <c r="I228" s="162"/>
      <c r="J228" s="29"/>
      <c r="K228" s="2877"/>
    </row>
    <row r="229" spans="1:11">
      <c r="A229" s="94"/>
      <c r="B229" s="225"/>
      <c r="C229" s="82"/>
      <c r="D229" s="94"/>
      <c r="E229" s="1974"/>
      <c r="F229" s="34"/>
      <c r="G229" s="276"/>
      <c r="H229" s="29"/>
      <c r="I229" s="162"/>
      <c r="J229" s="29"/>
      <c r="K229" s="2877"/>
    </row>
    <row r="230" spans="1:11">
      <c r="A230" s="94"/>
      <c r="B230" s="225"/>
      <c r="C230" s="82"/>
      <c r="D230" s="94"/>
      <c r="E230" s="1974"/>
      <c r="F230" s="3281"/>
      <c r="G230" s="276"/>
      <c r="H230" s="29"/>
      <c r="I230" s="162"/>
      <c r="J230" s="29"/>
      <c r="K230" s="2877"/>
    </row>
    <row r="231" spans="1:11">
      <c r="A231" s="94"/>
      <c r="B231" s="225"/>
      <c r="C231" s="82"/>
      <c r="D231" s="94"/>
      <c r="E231" s="1974"/>
      <c r="F231" s="34"/>
      <c r="G231" s="276"/>
      <c r="H231" s="29"/>
      <c r="I231" s="162"/>
      <c r="J231" s="29"/>
      <c r="K231" s="2877"/>
    </row>
    <row r="232" spans="1:11">
      <c r="A232" s="212"/>
      <c r="B232" s="645"/>
      <c r="C232" s="82"/>
      <c r="D232" s="94"/>
      <c r="E232" s="1974"/>
      <c r="F232" s="34"/>
      <c r="G232" s="276"/>
      <c r="H232" s="29"/>
      <c r="I232" s="561"/>
      <c r="J232" s="29"/>
      <c r="K232" s="2877"/>
    </row>
    <row r="233" spans="1:11">
      <c r="A233" s="212"/>
      <c r="B233" s="645"/>
      <c r="C233" s="82"/>
      <c r="D233" s="94"/>
      <c r="E233" s="1974"/>
      <c r="F233" s="34"/>
      <c r="G233" s="276"/>
      <c r="H233" s="29"/>
      <c r="I233" s="1346"/>
      <c r="J233" s="29"/>
      <c r="K233" s="2877"/>
    </row>
    <row r="234" spans="1:11">
      <c r="A234" s="21"/>
      <c r="B234" s="608"/>
      <c r="C234" s="82"/>
      <c r="D234" s="94"/>
      <c r="E234" s="1974"/>
      <c r="F234" s="34"/>
      <c r="G234" s="276"/>
      <c r="H234" s="29"/>
      <c r="I234" s="162"/>
      <c r="J234" s="29"/>
      <c r="K234" s="2877"/>
    </row>
    <row r="235" spans="1:11">
      <c r="A235" s="94"/>
      <c r="B235" s="608"/>
      <c r="C235" s="82"/>
      <c r="D235" s="94"/>
      <c r="E235" s="1974"/>
      <c r="F235" s="34"/>
      <c r="G235" s="276"/>
      <c r="H235" s="29"/>
      <c r="I235" s="162"/>
      <c r="J235" s="29"/>
      <c r="K235" s="2877"/>
    </row>
    <row r="236" spans="1:11">
      <c r="A236" s="212"/>
      <c r="B236" s="225"/>
      <c r="C236" s="82"/>
      <c r="D236" s="646"/>
      <c r="E236" s="1974"/>
      <c r="F236" s="34"/>
      <c r="G236" s="276"/>
      <c r="H236" s="29"/>
      <c r="I236" s="162"/>
      <c r="J236" s="29"/>
      <c r="K236" s="2877"/>
    </row>
    <row r="237" spans="1:11">
      <c r="A237" s="212"/>
      <c r="B237" s="225"/>
      <c r="C237" s="82"/>
      <c r="D237" s="94"/>
      <c r="E237" s="247"/>
      <c r="F237" s="241"/>
      <c r="G237" s="276"/>
      <c r="H237" s="29"/>
      <c r="I237" s="200"/>
      <c r="J237" s="29"/>
      <c r="K237" s="2877"/>
    </row>
    <row r="238" spans="1:11">
      <c r="A238" s="212"/>
      <c r="B238" s="225"/>
      <c r="C238" s="82"/>
      <c r="D238" s="3756"/>
      <c r="E238" s="247"/>
      <c r="F238" s="241"/>
      <c r="G238" s="276"/>
      <c r="H238" s="29"/>
      <c r="I238" s="200"/>
      <c r="J238" s="29"/>
      <c r="K238" s="424"/>
    </row>
    <row r="239" spans="1:11">
      <c r="A239" s="94"/>
      <c r="B239" s="1249"/>
      <c r="C239" s="82"/>
      <c r="D239" s="3756"/>
      <c r="E239" s="247"/>
      <c r="F239" s="241"/>
      <c r="G239" s="276"/>
      <c r="H239" s="29"/>
      <c r="I239" s="200"/>
      <c r="J239" s="29"/>
      <c r="K239" s="424"/>
    </row>
    <row r="240" spans="1:11">
      <c r="A240" s="212"/>
      <c r="B240" s="225"/>
      <c r="C240" s="82"/>
      <c r="D240" s="1926"/>
      <c r="E240" s="247"/>
      <c r="F240" s="241"/>
      <c r="G240" s="276"/>
      <c r="H240" s="29"/>
      <c r="I240" s="162"/>
      <c r="J240" s="29"/>
      <c r="K240" s="424"/>
    </row>
    <row r="241" spans="1:11" ht="35.25" thickBot="1">
      <c r="A241" s="535"/>
      <c r="B241" s="32"/>
      <c r="C241" s="82"/>
      <c r="D241" s="94"/>
      <c r="E241" s="247"/>
      <c r="F241" s="251"/>
      <c r="G241" s="276"/>
      <c r="H241" s="29"/>
      <c r="I241" s="536"/>
      <c r="J241" s="29"/>
      <c r="K241" s="424"/>
    </row>
    <row r="242" spans="1:11">
      <c r="A242" s="212"/>
      <c r="B242" s="1251"/>
      <c r="C242" s="1250"/>
      <c r="D242" s="3756"/>
      <c r="E242" s="257"/>
      <c r="F242" s="241"/>
      <c r="G242" s="276"/>
      <c r="H242" s="29"/>
      <c r="I242" s="162"/>
      <c r="J242" s="29"/>
      <c r="K242" s="424"/>
    </row>
    <row r="243" spans="1:11">
      <c r="A243" s="535"/>
      <c r="B243" s="225"/>
      <c r="C243" s="459"/>
      <c r="D243" s="322"/>
      <c r="E243" s="1563"/>
      <c r="F243" s="2805"/>
      <c r="G243" s="276"/>
      <c r="H243" s="203"/>
      <c r="I243" s="1346"/>
      <c r="J243" s="2265"/>
      <c r="K243" s="310"/>
    </row>
    <row r="244" spans="1:11">
      <c r="A244" s="212"/>
      <c r="B244" s="225"/>
      <c r="C244" s="459"/>
      <c r="D244" s="322"/>
      <c r="E244" s="189"/>
      <c r="F244" s="665"/>
      <c r="G244" s="276"/>
      <c r="H244" s="203"/>
      <c r="I244" s="29"/>
      <c r="J244" s="353"/>
      <c r="K244" s="310"/>
    </row>
    <row r="245" spans="1:11">
      <c r="A245" s="1"/>
      <c r="B245" s="1"/>
      <c r="C245" s="71"/>
      <c r="F245" s="233"/>
      <c r="G245" s="271"/>
      <c r="I245" s="214"/>
      <c r="K245" s="533">
        <v>5</v>
      </c>
    </row>
    <row r="246" spans="1:11">
      <c r="A246" s="1" t="s">
        <v>1</v>
      </c>
      <c r="B246" s="1"/>
      <c r="C246" s="71"/>
      <c r="F246" s="233"/>
      <c r="G246" s="271"/>
      <c r="I246" s="214"/>
    </row>
    <row r="247" spans="1:11">
      <c r="A247" s="2" t="s">
        <v>325</v>
      </c>
      <c r="B247" s="1"/>
      <c r="C247" s="10"/>
      <c r="D247" s="78"/>
      <c r="F247" s="233"/>
      <c r="G247" s="271"/>
      <c r="I247" s="214"/>
    </row>
    <row r="248" spans="1:11" ht="35.25" thickBot="1">
      <c r="F248" s="233"/>
    </row>
    <row r="249" spans="1:11">
      <c r="A249" s="7"/>
      <c r="B249" s="3760" t="s">
        <v>3</v>
      </c>
      <c r="C249" s="6" t="s">
        <v>4</v>
      </c>
      <c r="D249" s="79" t="s">
        <v>5</v>
      </c>
      <c r="E249" s="234" t="s">
        <v>6</v>
      </c>
      <c r="F249" s="235" t="s">
        <v>6</v>
      </c>
      <c r="G249" s="272" t="s">
        <v>7</v>
      </c>
      <c r="H249" s="112" t="s">
        <v>8</v>
      </c>
      <c r="I249" s="400" t="s">
        <v>9</v>
      </c>
      <c r="J249" s="112" t="s">
        <v>10</v>
      </c>
      <c r="K249" s="219" t="s">
        <v>10</v>
      </c>
    </row>
    <row r="250" spans="1:11" ht="35.25" thickBot="1">
      <c r="A250" s="13"/>
      <c r="B250" s="16"/>
      <c r="C250" s="12"/>
      <c r="D250" s="81" t="s">
        <v>11</v>
      </c>
      <c r="E250" s="236" t="s">
        <v>12</v>
      </c>
      <c r="F250" s="237" t="s">
        <v>13</v>
      </c>
      <c r="G250" s="273"/>
      <c r="H250" s="122" t="s">
        <v>14</v>
      </c>
      <c r="I250" s="401"/>
      <c r="J250" s="122" t="s">
        <v>15</v>
      </c>
      <c r="K250" s="503" t="s">
        <v>16</v>
      </c>
    </row>
    <row r="251" spans="1:11" ht="38.25">
      <c r="A251" s="269"/>
      <c r="B251" s="1274"/>
      <c r="C251" s="82"/>
      <c r="D251" s="3756"/>
      <c r="E251" s="257"/>
      <c r="F251" s="241"/>
      <c r="G251" s="276"/>
      <c r="H251" s="29"/>
      <c r="I251" s="162"/>
      <c r="J251" s="29"/>
      <c r="K251" s="424"/>
    </row>
    <row r="252" spans="1:11">
      <c r="A252" s="94"/>
      <c r="B252" s="32"/>
      <c r="C252" s="82"/>
      <c r="D252" s="94"/>
      <c r="E252" s="247"/>
      <c r="F252" s="251"/>
      <c r="G252" s="276"/>
      <c r="H252" s="29"/>
      <c r="I252" s="536"/>
      <c r="J252" s="29"/>
      <c r="K252" s="424"/>
    </row>
    <row r="253" spans="1:11">
      <c r="A253" s="94"/>
      <c r="B253" s="32"/>
      <c r="C253" s="82"/>
      <c r="D253" s="94"/>
      <c r="E253" s="247"/>
      <c r="F253" s="241"/>
      <c r="G253" s="276"/>
      <c r="H253" s="29"/>
      <c r="I253" s="162"/>
      <c r="J253" s="29"/>
      <c r="K253" s="424"/>
    </row>
    <row r="254" spans="1:11">
      <c r="A254" s="94"/>
      <c r="B254" s="32"/>
      <c r="C254" s="82"/>
      <c r="D254" s="94"/>
      <c r="E254" s="247"/>
      <c r="F254" s="241"/>
      <c r="G254" s="276"/>
      <c r="H254" s="29"/>
      <c r="I254" s="162"/>
      <c r="J254" s="29"/>
      <c r="K254" s="424"/>
    </row>
    <row r="255" spans="1:11">
      <c r="A255" s="94"/>
      <c r="B255" s="32"/>
      <c r="C255" s="82"/>
      <c r="D255" s="94"/>
      <c r="E255" s="247"/>
      <c r="F255" s="241"/>
      <c r="G255" s="276"/>
      <c r="H255" s="29"/>
      <c r="I255" s="162"/>
      <c r="J255" s="29"/>
      <c r="K255" s="424"/>
    </row>
    <row r="256" spans="1:11">
      <c r="A256" s="94"/>
      <c r="B256" s="32"/>
      <c r="C256" s="82"/>
      <c r="D256" s="94"/>
      <c r="E256" s="247"/>
      <c r="F256" s="241"/>
      <c r="G256" s="276"/>
      <c r="H256" s="29"/>
      <c r="I256" s="162"/>
      <c r="J256" s="29"/>
      <c r="K256" s="424"/>
    </row>
    <row r="257" spans="1:11">
      <c r="A257" s="94"/>
      <c r="B257" s="32"/>
      <c r="C257" s="82"/>
      <c r="D257" s="94"/>
      <c r="E257" s="247"/>
      <c r="F257" s="241"/>
      <c r="G257" s="276"/>
      <c r="H257" s="29"/>
      <c r="I257" s="162"/>
      <c r="J257" s="29"/>
      <c r="K257" s="424"/>
    </row>
    <row r="258" spans="1:11">
      <c r="A258" s="94"/>
      <c r="B258" s="32"/>
      <c r="C258" s="82"/>
      <c r="D258" s="94"/>
      <c r="E258" s="247"/>
      <c r="F258" s="241"/>
      <c r="G258" s="276"/>
      <c r="H258" s="29"/>
      <c r="I258" s="162"/>
      <c r="J258" s="29"/>
      <c r="K258" s="424"/>
    </row>
    <row r="259" spans="1:11">
      <c r="A259" s="94"/>
      <c r="B259" s="32"/>
      <c r="C259" s="82"/>
      <c r="D259" s="94"/>
      <c r="E259" s="247"/>
      <c r="F259" s="241"/>
      <c r="G259" s="276"/>
      <c r="H259" s="29"/>
      <c r="I259" s="162"/>
      <c r="J259" s="29"/>
      <c r="K259" s="424"/>
    </row>
    <row r="260" spans="1:11">
      <c r="A260" s="94"/>
      <c r="B260" s="32"/>
      <c r="C260" s="82"/>
      <c r="D260" s="94"/>
      <c r="E260" s="247"/>
      <c r="F260" s="241"/>
      <c r="G260" s="276"/>
      <c r="H260" s="29"/>
      <c r="I260" s="162"/>
      <c r="J260" s="29"/>
      <c r="K260" s="424"/>
    </row>
    <row r="261" spans="1:11" ht="35.25" thickBot="1">
      <c r="A261" s="94"/>
      <c r="B261" s="1591"/>
      <c r="C261" s="1592"/>
      <c r="D261" s="1593"/>
      <c r="E261" s="1594"/>
      <c r="F261" s="1513"/>
      <c r="G261" s="1514"/>
      <c r="H261" s="37"/>
      <c r="I261" s="1595"/>
      <c r="J261" s="37"/>
      <c r="K261" s="1596"/>
    </row>
    <row r="262" spans="1:11">
      <c r="A262" s="94"/>
      <c r="B262" s="1610"/>
      <c r="C262" s="1611"/>
      <c r="D262" s="1612"/>
      <c r="E262" s="1613"/>
      <c r="F262" s="1614"/>
      <c r="G262" s="1615"/>
      <c r="H262" s="1616"/>
      <c r="I262" s="1617"/>
      <c r="J262" s="1616"/>
      <c r="K262" s="1618"/>
    </row>
    <row r="263" spans="1:11">
      <c r="A263" s="94"/>
      <c r="B263" s="32"/>
      <c r="C263" s="82"/>
      <c r="D263" s="94"/>
      <c r="E263" s="247"/>
      <c r="F263" s="241"/>
      <c r="G263" s="276"/>
      <c r="H263" s="29"/>
      <c r="I263" s="162"/>
      <c r="J263" s="29"/>
      <c r="K263" s="424"/>
    </row>
    <row r="264" spans="1:11">
      <c r="A264" s="94"/>
      <c r="B264" s="32"/>
      <c r="C264" s="82"/>
      <c r="D264" s="94"/>
      <c r="E264" s="247"/>
      <c r="F264" s="241"/>
      <c r="G264" s="276"/>
      <c r="H264" s="29"/>
      <c r="I264" s="162"/>
      <c r="J264" s="29"/>
      <c r="K264" s="424"/>
    </row>
    <row r="265" spans="1:11">
      <c r="A265" s="94"/>
      <c r="B265" s="651"/>
      <c r="C265" s="82"/>
      <c r="D265" s="94"/>
      <c r="E265" s="247"/>
      <c r="F265" s="241"/>
      <c r="G265" s="276"/>
      <c r="H265" s="29"/>
      <c r="I265" s="162"/>
      <c r="J265" s="29"/>
      <c r="K265" s="424"/>
    </row>
    <row r="266" spans="1:11">
      <c r="A266" s="212"/>
      <c r="B266" s="32"/>
      <c r="C266" s="82"/>
      <c r="D266" s="94"/>
      <c r="E266" s="247"/>
      <c r="F266" s="241"/>
      <c r="G266" s="2987"/>
      <c r="H266" s="29"/>
      <c r="I266" s="162"/>
      <c r="J266" s="29"/>
      <c r="K266" s="424"/>
    </row>
    <row r="267" spans="1:11">
      <c r="A267" s="212"/>
      <c r="B267" s="32"/>
      <c r="C267" s="82"/>
      <c r="D267" s="94"/>
      <c r="E267" s="247"/>
      <c r="F267" s="241"/>
      <c r="G267" s="276"/>
      <c r="H267" s="29"/>
      <c r="I267" s="162"/>
      <c r="J267" s="29"/>
      <c r="K267" s="424"/>
    </row>
    <row r="268" spans="1:11">
      <c r="A268" s="21"/>
      <c r="B268" s="32"/>
      <c r="C268" s="82"/>
      <c r="D268" s="94"/>
      <c r="E268" s="247"/>
      <c r="F268" s="241"/>
      <c r="G268" s="276"/>
      <c r="H268" s="29"/>
      <c r="I268" s="162"/>
      <c r="J268" s="29"/>
      <c r="K268" s="424"/>
    </row>
    <row r="269" spans="1:11">
      <c r="A269" s="94"/>
      <c r="B269" s="32"/>
      <c r="C269" s="82"/>
      <c r="D269" s="94"/>
      <c r="E269" s="247"/>
      <c r="F269" s="241"/>
      <c r="G269" s="276"/>
      <c r="H269" s="29"/>
      <c r="I269" s="162"/>
      <c r="J269" s="29"/>
      <c r="K269" s="424"/>
    </row>
    <row r="270" spans="1:11">
      <c r="A270" s="212"/>
      <c r="B270" s="32"/>
      <c r="C270" s="82"/>
      <c r="D270" s="94"/>
      <c r="E270" s="247"/>
      <c r="F270" s="241"/>
      <c r="G270" s="2987"/>
      <c r="H270" s="29"/>
      <c r="I270" s="162"/>
      <c r="J270" s="29"/>
      <c r="K270" s="424"/>
    </row>
    <row r="271" spans="1:11">
      <c r="A271" s="212"/>
      <c r="B271" s="32"/>
      <c r="C271" s="82"/>
      <c r="D271" s="94"/>
      <c r="E271" s="247"/>
      <c r="F271" s="241"/>
      <c r="G271" s="2987"/>
      <c r="H271" s="29"/>
      <c r="I271" s="162"/>
      <c r="J271" s="29"/>
      <c r="K271" s="424"/>
    </row>
    <row r="272" spans="1:11">
      <c r="A272" s="212"/>
      <c r="B272" s="32"/>
      <c r="C272" s="82"/>
      <c r="D272" s="94"/>
      <c r="E272" s="247"/>
      <c r="F272" s="241"/>
      <c r="G272" s="276"/>
      <c r="H272" s="29"/>
      <c r="I272" s="162"/>
      <c r="J272" s="29"/>
      <c r="K272" s="424"/>
    </row>
    <row r="273" spans="1:11">
      <c r="A273" s="212"/>
      <c r="B273" s="32"/>
      <c r="C273" s="82"/>
      <c r="D273" s="94"/>
      <c r="E273" s="247"/>
      <c r="F273" s="241"/>
      <c r="G273" s="2987"/>
      <c r="H273" s="29"/>
      <c r="I273" s="162"/>
      <c r="J273" s="29"/>
      <c r="K273" s="424"/>
    </row>
    <row r="274" spans="1:11">
      <c r="A274" s="212"/>
      <c r="B274" s="32"/>
      <c r="C274" s="82"/>
      <c r="D274" s="94"/>
      <c r="E274" s="247"/>
      <c r="F274" s="241"/>
      <c r="G274" s="276"/>
      <c r="H274" s="29"/>
      <c r="I274" s="162"/>
      <c r="J274" s="29"/>
      <c r="K274" s="424"/>
    </row>
    <row r="275" spans="1:11">
      <c r="A275" s="535"/>
      <c r="B275" s="32"/>
      <c r="C275" s="82"/>
      <c r="D275" s="94"/>
      <c r="E275" s="247"/>
      <c r="F275" s="241"/>
      <c r="G275" s="276"/>
      <c r="H275" s="29"/>
      <c r="I275" s="162"/>
      <c r="J275" s="29"/>
      <c r="K275" s="424"/>
    </row>
    <row r="276" spans="1:11">
      <c r="A276" s="1937"/>
      <c r="B276" s="36"/>
      <c r="C276" s="209"/>
      <c r="D276" s="1058"/>
      <c r="E276" s="1938"/>
      <c r="F276" s="254"/>
      <c r="G276" s="282"/>
      <c r="H276" s="35"/>
      <c r="I276" s="434"/>
      <c r="J276" s="35"/>
      <c r="K276" s="504"/>
    </row>
    <row r="277" spans="1:11">
      <c r="A277" s="2"/>
      <c r="B277" s="4"/>
      <c r="C277" s="78"/>
      <c r="D277" s="4"/>
      <c r="E277" s="1452"/>
      <c r="F277" s="1452"/>
      <c r="G277" s="281"/>
      <c r="H277" s="4"/>
      <c r="I277" s="184"/>
      <c r="J277" s="4"/>
    </row>
    <row r="278" spans="1:11">
      <c r="A278" s="2" t="s">
        <v>1</v>
      </c>
      <c r="B278" s="4"/>
      <c r="C278" s="78"/>
      <c r="D278" s="4"/>
      <c r="E278" s="1452"/>
      <c r="F278" s="1452"/>
      <c r="G278" s="281"/>
      <c r="H278" s="4"/>
      <c r="I278" s="184"/>
      <c r="J278" s="4"/>
    </row>
    <row r="279" spans="1:11">
      <c r="A279" s="2" t="s">
        <v>325</v>
      </c>
      <c r="B279" s="4"/>
      <c r="C279" s="78"/>
      <c r="D279" s="4"/>
      <c r="E279" s="1452"/>
      <c r="F279" s="1452"/>
      <c r="G279" s="281"/>
      <c r="H279" s="4"/>
      <c r="I279" s="184"/>
      <c r="J279" s="4"/>
    </row>
    <row r="280" spans="1:11" ht="35.25" thickBot="1">
      <c r="B280" s="1371"/>
      <c r="C280" s="1373"/>
      <c r="D280" s="1371"/>
      <c r="E280" s="1943"/>
      <c r="F280" s="1943"/>
      <c r="G280" s="1944"/>
      <c r="H280" s="1371"/>
      <c r="I280" s="1945"/>
      <c r="J280" s="1371"/>
      <c r="K280" s="1946"/>
    </row>
    <row r="281" spans="1:11">
      <c r="A281" s="178"/>
      <c r="B281" s="614" t="s">
        <v>3</v>
      </c>
      <c r="C281" s="1369" t="s">
        <v>4</v>
      </c>
      <c r="D281" s="211" t="s">
        <v>5</v>
      </c>
      <c r="E281" s="1939" t="s">
        <v>6</v>
      </c>
      <c r="F281" s="1398" t="s">
        <v>6</v>
      </c>
      <c r="G281" s="1940" t="s">
        <v>7</v>
      </c>
      <c r="H281" s="1393" t="s">
        <v>8</v>
      </c>
      <c r="I281" s="1941" t="s">
        <v>9</v>
      </c>
      <c r="J281" s="1393" t="s">
        <v>10</v>
      </c>
      <c r="K281" s="1942" t="s">
        <v>10</v>
      </c>
    </row>
    <row r="282" spans="1:11" ht="35.25" thickBot="1">
      <c r="A282" s="13"/>
      <c r="B282" s="16"/>
      <c r="C282" s="12"/>
      <c r="D282" s="81" t="s">
        <v>11</v>
      </c>
      <c r="E282" s="236" t="s">
        <v>12</v>
      </c>
      <c r="F282" s="237" t="s">
        <v>13</v>
      </c>
      <c r="G282" s="273"/>
      <c r="H282" s="122" t="s">
        <v>14</v>
      </c>
      <c r="I282" s="401"/>
      <c r="J282" s="122" t="s">
        <v>15</v>
      </c>
      <c r="K282" s="503" t="s">
        <v>16</v>
      </c>
    </row>
    <row r="283" spans="1:11" ht="38.25">
      <c r="A283" s="269"/>
      <c r="B283" s="1274"/>
      <c r="C283" s="750"/>
      <c r="D283" s="324"/>
      <c r="E283" s="189"/>
      <c r="F283" s="665"/>
      <c r="G283" s="417"/>
      <c r="H283" s="3756"/>
      <c r="I283" s="29"/>
      <c r="J283" s="353"/>
      <c r="K283" s="310"/>
    </row>
    <row r="284" spans="1:11">
      <c r="A284" s="94"/>
      <c r="B284" s="32"/>
      <c r="C284" s="82"/>
      <c r="D284" s="94"/>
      <c r="E284" s="247"/>
      <c r="F284" s="241"/>
      <c r="G284" s="276"/>
      <c r="H284" s="29"/>
      <c r="I284" s="162"/>
      <c r="J284" s="29"/>
      <c r="K284" s="424"/>
    </row>
    <row r="285" spans="1:11">
      <c r="A285" s="94"/>
      <c r="B285" s="32"/>
      <c r="C285" s="82"/>
      <c r="D285" s="94"/>
      <c r="E285" s="247"/>
      <c r="F285" s="241"/>
      <c r="G285" s="276"/>
      <c r="H285" s="29"/>
      <c r="I285" s="162"/>
      <c r="J285" s="29"/>
      <c r="K285" s="424"/>
    </row>
    <row r="286" spans="1:11">
      <c r="A286" s="94"/>
      <c r="B286" s="32"/>
      <c r="C286" s="82"/>
      <c r="D286" s="94"/>
      <c r="E286" s="247"/>
      <c r="F286" s="241"/>
      <c r="G286" s="276"/>
      <c r="H286" s="29"/>
      <c r="I286" s="162"/>
      <c r="J286" s="29"/>
      <c r="K286" s="424"/>
    </row>
    <row r="287" spans="1:11">
      <c r="A287" s="94"/>
      <c r="B287" s="32"/>
      <c r="C287" s="82"/>
      <c r="D287" s="94"/>
      <c r="E287" s="247"/>
      <c r="F287" s="241"/>
      <c r="G287" s="276"/>
      <c r="H287" s="29"/>
      <c r="I287" s="162"/>
      <c r="J287" s="29"/>
      <c r="K287" s="424"/>
    </row>
    <row r="288" spans="1:11">
      <c r="A288" s="94"/>
      <c r="B288" s="32"/>
      <c r="C288" s="82"/>
      <c r="D288" s="94"/>
      <c r="E288" s="247"/>
      <c r="F288" s="241"/>
      <c r="G288" s="2987"/>
      <c r="H288" s="29"/>
      <c r="I288" s="162"/>
      <c r="J288" s="29"/>
      <c r="K288" s="424"/>
    </row>
    <row r="289" spans="1:11">
      <c r="A289" s="94"/>
      <c r="B289" s="225"/>
      <c r="C289" s="459"/>
      <c r="D289" s="322"/>
      <c r="E289" s="189"/>
      <c r="F289" s="665"/>
      <c r="G289" s="276"/>
      <c r="H289" s="203"/>
      <c r="I289" s="29"/>
      <c r="J289" s="353"/>
      <c r="K289" s="310"/>
    </row>
    <row r="290" spans="1:11">
      <c r="A290" s="94"/>
      <c r="B290" s="685"/>
      <c r="C290" s="1921"/>
      <c r="D290" s="3756"/>
      <c r="E290" s="247"/>
      <c r="F290" s="241"/>
      <c r="G290" s="276"/>
      <c r="H290" s="29"/>
      <c r="I290" s="200"/>
      <c r="J290" s="29"/>
      <c r="K290" s="424"/>
    </row>
    <row r="291" spans="1:11">
      <c r="A291" s="94"/>
      <c r="B291" s="590"/>
      <c r="C291" s="82"/>
      <c r="D291" s="94"/>
      <c r="E291" s="247"/>
      <c r="F291" s="241"/>
      <c r="G291" s="276"/>
      <c r="H291" s="29"/>
      <c r="I291" s="162"/>
      <c r="J291" s="29"/>
      <c r="K291" s="424"/>
    </row>
    <row r="292" spans="1:11">
      <c r="A292" s="94"/>
      <c r="B292" s="225"/>
      <c r="C292" s="82"/>
      <c r="D292" s="94"/>
      <c r="E292" s="247"/>
      <c r="F292" s="241"/>
      <c r="G292" s="276"/>
      <c r="H292" s="29"/>
      <c r="I292" s="200"/>
      <c r="J292" s="29"/>
      <c r="K292" s="424"/>
    </row>
    <row r="293" spans="1:11">
      <c r="A293" s="94"/>
      <c r="B293" s="225"/>
      <c r="C293" s="82"/>
      <c r="D293" s="3756"/>
      <c r="E293" s="247"/>
      <c r="F293" s="241"/>
      <c r="G293" s="276"/>
      <c r="H293" s="29"/>
      <c r="I293" s="200"/>
      <c r="J293" s="29"/>
      <c r="K293" s="424"/>
    </row>
    <row r="294" spans="1:11">
      <c r="A294" s="94"/>
      <c r="B294" s="685"/>
      <c r="C294" s="1921"/>
      <c r="D294" s="1947"/>
      <c r="E294" s="247"/>
      <c r="F294" s="241"/>
      <c r="G294" s="276"/>
      <c r="H294" s="29"/>
      <c r="I294" s="200"/>
      <c r="J294" s="29"/>
      <c r="K294" s="424"/>
    </row>
    <row r="295" spans="1:11">
      <c r="A295" s="94"/>
      <c r="B295" s="225"/>
      <c r="C295" s="82"/>
      <c r="D295" s="324"/>
      <c r="E295" s="247"/>
      <c r="F295" s="241"/>
      <c r="G295" s="276"/>
      <c r="H295" s="29"/>
      <c r="I295" s="200"/>
      <c r="J295" s="29"/>
      <c r="K295" s="424"/>
    </row>
    <row r="296" spans="1:11">
      <c r="A296" s="94"/>
      <c r="B296" s="225"/>
      <c r="C296" s="82"/>
      <c r="D296" s="324"/>
      <c r="E296" s="247"/>
      <c r="F296" s="241"/>
      <c r="G296" s="276"/>
      <c r="H296" s="29"/>
      <c r="I296" s="162"/>
      <c r="J296" s="29"/>
      <c r="K296" s="424"/>
    </row>
    <row r="297" spans="1:11">
      <c r="A297" s="94"/>
      <c r="B297" s="588"/>
      <c r="C297" s="82"/>
      <c r="D297" s="94"/>
      <c r="E297" s="247"/>
      <c r="F297" s="241"/>
      <c r="G297" s="276"/>
      <c r="H297" s="29"/>
      <c r="I297" s="162"/>
      <c r="J297" s="29"/>
      <c r="K297" s="424"/>
    </row>
    <row r="298" spans="1:11">
      <c r="A298" s="212"/>
      <c r="B298" s="685"/>
      <c r="C298" s="1921"/>
      <c r="D298" s="1947"/>
      <c r="E298" s="247"/>
      <c r="F298" s="241"/>
      <c r="G298" s="276"/>
      <c r="H298" s="29"/>
      <c r="I298" s="200"/>
      <c r="J298" s="29"/>
      <c r="K298" s="424"/>
    </row>
    <row r="299" spans="1:11">
      <c r="A299" s="212"/>
      <c r="B299" s="225"/>
      <c r="C299" s="82"/>
      <c r="D299" s="324"/>
      <c r="E299" s="247"/>
      <c r="F299" s="241"/>
      <c r="G299" s="276"/>
      <c r="H299" s="29"/>
      <c r="I299" s="200"/>
      <c r="J299" s="29"/>
      <c r="K299" s="424"/>
    </row>
    <row r="300" spans="1:11">
      <c r="A300" s="21"/>
      <c r="B300" s="225"/>
      <c r="C300" s="82"/>
      <c r="D300" s="324"/>
      <c r="E300" s="247"/>
      <c r="F300" s="241"/>
      <c r="G300" s="276"/>
      <c r="H300" s="29"/>
      <c r="I300" s="162"/>
      <c r="J300" s="29"/>
      <c r="K300" s="424"/>
    </row>
    <row r="301" spans="1:11">
      <c r="A301" s="94"/>
      <c r="B301" s="2881"/>
      <c r="C301" s="634"/>
      <c r="D301" s="3756"/>
      <c r="E301" s="247"/>
      <c r="F301" s="241"/>
      <c r="G301" s="276"/>
      <c r="H301" s="29"/>
      <c r="I301" s="200"/>
      <c r="J301" s="29"/>
      <c r="K301" s="424"/>
    </row>
    <row r="302" spans="1:11">
      <c r="A302" s="212"/>
      <c r="B302" s="2881"/>
      <c r="C302" s="583"/>
      <c r="D302" s="3756"/>
      <c r="E302" s="247"/>
      <c r="F302" s="241"/>
      <c r="G302" s="276"/>
      <c r="H302" s="29"/>
      <c r="I302" s="200"/>
      <c r="J302" s="29"/>
      <c r="K302" s="424"/>
    </row>
    <row r="303" spans="1:11" ht="38.25">
      <c r="A303" s="212"/>
      <c r="B303" s="1793"/>
      <c r="C303" s="82"/>
      <c r="D303" s="83"/>
      <c r="E303" s="242"/>
      <c r="F303" s="243"/>
      <c r="G303" s="276"/>
      <c r="H303" s="82"/>
      <c r="I303" s="162"/>
      <c r="J303" s="203"/>
      <c r="K303" s="522"/>
    </row>
    <row r="304" spans="1:11">
      <c r="A304" s="212"/>
      <c r="B304" s="560"/>
      <c r="C304" s="85"/>
      <c r="D304" s="86"/>
      <c r="E304" s="252"/>
      <c r="F304" s="241"/>
      <c r="G304" s="2987"/>
      <c r="H304" s="1804"/>
      <c r="I304" s="162"/>
      <c r="J304" s="203"/>
      <c r="K304" s="1443"/>
    </row>
    <row r="305" spans="1:11">
      <c r="A305" s="212"/>
      <c r="B305" s="560"/>
      <c r="C305" s="85"/>
      <c r="D305" s="86"/>
      <c r="E305" s="250"/>
      <c r="F305" s="251"/>
      <c r="G305" s="275"/>
      <c r="H305" s="20"/>
      <c r="I305" s="432"/>
      <c r="J305" s="204"/>
      <c r="K305" s="521"/>
    </row>
    <row r="306" spans="1:11">
      <c r="A306" s="212"/>
      <c r="B306" s="560"/>
      <c r="C306" s="85"/>
      <c r="D306" s="86"/>
      <c r="E306" s="252"/>
      <c r="F306" s="241"/>
      <c r="G306" s="904"/>
      <c r="H306" s="1804"/>
      <c r="I306" s="162"/>
      <c r="J306" s="203"/>
      <c r="K306" s="1443"/>
    </row>
    <row r="307" spans="1:11" ht="40.5">
      <c r="A307" s="535"/>
      <c r="B307" s="2882"/>
      <c r="C307" s="459"/>
      <c r="D307" s="321"/>
      <c r="E307" s="719"/>
      <c r="F307" s="719"/>
      <c r="G307" s="275"/>
      <c r="H307" s="720"/>
      <c r="I307" s="642"/>
      <c r="J307" s="721"/>
      <c r="K307" s="722"/>
    </row>
    <row r="308" spans="1:11" ht="39.75">
      <c r="A308" s="212"/>
      <c r="B308" s="1183"/>
      <c r="C308" s="459"/>
      <c r="D308" s="321"/>
      <c r="E308" s="3158"/>
      <c r="F308" s="3158"/>
      <c r="G308" s="1615"/>
      <c r="H308" s="720"/>
      <c r="I308" s="642"/>
      <c r="J308" s="1565"/>
      <c r="K308" s="1566"/>
    </row>
    <row r="309" spans="1:11" ht="39.75">
      <c r="A309" s="212"/>
      <c r="B309" s="1183"/>
      <c r="C309" s="459"/>
      <c r="D309" s="321"/>
      <c r="E309" s="3158"/>
      <c r="F309" s="3158"/>
      <c r="G309" s="1615"/>
      <c r="H309" s="720"/>
      <c r="I309" s="642"/>
      <c r="J309" s="1565"/>
      <c r="K309" s="1566"/>
    </row>
    <row r="310" spans="1:11" ht="40.5">
      <c r="A310" s="212"/>
      <c r="B310" s="1948"/>
      <c r="C310" s="460"/>
      <c r="D310" s="1499"/>
      <c r="E310" s="1949"/>
      <c r="F310" s="1949"/>
      <c r="G310" s="282"/>
      <c r="H310" s="1950"/>
      <c r="I310" s="1951"/>
      <c r="J310" s="1952"/>
      <c r="K310" s="1953"/>
    </row>
    <row r="311" spans="1:11">
      <c r="A311" s="1"/>
      <c r="B311" s="2880"/>
      <c r="C311" s="583"/>
      <c r="D311" s="3756"/>
      <c r="E311" s="247"/>
      <c r="F311" s="241"/>
      <c r="G311" s="276"/>
      <c r="H311" s="29"/>
      <c r="I311" s="200"/>
      <c r="J311" s="29"/>
      <c r="K311" s="424"/>
    </row>
    <row r="312" spans="1:11">
      <c r="A312" s="1"/>
      <c r="B312" s="638"/>
      <c r="C312" s="639"/>
      <c r="D312" s="580"/>
      <c r="E312" s="586"/>
      <c r="F312" s="587"/>
      <c r="G312" s="571"/>
      <c r="H312" s="585"/>
      <c r="I312" s="636"/>
      <c r="J312" s="635"/>
      <c r="K312" s="637"/>
    </row>
    <row r="313" spans="1:11">
      <c r="A313" s="2"/>
      <c r="B313" s="638"/>
      <c r="C313" s="82"/>
      <c r="D313" s="955"/>
      <c r="E313" s="2886"/>
      <c r="F313" s="241"/>
      <c r="G313" s="2987"/>
      <c r="H313" s="29"/>
      <c r="I313" s="561"/>
      <c r="J313" s="416"/>
      <c r="K313" s="2877"/>
    </row>
    <row r="314" spans="1:11">
      <c r="A314" s="1"/>
      <c r="B314" s="1"/>
      <c r="C314" s="71"/>
      <c r="F314" s="233"/>
      <c r="G314" s="271"/>
      <c r="I314" s="214"/>
      <c r="K314" s="533">
        <v>5</v>
      </c>
    </row>
    <row r="315" spans="1:11">
      <c r="A315" s="1" t="s">
        <v>1</v>
      </c>
      <c r="B315" s="1"/>
      <c r="C315" s="71"/>
      <c r="F315" s="233"/>
      <c r="G315" s="271"/>
      <c r="I315" s="214"/>
    </row>
    <row r="316" spans="1:11">
      <c r="A316" s="2" t="s">
        <v>325</v>
      </c>
      <c r="B316" s="1"/>
      <c r="C316" s="10"/>
      <c r="D316" s="78"/>
      <c r="F316" s="233"/>
      <c r="G316" s="271"/>
      <c r="I316" s="214"/>
    </row>
    <row r="317" spans="1:11" ht="35.25" thickBot="1">
      <c r="F317" s="233"/>
    </row>
    <row r="318" spans="1:11">
      <c r="A318" s="7"/>
      <c r="B318" s="3760" t="s">
        <v>3</v>
      </c>
      <c r="C318" s="6" t="s">
        <v>4</v>
      </c>
      <c r="D318" s="79" t="s">
        <v>5</v>
      </c>
      <c r="E318" s="234" t="s">
        <v>6</v>
      </c>
      <c r="F318" s="235" t="s">
        <v>6</v>
      </c>
      <c r="G318" s="272" t="s">
        <v>7</v>
      </c>
      <c r="H318" s="112" t="s">
        <v>8</v>
      </c>
      <c r="I318" s="400" t="s">
        <v>9</v>
      </c>
      <c r="J318" s="112" t="s">
        <v>10</v>
      </c>
      <c r="K318" s="219" t="s">
        <v>10</v>
      </c>
    </row>
    <row r="319" spans="1:11" ht="35.25" thickBot="1">
      <c r="A319" s="13"/>
      <c r="B319" s="16"/>
      <c r="C319" s="12"/>
      <c r="D319" s="81" t="s">
        <v>11</v>
      </c>
      <c r="E319" s="236" t="s">
        <v>12</v>
      </c>
      <c r="F319" s="237" t="s">
        <v>13</v>
      </c>
      <c r="G319" s="273"/>
      <c r="H319" s="122" t="s">
        <v>14</v>
      </c>
      <c r="I319" s="401"/>
      <c r="J319" s="122" t="s">
        <v>15</v>
      </c>
      <c r="K319" s="503" t="s">
        <v>16</v>
      </c>
    </row>
    <row r="320" spans="1:11">
      <c r="A320" s="94"/>
      <c r="B320" s="666"/>
      <c r="C320" s="750"/>
      <c r="D320" s="324"/>
      <c r="E320" s="189"/>
      <c r="F320" s="665"/>
      <c r="G320" s="417"/>
      <c r="H320" s="3756"/>
      <c r="I320" s="29"/>
      <c r="J320" s="353"/>
      <c r="K320" s="310"/>
    </row>
    <row r="321" spans="1:11">
      <c r="A321" s="94"/>
      <c r="B321" s="32"/>
      <c r="C321" s="459"/>
      <c r="D321" s="324"/>
      <c r="E321" s="1563"/>
      <c r="F321" s="2805"/>
      <c r="G321" s="276"/>
      <c r="H321" s="203"/>
      <c r="I321" s="2284"/>
      <c r="J321" s="353"/>
      <c r="K321" s="310"/>
    </row>
    <row r="322" spans="1:11" ht="39.75">
      <c r="A322" s="94"/>
      <c r="B322" s="32"/>
      <c r="C322" s="454"/>
      <c r="D322" s="758"/>
      <c r="E322" s="1254"/>
      <c r="F322" s="3062"/>
      <c r="G322" s="3291"/>
      <c r="H322" s="758"/>
      <c r="I322" s="1346"/>
      <c r="J322" s="3292"/>
      <c r="K322" s="1964"/>
    </row>
    <row r="323" spans="1:11" ht="39.75">
      <c r="A323" s="94"/>
      <c r="B323" s="32"/>
      <c r="C323" s="454"/>
      <c r="D323" s="758"/>
      <c r="E323" s="1254"/>
      <c r="F323" s="3062"/>
      <c r="G323" s="3064"/>
      <c r="H323" s="39"/>
      <c r="I323" s="1346"/>
      <c r="J323" s="1963"/>
      <c r="K323" s="1964"/>
    </row>
    <row r="324" spans="1:11" ht="39.75">
      <c r="A324" s="94"/>
      <c r="B324" s="32"/>
      <c r="C324" s="454"/>
      <c r="D324" s="758"/>
      <c r="E324" s="1254"/>
      <c r="F324" s="3062"/>
      <c r="G324" s="3064"/>
      <c r="H324" s="39"/>
      <c r="I324" s="642"/>
      <c r="J324" s="1963"/>
      <c r="K324" s="1964"/>
    </row>
    <row r="325" spans="1:11" ht="39.75">
      <c r="A325" s="94"/>
      <c r="B325" s="32"/>
      <c r="C325" s="459"/>
      <c r="D325" s="2283"/>
      <c r="E325" s="1254"/>
      <c r="F325" s="3063"/>
      <c r="G325" s="2987"/>
      <c r="H325" s="715"/>
      <c r="I325" s="1346"/>
      <c r="J325" s="1564"/>
      <c r="K325" s="1401"/>
    </row>
    <row r="326" spans="1:11">
      <c r="A326" s="94"/>
      <c r="B326" s="225"/>
      <c r="C326" s="459"/>
      <c r="D326" s="322"/>
      <c r="E326" s="1563"/>
      <c r="F326" s="2805"/>
      <c r="G326" s="276"/>
      <c r="H326" s="203"/>
      <c r="I326" s="1346"/>
      <c r="J326" s="2265"/>
      <c r="K326" s="310"/>
    </row>
    <row r="327" spans="1:11">
      <c r="A327" s="94"/>
      <c r="B327" s="225"/>
      <c r="C327" s="459"/>
      <c r="D327" s="322"/>
      <c r="E327" s="746"/>
      <c r="F327" s="895"/>
      <c r="G327" s="276"/>
      <c r="H327" s="203"/>
      <c r="I327" s="29"/>
      <c r="J327" s="353"/>
      <c r="K327" s="310"/>
    </row>
    <row r="328" spans="1:11">
      <c r="A328" s="94"/>
      <c r="B328" s="32"/>
      <c r="C328" s="82"/>
      <c r="D328" s="94"/>
      <c r="E328" s="247"/>
      <c r="F328" s="241"/>
      <c r="G328" s="276"/>
      <c r="H328" s="29"/>
      <c r="I328" s="162"/>
      <c r="J328" s="29"/>
      <c r="K328" s="424"/>
    </row>
    <row r="329" spans="1:11">
      <c r="A329" s="94"/>
      <c r="B329" s="32"/>
      <c r="C329" s="82"/>
      <c r="D329" s="94"/>
      <c r="E329" s="247"/>
      <c r="F329" s="241"/>
      <c r="G329" s="276"/>
      <c r="H329" s="29"/>
      <c r="I329" s="162"/>
      <c r="J329" s="29"/>
      <c r="K329" s="424"/>
    </row>
    <row r="330" spans="1:11">
      <c r="A330" s="94"/>
      <c r="B330" s="32"/>
      <c r="C330" s="82"/>
      <c r="D330" s="94"/>
      <c r="E330" s="3774"/>
      <c r="F330" s="2805"/>
      <c r="G330" s="276"/>
      <c r="H330" s="29"/>
      <c r="I330" s="162"/>
      <c r="J330" s="29"/>
      <c r="K330" s="1965"/>
    </row>
    <row r="331" spans="1:11">
      <c r="A331" s="94"/>
      <c r="B331" s="588"/>
      <c r="C331" s="82"/>
      <c r="D331" s="94"/>
      <c r="E331" s="3774"/>
      <c r="F331" s="2805"/>
      <c r="G331" s="276"/>
      <c r="H331" s="29"/>
      <c r="I331" s="162"/>
      <c r="J331" s="29"/>
      <c r="K331" s="1965"/>
    </row>
    <row r="332" spans="1:11">
      <c r="A332" s="212"/>
      <c r="B332" s="32"/>
      <c r="C332" s="82"/>
      <c r="D332" s="94"/>
      <c r="E332" s="3774"/>
      <c r="F332" s="2805"/>
      <c r="G332" s="276"/>
      <c r="H332" s="29"/>
      <c r="I332" s="162"/>
      <c r="J332" s="29"/>
      <c r="K332" s="1965"/>
    </row>
    <row r="333" spans="1:11">
      <c r="A333" s="212"/>
      <c r="B333" s="32"/>
      <c r="C333" s="82"/>
      <c r="D333" s="94"/>
      <c r="E333" s="3774"/>
      <c r="F333" s="2805"/>
      <c r="G333" s="276"/>
      <c r="H333" s="29"/>
      <c r="I333" s="162"/>
      <c r="J333" s="29"/>
      <c r="K333" s="1965"/>
    </row>
    <row r="334" spans="1:11">
      <c r="A334" s="21"/>
      <c r="B334" s="227"/>
      <c r="C334" s="747"/>
      <c r="D334" s="321"/>
      <c r="E334" s="189"/>
      <c r="F334" s="665"/>
      <c r="G334" s="275"/>
      <c r="H334" s="204"/>
      <c r="I334" s="20"/>
      <c r="J334" s="352"/>
      <c r="K334" s="327"/>
    </row>
    <row r="335" spans="1:11">
      <c r="A335" s="94"/>
      <c r="B335" s="227"/>
      <c r="C335" s="459"/>
      <c r="D335" s="322"/>
      <c r="E335" s="189"/>
      <c r="F335" s="665"/>
      <c r="G335" s="276"/>
      <c r="H335" s="203"/>
      <c r="I335" s="29"/>
      <c r="J335" s="353"/>
      <c r="K335" s="310"/>
    </row>
    <row r="336" spans="1:11">
      <c r="A336" s="212"/>
      <c r="B336" s="227"/>
      <c r="C336" s="747"/>
      <c r="D336" s="321"/>
      <c r="E336" s="189"/>
      <c r="F336" s="665"/>
      <c r="G336" s="275"/>
      <c r="H336" s="204"/>
      <c r="I336" s="20"/>
      <c r="J336" s="352"/>
      <c r="K336" s="327"/>
    </row>
    <row r="337" spans="1:11">
      <c r="A337" s="212"/>
      <c r="B337" s="227"/>
      <c r="C337" s="459"/>
      <c r="D337" s="322"/>
      <c r="E337" s="189"/>
      <c r="F337" s="665"/>
      <c r="G337" s="276"/>
      <c r="H337" s="203"/>
      <c r="I337" s="29"/>
      <c r="J337" s="353"/>
      <c r="K337" s="310"/>
    </row>
    <row r="338" spans="1:11">
      <c r="A338" s="212"/>
      <c r="B338" s="3287"/>
      <c r="C338" s="459"/>
      <c r="D338" s="322"/>
      <c r="E338" s="189"/>
      <c r="F338" s="665"/>
      <c r="G338" s="276"/>
      <c r="H338" s="203"/>
      <c r="I338" s="29"/>
      <c r="J338" s="353"/>
      <c r="K338" s="310"/>
    </row>
    <row r="339" spans="1:11">
      <c r="A339" s="212"/>
      <c r="B339" s="645"/>
      <c r="C339" s="459"/>
      <c r="D339" s="322"/>
      <c r="E339" s="1563"/>
      <c r="F339" s="2805"/>
      <c r="G339" s="2987"/>
      <c r="H339" s="203"/>
      <c r="I339" s="1804"/>
      <c r="J339" s="353"/>
      <c r="K339" s="1775"/>
    </row>
    <row r="340" spans="1:11" ht="39.75">
      <c r="A340" s="212"/>
      <c r="B340" s="645"/>
      <c r="C340" s="459"/>
      <c r="D340" s="322"/>
      <c r="E340" s="1254"/>
      <c r="F340" s="1254"/>
      <c r="G340" s="2987"/>
      <c r="H340" s="715"/>
      <c r="I340" s="642"/>
      <c r="J340" s="716"/>
      <c r="K340" s="3779"/>
    </row>
    <row r="341" spans="1:11" ht="40.5">
      <c r="A341" s="535"/>
      <c r="B341" s="645"/>
      <c r="C341" s="459"/>
      <c r="D341" s="322"/>
      <c r="E341" s="711"/>
      <c r="F341" s="711"/>
      <c r="G341" s="2987"/>
      <c r="H341" s="715"/>
      <c r="I341" s="642"/>
      <c r="J341" s="716"/>
      <c r="K341" s="3780"/>
    </row>
    <row r="342" spans="1:11" ht="39.75">
      <c r="A342" s="212"/>
      <c r="B342" s="32"/>
      <c r="C342" s="459"/>
      <c r="D342" s="322"/>
      <c r="E342" s="1254"/>
      <c r="F342" s="1254"/>
      <c r="G342" s="2987"/>
      <c r="H342" s="715"/>
      <c r="I342" s="642"/>
      <c r="J342" s="1564"/>
      <c r="K342" s="3403"/>
    </row>
    <row r="343" spans="1:11" ht="39.75">
      <c r="A343" s="212"/>
      <c r="B343" s="32"/>
      <c r="C343" s="459"/>
      <c r="D343" s="322"/>
      <c r="E343" s="3245"/>
      <c r="F343" s="3245"/>
      <c r="G343" s="2987"/>
      <c r="H343" s="715"/>
      <c r="I343" s="642"/>
      <c r="J343" s="1564"/>
      <c r="K343" s="3403"/>
    </row>
    <row r="344" spans="1:11" ht="39.75">
      <c r="A344" s="212"/>
      <c r="B344" s="32"/>
      <c r="C344" s="459"/>
      <c r="D344" s="322"/>
      <c r="E344" s="3245"/>
      <c r="F344" s="3245"/>
      <c r="G344" s="2987"/>
      <c r="H344" s="715"/>
      <c r="I344" s="642"/>
      <c r="J344" s="1564"/>
      <c r="K344" s="3403"/>
    </row>
    <row r="345" spans="1:11" ht="39.75">
      <c r="B345" s="3286"/>
      <c r="C345" s="459"/>
      <c r="D345" s="322"/>
      <c r="E345" s="3255"/>
      <c r="F345" s="3256"/>
      <c r="G345" s="275"/>
      <c r="H345" s="720"/>
      <c r="I345" s="642"/>
      <c r="J345" s="3254"/>
      <c r="K345" s="1775"/>
    </row>
    <row r="346" spans="1:11" ht="39.75">
      <c r="B346" s="3229"/>
      <c r="C346" s="459"/>
      <c r="D346" s="322"/>
      <c r="E346" s="3255"/>
      <c r="F346" s="3256"/>
      <c r="G346" s="1615"/>
      <c r="H346" s="720"/>
      <c r="I346" s="642"/>
      <c r="J346" s="1581"/>
      <c r="K346" s="2018"/>
    </row>
    <row r="347" spans="1:11" ht="39.75">
      <c r="B347" s="3229"/>
      <c r="C347" s="459"/>
      <c r="D347" s="322"/>
      <c r="E347" s="3158"/>
      <c r="F347" s="3158"/>
      <c r="G347" s="1615"/>
      <c r="H347" s="720"/>
      <c r="I347" s="642"/>
      <c r="J347" s="1565"/>
      <c r="K347" s="1566"/>
    </row>
    <row r="348" spans="1:11" ht="39.75">
      <c r="B348" s="3229"/>
      <c r="C348" s="459"/>
      <c r="D348" s="322"/>
      <c r="E348" s="3289"/>
      <c r="F348" s="3290"/>
      <c r="G348" s="1615"/>
      <c r="H348" s="720"/>
      <c r="I348" s="642"/>
      <c r="J348" s="1565"/>
      <c r="K348" s="3288"/>
    </row>
    <row r="349" spans="1:11">
      <c r="A349" s="1"/>
      <c r="B349" s="1"/>
      <c r="C349" s="71"/>
      <c r="F349" s="233"/>
      <c r="G349" s="271"/>
      <c r="I349" s="214"/>
      <c r="K349" s="533">
        <v>5</v>
      </c>
    </row>
    <row r="350" spans="1:11">
      <c r="A350" s="1" t="s">
        <v>1</v>
      </c>
      <c r="B350" s="1"/>
      <c r="C350" s="71"/>
      <c r="F350" s="233"/>
      <c r="G350" s="271"/>
      <c r="I350" s="214"/>
    </row>
    <row r="351" spans="1:11">
      <c r="A351" s="2" t="s">
        <v>325</v>
      </c>
      <c r="B351" s="1"/>
      <c r="C351" s="10"/>
      <c r="D351" s="78"/>
      <c r="F351" s="233"/>
      <c r="G351" s="271"/>
      <c r="I351" s="214"/>
    </row>
    <row r="352" spans="1:11" ht="35.25" thickBot="1">
      <c r="F352" s="233"/>
    </row>
    <row r="353" spans="1:11">
      <c r="A353" s="7"/>
      <c r="B353" s="3760" t="s">
        <v>3</v>
      </c>
      <c r="C353" s="6" t="s">
        <v>4</v>
      </c>
      <c r="D353" s="79" t="s">
        <v>5</v>
      </c>
      <c r="E353" s="2750" t="s">
        <v>6</v>
      </c>
      <c r="F353" s="2751" t="s">
        <v>6</v>
      </c>
      <c r="G353" s="272" t="s">
        <v>7</v>
      </c>
      <c r="H353" s="112" t="s">
        <v>8</v>
      </c>
      <c r="I353" s="400" t="s">
        <v>9</v>
      </c>
      <c r="J353" s="112" t="s">
        <v>10</v>
      </c>
      <c r="K353" s="219" t="s">
        <v>10</v>
      </c>
    </row>
    <row r="354" spans="1:11" ht="35.25" thickBot="1">
      <c r="A354" s="13"/>
      <c r="B354" s="16"/>
      <c r="C354" s="12"/>
      <c r="D354" s="81" t="s">
        <v>11</v>
      </c>
      <c r="E354" s="2752" t="s">
        <v>12</v>
      </c>
      <c r="F354" s="2753" t="s">
        <v>13</v>
      </c>
      <c r="G354" s="273"/>
      <c r="H354" s="122" t="s">
        <v>14</v>
      </c>
      <c r="I354" s="401"/>
      <c r="J354" s="122" t="s">
        <v>15</v>
      </c>
      <c r="K354" s="503" t="s">
        <v>16</v>
      </c>
    </row>
    <row r="355" spans="1:11">
      <c r="B355" s="1162"/>
      <c r="C355" s="85"/>
      <c r="D355" s="86"/>
      <c r="E355" s="22"/>
      <c r="F355" s="23"/>
      <c r="G355" s="652"/>
      <c r="H355" s="204"/>
      <c r="I355" s="20"/>
      <c r="J355" s="352"/>
      <c r="K355" s="310"/>
    </row>
    <row r="356" spans="1:11">
      <c r="B356" s="26"/>
      <c r="C356" s="85"/>
      <c r="D356" s="86"/>
      <c r="E356" s="31"/>
      <c r="F356" s="23"/>
      <c r="G356" s="275"/>
      <c r="H356" s="204"/>
      <c r="I356" s="29"/>
      <c r="J356" s="204"/>
      <c r="K356" s="310"/>
    </row>
    <row r="357" spans="1:11">
      <c r="B357" s="26"/>
      <c r="C357" s="85"/>
      <c r="D357" s="86"/>
      <c r="E357" s="23"/>
      <c r="F357" s="23"/>
      <c r="G357" s="3157"/>
      <c r="H357" s="204"/>
      <c r="I357" s="29"/>
      <c r="J357" s="204"/>
      <c r="K357" s="310"/>
    </row>
    <row r="358" spans="1:11">
      <c r="B358" s="26"/>
      <c r="C358" s="82"/>
      <c r="D358" s="86"/>
      <c r="E358" s="23"/>
      <c r="F358" s="23"/>
      <c r="G358" s="649"/>
      <c r="H358" s="203"/>
      <c r="I358" s="29"/>
      <c r="J358" s="203"/>
      <c r="K358" s="310"/>
    </row>
    <row r="359" spans="1:11">
      <c r="B359" s="26"/>
      <c r="C359" s="85"/>
      <c r="D359" s="86"/>
      <c r="E359" s="33"/>
      <c r="F359" s="34"/>
      <c r="G359" s="3059"/>
      <c r="H359" s="203"/>
      <c r="I359" s="29"/>
      <c r="J359" s="203"/>
      <c r="K359" s="310"/>
    </row>
    <row r="360" spans="1:11">
      <c r="B360" s="26"/>
      <c r="C360" s="82"/>
      <c r="D360" s="86"/>
      <c r="E360" s="33"/>
      <c r="F360" s="34"/>
      <c r="G360" s="3092"/>
      <c r="H360" s="29"/>
      <c r="I360" s="29"/>
      <c r="J360" s="203"/>
      <c r="K360" s="310"/>
    </row>
    <row r="361" spans="1:11">
      <c r="B361" s="32"/>
      <c r="C361" s="82"/>
      <c r="D361" s="86"/>
      <c r="E361" s="33"/>
      <c r="F361" s="34"/>
      <c r="G361" s="649"/>
      <c r="H361" s="416"/>
      <c r="I361" s="29"/>
      <c r="J361" s="416"/>
      <c r="K361" s="310"/>
    </row>
    <row r="362" spans="1:11">
      <c r="B362" s="32"/>
      <c r="C362" s="82"/>
      <c r="D362" s="86"/>
      <c r="E362" s="33"/>
      <c r="F362" s="34"/>
      <c r="G362" s="3092"/>
      <c r="H362" s="162"/>
      <c r="I362" s="29"/>
      <c r="J362" s="203"/>
      <c r="K362" s="604"/>
    </row>
    <row r="363" spans="1:11">
      <c r="B363" s="32"/>
      <c r="C363" s="82"/>
      <c r="D363" s="86"/>
      <c r="E363" s="33"/>
      <c r="F363" s="34"/>
      <c r="G363" s="644"/>
      <c r="H363" s="29"/>
      <c r="I363" s="29"/>
      <c r="J363" s="203"/>
      <c r="K363" s="310"/>
    </row>
    <row r="364" spans="1:11">
      <c r="B364" s="26"/>
      <c r="C364" s="82"/>
      <c r="D364" s="86"/>
      <c r="E364" s="33"/>
      <c r="F364" s="34"/>
      <c r="G364" s="3092"/>
      <c r="H364" s="29"/>
      <c r="I364" s="29"/>
      <c r="J364" s="203"/>
      <c r="K364" s="310"/>
    </row>
    <row r="365" spans="1:11">
      <c r="B365" s="60"/>
      <c r="C365" s="82"/>
      <c r="D365" s="86"/>
      <c r="E365" s="33"/>
      <c r="F365" s="34"/>
      <c r="G365" s="649"/>
      <c r="H365" s="29"/>
      <c r="I365" s="29"/>
      <c r="J365" s="203"/>
      <c r="K365" s="310"/>
    </row>
    <row r="366" spans="1:11">
      <c r="B366" s="32"/>
      <c r="C366" s="82"/>
      <c r="D366" s="86"/>
      <c r="E366" s="1976"/>
      <c r="F366" s="34"/>
      <c r="G366" s="3113"/>
      <c r="H366" s="29"/>
      <c r="I366" s="29"/>
      <c r="J366" s="203"/>
      <c r="K366" s="310"/>
    </row>
    <row r="367" spans="1:11">
      <c r="B367" s="32"/>
      <c r="C367" s="82"/>
      <c r="D367" s="86"/>
      <c r="E367" s="1976"/>
      <c r="F367" s="34"/>
      <c r="G367" s="653"/>
      <c r="H367" s="29"/>
      <c r="I367" s="29"/>
      <c r="J367" s="203"/>
      <c r="K367" s="310"/>
    </row>
    <row r="368" spans="1:11">
      <c r="B368" s="32"/>
      <c r="C368" s="82"/>
      <c r="D368" s="86"/>
      <c r="E368" s="1976"/>
      <c r="F368" s="34"/>
      <c r="G368" s="3058"/>
      <c r="H368" s="29"/>
      <c r="I368" s="29"/>
      <c r="J368" s="203"/>
      <c r="K368" s="310"/>
    </row>
    <row r="369" spans="2:11">
      <c r="B369" s="32"/>
      <c r="C369" s="82"/>
      <c r="D369" s="86"/>
      <c r="E369" s="33"/>
      <c r="F369" s="34"/>
      <c r="G369" s="954"/>
      <c r="H369" s="20"/>
      <c r="I369" s="29"/>
      <c r="J369" s="204"/>
      <c r="K369" s="310"/>
    </row>
    <row r="370" spans="2:11">
      <c r="B370" s="26"/>
      <c r="C370" s="85"/>
      <c r="D370" s="86"/>
      <c r="E370" s="33"/>
      <c r="F370" s="34"/>
      <c r="G370" s="954"/>
      <c r="H370" s="20"/>
      <c r="I370" s="29"/>
      <c r="J370" s="204"/>
      <c r="K370" s="310"/>
    </row>
    <row r="371" spans="2:11">
      <c r="B371" s="32"/>
      <c r="C371" s="82"/>
      <c r="D371" s="86"/>
      <c r="E371" s="33"/>
      <c r="F371" s="34"/>
      <c r="G371" s="644"/>
      <c r="H371" s="29"/>
      <c r="I371" s="29"/>
      <c r="J371" s="203"/>
      <c r="K371" s="310"/>
    </row>
    <row r="372" spans="2:11">
      <c r="B372" s="26"/>
      <c r="C372" s="82"/>
      <c r="D372" s="86"/>
      <c r="E372" s="33"/>
      <c r="F372" s="34"/>
      <c r="G372" s="644"/>
      <c r="H372" s="29"/>
      <c r="I372" s="29"/>
      <c r="J372" s="203"/>
      <c r="K372" s="310"/>
    </row>
    <row r="373" spans="2:11">
      <c r="B373" s="32"/>
      <c r="C373" s="82"/>
      <c r="D373" s="86"/>
      <c r="E373" s="33"/>
      <c r="F373" s="34"/>
      <c r="G373" s="644"/>
      <c r="H373" s="29"/>
      <c r="I373" s="53"/>
      <c r="J373" s="203"/>
      <c r="K373" s="310"/>
    </row>
    <row r="374" spans="2:11">
      <c r="B374" s="225"/>
      <c r="C374" s="82"/>
      <c r="D374" s="86"/>
      <c r="E374" s="33"/>
      <c r="F374" s="34"/>
      <c r="G374" s="644"/>
      <c r="H374" s="29"/>
      <c r="I374" s="29"/>
      <c r="J374" s="203"/>
      <c r="K374" s="310"/>
    </row>
    <row r="375" spans="2:11">
      <c r="B375" s="32"/>
      <c r="C375" s="82"/>
      <c r="D375" s="83"/>
      <c r="E375" s="40"/>
      <c r="F375" s="2754"/>
      <c r="G375" s="276"/>
      <c r="H375" s="29"/>
      <c r="I375" s="29"/>
      <c r="J375" s="203"/>
      <c r="K375" s="332"/>
    </row>
    <row r="376" spans="2:11">
      <c r="B376" s="3229"/>
      <c r="C376" s="87"/>
      <c r="D376" s="86"/>
      <c r="E376" s="2755"/>
      <c r="F376" s="2756"/>
      <c r="G376" s="275"/>
      <c r="H376" s="85"/>
      <c r="I376" s="87"/>
      <c r="J376" s="85"/>
      <c r="K376" s="327"/>
    </row>
    <row r="377" spans="2:11" ht="37.5">
      <c r="B377" s="607"/>
      <c r="C377" s="82"/>
      <c r="D377" s="580"/>
      <c r="E377" s="33"/>
      <c r="F377" s="34"/>
      <c r="G377" s="276"/>
      <c r="H377" s="29"/>
      <c r="I377" s="661"/>
      <c r="J377" s="203"/>
      <c r="K377" s="327"/>
    </row>
    <row r="378" spans="2:11">
      <c r="B378" s="32"/>
      <c r="C378" s="82"/>
      <c r="D378" s="86"/>
      <c r="E378" s="33"/>
      <c r="F378" s="34"/>
      <c r="G378" s="276"/>
      <c r="H378" s="29"/>
      <c r="I378" s="29"/>
      <c r="J378" s="203"/>
      <c r="K378" s="327"/>
    </row>
    <row r="379" spans="2:11">
      <c r="B379" s="32"/>
      <c r="C379" s="82"/>
      <c r="D379" s="86"/>
      <c r="E379" s="33"/>
      <c r="F379" s="34"/>
      <c r="G379" s="276"/>
      <c r="H379" s="29"/>
      <c r="I379" s="304"/>
      <c r="J379" s="203"/>
      <c r="K379" s="1773"/>
    </row>
    <row r="380" spans="2:11">
      <c r="B380" s="32"/>
      <c r="C380" s="82"/>
      <c r="D380" s="86"/>
      <c r="E380" s="33"/>
      <c r="F380" s="34"/>
      <c r="G380" s="276"/>
      <c r="H380" s="29"/>
      <c r="I380" s="29"/>
      <c r="J380" s="203"/>
      <c r="K380" s="327"/>
    </row>
    <row r="381" spans="2:11" ht="38.25" thickBot="1">
      <c r="B381" s="852"/>
      <c r="C381" s="753"/>
      <c r="D381" s="218"/>
      <c r="E381" s="2319"/>
      <c r="F381" s="2322"/>
      <c r="G381" s="1713"/>
      <c r="H381" s="69"/>
      <c r="I381" s="486"/>
      <c r="J381" s="2130"/>
      <c r="K381" s="327"/>
    </row>
    <row r="382" spans="2:11" ht="35.25" thickBot="1">
      <c r="B382" s="746"/>
      <c r="C382" s="218"/>
      <c r="D382" s="458"/>
      <c r="E382" s="1246"/>
      <c r="F382" s="627"/>
      <c r="G382" s="904"/>
      <c r="H382" s="69"/>
      <c r="I382" s="852"/>
      <c r="J382" s="69"/>
      <c r="K382" s="1247"/>
    </row>
    <row r="383" spans="2:11">
      <c r="B383" s="666"/>
      <c r="C383" s="218"/>
      <c r="D383" s="458"/>
      <c r="E383" s="1246"/>
      <c r="F383" s="627"/>
      <c r="G383" s="904"/>
      <c r="H383" s="69"/>
      <c r="I383" s="852"/>
      <c r="J383" s="69"/>
      <c r="K383" s="1247"/>
    </row>
    <row r="384" spans="2:11">
      <c r="B384" s="746"/>
      <c r="C384" s="1580"/>
      <c r="D384" s="444"/>
      <c r="E384" s="189"/>
      <c r="F384" s="665"/>
      <c r="G384" s="1962"/>
      <c r="H384" s="3756"/>
      <c r="I384" s="29"/>
      <c r="J384" s="1963"/>
      <c r="K384" s="1775"/>
    </row>
    <row r="385" spans="1:11">
      <c r="B385" s="32"/>
      <c r="C385" s="459"/>
      <c r="D385" s="324"/>
      <c r="E385" s="189"/>
      <c r="F385" s="665"/>
      <c r="G385" s="276"/>
      <c r="H385" s="203"/>
      <c r="I385" s="1189"/>
      <c r="J385" s="353"/>
      <c r="K385" s="310"/>
    </row>
    <row r="386" spans="1:11">
      <c r="A386" s="1"/>
      <c r="B386" s="1"/>
      <c r="C386" s="71"/>
      <c r="F386" s="233"/>
      <c r="G386" s="271"/>
      <c r="I386" s="214"/>
      <c r="K386" s="533">
        <v>5</v>
      </c>
    </row>
    <row r="387" spans="1:11">
      <c r="A387" s="1"/>
      <c r="B387" s="1"/>
      <c r="C387" s="71"/>
      <c r="F387" s="233"/>
      <c r="G387" s="271"/>
      <c r="I387" s="214"/>
    </row>
    <row r="388" spans="1:11">
      <c r="A388" s="1" t="s">
        <v>1</v>
      </c>
      <c r="B388" s="1"/>
      <c r="C388" s="71"/>
      <c r="D388" s="78"/>
      <c r="F388" s="233"/>
      <c r="G388" s="271"/>
      <c r="I388" s="214"/>
    </row>
    <row r="389" spans="1:11" ht="35.25" thickBot="1">
      <c r="A389" s="2" t="s">
        <v>325</v>
      </c>
      <c r="B389" s="1"/>
      <c r="C389" s="10"/>
      <c r="F389" s="233"/>
    </row>
    <row r="390" spans="1:11">
      <c r="A390" s="7"/>
      <c r="B390" s="3760" t="s">
        <v>3</v>
      </c>
      <c r="C390" s="6" t="s">
        <v>4</v>
      </c>
      <c r="D390" s="79" t="s">
        <v>5</v>
      </c>
      <c r="E390" s="234" t="s">
        <v>6</v>
      </c>
      <c r="F390" s="235" t="s">
        <v>6</v>
      </c>
      <c r="G390" s="272" t="s">
        <v>7</v>
      </c>
      <c r="H390" s="112" t="s">
        <v>8</v>
      </c>
      <c r="I390" s="400" t="s">
        <v>9</v>
      </c>
      <c r="J390" s="112" t="s">
        <v>10</v>
      </c>
      <c r="K390" s="219" t="s">
        <v>10</v>
      </c>
    </row>
    <row r="391" spans="1:11" ht="35.25" thickBot="1">
      <c r="A391" s="13"/>
      <c r="B391" s="16"/>
      <c r="C391" s="12"/>
      <c r="D391" s="81" t="s">
        <v>11</v>
      </c>
      <c r="E391" s="236" t="s">
        <v>12</v>
      </c>
      <c r="F391" s="237" t="s">
        <v>13</v>
      </c>
      <c r="G391" s="273"/>
      <c r="H391" s="122" t="s">
        <v>14</v>
      </c>
      <c r="I391" s="401"/>
      <c r="J391" s="122" t="s">
        <v>15</v>
      </c>
      <c r="K391" s="503" t="s">
        <v>16</v>
      </c>
    </row>
    <row r="392" spans="1:11" ht="40.5">
      <c r="B392" s="709"/>
      <c r="C392" s="454"/>
      <c r="D392" s="758"/>
      <c r="E392" s="711"/>
      <c r="F392" s="711"/>
      <c r="G392" s="3762"/>
      <c r="H392" s="3763"/>
      <c r="I392" s="642"/>
      <c r="J392" s="353"/>
      <c r="K392" s="713"/>
    </row>
    <row r="393" spans="1:11" ht="40.5">
      <c r="B393" s="641"/>
      <c r="C393" s="459"/>
      <c r="D393" s="322"/>
      <c r="E393" s="1966"/>
      <c r="F393" s="711"/>
      <c r="G393" s="276"/>
      <c r="H393" s="715"/>
      <c r="I393" s="642"/>
      <c r="J393" s="1564"/>
      <c r="K393" s="875"/>
    </row>
    <row r="394" spans="1:11" ht="40.5">
      <c r="B394" s="643"/>
      <c r="C394" s="459"/>
      <c r="D394" s="322"/>
      <c r="E394" s="1966"/>
      <c r="F394" s="711"/>
      <c r="G394" s="276"/>
      <c r="H394" s="715"/>
      <c r="I394" s="642"/>
      <c r="J394" s="441"/>
      <c r="K394" s="875"/>
    </row>
    <row r="395" spans="1:11">
      <c r="B395" s="32"/>
      <c r="C395" s="459"/>
      <c r="D395" s="324"/>
      <c r="E395" s="189"/>
      <c r="F395" s="665"/>
      <c r="G395" s="276"/>
      <c r="H395" s="203"/>
      <c r="I395" s="29"/>
      <c r="J395" s="353"/>
      <c r="K395" s="310"/>
    </row>
    <row r="396" spans="1:11" ht="35.25" thickBot="1">
      <c r="B396" s="1162"/>
      <c r="C396" s="747"/>
      <c r="D396" s="321"/>
      <c r="E396" s="189"/>
      <c r="F396" s="665"/>
      <c r="G396" s="275"/>
      <c r="H396" s="204"/>
      <c r="I396" s="20"/>
      <c r="J396" s="352"/>
      <c r="K396" s="327"/>
    </row>
    <row r="397" spans="1:11">
      <c r="B397" s="1552"/>
      <c r="C397" s="1553"/>
      <c r="D397" s="1554"/>
      <c r="E397" s="2155"/>
      <c r="F397" s="2156"/>
      <c r="G397" s="1527"/>
      <c r="H397" s="1555"/>
      <c r="I397" s="1556"/>
      <c r="J397" s="2175"/>
      <c r="K397" s="1557"/>
    </row>
    <row r="398" spans="1:11">
      <c r="B398" s="616"/>
      <c r="C398" s="218"/>
      <c r="D398" s="939"/>
      <c r="E398" s="160"/>
      <c r="F398" s="2276"/>
      <c r="G398" s="649"/>
      <c r="H398" s="162"/>
      <c r="I398" s="459"/>
      <c r="J398" s="416"/>
      <c r="K398" s="416"/>
    </row>
    <row r="399" spans="1:11">
      <c r="B399" s="225"/>
      <c r="C399" s="459"/>
      <c r="D399" s="322"/>
      <c r="E399" s="616"/>
      <c r="F399" s="895"/>
      <c r="G399" s="276"/>
      <c r="H399" s="203"/>
      <c r="I399" s="29"/>
      <c r="J399" s="1963"/>
      <c r="K399" s="1775"/>
    </row>
    <row r="400" spans="1:11">
      <c r="B400" s="225"/>
      <c r="C400" s="459"/>
      <c r="D400" s="322"/>
      <c r="E400" s="616"/>
      <c r="F400" s="895"/>
      <c r="G400" s="276"/>
      <c r="H400" s="203"/>
      <c r="I400" s="29"/>
      <c r="J400" s="1963"/>
      <c r="K400" s="1775"/>
    </row>
    <row r="401" spans="2:11">
      <c r="B401" s="225"/>
      <c r="C401" s="459"/>
      <c r="D401" s="322"/>
      <c r="E401" s="189"/>
      <c r="F401" s="665"/>
      <c r="G401" s="276"/>
      <c r="H401" s="203"/>
      <c r="I401" s="29"/>
      <c r="J401" s="353"/>
      <c r="K401" s="310"/>
    </row>
    <row r="402" spans="2:11">
      <c r="B402" s="225"/>
      <c r="C402" s="459"/>
      <c r="D402" s="322"/>
      <c r="E402" s="2446"/>
      <c r="F402" s="241"/>
      <c r="G402" s="276"/>
      <c r="H402" s="203"/>
      <c r="I402" s="29"/>
      <c r="J402" s="1963"/>
      <c r="K402" s="310"/>
    </row>
    <row r="403" spans="2:11">
      <c r="B403" s="1268"/>
      <c r="C403" s="459"/>
      <c r="D403" s="322"/>
      <c r="E403" s="189"/>
      <c r="F403" s="665"/>
      <c r="G403" s="276"/>
      <c r="H403" s="203"/>
      <c r="I403" s="29"/>
      <c r="J403" s="1963"/>
      <c r="K403" s="310"/>
    </row>
    <row r="404" spans="2:11">
      <c r="B404" s="225"/>
      <c r="C404" s="459"/>
      <c r="D404" s="322"/>
      <c r="E404" s="189"/>
      <c r="F404" s="665"/>
      <c r="G404" s="276"/>
      <c r="H404" s="203"/>
      <c r="I404" s="29"/>
      <c r="J404" s="353"/>
      <c r="K404" s="310"/>
    </row>
    <row r="405" spans="2:11">
      <c r="B405" s="225"/>
      <c r="C405" s="459"/>
      <c r="D405" s="322"/>
      <c r="E405" s="2446"/>
      <c r="F405" s="241"/>
      <c r="G405" s="276"/>
      <c r="H405" s="203"/>
      <c r="I405" s="29"/>
      <c r="J405" s="1963"/>
      <c r="K405" s="310"/>
    </row>
    <row r="406" spans="2:11">
      <c r="B406" s="225"/>
      <c r="C406" s="459"/>
      <c r="D406" s="322"/>
      <c r="E406" s="616"/>
      <c r="F406" s="895"/>
      <c r="G406" s="276"/>
      <c r="H406" s="203"/>
      <c r="I406" s="29"/>
      <c r="J406" s="1963"/>
      <c r="K406" s="1775"/>
    </row>
    <row r="407" spans="2:11">
      <c r="B407" s="225"/>
      <c r="C407" s="459"/>
      <c r="D407" s="322"/>
      <c r="E407" s="616"/>
      <c r="F407" s="895"/>
      <c r="G407" s="276"/>
      <c r="H407" s="203"/>
      <c r="I407" s="29"/>
      <c r="J407" s="1963"/>
      <c r="K407" s="1775"/>
    </row>
    <row r="408" spans="2:11" ht="40.5">
      <c r="B408" s="641"/>
      <c r="C408" s="459"/>
      <c r="D408" s="322"/>
      <c r="E408" s="1966"/>
      <c r="F408" s="711"/>
      <c r="G408" s="276"/>
      <c r="H408" s="715"/>
      <c r="I408" s="642"/>
      <c r="J408" s="1564"/>
      <c r="K408" s="875"/>
    </row>
    <row r="409" spans="2:11" ht="40.5">
      <c r="B409" s="643"/>
      <c r="C409" s="459"/>
      <c r="D409" s="322"/>
      <c r="E409" s="1966"/>
      <c r="F409" s="711"/>
      <c r="G409" s="276"/>
      <c r="H409" s="715"/>
      <c r="I409" s="642"/>
      <c r="J409" s="441"/>
      <c r="K409" s="875"/>
    </row>
    <row r="410" spans="2:11" ht="40.5">
      <c r="B410" s="641"/>
      <c r="C410" s="459"/>
      <c r="D410" s="322"/>
      <c r="E410" s="711"/>
      <c r="F410" s="711"/>
      <c r="G410" s="276"/>
      <c r="H410" s="715"/>
      <c r="I410" s="642"/>
      <c r="J410" s="1564"/>
      <c r="K410" s="875"/>
    </row>
    <row r="411" spans="2:11" ht="40.5">
      <c r="B411" s="2882"/>
      <c r="C411" s="459"/>
      <c r="D411" s="321"/>
      <c r="E411" s="719"/>
      <c r="F411" s="719"/>
      <c r="G411" s="275"/>
      <c r="H411" s="720"/>
      <c r="I411" s="642"/>
      <c r="J411" s="721"/>
      <c r="K411" s="722"/>
    </row>
    <row r="412" spans="2:11" ht="40.5">
      <c r="B412" s="1183"/>
      <c r="C412" s="459"/>
      <c r="D412" s="321"/>
      <c r="E412" s="719"/>
      <c r="F412" s="719"/>
      <c r="G412" s="652"/>
      <c r="H412" s="204"/>
      <c r="I412" s="29"/>
      <c r="J412" s="1581"/>
      <c r="K412" s="310"/>
    </row>
    <row r="413" spans="2:11">
      <c r="B413" s="225"/>
      <c r="C413" s="82"/>
      <c r="D413" s="94"/>
      <c r="E413" s="247"/>
      <c r="F413" s="241"/>
      <c r="G413" s="276"/>
      <c r="H413" s="29"/>
      <c r="I413" s="162"/>
      <c r="J413" s="29"/>
      <c r="K413" s="424"/>
    </row>
    <row r="414" spans="2:11">
      <c r="B414" s="225"/>
      <c r="C414" s="82"/>
      <c r="D414" s="94"/>
      <c r="E414" s="247"/>
      <c r="F414" s="241"/>
      <c r="G414" s="276"/>
      <c r="H414" s="29"/>
      <c r="I414" s="200"/>
      <c r="J414" s="29"/>
      <c r="K414" s="424"/>
    </row>
    <row r="415" spans="2:11">
      <c r="B415" s="225"/>
      <c r="C415" s="82"/>
      <c r="D415" s="3756"/>
      <c r="E415" s="247"/>
      <c r="F415" s="241"/>
      <c r="G415" s="276"/>
      <c r="H415" s="29"/>
      <c r="I415" s="200"/>
      <c r="J415" s="29"/>
      <c r="K415" s="424"/>
    </row>
    <row r="416" spans="2:11">
      <c r="B416" s="1161"/>
      <c r="C416" s="82"/>
      <c r="D416" s="94"/>
      <c r="E416" s="247"/>
      <c r="F416" s="241"/>
      <c r="G416" s="276"/>
      <c r="H416" s="29"/>
      <c r="I416" s="162"/>
      <c r="J416" s="29"/>
      <c r="K416" s="424"/>
    </row>
    <row r="417" spans="1:11">
      <c r="B417" s="225"/>
      <c r="C417" s="82"/>
      <c r="D417" s="94"/>
      <c r="E417" s="247"/>
      <c r="F417" s="241"/>
      <c r="G417" s="276"/>
      <c r="H417" s="29"/>
      <c r="I417" s="162"/>
      <c r="J417" s="29"/>
      <c r="K417" s="424"/>
    </row>
    <row r="418" spans="1:11">
      <c r="B418" s="60"/>
      <c r="C418" s="82"/>
      <c r="D418" s="94"/>
      <c r="E418" s="247"/>
      <c r="F418" s="241"/>
      <c r="G418" s="276"/>
      <c r="H418" s="29"/>
      <c r="I418" s="162"/>
      <c r="J418" s="29"/>
      <c r="K418" s="424"/>
    </row>
    <row r="419" spans="1:11">
      <c r="B419" s="225"/>
      <c r="C419" s="459"/>
      <c r="D419" s="3756"/>
      <c r="E419" s="247"/>
      <c r="F419" s="241"/>
      <c r="G419" s="276"/>
      <c r="H419" s="29"/>
      <c r="I419" s="200"/>
      <c r="J419" s="475"/>
      <c r="K419" s="475"/>
    </row>
    <row r="422" spans="1:11">
      <c r="A422" s="1"/>
      <c r="B422" s="1"/>
      <c r="C422" s="71"/>
      <c r="F422" s="233"/>
      <c r="G422" s="271"/>
      <c r="I422" s="214"/>
      <c r="K422" s="533">
        <v>5</v>
      </c>
    </row>
    <row r="423" spans="1:11">
      <c r="A423" s="1" t="s">
        <v>1</v>
      </c>
      <c r="B423" s="1"/>
      <c r="C423" s="71"/>
      <c r="F423" s="233"/>
      <c r="G423" s="271"/>
      <c r="I423" s="214"/>
    </row>
    <row r="424" spans="1:11">
      <c r="A424" s="2" t="s">
        <v>325</v>
      </c>
      <c r="B424" s="1"/>
      <c r="C424" s="10"/>
      <c r="D424" s="78"/>
      <c r="F424" s="233"/>
      <c r="G424" s="271"/>
      <c r="I424" s="214"/>
    </row>
    <row r="425" spans="1:11" ht="35.25" thickBot="1">
      <c r="F425" s="233"/>
    </row>
    <row r="426" spans="1:11">
      <c r="A426" s="7"/>
      <c r="B426" s="3760" t="s">
        <v>3</v>
      </c>
      <c r="C426" s="6" t="s">
        <v>4</v>
      </c>
      <c r="D426" s="79" t="s">
        <v>5</v>
      </c>
      <c r="E426" s="234" t="s">
        <v>6</v>
      </c>
      <c r="F426" s="235" t="s">
        <v>6</v>
      </c>
      <c r="G426" s="272" t="s">
        <v>7</v>
      </c>
      <c r="H426" s="112" t="s">
        <v>8</v>
      </c>
      <c r="I426" s="400" t="s">
        <v>9</v>
      </c>
      <c r="J426" s="112" t="s">
        <v>10</v>
      </c>
      <c r="K426" s="219" t="s">
        <v>10</v>
      </c>
    </row>
    <row r="427" spans="1:11" ht="35.25" thickBot="1">
      <c r="A427" s="13"/>
      <c r="B427" s="16"/>
      <c r="C427" s="12"/>
      <c r="D427" s="81" t="s">
        <v>11</v>
      </c>
      <c r="E427" s="236" t="s">
        <v>12</v>
      </c>
      <c r="F427" s="237" t="s">
        <v>13</v>
      </c>
      <c r="G427" s="273"/>
      <c r="H427" s="122" t="s">
        <v>14</v>
      </c>
      <c r="I427" s="401"/>
      <c r="J427" s="122" t="s">
        <v>15</v>
      </c>
      <c r="K427" s="503" t="s">
        <v>16</v>
      </c>
    </row>
    <row r="428" spans="1:11" ht="38.25">
      <c r="B428" s="2380"/>
      <c r="C428" s="2767"/>
      <c r="D428" s="1168"/>
      <c r="E428" s="669"/>
      <c r="F428" s="2768"/>
      <c r="G428" s="2769"/>
      <c r="H428" s="1179"/>
      <c r="I428" s="2770"/>
      <c r="J428" s="683"/>
      <c r="K428" s="657"/>
    </row>
    <row r="429" spans="1:11" ht="37.5">
      <c r="A429" s="2327"/>
      <c r="B429" s="654"/>
      <c r="C429" s="459"/>
      <c r="D429" s="605"/>
      <c r="E429" s="2993"/>
      <c r="F429" s="2805"/>
      <c r="G429" s="1390"/>
      <c r="H429" s="20"/>
      <c r="I429" s="656"/>
      <c r="J429" s="2990"/>
      <c r="K429" s="3052"/>
    </row>
    <row r="430" spans="1:11" ht="37.5">
      <c r="A430" s="1806"/>
      <c r="B430" s="654"/>
      <c r="C430" s="1167"/>
      <c r="D430" s="83"/>
      <c r="E430" s="673"/>
      <c r="F430" s="1254"/>
      <c r="G430" s="1390"/>
      <c r="H430" s="658"/>
      <c r="I430" s="656"/>
      <c r="J430" s="2990"/>
      <c r="K430" s="2991"/>
    </row>
    <row r="431" spans="1:11" ht="37.5">
      <c r="A431" s="2326"/>
      <c r="B431" s="654"/>
      <c r="C431" s="459"/>
      <c r="D431" s="605"/>
      <c r="E431" s="2994"/>
      <c r="F431" s="2805"/>
      <c r="G431" s="1390"/>
      <c r="H431" s="658"/>
      <c r="I431" s="656"/>
      <c r="J431" s="2990"/>
      <c r="K431" s="2991"/>
    </row>
    <row r="432" spans="1:11" ht="37.5">
      <c r="B432" s="654"/>
      <c r="C432" s="957"/>
      <c r="D432" s="83"/>
      <c r="E432" s="673"/>
      <c r="F432" s="1254"/>
      <c r="G432" s="3092"/>
      <c r="H432" s="658"/>
      <c r="I432" s="659"/>
      <c r="J432" s="2990"/>
      <c r="K432" s="2991"/>
    </row>
    <row r="433" spans="2:11" ht="37.5">
      <c r="B433" s="894"/>
      <c r="C433" s="459"/>
      <c r="D433" s="605"/>
      <c r="E433" s="2993"/>
      <c r="F433" s="3195"/>
      <c r="G433" s="3059"/>
      <c r="H433" s="658"/>
      <c r="I433" s="659"/>
      <c r="J433" s="2990"/>
      <c r="K433" s="2991"/>
    </row>
    <row r="434" spans="2:11" ht="37.5">
      <c r="B434" s="654"/>
      <c r="C434" s="957"/>
      <c r="D434" s="605"/>
      <c r="E434" s="2993"/>
      <c r="F434" s="3195"/>
      <c r="G434" s="3092"/>
      <c r="H434" s="658"/>
      <c r="I434" s="659"/>
      <c r="J434" s="2990"/>
      <c r="K434" s="2992"/>
    </row>
    <row r="435" spans="2:11" ht="38.25">
      <c r="B435" s="660"/>
      <c r="C435" s="957"/>
      <c r="D435" s="1174"/>
      <c r="E435" s="672"/>
      <c r="F435" s="670"/>
      <c r="G435" s="3092"/>
      <c r="H435" s="658"/>
      <c r="I435" s="561"/>
      <c r="J435" s="2989"/>
      <c r="K435" s="2266"/>
    </row>
    <row r="436" spans="2:11" ht="37.5">
      <c r="B436" s="654"/>
      <c r="C436" s="747"/>
      <c r="D436" s="321"/>
      <c r="E436" s="2994"/>
      <c r="F436" s="3195"/>
      <c r="G436" s="3060"/>
      <c r="H436" s="655"/>
      <c r="I436" s="20"/>
      <c r="J436" s="3191"/>
      <c r="K436" s="3194"/>
    </row>
    <row r="437" spans="2:11" ht="38.25">
      <c r="B437" s="654"/>
      <c r="C437" s="1167"/>
      <c r="D437" s="86"/>
      <c r="E437" s="672"/>
      <c r="F437" s="670"/>
      <c r="G437" s="652"/>
      <c r="H437" s="655"/>
      <c r="I437" s="656"/>
      <c r="J437" s="3192"/>
      <c r="K437" s="3193"/>
    </row>
    <row r="438" spans="2:11" ht="38.25">
      <c r="B438" s="894"/>
      <c r="C438" s="957"/>
      <c r="D438" s="1177"/>
      <c r="E438" s="672"/>
      <c r="F438" s="670"/>
      <c r="G438" s="1391"/>
      <c r="H438" s="658"/>
      <c r="I438" s="659"/>
      <c r="J438" s="2989"/>
      <c r="K438" s="1774"/>
    </row>
    <row r="439" spans="2:11" ht="38.25">
      <c r="B439" s="894"/>
      <c r="C439" s="957"/>
      <c r="D439" s="1177"/>
      <c r="E439" s="672"/>
      <c r="F439" s="670"/>
      <c r="G439" s="1391"/>
      <c r="H439" s="658"/>
      <c r="I439" s="659"/>
      <c r="J439" s="658"/>
      <c r="K439" s="2266"/>
    </row>
    <row r="440" spans="2:11" ht="38.25">
      <c r="B440" s="894"/>
      <c r="C440" s="957"/>
      <c r="D440" s="1177"/>
      <c r="E440" s="672"/>
      <c r="F440" s="670"/>
      <c r="G440" s="1391"/>
      <c r="H440" s="658"/>
      <c r="I440" s="659"/>
      <c r="J440" s="1963"/>
      <c r="K440" s="1774"/>
    </row>
    <row r="441" spans="2:11" ht="38.25">
      <c r="B441" s="894"/>
      <c r="C441" s="957"/>
      <c r="D441" s="1177"/>
      <c r="E441" s="672"/>
      <c r="F441" s="670"/>
      <c r="G441" s="1391"/>
      <c r="H441" s="658"/>
      <c r="I441" s="659"/>
      <c r="J441" s="2989"/>
      <c r="K441" s="1774"/>
    </row>
    <row r="442" spans="2:11" ht="38.25">
      <c r="B442" s="894"/>
      <c r="C442" s="957"/>
      <c r="D442" s="1177"/>
      <c r="E442" s="672"/>
      <c r="F442" s="670"/>
      <c r="G442" s="1391"/>
      <c r="H442" s="658"/>
      <c r="I442" s="659"/>
      <c r="J442" s="2989"/>
      <c r="K442" s="1774"/>
    </row>
    <row r="443" spans="2:11" ht="38.25">
      <c r="B443" s="662"/>
      <c r="C443" s="957"/>
      <c r="D443" s="1174"/>
      <c r="E443" s="672"/>
      <c r="F443" s="670"/>
      <c r="G443" s="1391"/>
      <c r="H443" s="658"/>
      <c r="I443" s="659"/>
      <c r="J443" s="2989"/>
      <c r="K443" s="1774"/>
    </row>
    <row r="444" spans="2:11" ht="38.25">
      <c r="B444" s="662"/>
      <c r="C444" s="957"/>
      <c r="D444" s="1174"/>
      <c r="E444" s="672"/>
      <c r="F444" s="670"/>
      <c r="G444" s="1391"/>
      <c r="H444" s="658"/>
      <c r="I444" s="659"/>
      <c r="J444" s="2989"/>
      <c r="K444" s="1774"/>
    </row>
    <row r="445" spans="2:11" ht="38.25">
      <c r="B445" s="662"/>
      <c r="C445" s="957"/>
      <c r="D445" s="1174"/>
      <c r="E445" s="672"/>
      <c r="F445" s="670"/>
      <c r="G445" s="1391"/>
      <c r="H445" s="658"/>
      <c r="I445" s="659"/>
      <c r="J445" s="2989"/>
      <c r="K445" s="1774"/>
    </row>
    <row r="446" spans="2:11" ht="38.25">
      <c r="B446" s="662"/>
      <c r="C446" s="957"/>
      <c r="D446" s="1174"/>
      <c r="E446" s="672"/>
      <c r="F446" s="670"/>
      <c r="G446" s="1391"/>
      <c r="H446" s="658"/>
      <c r="I446" s="659"/>
      <c r="J446" s="2989"/>
      <c r="K446" s="1774"/>
    </row>
    <row r="447" spans="2:11" ht="38.25">
      <c r="B447" s="1008"/>
      <c r="C447" s="1013"/>
      <c r="D447" s="1177"/>
      <c r="E447" s="701"/>
      <c r="F447" s="1020"/>
      <c r="G447" s="689"/>
      <c r="H447" s="1007"/>
      <c r="I447" s="1007"/>
      <c r="J447" s="957"/>
      <c r="K447" s="1177"/>
    </row>
    <row r="448" spans="2:11" ht="38.25">
      <c r="B448" s="1008"/>
      <c r="C448" s="957"/>
      <c r="D448" s="3756"/>
      <c r="E448" s="962"/>
      <c r="F448" s="1020"/>
      <c r="G448" s="689"/>
      <c r="H448" s="659"/>
      <c r="I448" s="659"/>
      <c r="J448" s="957"/>
      <c r="K448" s="196"/>
    </row>
    <row r="449" spans="1:11">
      <c r="B449" s="3781"/>
      <c r="C449" s="3782"/>
      <c r="D449" s="3783"/>
      <c r="E449" s="3784"/>
      <c r="F449" s="3785"/>
      <c r="G449" s="3786"/>
      <c r="H449" s="3600"/>
      <c r="I449" s="3787"/>
      <c r="J449" s="3198"/>
      <c r="K449" s="3199"/>
    </row>
    <row r="450" spans="1:11" ht="38.25">
      <c r="B450" s="662"/>
      <c r="C450" s="957"/>
      <c r="D450" s="1174"/>
      <c r="E450" s="672"/>
      <c r="F450" s="670"/>
      <c r="G450" s="1391"/>
      <c r="H450" s="658"/>
      <c r="I450" s="659"/>
      <c r="J450" s="671"/>
      <c r="K450" s="657"/>
    </row>
    <row r="451" spans="1:11" ht="38.25">
      <c r="B451" s="662"/>
      <c r="C451" s="957"/>
      <c r="D451" s="1174"/>
      <c r="E451" s="672"/>
      <c r="F451" s="670"/>
      <c r="G451" s="1391"/>
      <c r="H451" s="658"/>
      <c r="I451" s="659"/>
      <c r="J451" s="671"/>
      <c r="K451" s="657"/>
    </row>
    <row r="452" spans="1:11" ht="38.25">
      <c r="B452" s="662"/>
      <c r="C452" s="957"/>
      <c r="D452" s="1174"/>
      <c r="E452" s="672"/>
      <c r="F452" s="670"/>
      <c r="G452" s="1391"/>
      <c r="H452" s="658"/>
      <c r="I452" s="659"/>
      <c r="J452" s="671"/>
      <c r="K452" s="657"/>
    </row>
    <row r="453" spans="1:11" ht="38.25">
      <c r="B453" s="662"/>
      <c r="C453" s="957"/>
      <c r="D453" s="1174"/>
      <c r="E453" s="672"/>
      <c r="F453" s="670"/>
      <c r="G453" s="1391"/>
      <c r="H453" s="658"/>
      <c r="I453" s="659"/>
      <c r="J453" s="671"/>
      <c r="K453" s="657"/>
    </row>
    <row r="454" spans="1:11" ht="38.25">
      <c r="B454" s="1008"/>
      <c r="C454" s="1013"/>
      <c r="D454" s="1177"/>
      <c r="E454" s="701"/>
      <c r="F454" s="1020"/>
      <c r="G454" s="689"/>
      <c r="H454" s="1007"/>
      <c r="I454" s="1007"/>
      <c r="J454" s="957"/>
      <c r="K454" s="1177"/>
    </row>
    <row r="455" spans="1:11" ht="38.25">
      <c r="B455" s="1008"/>
      <c r="C455" s="957"/>
      <c r="D455" s="3756"/>
      <c r="E455" s="962"/>
      <c r="F455" s="1020"/>
      <c r="G455" s="689"/>
      <c r="H455" s="659"/>
      <c r="I455" s="659"/>
      <c r="J455" s="957"/>
      <c r="K455" s="196"/>
    </row>
    <row r="456" spans="1:11" ht="38.25">
      <c r="B456" s="662"/>
      <c r="C456" s="957"/>
      <c r="D456" s="1174"/>
      <c r="E456" s="672"/>
      <c r="F456" s="670"/>
      <c r="G456" s="1391"/>
      <c r="H456" s="658"/>
      <c r="I456" s="659"/>
      <c r="J456" s="671"/>
      <c r="K456" s="657"/>
    </row>
    <row r="457" spans="1:11" ht="38.25">
      <c r="B457" s="3757"/>
      <c r="C457" s="1629"/>
      <c r="D457" s="3757"/>
      <c r="E457" s="3757"/>
      <c r="F457" s="3757"/>
      <c r="G457" s="3757"/>
      <c r="H457" s="1502"/>
      <c r="I457" s="703"/>
      <c r="J457" s="1175"/>
      <c r="K457" s="1503"/>
    </row>
    <row r="458" spans="1:11">
      <c r="A458" s="1"/>
      <c r="B458" s="1"/>
      <c r="C458" s="71"/>
      <c r="F458" s="233"/>
      <c r="G458" s="271"/>
      <c r="I458" s="214"/>
      <c r="K458" s="533">
        <v>5</v>
      </c>
    </row>
    <row r="459" spans="1:11">
      <c r="A459" s="1" t="s">
        <v>1</v>
      </c>
      <c r="B459" s="1"/>
      <c r="C459" s="71"/>
      <c r="F459" s="233"/>
      <c r="G459" s="271"/>
      <c r="I459" s="214"/>
    </row>
    <row r="460" spans="1:11">
      <c r="A460" s="2" t="s">
        <v>325</v>
      </c>
      <c r="B460" s="1"/>
      <c r="C460" s="10"/>
      <c r="D460" s="78"/>
      <c r="F460" s="233"/>
      <c r="G460" s="271"/>
      <c r="I460" s="214"/>
    </row>
    <row r="461" spans="1:11" ht="35.25" thickBot="1">
      <c r="F461" s="233"/>
    </row>
    <row r="462" spans="1:11">
      <c r="A462" s="7"/>
      <c r="B462" s="3760" t="s">
        <v>3</v>
      </c>
      <c r="C462" s="6" t="s">
        <v>4</v>
      </c>
      <c r="D462" s="79" t="s">
        <v>5</v>
      </c>
      <c r="E462" s="234" t="s">
        <v>6</v>
      </c>
      <c r="F462" s="235" t="s">
        <v>6</v>
      </c>
      <c r="G462" s="272" t="s">
        <v>7</v>
      </c>
      <c r="H462" s="112" t="s">
        <v>8</v>
      </c>
      <c r="I462" s="400" t="s">
        <v>9</v>
      </c>
      <c r="J462" s="112" t="s">
        <v>10</v>
      </c>
      <c r="K462" s="219" t="s">
        <v>10</v>
      </c>
    </row>
    <row r="463" spans="1:11" ht="35.25" thickBot="1">
      <c r="A463" s="13"/>
      <c r="B463" s="16"/>
      <c r="C463" s="12"/>
      <c r="D463" s="81" t="s">
        <v>11</v>
      </c>
      <c r="E463" s="236" t="s">
        <v>12</v>
      </c>
      <c r="F463" s="237" t="s">
        <v>13</v>
      </c>
      <c r="G463" s="273"/>
      <c r="H463" s="122" t="s">
        <v>14</v>
      </c>
      <c r="I463" s="401"/>
      <c r="J463" s="122" t="s">
        <v>15</v>
      </c>
      <c r="K463" s="503" t="s">
        <v>16</v>
      </c>
    </row>
    <row r="464" spans="1:11" ht="38.25">
      <c r="B464" s="2380"/>
      <c r="C464" s="2767"/>
      <c r="D464" s="1168"/>
      <c r="E464" s="669"/>
      <c r="F464" s="2768"/>
      <c r="G464" s="2769"/>
      <c r="H464" s="1179"/>
      <c r="I464" s="2770"/>
      <c r="J464" s="683"/>
      <c r="K464" s="657"/>
    </row>
    <row r="465" spans="1:11" ht="37.5">
      <c r="A465" s="2327"/>
      <c r="B465" s="654"/>
      <c r="C465" s="459"/>
      <c r="D465" s="605"/>
      <c r="E465" s="2993"/>
      <c r="F465" s="2805"/>
      <c r="G465" s="1390"/>
      <c r="H465" s="20"/>
      <c r="I465" s="656"/>
      <c r="J465" s="2990"/>
      <c r="K465" s="3052"/>
    </row>
    <row r="466" spans="1:11" ht="37.5">
      <c r="A466" s="1806"/>
      <c r="B466" s="654"/>
      <c r="C466" s="1167"/>
      <c r="D466" s="83"/>
      <c r="E466" s="673"/>
      <c r="F466" s="1254"/>
      <c r="G466" s="1390"/>
      <c r="H466" s="658"/>
      <c r="I466" s="656"/>
      <c r="J466" s="2990"/>
      <c r="K466" s="2991"/>
    </row>
    <row r="467" spans="1:11" ht="37.5">
      <c r="A467" s="2326"/>
      <c r="B467" s="654"/>
      <c r="C467" s="459"/>
      <c r="D467" s="605"/>
      <c r="E467" s="2994"/>
      <c r="F467" s="2805"/>
      <c r="G467" s="1390"/>
      <c r="H467" s="658"/>
      <c r="I467" s="656"/>
      <c r="J467" s="2990"/>
      <c r="K467" s="2991"/>
    </row>
    <row r="468" spans="1:11" ht="37.5">
      <c r="B468" s="654"/>
      <c r="C468" s="957"/>
      <c r="D468" s="83"/>
      <c r="E468" s="673"/>
      <c r="F468" s="1254"/>
      <c r="G468" s="3092"/>
      <c r="H468" s="658"/>
      <c r="I468" s="659"/>
      <c r="J468" s="2990"/>
      <c r="K468" s="2991"/>
    </row>
    <row r="469" spans="1:11" ht="37.5">
      <c r="B469" s="894"/>
      <c r="C469" s="459"/>
      <c r="D469" s="605"/>
      <c r="E469" s="2993"/>
      <c r="F469" s="3195"/>
      <c r="G469" s="3059"/>
      <c r="H469" s="658"/>
      <c r="I469" s="659"/>
      <c r="J469" s="2990"/>
      <c r="K469" s="2991"/>
    </row>
    <row r="470" spans="1:11" ht="37.5">
      <c r="B470" s="654"/>
      <c r="C470" s="957"/>
      <c r="D470" s="605"/>
      <c r="E470" s="2993"/>
      <c r="F470" s="3195"/>
      <c r="G470" s="3092"/>
      <c r="H470" s="658"/>
      <c r="I470" s="659"/>
      <c r="J470" s="2990"/>
      <c r="K470" s="2992"/>
    </row>
    <row r="471" spans="1:11" ht="38.25">
      <c r="B471" s="660"/>
      <c r="C471" s="957"/>
      <c r="D471" s="1174"/>
      <c r="E471" s="672"/>
      <c r="F471" s="670"/>
      <c r="G471" s="3092"/>
      <c r="H471" s="658"/>
      <c r="I471" s="561"/>
      <c r="J471" s="2989"/>
      <c r="K471" s="2266"/>
    </row>
    <row r="472" spans="1:11" ht="37.5">
      <c r="B472" s="654"/>
      <c r="C472" s="747"/>
      <c r="D472" s="321"/>
      <c r="E472" s="2994"/>
      <c r="F472" s="3195"/>
      <c r="G472" s="3060"/>
      <c r="H472" s="655"/>
      <c r="I472" s="20"/>
      <c r="J472" s="3191"/>
      <c r="K472" s="3194"/>
    </row>
    <row r="473" spans="1:11" ht="38.25">
      <c r="B473" s="654"/>
      <c r="C473" s="1167"/>
      <c r="D473" s="86"/>
      <c r="E473" s="672"/>
      <c r="F473" s="670"/>
      <c r="G473" s="652"/>
      <c r="H473" s="655"/>
      <c r="I473" s="656"/>
      <c r="J473" s="3192"/>
      <c r="K473" s="3193"/>
    </row>
    <row r="474" spans="1:11" ht="38.25">
      <c r="B474" s="894"/>
      <c r="C474" s="957"/>
      <c r="D474" s="1177"/>
      <c r="E474" s="672"/>
      <c r="F474" s="670"/>
      <c r="G474" s="1391"/>
      <c r="H474" s="658"/>
      <c r="I474" s="659"/>
      <c r="J474" s="2989"/>
      <c r="K474" s="1774"/>
    </row>
    <row r="475" spans="1:11" ht="38.25">
      <c r="B475" s="894"/>
      <c r="C475" s="957"/>
      <c r="D475" s="1177"/>
      <c r="E475" s="672"/>
      <c r="F475" s="670"/>
      <c r="G475" s="1391"/>
      <c r="H475" s="658"/>
      <c r="I475" s="659"/>
      <c r="J475" s="658"/>
      <c r="K475" s="2266"/>
    </row>
    <row r="476" spans="1:11" ht="38.25">
      <c r="B476" s="894"/>
      <c r="C476" s="957"/>
      <c r="D476" s="1177"/>
      <c r="E476" s="672"/>
      <c r="F476" s="670"/>
      <c r="G476" s="1391"/>
      <c r="H476" s="658"/>
      <c r="I476" s="659"/>
      <c r="J476" s="1963"/>
      <c r="K476" s="1774"/>
    </row>
    <row r="477" spans="1:11" ht="38.25">
      <c r="B477" s="894"/>
      <c r="C477" s="957"/>
      <c r="D477" s="1177"/>
      <c r="E477" s="672"/>
      <c r="F477" s="670"/>
      <c r="G477" s="1391"/>
      <c r="H477" s="658"/>
      <c r="I477" s="659"/>
      <c r="J477" s="2989"/>
      <c r="K477" s="1774"/>
    </row>
    <row r="478" spans="1:11" ht="38.25">
      <c r="B478" s="894"/>
      <c r="C478" s="957"/>
      <c r="D478" s="1177"/>
      <c r="E478" s="672"/>
      <c r="F478" s="670"/>
      <c r="G478" s="1391"/>
      <c r="H478" s="658"/>
      <c r="I478" s="659"/>
      <c r="J478" s="2989"/>
      <c r="K478" s="1774"/>
    </row>
    <row r="479" spans="1:11" ht="38.25">
      <c r="B479" s="662"/>
      <c r="C479" s="957"/>
      <c r="D479" s="1174"/>
      <c r="E479" s="672"/>
      <c r="F479" s="670"/>
      <c r="G479" s="1391"/>
      <c r="H479" s="658"/>
      <c r="I479" s="659"/>
      <c r="J479" s="2989"/>
      <c r="K479" s="1774"/>
    </row>
    <row r="480" spans="1:11" ht="38.25">
      <c r="B480" s="662"/>
      <c r="C480" s="957"/>
      <c r="D480" s="1174"/>
      <c r="E480" s="672"/>
      <c r="F480" s="670"/>
      <c r="G480" s="1391"/>
      <c r="H480" s="658"/>
      <c r="I480" s="659"/>
      <c r="J480" s="2989"/>
      <c r="K480" s="1774"/>
    </row>
    <row r="481" spans="1:11" ht="38.25">
      <c r="B481" s="662"/>
      <c r="C481" s="957"/>
      <c r="D481" s="1174"/>
      <c r="E481" s="672"/>
      <c r="F481" s="670"/>
      <c r="G481" s="1391"/>
      <c r="H481" s="658"/>
      <c r="I481" s="659"/>
      <c r="J481" s="2989"/>
      <c r="K481" s="1774"/>
    </row>
    <row r="482" spans="1:11" ht="38.25">
      <c r="B482" s="662"/>
      <c r="C482" s="957"/>
      <c r="D482" s="1174"/>
      <c r="E482" s="672"/>
      <c r="F482" s="670"/>
      <c r="G482" s="1391"/>
      <c r="H482" s="658"/>
      <c r="I482" s="659"/>
      <c r="J482" s="2989"/>
      <c r="K482" s="1774"/>
    </row>
    <row r="483" spans="1:11" ht="38.25">
      <c r="B483" s="1008"/>
      <c r="C483" s="1013"/>
      <c r="D483" s="1177"/>
      <c r="E483" s="701"/>
      <c r="F483" s="1020"/>
      <c r="G483" s="689"/>
      <c r="H483" s="1007"/>
      <c r="I483" s="1007"/>
      <c r="J483" s="957"/>
      <c r="K483" s="1177"/>
    </row>
    <row r="484" spans="1:11" ht="38.25">
      <c r="B484" s="1008"/>
      <c r="C484" s="957"/>
      <c r="D484" s="3756"/>
      <c r="E484" s="962"/>
      <c r="F484" s="1020"/>
      <c r="G484" s="689"/>
      <c r="H484" s="659"/>
      <c r="I484" s="659"/>
      <c r="J484" s="957"/>
      <c r="K484" s="196"/>
    </row>
    <row r="485" spans="1:11">
      <c r="B485" s="3781"/>
      <c r="C485" s="3782"/>
      <c r="D485" s="3783"/>
      <c r="E485" s="3784"/>
      <c r="F485" s="3785"/>
      <c r="G485" s="3786"/>
      <c r="H485" s="3600"/>
      <c r="I485" s="3787"/>
      <c r="J485" s="3198"/>
      <c r="K485" s="3199"/>
    </row>
    <row r="486" spans="1:11" ht="38.25">
      <c r="B486" s="662"/>
      <c r="C486" s="957"/>
      <c r="D486" s="1174"/>
      <c r="E486" s="672"/>
      <c r="F486" s="670"/>
      <c r="G486" s="1391"/>
      <c r="H486" s="658"/>
      <c r="I486" s="659"/>
      <c r="J486" s="671"/>
      <c r="K486" s="657"/>
    </row>
    <row r="487" spans="1:11" ht="38.25">
      <c r="B487" s="662"/>
      <c r="C487" s="957"/>
      <c r="D487" s="1174"/>
      <c r="E487" s="672"/>
      <c r="F487" s="670"/>
      <c r="G487" s="1391"/>
      <c r="H487" s="658"/>
      <c r="I487" s="659"/>
      <c r="J487" s="671"/>
      <c r="K487" s="657"/>
    </row>
    <row r="488" spans="1:11" ht="38.25">
      <c r="B488" s="662"/>
      <c r="C488" s="957"/>
      <c r="D488" s="1174"/>
      <c r="E488" s="672"/>
      <c r="F488" s="670"/>
      <c r="G488" s="1391"/>
      <c r="H488" s="658"/>
      <c r="I488" s="659"/>
      <c r="J488" s="671"/>
      <c r="K488" s="657"/>
    </row>
    <row r="489" spans="1:11" ht="38.25">
      <c r="B489" s="662"/>
      <c r="C489" s="957"/>
      <c r="D489" s="1174"/>
      <c r="E489" s="672"/>
      <c r="F489" s="670"/>
      <c r="G489" s="1391"/>
      <c r="H489" s="658"/>
      <c r="I489" s="659"/>
      <c r="J489" s="671"/>
      <c r="K489" s="657"/>
    </row>
    <row r="490" spans="1:11" ht="38.25">
      <c r="B490" s="1008"/>
      <c r="C490" s="1013"/>
      <c r="D490" s="1177"/>
      <c r="E490" s="701"/>
      <c r="F490" s="1020"/>
      <c r="G490" s="689"/>
      <c r="H490" s="1007"/>
      <c r="I490" s="1007"/>
      <c r="J490" s="957"/>
      <c r="K490" s="1177"/>
    </row>
    <row r="491" spans="1:11" ht="38.25">
      <c r="B491" s="1008"/>
      <c r="C491" s="957"/>
      <c r="D491" s="3756"/>
      <c r="E491" s="962"/>
      <c r="F491" s="1020"/>
      <c r="G491" s="689"/>
      <c r="H491" s="659"/>
      <c r="I491" s="659"/>
      <c r="J491" s="957"/>
      <c r="K491" s="196"/>
    </row>
    <row r="492" spans="1:11" ht="38.25">
      <c r="B492" s="662"/>
      <c r="C492" s="957"/>
      <c r="D492" s="1174"/>
      <c r="E492" s="672"/>
      <c r="F492" s="670"/>
      <c r="G492" s="1391"/>
      <c r="H492" s="658"/>
      <c r="I492" s="659"/>
      <c r="J492" s="671"/>
      <c r="K492" s="657"/>
    </row>
    <row r="493" spans="1:11" ht="38.25">
      <c r="B493" s="3757"/>
      <c r="C493" s="1629"/>
      <c r="D493" s="3757"/>
      <c r="E493" s="3757"/>
      <c r="F493" s="3757"/>
      <c r="G493" s="3757"/>
      <c r="H493" s="1502"/>
      <c r="I493" s="703"/>
      <c r="J493" s="1175"/>
      <c r="K493" s="1503"/>
    </row>
    <row r="494" spans="1:11">
      <c r="A494" s="1"/>
      <c r="B494" s="1"/>
      <c r="C494" s="71"/>
      <c r="F494" s="233"/>
      <c r="G494" s="271"/>
      <c r="I494" s="214"/>
      <c r="K494" s="533">
        <v>5</v>
      </c>
    </row>
    <row r="495" spans="1:11">
      <c r="A495" s="1" t="s">
        <v>1</v>
      </c>
      <c r="B495" s="1"/>
      <c r="C495" s="71"/>
      <c r="F495" s="233"/>
      <c r="G495" s="271"/>
      <c r="I495" s="214"/>
    </row>
    <row r="496" spans="1:11">
      <c r="A496" s="2" t="s">
        <v>325</v>
      </c>
      <c r="B496" s="1"/>
      <c r="C496" s="10"/>
      <c r="D496" s="78"/>
      <c r="F496" s="233"/>
      <c r="G496" s="271"/>
      <c r="I496" s="214"/>
    </row>
    <row r="497" spans="1:11" ht="35.25" thickBot="1">
      <c r="F497" s="233"/>
    </row>
    <row r="498" spans="1:11">
      <c r="A498" s="7"/>
      <c r="B498" s="3760" t="s">
        <v>3</v>
      </c>
      <c r="C498" s="6" t="s">
        <v>4</v>
      </c>
      <c r="D498" s="79" t="s">
        <v>5</v>
      </c>
      <c r="E498" s="234" t="s">
        <v>6</v>
      </c>
      <c r="F498" s="235" t="s">
        <v>6</v>
      </c>
      <c r="G498" s="272" t="s">
        <v>7</v>
      </c>
      <c r="H498" s="112" t="s">
        <v>8</v>
      </c>
      <c r="I498" s="400" t="s">
        <v>9</v>
      </c>
      <c r="J498" s="112" t="s">
        <v>10</v>
      </c>
      <c r="K498" s="219" t="s">
        <v>10</v>
      </c>
    </row>
    <row r="499" spans="1:11" ht="35.25" thickBot="1">
      <c r="A499" s="13"/>
      <c r="B499" s="16"/>
      <c r="C499" s="12"/>
      <c r="D499" s="81" t="s">
        <v>11</v>
      </c>
      <c r="E499" s="236" t="s">
        <v>12</v>
      </c>
      <c r="F499" s="237" t="s">
        <v>13</v>
      </c>
      <c r="G499" s="273"/>
      <c r="H499" s="122" t="s">
        <v>14</v>
      </c>
      <c r="I499" s="401"/>
      <c r="J499" s="122" t="s">
        <v>15</v>
      </c>
      <c r="K499" s="503" t="s">
        <v>16</v>
      </c>
    </row>
    <row r="500" spans="1:11" ht="38.25">
      <c r="B500" s="2380"/>
      <c r="C500" s="2767"/>
      <c r="D500" s="1168"/>
      <c r="E500" s="669"/>
      <c r="F500" s="2768"/>
      <c r="G500" s="2769"/>
      <c r="H500" s="1179"/>
      <c r="I500" s="2770"/>
      <c r="J500" s="683"/>
      <c r="K500" s="657"/>
    </row>
    <row r="501" spans="1:11" ht="37.5">
      <c r="A501" s="2327"/>
      <c r="B501" s="654"/>
      <c r="C501" s="459"/>
      <c r="D501" s="605"/>
      <c r="E501" s="2993"/>
      <c r="F501" s="2805"/>
      <c r="G501" s="1390"/>
      <c r="H501" s="20"/>
      <c r="I501" s="656"/>
      <c r="J501" s="2990"/>
      <c r="K501" s="3052"/>
    </row>
    <row r="502" spans="1:11" ht="37.5">
      <c r="A502" s="1806"/>
      <c r="B502" s="654"/>
      <c r="C502" s="1167"/>
      <c r="D502" s="83"/>
      <c r="E502" s="673"/>
      <c r="F502" s="1254"/>
      <c r="G502" s="1390"/>
      <c r="H502" s="658"/>
      <c r="I502" s="656"/>
      <c r="J502" s="2990"/>
      <c r="K502" s="2991"/>
    </row>
    <row r="503" spans="1:11" ht="37.5">
      <c r="A503" s="2326"/>
      <c r="B503" s="654"/>
      <c r="C503" s="459"/>
      <c r="D503" s="605"/>
      <c r="E503" s="2994"/>
      <c r="F503" s="2805"/>
      <c r="G503" s="1390"/>
      <c r="H503" s="658"/>
      <c r="I503" s="656"/>
      <c r="J503" s="2990"/>
      <c r="K503" s="2991"/>
    </row>
    <row r="504" spans="1:11" ht="37.5">
      <c r="B504" s="654"/>
      <c r="C504" s="957"/>
      <c r="D504" s="83"/>
      <c r="E504" s="673"/>
      <c r="F504" s="1254"/>
      <c r="G504" s="3092"/>
      <c r="H504" s="658"/>
      <c r="I504" s="659"/>
      <c r="J504" s="2990"/>
      <c r="K504" s="2991"/>
    </row>
    <row r="505" spans="1:11" ht="37.5">
      <c r="B505" s="894"/>
      <c r="C505" s="459"/>
      <c r="D505" s="605"/>
      <c r="E505" s="2993"/>
      <c r="F505" s="3195"/>
      <c r="G505" s="3059"/>
      <c r="H505" s="658"/>
      <c r="I505" s="659"/>
      <c r="J505" s="2990"/>
      <c r="K505" s="2991"/>
    </row>
    <row r="506" spans="1:11" ht="37.5">
      <c r="B506" s="654"/>
      <c r="C506" s="957"/>
      <c r="D506" s="605"/>
      <c r="E506" s="2993"/>
      <c r="F506" s="3195"/>
      <c r="G506" s="3092"/>
      <c r="H506" s="658"/>
      <c r="I506" s="659"/>
      <c r="J506" s="2990"/>
      <c r="K506" s="2992"/>
    </row>
    <row r="507" spans="1:11" ht="38.25">
      <c r="B507" s="660"/>
      <c r="C507" s="957"/>
      <c r="D507" s="1174"/>
      <c r="E507" s="672"/>
      <c r="F507" s="670"/>
      <c r="G507" s="3092"/>
      <c r="H507" s="658"/>
      <c r="I507" s="561"/>
      <c r="J507" s="2989"/>
      <c r="K507" s="2266"/>
    </row>
    <row r="508" spans="1:11" ht="37.5">
      <c r="B508" s="654"/>
      <c r="C508" s="747"/>
      <c r="D508" s="321"/>
      <c r="E508" s="2994"/>
      <c r="F508" s="3195"/>
      <c r="G508" s="3060"/>
      <c r="H508" s="655"/>
      <c r="I508" s="20"/>
      <c r="J508" s="3191"/>
      <c r="K508" s="3194"/>
    </row>
    <row r="509" spans="1:11" ht="38.25">
      <c r="B509" s="654"/>
      <c r="C509" s="1167"/>
      <c r="D509" s="86"/>
      <c r="E509" s="672"/>
      <c r="F509" s="670"/>
      <c r="G509" s="652"/>
      <c r="H509" s="655"/>
      <c r="I509" s="656"/>
      <c r="J509" s="3192"/>
      <c r="K509" s="3193"/>
    </row>
    <row r="510" spans="1:11" ht="38.25">
      <c r="B510" s="894"/>
      <c r="C510" s="957"/>
      <c r="D510" s="1177"/>
      <c r="E510" s="672"/>
      <c r="F510" s="670"/>
      <c r="G510" s="1391"/>
      <c r="H510" s="658"/>
      <c r="I510" s="659"/>
      <c r="J510" s="2989"/>
      <c r="K510" s="1774"/>
    </row>
    <row r="511" spans="1:11" ht="38.25">
      <c r="B511" s="894"/>
      <c r="C511" s="957"/>
      <c r="D511" s="1177"/>
      <c r="E511" s="672"/>
      <c r="F511" s="670"/>
      <c r="G511" s="1391"/>
      <c r="H511" s="658"/>
      <c r="I511" s="659"/>
      <c r="J511" s="658"/>
      <c r="K511" s="2266"/>
    </row>
    <row r="512" spans="1:11" ht="38.25">
      <c r="B512" s="894"/>
      <c r="C512" s="957"/>
      <c r="D512" s="1177"/>
      <c r="E512" s="672"/>
      <c r="F512" s="670"/>
      <c r="G512" s="1391"/>
      <c r="H512" s="658"/>
      <c r="I512" s="659"/>
      <c r="J512" s="1963"/>
      <c r="K512" s="1774"/>
    </row>
    <row r="513" spans="2:11" ht="38.25">
      <c r="B513" s="894"/>
      <c r="C513" s="957"/>
      <c r="D513" s="1177"/>
      <c r="E513" s="672"/>
      <c r="F513" s="670"/>
      <c r="G513" s="1391"/>
      <c r="H513" s="658"/>
      <c r="I513" s="659"/>
      <c r="J513" s="2989"/>
      <c r="K513" s="1774"/>
    </row>
    <row r="514" spans="2:11" ht="38.25">
      <c r="B514" s="894"/>
      <c r="C514" s="957"/>
      <c r="D514" s="1177"/>
      <c r="E514" s="672"/>
      <c r="F514" s="670"/>
      <c r="G514" s="1391"/>
      <c r="H514" s="658"/>
      <c r="I514" s="659"/>
      <c r="J514" s="2989"/>
      <c r="K514" s="1774"/>
    </row>
    <row r="515" spans="2:11" ht="38.25">
      <c r="B515" s="662"/>
      <c r="C515" s="957"/>
      <c r="D515" s="1174"/>
      <c r="E515" s="672"/>
      <c r="F515" s="670"/>
      <c r="G515" s="1391"/>
      <c r="H515" s="658"/>
      <c r="I515" s="659"/>
      <c r="J515" s="2989"/>
      <c r="K515" s="1774"/>
    </row>
    <row r="516" spans="2:11" ht="38.25">
      <c r="B516" s="662"/>
      <c r="C516" s="957"/>
      <c r="D516" s="1174"/>
      <c r="E516" s="672"/>
      <c r="F516" s="670"/>
      <c r="G516" s="1391"/>
      <c r="H516" s="658"/>
      <c r="I516" s="659"/>
      <c r="J516" s="2989"/>
      <c r="K516" s="1774"/>
    </row>
    <row r="517" spans="2:11" ht="38.25">
      <c r="B517" s="662"/>
      <c r="C517" s="957"/>
      <c r="D517" s="1174"/>
      <c r="E517" s="672"/>
      <c r="F517" s="670"/>
      <c r="G517" s="1391"/>
      <c r="H517" s="658"/>
      <c r="I517" s="659"/>
      <c r="J517" s="2989"/>
      <c r="K517" s="1774"/>
    </row>
    <row r="518" spans="2:11" ht="38.25">
      <c r="B518" s="662"/>
      <c r="C518" s="957"/>
      <c r="D518" s="1174"/>
      <c r="E518" s="672"/>
      <c r="F518" s="670"/>
      <c r="G518" s="1391"/>
      <c r="H518" s="658"/>
      <c r="I518" s="659"/>
      <c r="J518" s="2989"/>
      <c r="K518" s="1774"/>
    </row>
    <row r="519" spans="2:11" ht="38.25">
      <c r="B519" s="1008"/>
      <c r="C519" s="1013"/>
      <c r="D519" s="1177"/>
      <c r="E519" s="701"/>
      <c r="F519" s="1020"/>
      <c r="G519" s="689"/>
      <c r="H519" s="1007"/>
      <c r="I519" s="1007"/>
      <c r="J519" s="957"/>
      <c r="K519" s="1177"/>
    </row>
    <row r="520" spans="2:11" ht="38.25">
      <c r="B520" s="1008"/>
      <c r="C520" s="957"/>
      <c r="D520" s="3756"/>
      <c r="E520" s="962"/>
      <c r="F520" s="1020"/>
      <c r="G520" s="689"/>
      <c r="H520" s="659"/>
      <c r="I520" s="659"/>
      <c r="J520" s="957"/>
      <c r="K520" s="196"/>
    </row>
    <row r="521" spans="2:11">
      <c r="B521" s="3781"/>
      <c r="C521" s="3782"/>
      <c r="D521" s="3783"/>
      <c r="E521" s="3784"/>
      <c r="F521" s="3785"/>
      <c r="G521" s="3786"/>
      <c r="H521" s="3600"/>
      <c r="I521" s="3787"/>
      <c r="J521" s="3198"/>
      <c r="K521" s="3199"/>
    </row>
    <row r="522" spans="2:11" ht="38.25">
      <c r="B522" s="662"/>
      <c r="C522" s="957"/>
      <c r="D522" s="1174"/>
      <c r="E522" s="672"/>
      <c r="F522" s="670"/>
      <c r="G522" s="1391"/>
      <c r="H522" s="658"/>
      <c r="I522" s="659"/>
      <c r="J522" s="671"/>
      <c r="K522" s="657"/>
    </row>
    <row r="523" spans="2:11" ht="38.25">
      <c r="B523" s="662"/>
      <c r="C523" s="957"/>
      <c r="D523" s="1174"/>
      <c r="E523" s="672"/>
      <c r="F523" s="670"/>
      <c r="G523" s="1391"/>
      <c r="H523" s="658"/>
      <c r="I523" s="659"/>
      <c r="J523" s="671"/>
      <c r="K523" s="657"/>
    </row>
    <row r="524" spans="2:11" ht="38.25">
      <c r="B524" s="662"/>
      <c r="C524" s="957"/>
      <c r="D524" s="1174"/>
      <c r="E524" s="672"/>
      <c r="F524" s="670"/>
      <c r="G524" s="1391"/>
      <c r="H524" s="658"/>
      <c r="I524" s="659"/>
      <c r="J524" s="671"/>
      <c r="K524" s="657"/>
    </row>
    <row r="525" spans="2:11" ht="38.25">
      <c r="B525" s="662"/>
      <c r="C525" s="957"/>
      <c r="D525" s="1174"/>
      <c r="E525" s="672"/>
      <c r="F525" s="670"/>
      <c r="G525" s="1391"/>
      <c r="H525" s="658"/>
      <c r="I525" s="659"/>
      <c r="J525" s="671"/>
      <c r="K525" s="657"/>
    </row>
    <row r="526" spans="2:11" ht="38.25">
      <c r="B526" s="1008"/>
      <c r="C526" s="1013"/>
      <c r="D526" s="1177"/>
      <c r="E526" s="701"/>
      <c r="F526" s="1020"/>
      <c r="G526" s="689"/>
      <c r="H526" s="1007"/>
      <c r="I526" s="1007"/>
      <c r="J526" s="957"/>
      <c r="K526" s="1177"/>
    </row>
    <row r="527" spans="2:11" ht="38.25">
      <c r="B527" s="1008"/>
      <c r="C527" s="957"/>
      <c r="D527" s="3756"/>
      <c r="E527" s="962"/>
      <c r="F527" s="1020"/>
      <c r="G527" s="689"/>
      <c r="H527" s="659"/>
      <c r="I527" s="659"/>
      <c r="J527" s="957"/>
      <c r="K527" s="196"/>
    </row>
    <row r="528" spans="2:11" ht="38.25">
      <c r="B528" s="662"/>
      <c r="C528" s="957"/>
      <c r="D528" s="1174"/>
      <c r="E528" s="672"/>
      <c r="F528" s="670"/>
      <c r="G528" s="1391"/>
      <c r="H528" s="658"/>
      <c r="I528" s="659"/>
      <c r="J528" s="671"/>
      <c r="K528" s="657"/>
    </row>
    <row r="529" spans="2:11" ht="38.25">
      <c r="B529" s="3757"/>
      <c r="C529" s="1629"/>
      <c r="D529" s="3757"/>
      <c r="E529" s="3757"/>
      <c r="F529" s="3757"/>
      <c r="G529" s="3757"/>
      <c r="H529" s="1502"/>
      <c r="I529" s="703"/>
      <c r="J529" s="1175"/>
      <c r="K529" s="1503"/>
    </row>
  </sheetData>
  <mergeCells count="5">
    <mergeCell ref="A3:B3"/>
    <mergeCell ref="A38:B38"/>
    <mergeCell ref="A73:B73"/>
    <mergeCell ref="B187:C187"/>
    <mergeCell ref="G392:H392"/>
  </mergeCells>
  <pageMargins left="0.7" right="0.7" top="0.75" bottom="0.75" header="0.3" footer="0.3"/>
  <pageSetup paperSize="9" scale="58" orientation="portrait" horizontalDpi="0" verticalDpi="0" r:id="rId1"/>
  <rowBreaks count="11" manualBreakCount="11">
    <brk id="35" max="16383" man="1"/>
    <brk id="70" max="16383" man="1"/>
    <brk id="105" max="16383" man="1"/>
    <brk id="140" max="16383" man="1"/>
    <brk id="175" max="16383" man="1"/>
    <brk id="210" max="16383" man="1"/>
    <brk id="244" max="16383" man="1"/>
    <brk id="276" max="16383" man="1"/>
    <brk id="313" max="16383" man="1"/>
    <brk id="348" max="16383" man="1"/>
    <brk id="421" max="16383" man="1"/>
  </rowBreaks>
  <colBreaks count="1" manualBreakCount="1">
    <brk id="11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60CB-7FE6-421C-8D72-84727E1DDBF1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52AC-2E15-4B4C-BE7C-DEA3082E0D35}">
  <sheetPr>
    <tabColor indexed="37"/>
  </sheetPr>
  <dimension ref="A1:N180"/>
  <sheetViews>
    <sheetView view="pageBreakPreview" topLeftCell="A88" zoomScale="89" zoomScaleNormal="70" zoomScaleSheetLayoutView="89" workbookViewId="0">
      <selection activeCell="B71" sqref="B71:K71"/>
    </sheetView>
  </sheetViews>
  <sheetFormatPr defaultColWidth="12.140625" defaultRowHeight="34.5"/>
  <cols>
    <col min="1" max="1" width="8.28515625" style="98" customWidth="1"/>
    <col min="2" max="2" width="31.28515625" style="77" customWidth="1"/>
    <col min="3" max="3" width="10.7109375" style="98" customWidth="1"/>
    <col min="4" max="4" width="9.5703125" style="1" customWidth="1"/>
    <col min="5" max="5" width="10.5703125" style="178" customWidth="1"/>
    <col min="6" max="6" width="10.42578125" style="99" customWidth="1"/>
    <col min="7" max="7" width="11.140625" style="98" customWidth="1"/>
    <col min="8" max="8" width="10.5703125" style="100" customWidth="1"/>
    <col min="9" max="9" width="21" style="101" customWidth="1"/>
    <col min="10" max="10" width="12.5703125" style="295" customWidth="1"/>
    <col min="11" max="11" width="11.42578125" style="294" customWidth="1"/>
    <col min="12" max="12" width="13.85546875" style="104" customWidth="1"/>
    <col min="13" max="13" width="8.85546875" style="105" customWidth="1"/>
    <col min="14" max="14" width="18.140625" style="101" customWidth="1"/>
    <col min="15" max="16384" width="12.140625" style="3"/>
  </cols>
  <sheetData>
    <row r="1" spans="1:14" ht="24" customHeight="1">
      <c r="A1" s="4"/>
      <c r="B1" s="3"/>
      <c r="C1" s="77"/>
      <c r="D1" s="77"/>
      <c r="E1" s="232"/>
      <c r="F1" s="233"/>
      <c r="G1" s="270"/>
      <c r="H1" s="3"/>
      <c r="I1" s="3"/>
      <c r="J1" s="299"/>
      <c r="K1" s="309"/>
      <c r="L1" s="3"/>
      <c r="M1" s="3"/>
      <c r="N1" s="3"/>
    </row>
    <row r="2" spans="1:14" s="1" customFormat="1">
      <c r="A2" s="1" t="s">
        <v>1</v>
      </c>
      <c r="C2" s="71"/>
      <c r="D2" s="77"/>
      <c r="E2" s="232"/>
      <c r="F2" s="233"/>
      <c r="G2" s="270"/>
      <c r="J2" s="299"/>
      <c r="K2" s="309"/>
    </row>
    <row r="3" spans="1:14" s="1" customFormat="1">
      <c r="A3" s="3761" t="s">
        <v>8131</v>
      </c>
      <c r="B3" s="3761"/>
      <c r="C3" s="106"/>
      <c r="D3" s="78"/>
      <c r="E3" s="232"/>
      <c r="F3" s="233"/>
      <c r="G3" s="270"/>
      <c r="J3" s="299"/>
      <c r="K3" s="309"/>
    </row>
    <row r="4" spans="1:14" ht="17.25" customHeight="1" thickBot="1">
      <c r="A4" s="4"/>
      <c r="B4" s="3"/>
      <c r="C4" s="77"/>
      <c r="D4" s="77"/>
      <c r="E4" s="232"/>
      <c r="F4" s="233"/>
      <c r="G4" s="270"/>
      <c r="H4" s="3"/>
      <c r="I4" s="3"/>
      <c r="J4" s="299"/>
      <c r="K4" s="309"/>
      <c r="L4" s="3"/>
      <c r="M4" s="3"/>
      <c r="N4" s="3"/>
    </row>
    <row r="5" spans="1:14" s="10" customFormat="1">
      <c r="A5" s="3759"/>
      <c r="B5" s="3760" t="s">
        <v>3</v>
      </c>
      <c r="C5" s="6" t="s">
        <v>4</v>
      </c>
      <c r="D5" s="7" t="s">
        <v>5</v>
      </c>
      <c r="E5" s="234" t="s">
        <v>6</v>
      </c>
      <c r="F5" s="235" t="s">
        <v>6</v>
      </c>
      <c r="G5" s="201" t="s">
        <v>7</v>
      </c>
      <c r="H5" s="80" t="s">
        <v>8</v>
      </c>
      <c r="I5" s="6" t="s">
        <v>9</v>
      </c>
      <c r="J5" s="6" t="s">
        <v>10</v>
      </c>
      <c r="K5" s="219" t="s">
        <v>10</v>
      </c>
    </row>
    <row r="6" spans="1:14" s="10" customFormat="1" ht="35.25" thickBot="1">
      <c r="A6" s="118"/>
      <c r="B6" s="16"/>
      <c r="C6" s="12"/>
      <c r="D6" s="13" t="s">
        <v>11</v>
      </c>
      <c r="E6" s="236" t="s">
        <v>12</v>
      </c>
      <c r="F6" s="237" t="s">
        <v>13</v>
      </c>
      <c r="G6" s="202"/>
      <c r="H6" s="12" t="s">
        <v>14</v>
      </c>
      <c r="I6" s="12"/>
      <c r="J6" s="12" t="s">
        <v>15</v>
      </c>
      <c r="K6" s="307" t="s">
        <v>16</v>
      </c>
    </row>
    <row r="7" spans="1:14">
      <c r="A7" s="222"/>
      <c r="B7" s="685" t="s">
        <v>8131</v>
      </c>
      <c r="C7" s="213"/>
      <c r="D7" s="756"/>
      <c r="E7" s="130"/>
      <c r="F7" s="88"/>
      <c r="G7" s="766"/>
      <c r="H7" s="29"/>
      <c r="I7" s="132"/>
      <c r="J7" s="133"/>
      <c r="K7" s="114"/>
      <c r="L7" s="3"/>
      <c r="M7" s="3"/>
      <c r="N7" s="3"/>
    </row>
    <row r="8" spans="1:14" ht="38.25">
      <c r="A8" s="222"/>
      <c r="B8" s="661"/>
      <c r="C8" s="747"/>
      <c r="D8" s="584"/>
      <c r="E8" s="669"/>
      <c r="F8" s="670"/>
      <c r="G8" s="275"/>
      <c r="H8" s="658"/>
      <c r="I8" s="656"/>
      <c r="J8" s="671"/>
      <c r="K8" s="657"/>
      <c r="L8" s="3"/>
      <c r="M8" s="3"/>
      <c r="N8" s="3"/>
    </row>
    <row r="9" spans="1:14">
      <c r="A9" s="127"/>
      <c r="B9" s="284"/>
      <c r="C9" s="357"/>
      <c r="D9" s="1546"/>
      <c r="E9" s="158"/>
      <c r="F9" s="361"/>
      <c r="G9" s="766"/>
      <c r="H9" s="29"/>
      <c r="I9" s="311"/>
      <c r="J9" s="360"/>
      <c r="K9" s="875"/>
      <c r="L9" s="3"/>
      <c r="M9" s="3"/>
      <c r="N9" s="3"/>
    </row>
    <row r="10" spans="1:14" ht="38.25">
      <c r="A10" s="127"/>
      <c r="B10" s="661"/>
      <c r="C10" s="747"/>
      <c r="D10" s="584"/>
      <c r="E10" s="672"/>
      <c r="F10" s="670"/>
      <c r="G10" s="275"/>
      <c r="H10" s="658"/>
      <c r="I10" s="656"/>
      <c r="J10" s="671"/>
      <c r="K10" s="657"/>
      <c r="L10" s="3"/>
      <c r="M10" s="3"/>
      <c r="N10" s="3"/>
    </row>
    <row r="11" spans="1:14" ht="38.25">
      <c r="A11" s="127" t="s">
        <v>2980</v>
      </c>
      <c r="B11" s="661" t="s">
        <v>8132</v>
      </c>
      <c r="C11" s="747" t="s">
        <v>8133</v>
      </c>
      <c r="D11" s="584" t="s">
        <v>5533</v>
      </c>
      <c r="E11" s="669"/>
      <c r="F11" s="670"/>
      <c r="G11" s="275" t="s">
        <v>8134</v>
      </c>
      <c r="H11" s="658">
        <v>445</v>
      </c>
      <c r="I11" s="656" t="s">
        <v>8135</v>
      </c>
      <c r="J11" s="671">
        <v>445</v>
      </c>
      <c r="K11" s="657">
        <v>11.12</v>
      </c>
      <c r="L11" s="3"/>
      <c r="M11" s="3"/>
      <c r="N11" s="3"/>
    </row>
    <row r="12" spans="1:14" ht="38.25">
      <c r="A12" s="127" t="s">
        <v>2980</v>
      </c>
      <c r="B12" s="661" t="s">
        <v>8132</v>
      </c>
      <c r="C12" s="747" t="s">
        <v>8136</v>
      </c>
      <c r="D12" s="584" t="s">
        <v>5533</v>
      </c>
      <c r="E12" s="669"/>
      <c r="F12" s="670"/>
      <c r="G12" s="275" t="s">
        <v>8137</v>
      </c>
      <c r="H12" s="658">
        <v>455</v>
      </c>
      <c r="I12" s="656" t="s">
        <v>8138</v>
      </c>
      <c r="J12" s="671">
        <v>443.02</v>
      </c>
      <c r="K12" s="657">
        <v>11.07</v>
      </c>
      <c r="L12" s="3"/>
      <c r="M12" s="3"/>
      <c r="N12" s="3"/>
    </row>
    <row r="13" spans="1:14" ht="38.25">
      <c r="A13" s="127" t="s">
        <v>2980</v>
      </c>
      <c r="B13" s="661" t="s">
        <v>8139</v>
      </c>
      <c r="C13" s="747" t="s">
        <v>8140</v>
      </c>
      <c r="D13" s="584" t="s">
        <v>4337</v>
      </c>
      <c r="E13" s="672"/>
      <c r="F13" s="670"/>
      <c r="G13" s="276" t="s">
        <v>8141</v>
      </c>
      <c r="H13" s="658"/>
      <c r="I13" s="659"/>
      <c r="J13" s="671">
        <v>235</v>
      </c>
      <c r="K13" s="657">
        <v>11.75</v>
      </c>
      <c r="L13" s="3"/>
      <c r="M13" s="3"/>
      <c r="N13" s="3"/>
    </row>
    <row r="14" spans="1:14" ht="38.25">
      <c r="A14" s="127" t="s">
        <v>2980</v>
      </c>
      <c r="B14" s="661" t="s">
        <v>8139</v>
      </c>
      <c r="C14" s="747" t="s">
        <v>8142</v>
      </c>
      <c r="D14" s="584" t="s">
        <v>4337</v>
      </c>
      <c r="E14" s="672"/>
      <c r="F14" s="670"/>
      <c r="G14" s="276"/>
      <c r="H14" s="658"/>
      <c r="I14" s="659"/>
      <c r="J14" s="671"/>
      <c r="K14" s="657"/>
      <c r="L14" s="3"/>
      <c r="M14" s="3"/>
      <c r="N14" s="3"/>
    </row>
    <row r="15" spans="1:14" ht="38.25">
      <c r="A15" s="127" t="s">
        <v>2980</v>
      </c>
      <c r="B15" s="661" t="s">
        <v>8143</v>
      </c>
      <c r="C15" s="747" t="s">
        <v>5650</v>
      </c>
      <c r="D15" s="584" t="s">
        <v>4337</v>
      </c>
      <c r="E15" s="672"/>
      <c r="F15" s="670"/>
      <c r="G15" s="276"/>
      <c r="H15" s="658"/>
      <c r="I15" s="659"/>
      <c r="J15" s="671"/>
      <c r="K15" s="657"/>
      <c r="L15" s="3"/>
      <c r="M15" s="3"/>
      <c r="N15" s="3"/>
    </row>
    <row r="16" spans="1:14" ht="38.25">
      <c r="A16" s="127" t="s">
        <v>2980</v>
      </c>
      <c r="B16" s="661" t="s">
        <v>8143</v>
      </c>
      <c r="C16" s="747" t="s">
        <v>5657</v>
      </c>
      <c r="D16" s="584" t="s">
        <v>4337</v>
      </c>
      <c r="E16" s="672"/>
      <c r="F16" s="670"/>
      <c r="G16" s="276"/>
      <c r="H16" s="658"/>
      <c r="I16" s="659"/>
      <c r="J16" s="671"/>
      <c r="K16" s="657"/>
      <c r="L16" s="3"/>
      <c r="M16" s="3"/>
      <c r="N16" s="3"/>
    </row>
    <row r="17" spans="1:14" ht="38.25">
      <c r="A17" s="127" t="s">
        <v>2980</v>
      </c>
      <c r="B17" s="661" t="s">
        <v>5649</v>
      </c>
      <c r="C17" s="747" t="s">
        <v>5672</v>
      </c>
      <c r="D17" s="584" t="s">
        <v>5673</v>
      </c>
      <c r="E17" s="673">
        <v>40</v>
      </c>
      <c r="F17" s="1254" t="s">
        <v>1159</v>
      </c>
      <c r="G17" s="2987" t="s">
        <v>793</v>
      </c>
      <c r="H17" s="658">
        <v>690</v>
      </c>
      <c r="I17" s="659" t="s">
        <v>293</v>
      </c>
      <c r="J17" s="671">
        <v>725</v>
      </c>
      <c r="K17" s="657">
        <v>36.25</v>
      </c>
      <c r="L17" s="3"/>
      <c r="M17" s="3"/>
      <c r="N17" s="3"/>
    </row>
    <row r="18" spans="1:14" ht="38.25">
      <c r="A18" s="127" t="s">
        <v>2980</v>
      </c>
      <c r="B18" s="661" t="s">
        <v>5649</v>
      </c>
      <c r="C18" s="747" t="s">
        <v>5677</v>
      </c>
      <c r="D18" s="584" t="s">
        <v>5673</v>
      </c>
      <c r="E18" s="673">
        <v>40</v>
      </c>
      <c r="F18" s="1254" t="s">
        <v>1159</v>
      </c>
      <c r="G18" s="2987" t="s">
        <v>793</v>
      </c>
      <c r="H18" s="658">
        <v>690</v>
      </c>
      <c r="I18" s="659" t="s">
        <v>293</v>
      </c>
      <c r="J18" s="671">
        <v>725</v>
      </c>
      <c r="K18" s="657">
        <v>36.25</v>
      </c>
      <c r="L18" s="3"/>
      <c r="M18" s="3"/>
      <c r="N18" s="3"/>
    </row>
    <row r="19" spans="1:14" ht="38.25">
      <c r="A19" s="127" t="s">
        <v>2980</v>
      </c>
      <c r="B19" s="661" t="s">
        <v>5685</v>
      </c>
      <c r="C19" s="747" t="s">
        <v>5681</v>
      </c>
      <c r="D19" s="584" t="s">
        <v>5673</v>
      </c>
      <c r="E19" s="673">
        <v>45</v>
      </c>
      <c r="F19" s="1254" t="s">
        <v>1619</v>
      </c>
      <c r="G19" s="2987" t="s">
        <v>793</v>
      </c>
      <c r="H19" s="658">
        <v>720</v>
      </c>
      <c r="I19" s="659" t="s">
        <v>293</v>
      </c>
      <c r="J19" s="671">
        <v>755</v>
      </c>
      <c r="K19" s="657">
        <v>37.75</v>
      </c>
      <c r="L19" s="3"/>
      <c r="M19" s="3"/>
      <c r="N19" s="3"/>
    </row>
    <row r="20" spans="1:14" ht="38.25">
      <c r="A20" s="194"/>
      <c r="B20" s="661"/>
      <c r="C20" s="747"/>
      <c r="D20" s="1935"/>
      <c r="E20" s="672"/>
      <c r="F20" s="670"/>
      <c r="G20" s="276"/>
      <c r="H20" s="658"/>
      <c r="I20" s="659"/>
      <c r="J20" s="671"/>
      <c r="K20" s="657"/>
      <c r="L20" s="3"/>
      <c r="M20" s="3"/>
      <c r="N20" s="3"/>
    </row>
    <row r="21" spans="1:14" ht="38.25">
      <c r="A21" s="222"/>
      <c r="B21" s="661"/>
      <c r="C21" s="747"/>
      <c r="D21" s="1935"/>
      <c r="E21" s="672"/>
      <c r="F21" s="670"/>
      <c r="G21" s="276"/>
      <c r="H21" s="658"/>
      <c r="I21" s="659"/>
      <c r="J21" s="671"/>
      <c r="K21" s="657"/>
      <c r="L21" s="3"/>
      <c r="M21" s="3"/>
      <c r="N21" s="3"/>
    </row>
    <row r="22" spans="1:14">
      <c r="A22" s="1806"/>
      <c r="B22" s="607"/>
      <c r="C22" s="82"/>
      <c r="D22" s="580"/>
      <c r="E22" s="256"/>
      <c r="F22" s="241"/>
      <c r="G22" s="277"/>
      <c r="H22" s="29"/>
      <c r="I22" s="29"/>
      <c r="J22" s="203"/>
      <c r="K22" s="310"/>
      <c r="L22" s="3"/>
      <c r="M22" s="3"/>
      <c r="N22" s="3"/>
    </row>
    <row r="23" spans="1:14" ht="39.75">
      <c r="A23" s="1817" t="s">
        <v>2980</v>
      </c>
      <c r="B23" s="69" t="s">
        <v>8144</v>
      </c>
      <c r="C23" s="82" t="s">
        <v>6498</v>
      </c>
      <c r="D23" s="605" t="s">
        <v>6499</v>
      </c>
      <c r="E23" s="3166">
        <v>15</v>
      </c>
      <c r="F23" s="2805" t="s">
        <v>2134</v>
      </c>
      <c r="G23" s="276" t="s">
        <v>3580</v>
      </c>
      <c r="H23" s="29">
        <v>460</v>
      </c>
      <c r="I23" s="1772" t="s">
        <v>903</v>
      </c>
      <c r="J23" s="29">
        <v>460</v>
      </c>
      <c r="K23" s="3154">
        <v>11.5</v>
      </c>
      <c r="L23" s="3"/>
      <c r="M23" s="3"/>
      <c r="N23" s="3"/>
    </row>
    <row r="24" spans="1:14" ht="39.75">
      <c r="A24" s="1817" t="s">
        <v>2980</v>
      </c>
      <c r="B24" s="69" t="s">
        <v>6500</v>
      </c>
      <c r="C24" s="82" t="s">
        <v>6501</v>
      </c>
      <c r="D24" s="605" t="s">
        <v>6499</v>
      </c>
      <c r="E24" s="3232">
        <v>20</v>
      </c>
      <c r="F24" s="2805" t="s">
        <v>5510</v>
      </c>
      <c r="G24" s="276" t="s">
        <v>3580</v>
      </c>
      <c r="H24" s="29">
        <v>700</v>
      </c>
      <c r="I24" s="1772" t="s">
        <v>903</v>
      </c>
      <c r="J24" s="29">
        <v>730</v>
      </c>
      <c r="K24" s="3154">
        <v>18.25</v>
      </c>
      <c r="L24" s="3"/>
      <c r="M24" s="3"/>
      <c r="N24" s="3"/>
    </row>
    <row r="25" spans="1:14">
      <c r="A25" s="1817" t="s">
        <v>2980</v>
      </c>
      <c r="B25" s="1782" t="s">
        <v>5752</v>
      </c>
      <c r="C25" s="82" t="s">
        <v>4563</v>
      </c>
      <c r="D25" s="322" t="s">
        <v>5533</v>
      </c>
      <c r="E25" s="1783">
        <v>25</v>
      </c>
      <c r="F25" s="1784" t="s">
        <v>6484</v>
      </c>
      <c r="G25" s="2807" t="s">
        <v>8005</v>
      </c>
      <c r="H25" s="852">
        <v>760</v>
      </c>
      <c r="I25" s="455" t="s">
        <v>903</v>
      </c>
      <c r="J25" s="2132">
        <v>790</v>
      </c>
      <c r="K25" s="2132">
        <v>19.75</v>
      </c>
      <c r="L25" s="3"/>
      <c r="M25" s="3"/>
      <c r="N25" s="3"/>
    </row>
    <row r="26" spans="1:14">
      <c r="A26" s="1817" t="s">
        <v>2980</v>
      </c>
      <c r="B26" s="1782" t="s">
        <v>8000</v>
      </c>
      <c r="C26" s="82" t="s">
        <v>4563</v>
      </c>
      <c r="D26" s="322" t="s">
        <v>5533</v>
      </c>
      <c r="E26" s="1783">
        <v>25</v>
      </c>
      <c r="F26" s="1784" t="s">
        <v>6484</v>
      </c>
      <c r="G26" s="2807" t="s">
        <v>8005</v>
      </c>
      <c r="H26" s="852">
        <v>760</v>
      </c>
      <c r="I26" s="455" t="s">
        <v>903</v>
      </c>
      <c r="J26" s="2132">
        <v>790</v>
      </c>
      <c r="K26" s="2132">
        <v>19.75</v>
      </c>
      <c r="L26" s="3"/>
      <c r="M26" s="3"/>
      <c r="N26" s="3"/>
    </row>
    <row r="27" spans="1:14">
      <c r="A27" s="1817" t="s">
        <v>2980</v>
      </c>
      <c r="B27" s="1782" t="s">
        <v>6491</v>
      </c>
      <c r="C27" s="82" t="s">
        <v>4563</v>
      </c>
      <c r="D27" s="322" t="s">
        <v>5533</v>
      </c>
      <c r="E27" s="1783">
        <v>28</v>
      </c>
      <c r="F27" s="1784" t="s">
        <v>6492</v>
      </c>
      <c r="G27" s="2807" t="s">
        <v>8005</v>
      </c>
      <c r="H27" s="852">
        <v>890</v>
      </c>
      <c r="I27" s="455" t="s">
        <v>903</v>
      </c>
      <c r="J27" s="2132">
        <v>920</v>
      </c>
      <c r="K27" s="2132">
        <v>23</v>
      </c>
      <c r="L27" s="3"/>
      <c r="M27" s="3"/>
      <c r="N27" s="3"/>
    </row>
    <row r="28" spans="1:14" ht="37.5">
      <c r="A28" s="1817" t="s">
        <v>2980</v>
      </c>
      <c r="B28" s="1782" t="s">
        <v>5776</v>
      </c>
      <c r="C28" s="82" t="s">
        <v>4563</v>
      </c>
      <c r="D28" s="322" t="s">
        <v>5533</v>
      </c>
      <c r="E28" s="1783">
        <v>30</v>
      </c>
      <c r="F28" s="1784" t="s">
        <v>778</v>
      </c>
      <c r="G28" s="3075" t="s">
        <v>793</v>
      </c>
      <c r="H28" s="69">
        <v>900</v>
      </c>
      <c r="I28" s="455" t="s">
        <v>903</v>
      </c>
      <c r="J28" s="2120">
        <v>930</v>
      </c>
      <c r="K28" s="2131">
        <v>23.25</v>
      </c>
      <c r="L28" s="3"/>
      <c r="M28" s="3"/>
      <c r="N28" s="3"/>
    </row>
    <row r="29" spans="1:14" ht="37.5">
      <c r="A29" s="1817" t="s">
        <v>2980</v>
      </c>
      <c r="B29" s="1782" t="s">
        <v>5779</v>
      </c>
      <c r="C29" s="82" t="s">
        <v>4563</v>
      </c>
      <c r="D29" s="322" t="s">
        <v>5533</v>
      </c>
      <c r="E29" s="1783">
        <v>30</v>
      </c>
      <c r="F29" s="1784" t="s">
        <v>5580</v>
      </c>
      <c r="G29" s="2433" t="s">
        <v>2453</v>
      </c>
      <c r="H29" s="69">
        <v>960</v>
      </c>
      <c r="I29" s="455" t="s">
        <v>903</v>
      </c>
      <c r="J29" s="2120" t="s">
        <v>1216</v>
      </c>
      <c r="K29" s="2131">
        <v>24.75</v>
      </c>
      <c r="L29" s="3"/>
      <c r="M29" s="3"/>
      <c r="N29" s="3"/>
    </row>
    <row r="30" spans="1:14" ht="37.5">
      <c r="A30" s="1817" t="s">
        <v>2980</v>
      </c>
      <c r="B30" s="1782" t="s">
        <v>5781</v>
      </c>
      <c r="C30" s="82" t="s">
        <v>4563</v>
      </c>
      <c r="D30" s="322" t="s">
        <v>5533</v>
      </c>
      <c r="E30" s="1783">
        <v>35</v>
      </c>
      <c r="F30" s="1784" t="s">
        <v>1218</v>
      </c>
      <c r="G30" s="2433" t="s">
        <v>5017</v>
      </c>
      <c r="H30" s="69">
        <v>1050</v>
      </c>
      <c r="I30" s="455" t="s">
        <v>903</v>
      </c>
      <c r="J30" s="2120" t="s">
        <v>8006</v>
      </c>
      <c r="K30" s="2131">
        <v>27</v>
      </c>
      <c r="L30" s="3"/>
      <c r="M30" s="3"/>
      <c r="N30" s="3"/>
    </row>
    <row r="31" spans="1:14" ht="37.5">
      <c r="A31" s="1817" t="s">
        <v>2980</v>
      </c>
      <c r="B31" s="1782" t="s">
        <v>5783</v>
      </c>
      <c r="C31" s="82" t="s">
        <v>4563</v>
      </c>
      <c r="D31" s="322" t="s">
        <v>5533</v>
      </c>
      <c r="E31" s="1783">
        <v>40</v>
      </c>
      <c r="F31" s="1784" t="s">
        <v>184</v>
      </c>
      <c r="G31" s="2433" t="s">
        <v>5017</v>
      </c>
      <c r="H31" s="69">
        <v>1240</v>
      </c>
      <c r="I31" s="455" t="s">
        <v>903</v>
      </c>
      <c r="J31" s="2120" t="s">
        <v>8007</v>
      </c>
      <c r="K31" s="2131">
        <v>31.75</v>
      </c>
      <c r="L31" s="3"/>
      <c r="M31" s="3"/>
      <c r="N31" s="3"/>
    </row>
    <row r="32" spans="1:14">
      <c r="A32" s="1817" t="s">
        <v>2980</v>
      </c>
      <c r="B32" s="69" t="s">
        <v>8145</v>
      </c>
      <c r="C32" s="82" t="s">
        <v>3450</v>
      </c>
      <c r="D32" s="322" t="s">
        <v>3216</v>
      </c>
      <c r="E32" s="3166">
        <v>75</v>
      </c>
      <c r="F32" s="2805" t="s">
        <v>2151</v>
      </c>
      <c r="G32" s="2987" t="s">
        <v>4370</v>
      </c>
      <c r="H32" s="29">
        <v>1285</v>
      </c>
      <c r="I32" s="455" t="s">
        <v>3934</v>
      </c>
      <c r="J32" s="29" t="s">
        <v>347</v>
      </c>
      <c r="K32" s="3154" t="s">
        <v>8146</v>
      </c>
      <c r="L32" s="3"/>
      <c r="M32" s="3"/>
      <c r="N32" s="3"/>
    </row>
    <row r="33" spans="1:14" ht="37.5">
      <c r="A33" s="1817" t="s">
        <v>2980</v>
      </c>
      <c r="B33" s="69" t="s">
        <v>8147</v>
      </c>
      <c r="C33" s="82" t="s">
        <v>3450</v>
      </c>
      <c r="D33" s="322" t="s">
        <v>3216</v>
      </c>
      <c r="E33" s="3166">
        <v>75</v>
      </c>
      <c r="F33" s="2805" t="s">
        <v>347</v>
      </c>
      <c r="G33" s="276" t="s">
        <v>5489</v>
      </c>
      <c r="H33" s="29">
        <v>1220</v>
      </c>
      <c r="I33" s="695" t="s">
        <v>903</v>
      </c>
      <c r="J33" s="908" t="s">
        <v>1223</v>
      </c>
      <c r="K33" s="2804" t="s">
        <v>8148</v>
      </c>
      <c r="L33" s="3"/>
      <c r="M33" s="3"/>
      <c r="N33" s="3"/>
    </row>
    <row r="34" spans="1:14" ht="37.5">
      <c r="A34" s="1817" t="s">
        <v>2980</v>
      </c>
      <c r="B34" s="69" t="s">
        <v>6521</v>
      </c>
      <c r="C34" s="82" t="s">
        <v>3450</v>
      </c>
      <c r="D34" s="322" t="s">
        <v>3216</v>
      </c>
      <c r="E34" s="2415">
        <v>70</v>
      </c>
      <c r="F34" s="1975" t="s">
        <v>6522</v>
      </c>
      <c r="G34" s="1194" t="s">
        <v>5489</v>
      </c>
      <c r="H34" s="69">
        <v>1250</v>
      </c>
      <c r="I34" s="695" t="s">
        <v>903</v>
      </c>
      <c r="J34" s="908" t="s">
        <v>4625</v>
      </c>
      <c r="K34" s="2804" t="s">
        <v>6523</v>
      </c>
      <c r="L34" s="3"/>
      <c r="M34" s="3"/>
      <c r="N34" s="3"/>
    </row>
    <row r="35" spans="1:14" ht="37.5">
      <c r="A35" s="1817" t="s">
        <v>2980</v>
      </c>
      <c r="B35" s="69" t="s">
        <v>5789</v>
      </c>
      <c r="C35" s="82" t="s">
        <v>3450</v>
      </c>
      <c r="D35" s="322" t="s">
        <v>3216</v>
      </c>
      <c r="E35" s="1563">
        <v>75</v>
      </c>
      <c r="F35" s="2805" t="s">
        <v>542</v>
      </c>
      <c r="G35" s="649" t="s">
        <v>5489</v>
      </c>
      <c r="H35" s="203">
        <v>1300</v>
      </c>
      <c r="I35" s="695" t="s">
        <v>903</v>
      </c>
      <c r="J35" s="1963" t="s">
        <v>5328</v>
      </c>
      <c r="K35" s="1775" t="s">
        <v>6524</v>
      </c>
      <c r="L35" s="3"/>
      <c r="M35" s="3"/>
      <c r="N35" s="3"/>
    </row>
    <row r="36" spans="1:14">
      <c r="A36" s="4"/>
      <c r="B36" s="184"/>
      <c r="C36" s="184"/>
      <c r="D36" s="184"/>
      <c r="E36" s="184"/>
      <c r="F36" s="184"/>
      <c r="G36" s="184"/>
      <c r="H36" s="184"/>
      <c r="I36" s="184"/>
      <c r="J36" s="184"/>
      <c r="K36" s="312"/>
      <c r="L36" s="184"/>
    </row>
    <row r="37" spans="1:14" ht="29.25" customHeight="1">
      <c r="A37" s="4"/>
      <c r="B37" s="3"/>
      <c r="C37" s="77"/>
      <c r="D37" s="77"/>
      <c r="E37" s="232"/>
      <c r="F37" s="233"/>
      <c r="G37" s="270"/>
      <c r="H37" s="3"/>
      <c r="I37" s="3"/>
      <c r="J37" s="299"/>
      <c r="K37" s="309"/>
    </row>
    <row r="38" spans="1:14" ht="35.25" customHeight="1">
      <c r="A38" s="1" t="s">
        <v>1</v>
      </c>
      <c r="B38" s="1"/>
      <c r="C38" s="71"/>
      <c r="D38" s="77"/>
      <c r="E38" s="232"/>
      <c r="F38" s="233"/>
      <c r="G38" s="270"/>
      <c r="H38" s="1"/>
      <c r="I38" s="1"/>
      <c r="J38" s="299"/>
      <c r="K38" s="309"/>
    </row>
    <row r="39" spans="1:14">
      <c r="A39" s="3761" t="s">
        <v>1184</v>
      </c>
      <c r="B39" s="3761"/>
      <c r="C39" s="10"/>
      <c r="D39" s="78"/>
      <c r="E39" s="232"/>
      <c r="F39" s="233"/>
      <c r="G39" s="270"/>
      <c r="H39" s="1"/>
      <c r="I39" s="1"/>
      <c r="J39" s="299"/>
      <c r="K39" s="309"/>
    </row>
    <row r="40" spans="1:14" ht="21.75" customHeight="1" thickBot="1">
      <c r="A40" s="4"/>
      <c r="B40" s="3"/>
      <c r="C40" s="77"/>
      <c r="D40" s="77"/>
      <c r="E40" s="232"/>
      <c r="F40" s="233"/>
      <c r="G40" s="270"/>
      <c r="H40" s="3"/>
      <c r="I40" s="3"/>
      <c r="J40" s="299"/>
      <c r="K40" s="309"/>
    </row>
    <row r="41" spans="1:14">
      <c r="A41" s="3759"/>
      <c r="B41" s="3760" t="s">
        <v>3</v>
      </c>
      <c r="C41" s="6" t="s">
        <v>4</v>
      </c>
      <c r="D41" s="7" t="s">
        <v>5</v>
      </c>
      <c r="E41" s="234" t="s">
        <v>6</v>
      </c>
      <c r="F41" s="235" t="s">
        <v>6</v>
      </c>
      <c r="G41" s="201" t="s">
        <v>7</v>
      </c>
      <c r="H41" s="80" t="s">
        <v>8</v>
      </c>
      <c r="I41" s="6" t="s">
        <v>9</v>
      </c>
      <c r="J41" s="112" t="s">
        <v>10</v>
      </c>
      <c r="K41" s="219" t="s">
        <v>10</v>
      </c>
    </row>
    <row r="42" spans="1:14" ht="35.25" thickBot="1">
      <c r="A42" s="118"/>
      <c r="B42" s="16"/>
      <c r="C42" s="12"/>
      <c r="D42" s="13" t="s">
        <v>11</v>
      </c>
      <c r="E42" s="236" t="s">
        <v>12</v>
      </c>
      <c r="F42" s="237" t="s">
        <v>13</v>
      </c>
      <c r="G42" s="202"/>
      <c r="H42" s="12" t="s">
        <v>14</v>
      </c>
      <c r="I42" s="12"/>
      <c r="J42" s="122" t="s">
        <v>15</v>
      </c>
      <c r="K42" s="307" t="s">
        <v>16</v>
      </c>
    </row>
    <row r="43" spans="1:14">
      <c r="A43" s="1806"/>
      <c r="B43" s="3034" t="s">
        <v>8149</v>
      </c>
      <c r="C43" s="3035"/>
      <c r="D43" s="3036"/>
      <c r="E43" s="2071"/>
      <c r="F43" s="1197"/>
      <c r="G43" s="1116"/>
      <c r="H43" s="1345"/>
      <c r="I43" s="486"/>
      <c r="J43" s="1345"/>
      <c r="K43" s="1997"/>
      <c r="L43" s="135"/>
    </row>
    <row r="44" spans="1:14" ht="37.5">
      <c r="A44" s="1817" t="s">
        <v>2980</v>
      </c>
      <c r="B44" s="1782" t="s">
        <v>6613</v>
      </c>
      <c r="C44" s="362" t="s">
        <v>4265</v>
      </c>
      <c r="D44" s="1056" t="s">
        <v>3216</v>
      </c>
      <c r="E44" s="1783" t="s">
        <v>8150</v>
      </c>
      <c r="F44" s="2986" t="s">
        <v>8151</v>
      </c>
      <c r="G44" s="2985" t="s">
        <v>4370</v>
      </c>
      <c r="H44" s="2104">
        <v>1210</v>
      </c>
      <c r="I44" s="455" t="s">
        <v>285</v>
      </c>
      <c r="J44" s="1778" t="s">
        <v>7978</v>
      </c>
      <c r="K44" s="2105">
        <v>62</v>
      </c>
      <c r="L44" s="135"/>
    </row>
    <row r="45" spans="1:14" ht="37.5">
      <c r="A45" s="1817" t="s">
        <v>2980</v>
      </c>
      <c r="B45" s="1782" t="s">
        <v>6615</v>
      </c>
      <c r="C45" s="362" t="s">
        <v>4265</v>
      </c>
      <c r="D45" s="1056" t="s">
        <v>3216</v>
      </c>
      <c r="E45" s="1783" t="s">
        <v>8152</v>
      </c>
      <c r="F45" s="2986" t="s">
        <v>8153</v>
      </c>
      <c r="G45" s="2985" t="s">
        <v>7979</v>
      </c>
      <c r="H45" s="2104">
        <v>1235</v>
      </c>
      <c r="I45" s="455" t="s">
        <v>285</v>
      </c>
      <c r="J45" s="1778" t="s">
        <v>1230</v>
      </c>
      <c r="K45" s="2105">
        <v>63.5</v>
      </c>
      <c r="L45" s="135"/>
    </row>
    <row r="46" spans="1:14" ht="37.5">
      <c r="A46" s="1817" t="s">
        <v>2980</v>
      </c>
      <c r="B46" s="1782" t="s">
        <v>7980</v>
      </c>
      <c r="C46" s="362" t="s">
        <v>4265</v>
      </c>
      <c r="D46" s="1056" t="s">
        <v>3216</v>
      </c>
      <c r="E46" s="1783">
        <v>90</v>
      </c>
      <c r="F46" s="1784" t="s">
        <v>3944</v>
      </c>
      <c r="G46" s="2424" t="s">
        <v>3580</v>
      </c>
      <c r="H46" s="2104">
        <v>1550</v>
      </c>
      <c r="I46" s="455" t="s">
        <v>7981</v>
      </c>
      <c r="J46" s="1778" t="s">
        <v>1439</v>
      </c>
      <c r="K46" s="2105">
        <v>79</v>
      </c>
      <c r="L46" s="135"/>
    </row>
    <row r="47" spans="1:14">
      <c r="A47" s="1817" t="s">
        <v>2980</v>
      </c>
      <c r="B47" s="2432" t="s">
        <v>7982</v>
      </c>
      <c r="C47" s="362" t="s">
        <v>4265</v>
      </c>
      <c r="D47" s="1056" t="s">
        <v>3506</v>
      </c>
      <c r="E47" s="1836">
        <v>80</v>
      </c>
      <c r="F47" s="1990" t="s">
        <v>820</v>
      </c>
      <c r="G47" s="2429" t="s">
        <v>6352</v>
      </c>
      <c r="H47" s="69" t="s">
        <v>1734</v>
      </c>
      <c r="I47" s="455" t="s">
        <v>350</v>
      </c>
      <c r="J47" s="1778" t="s">
        <v>1041</v>
      </c>
      <c r="K47" s="2132">
        <v>62.33</v>
      </c>
      <c r="L47" s="135"/>
    </row>
    <row r="48" spans="1:14">
      <c r="A48" s="1817" t="s">
        <v>2980</v>
      </c>
      <c r="B48" s="2432" t="s">
        <v>7983</v>
      </c>
      <c r="C48" s="362" t="s">
        <v>4265</v>
      </c>
      <c r="D48" s="1056" t="s">
        <v>3506</v>
      </c>
      <c r="E48" s="1836">
        <v>80</v>
      </c>
      <c r="F48" s="1990" t="s">
        <v>3906</v>
      </c>
      <c r="G48" s="2429" t="s">
        <v>6352</v>
      </c>
      <c r="H48" s="69" t="s">
        <v>1049</v>
      </c>
      <c r="I48" s="455" t="s">
        <v>350</v>
      </c>
      <c r="J48" s="1778" t="s">
        <v>5212</v>
      </c>
      <c r="K48" s="2132">
        <v>64.3</v>
      </c>
      <c r="L48" s="135"/>
    </row>
    <row r="49" spans="1:12">
      <c r="A49" s="1817" t="s">
        <v>2980</v>
      </c>
      <c r="B49" s="69" t="s">
        <v>6619</v>
      </c>
      <c r="C49" s="362" t="s">
        <v>4265</v>
      </c>
      <c r="D49" s="1056" t="s">
        <v>3506</v>
      </c>
      <c r="E49" s="1836">
        <v>70</v>
      </c>
      <c r="F49" s="1990" t="s">
        <v>1926</v>
      </c>
      <c r="G49" s="2429" t="s">
        <v>6355</v>
      </c>
      <c r="H49" s="69">
        <v>1750</v>
      </c>
      <c r="I49" s="455" t="s">
        <v>903</v>
      </c>
      <c r="J49" s="2132" t="s">
        <v>4815</v>
      </c>
      <c r="K49" s="2132" t="s">
        <v>6356</v>
      </c>
      <c r="L49" s="103"/>
    </row>
    <row r="50" spans="1:12">
      <c r="A50" s="1817" t="s">
        <v>2980</v>
      </c>
      <c r="B50" s="69" t="s">
        <v>6620</v>
      </c>
      <c r="C50" s="362" t="s">
        <v>4265</v>
      </c>
      <c r="D50" s="1056" t="s">
        <v>3506</v>
      </c>
      <c r="E50" s="1836">
        <v>75</v>
      </c>
      <c r="F50" s="1990" t="s">
        <v>6358</v>
      </c>
      <c r="G50" s="2429" t="s">
        <v>6355</v>
      </c>
      <c r="H50" s="69">
        <v>1850</v>
      </c>
      <c r="I50" s="455" t="s">
        <v>903</v>
      </c>
      <c r="J50" s="2132" t="s">
        <v>1926</v>
      </c>
      <c r="K50" s="2132" t="s">
        <v>6359</v>
      </c>
      <c r="L50" s="135"/>
    </row>
    <row r="51" spans="1:12">
      <c r="A51" s="1817" t="s">
        <v>2980</v>
      </c>
      <c r="B51" s="1066" t="s">
        <v>7984</v>
      </c>
      <c r="C51" s="82"/>
      <c r="D51" s="322"/>
      <c r="E51" s="3166">
        <v>60</v>
      </c>
      <c r="F51" s="2805"/>
      <c r="G51" s="276"/>
      <c r="H51" s="29"/>
      <c r="I51" s="455"/>
      <c r="J51" s="29"/>
      <c r="K51" s="3154" t="s">
        <v>7985</v>
      </c>
      <c r="L51" s="135"/>
    </row>
    <row r="52" spans="1:12">
      <c r="A52" s="1817" t="s">
        <v>2980</v>
      </c>
      <c r="B52" s="1066" t="s">
        <v>7986</v>
      </c>
      <c r="C52" s="82"/>
      <c r="D52" s="322"/>
      <c r="E52" s="3232">
        <v>65</v>
      </c>
      <c r="F52" s="2805"/>
      <c r="G52" s="276"/>
      <c r="H52" s="29"/>
      <c r="I52" s="455"/>
      <c r="J52" s="29"/>
      <c r="K52" s="3154" t="s">
        <v>7985</v>
      </c>
    </row>
    <row r="53" spans="1:12" ht="38.25">
      <c r="A53" s="225"/>
      <c r="B53" s="662"/>
      <c r="C53" s="699"/>
      <c r="D53" s="742"/>
      <c r="E53" s="687"/>
      <c r="F53" s="688"/>
      <c r="G53" s="689"/>
      <c r="H53" s="659"/>
      <c r="I53" s="692"/>
      <c r="J53" s="743"/>
      <c r="K53" s="697"/>
    </row>
    <row r="54" spans="1:12" ht="38.25">
      <c r="A54" s="225"/>
      <c r="B54" s="662"/>
      <c r="C54" s="699"/>
      <c r="D54" s="742"/>
      <c r="E54" s="687"/>
      <c r="F54" s="688"/>
      <c r="G54" s="689"/>
      <c r="H54" s="659"/>
      <c r="I54" s="692"/>
      <c r="J54" s="741"/>
      <c r="K54" s="692"/>
    </row>
    <row r="55" spans="1:12" ht="38.25">
      <c r="A55" s="225"/>
      <c r="B55" s="662"/>
      <c r="C55" s="693"/>
      <c r="D55" s="742"/>
      <c r="E55" s="672"/>
      <c r="F55" s="744"/>
      <c r="G55" s="1539"/>
      <c r="H55" s="694"/>
      <c r="I55" s="697"/>
      <c r="J55" s="655"/>
      <c r="K55" s="657"/>
    </row>
    <row r="56" spans="1:12" ht="38.25">
      <c r="A56" s="339"/>
      <c r="B56" s="662"/>
      <c r="C56" s="82"/>
      <c r="D56" s="83"/>
      <c r="E56" s="252"/>
      <c r="F56" s="241"/>
      <c r="G56" s="649"/>
      <c r="H56" s="29"/>
      <c r="I56" s="29"/>
      <c r="J56" s="203"/>
      <c r="K56" s="692"/>
    </row>
    <row r="57" spans="1:12" ht="38.25">
      <c r="A57" s="127"/>
      <c r="B57" s="661" t="s">
        <v>8154</v>
      </c>
      <c r="C57" s="747"/>
      <c r="D57" s="1935"/>
      <c r="E57" s="672"/>
      <c r="F57" s="670"/>
      <c r="G57" s="276" t="s">
        <v>8155</v>
      </c>
      <c r="H57" s="658"/>
      <c r="I57" s="659" t="s">
        <v>4560</v>
      </c>
      <c r="J57" s="671"/>
      <c r="K57" s="311"/>
    </row>
    <row r="58" spans="1:12">
      <c r="A58" s="127"/>
      <c r="B58" s="32" t="s">
        <v>7027</v>
      </c>
      <c r="C58" s="82"/>
      <c r="D58" s="580"/>
      <c r="E58" s="256"/>
      <c r="F58" s="241"/>
      <c r="G58" s="277" t="s">
        <v>3344</v>
      </c>
      <c r="H58" s="29"/>
      <c r="I58" s="29" t="s">
        <v>4811</v>
      </c>
      <c r="J58" s="203">
        <v>155</v>
      </c>
      <c r="K58" s="311"/>
    </row>
    <row r="59" spans="1:12" ht="39.75">
      <c r="A59" s="1602"/>
      <c r="B59" s="1602" t="s">
        <v>8156</v>
      </c>
      <c r="C59" s="82" t="s">
        <v>3070</v>
      </c>
      <c r="D59" s="162" t="s">
        <v>4337</v>
      </c>
      <c r="E59" s="158">
        <v>55</v>
      </c>
      <c r="F59" s="361" t="s">
        <v>646</v>
      </c>
      <c r="G59" s="630" t="s">
        <v>8005</v>
      </c>
      <c r="H59" s="915">
        <v>650</v>
      </c>
      <c r="I59" s="1772" t="s">
        <v>903</v>
      </c>
      <c r="J59" s="3872" t="s">
        <v>88</v>
      </c>
      <c r="K59" s="3875" t="s">
        <v>8157</v>
      </c>
    </row>
    <row r="60" spans="1:12" ht="39.75">
      <c r="A60" s="1602"/>
      <c r="B60" s="1602" t="s">
        <v>8158</v>
      </c>
      <c r="C60" s="82" t="s">
        <v>3070</v>
      </c>
      <c r="D60" s="162" t="s">
        <v>4337</v>
      </c>
      <c r="E60" s="158">
        <v>50</v>
      </c>
      <c r="F60" s="361" t="s">
        <v>646</v>
      </c>
      <c r="G60" s="630" t="s">
        <v>8005</v>
      </c>
      <c r="H60" s="915">
        <v>650</v>
      </c>
      <c r="I60" s="1772" t="s">
        <v>903</v>
      </c>
      <c r="J60" s="3872" t="s">
        <v>88</v>
      </c>
      <c r="K60" s="3875" t="s">
        <v>8157</v>
      </c>
    </row>
    <row r="61" spans="1:12" ht="39.75">
      <c r="A61" s="1602"/>
      <c r="B61" s="1602" t="s">
        <v>8159</v>
      </c>
      <c r="C61" s="82" t="s">
        <v>3070</v>
      </c>
      <c r="D61" s="162" t="s">
        <v>4337</v>
      </c>
      <c r="E61" s="158">
        <v>50</v>
      </c>
      <c r="F61" s="361" t="s">
        <v>5096</v>
      </c>
      <c r="G61" s="2439" t="s">
        <v>8005</v>
      </c>
      <c r="H61" s="915">
        <v>680</v>
      </c>
      <c r="I61" s="920" t="s">
        <v>903</v>
      </c>
      <c r="J61" s="3872" t="s">
        <v>1143</v>
      </c>
      <c r="K61" s="2829" t="s">
        <v>8160</v>
      </c>
    </row>
    <row r="62" spans="1:12" ht="39.75">
      <c r="A62" s="1602"/>
      <c r="B62" s="1602" t="s">
        <v>8161</v>
      </c>
      <c r="C62" s="82" t="s">
        <v>3070</v>
      </c>
      <c r="D62" s="162" t="s">
        <v>4337</v>
      </c>
      <c r="E62" s="158">
        <v>50</v>
      </c>
      <c r="F62" s="361" t="s">
        <v>5096</v>
      </c>
      <c r="G62" s="2439" t="s">
        <v>8162</v>
      </c>
      <c r="H62" s="915">
        <v>700</v>
      </c>
      <c r="I62" s="920" t="s">
        <v>701</v>
      </c>
      <c r="J62" s="3872" t="s">
        <v>5909</v>
      </c>
      <c r="K62" s="2829" t="s">
        <v>6282</v>
      </c>
    </row>
    <row r="63" spans="1:12" ht="39.75">
      <c r="A63" s="1602"/>
      <c r="B63" s="1602" t="s">
        <v>8163</v>
      </c>
      <c r="C63" s="82" t="s">
        <v>3070</v>
      </c>
      <c r="D63" s="162" t="s">
        <v>4337</v>
      </c>
      <c r="E63" s="158">
        <v>55</v>
      </c>
      <c r="F63" s="361" t="s">
        <v>915</v>
      </c>
      <c r="G63" s="630" t="s">
        <v>6196</v>
      </c>
      <c r="H63" s="915">
        <v>720</v>
      </c>
      <c r="I63" s="920" t="s">
        <v>701</v>
      </c>
      <c r="J63" s="3872" t="s">
        <v>5096</v>
      </c>
      <c r="K63" s="2829" t="s">
        <v>8164</v>
      </c>
    </row>
    <row r="64" spans="1:12" ht="39.75">
      <c r="A64" s="259"/>
      <c r="B64" s="259" t="s">
        <v>8165</v>
      </c>
      <c r="C64" s="82" t="s">
        <v>3070</v>
      </c>
      <c r="D64" s="162" t="s">
        <v>4337</v>
      </c>
      <c r="E64" s="158">
        <v>65</v>
      </c>
      <c r="F64" s="361" t="s">
        <v>3386</v>
      </c>
      <c r="G64" s="904" t="s">
        <v>5489</v>
      </c>
      <c r="H64" s="69">
        <v>1200</v>
      </c>
      <c r="I64" s="1772" t="s">
        <v>903</v>
      </c>
      <c r="J64" s="3878" t="s">
        <v>8166</v>
      </c>
      <c r="K64" s="3878" t="s">
        <v>8167</v>
      </c>
    </row>
    <row r="65" spans="1:14" ht="39.75">
      <c r="A65" s="259"/>
      <c r="B65" s="259" t="s">
        <v>5705</v>
      </c>
      <c r="C65" s="82" t="s">
        <v>3070</v>
      </c>
      <c r="D65" s="162" t="s">
        <v>4337</v>
      </c>
      <c r="E65" s="158">
        <v>85</v>
      </c>
      <c r="F65" s="361"/>
      <c r="G65" s="904" t="s">
        <v>6269</v>
      </c>
      <c r="H65" s="69">
        <v>1380</v>
      </c>
      <c r="I65" s="1772" t="s">
        <v>5711</v>
      </c>
      <c r="J65" s="3878" t="s">
        <v>6270</v>
      </c>
      <c r="K65" s="3878" t="s">
        <v>6271</v>
      </c>
    </row>
    <row r="66" spans="1:14" ht="39.75">
      <c r="A66" s="1993"/>
      <c r="B66" s="1993" t="s">
        <v>8168</v>
      </c>
      <c r="C66" s="82" t="s">
        <v>3070</v>
      </c>
      <c r="D66" s="162" t="s">
        <v>4337</v>
      </c>
      <c r="E66" s="158">
        <v>65</v>
      </c>
      <c r="F66" s="361" t="s">
        <v>3386</v>
      </c>
      <c r="G66" s="2797" t="s">
        <v>2458</v>
      </c>
      <c r="H66" s="69">
        <v>1400</v>
      </c>
      <c r="I66" s="1772" t="s">
        <v>5711</v>
      </c>
      <c r="J66" s="3878" t="s">
        <v>8169</v>
      </c>
      <c r="K66" s="3878" t="s">
        <v>5708</v>
      </c>
    </row>
    <row r="67" spans="1:14" ht="39.75">
      <c r="A67" s="259"/>
      <c r="B67" s="259" t="s">
        <v>6275</v>
      </c>
      <c r="C67" s="82" t="s">
        <v>3070</v>
      </c>
      <c r="D67" s="162" t="s">
        <v>4337</v>
      </c>
      <c r="E67" s="158">
        <v>85</v>
      </c>
      <c r="F67" s="361"/>
      <c r="G67" s="904" t="s">
        <v>8170</v>
      </c>
      <c r="H67" s="69">
        <v>1280</v>
      </c>
      <c r="I67" s="1772" t="s">
        <v>5711</v>
      </c>
      <c r="J67" s="3878" t="s">
        <v>8171</v>
      </c>
      <c r="K67" s="3878" t="s">
        <v>8172</v>
      </c>
    </row>
    <row r="68" spans="1:14" ht="39.75">
      <c r="A68" s="2256"/>
      <c r="B68" s="2256" t="s">
        <v>6278</v>
      </c>
      <c r="C68" s="82" t="s">
        <v>3070</v>
      </c>
      <c r="D68" s="162" t="s">
        <v>4337</v>
      </c>
      <c r="E68" s="1122">
        <v>30</v>
      </c>
      <c r="F68" s="51"/>
      <c r="G68" s="180" t="s">
        <v>6280</v>
      </c>
      <c r="H68" s="69">
        <v>380</v>
      </c>
      <c r="I68" s="1772" t="s">
        <v>903</v>
      </c>
      <c r="J68" s="3876" t="s">
        <v>6277</v>
      </c>
      <c r="K68" s="3184">
        <v>20.5</v>
      </c>
    </row>
    <row r="69" spans="1:14" ht="39.75">
      <c r="A69" s="2256"/>
      <c r="B69" s="2256" t="s">
        <v>6279</v>
      </c>
      <c r="C69" s="82" t="s">
        <v>3070</v>
      </c>
      <c r="D69" s="162" t="s">
        <v>4337</v>
      </c>
      <c r="E69" s="1122">
        <v>35</v>
      </c>
      <c r="F69" s="51"/>
      <c r="G69" s="180" t="s">
        <v>6280</v>
      </c>
      <c r="H69" s="69">
        <v>380</v>
      </c>
      <c r="I69" s="1772" t="s">
        <v>903</v>
      </c>
      <c r="J69" s="3876" t="s">
        <v>6277</v>
      </c>
      <c r="K69" s="3184">
        <v>20.5</v>
      </c>
    </row>
    <row r="70" spans="1:14" ht="39.75">
      <c r="A70" s="2256"/>
      <c r="B70" s="2256" t="s">
        <v>6281</v>
      </c>
      <c r="C70" s="82" t="s">
        <v>3070</v>
      </c>
      <c r="D70" s="162" t="s">
        <v>4337</v>
      </c>
      <c r="E70" s="1122">
        <v>40</v>
      </c>
      <c r="F70" s="51"/>
      <c r="G70" s="180" t="s">
        <v>930</v>
      </c>
      <c r="H70" s="69">
        <v>700</v>
      </c>
      <c r="I70" s="1772" t="s">
        <v>903</v>
      </c>
      <c r="J70" s="3876" t="s">
        <v>6197</v>
      </c>
      <c r="K70" s="3184" t="s">
        <v>6282</v>
      </c>
    </row>
    <row r="71" spans="1:14" ht="39.75">
      <c r="A71" s="225"/>
      <c r="B71" s="225" t="s">
        <v>5961</v>
      </c>
      <c r="C71" s="82" t="s">
        <v>3070</v>
      </c>
      <c r="D71" s="162" t="s">
        <v>5573</v>
      </c>
      <c r="E71" s="158">
        <v>70</v>
      </c>
      <c r="F71" s="361"/>
      <c r="G71" s="765" t="s">
        <v>3119</v>
      </c>
      <c r="H71" s="912">
        <v>1000</v>
      </c>
      <c r="I71" s="1772" t="s">
        <v>701</v>
      </c>
      <c r="J71" s="1673" t="s">
        <v>5962</v>
      </c>
      <c r="K71" s="2285" t="s">
        <v>5963</v>
      </c>
    </row>
    <row r="72" spans="1:14" ht="39.75">
      <c r="A72" s="225"/>
      <c r="B72" s="225" t="s">
        <v>8173</v>
      </c>
      <c r="C72" s="82" t="s">
        <v>3070</v>
      </c>
      <c r="D72" s="162" t="s">
        <v>5533</v>
      </c>
      <c r="E72" s="158"/>
      <c r="F72" s="361"/>
      <c r="G72" s="765" t="s">
        <v>8174</v>
      </c>
      <c r="H72" s="912">
        <v>440</v>
      </c>
      <c r="I72" s="1772" t="s">
        <v>903</v>
      </c>
      <c r="J72" s="1673" t="s">
        <v>8175</v>
      </c>
      <c r="K72" s="2285">
        <v>11.75</v>
      </c>
    </row>
    <row r="73" spans="1:14" s="4" customFormat="1" ht="27.75" customHeight="1">
      <c r="A73" s="1590"/>
      <c r="B73" s="1590" t="s">
        <v>5910</v>
      </c>
      <c r="C73" s="82" t="s">
        <v>724</v>
      </c>
      <c r="D73" s="162" t="s">
        <v>4337</v>
      </c>
      <c r="E73" s="1122">
        <v>45</v>
      </c>
      <c r="F73" s="963" t="s">
        <v>5916</v>
      </c>
      <c r="G73" s="2808" t="s">
        <v>7011</v>
      </c>
      <c r="H73" s="69">
        <v>560</v>
      </c>
      <c r="I73" s="1772" t="s">
        <v>903</v>
      </c>
      <c r="J73" s="3876" t="s">
        <v>6287</v>
      </c>
      <c r="K73" s="3184">
        <v>29.5</v>
      </c>
      <c r="L73" s="104"/>
      <c r="M73" s="105"/>
      <c r="N73" s="101"/>
    </row>
    <row r="74" spans="1:14" ht="35.25" customHeight="1">
      <c r="A74" s="2256"/>
      <c r="B74" s="2256" t="s">
        <v>8176</v>
      </c>
      <c r="C74" s="82" t="s">
        <v>724</v>
      </c>
      <c r="D74" s="162" t="s">
        <v>4337</v>
      </c>
      <c r="E74" s="1122">
        <v>45</v>
      </c>
      <c r="F74" s="963" t="s">
        <v>5916</v>
      </c>
      <c r="G74" s="2808" t="s">
        <v>7011</v>
      </c>
      <c r="H74" s="69">
        <v>560</v>
      </c>
      <c r="I74" s="1772" t="s">
        <v>903</v>
      </c>
      <c r="J74" s="3876" t="s">
        <v>6287</v>
      </c>
      <c r="K74" s="3184" t="s">
        <v>8177</v>
      </c>
    </row>
    <row r="75" spans="1:14" ht="39.75">
      <c r="A75" s="225"/>
      <c r="B75" s="225" t="s">
        <v>5961</v>
      </c>
      <c r="C75" s="82" t="s">
        <v>3070</v>
      </c>
      <c r="D75" s="162" t="s">
        <v>5573</v>
      </c>
      <c r="E75" s="158">
        <v>70</v>
      </c>
      <c r="F75" s="361"/>
      <c r="G75" s="2484" t="s">
        <v>3119</v>
      </c>
      <c r="H75" s="912">
        <v>1000</v>
      </c>
      <c r="I75" s="1772" t="s">
        <v>701</v>
      </c>
      <c r="J75" s="1673" t="s">
        <v>5962</v>
      </c>
      <c r="K75" s="2285" t="s">
        <v>5963</v>
      </c>
    </row>
    <row r="76" spans="1:14" ht="21.75" customHeight="1" thickBot="1">
      <c r="A76" s="4"/>
      <c r="B76" s="3"/>
      <c r="C76" s="77"/>
      <c r="D76" s="77"/>
      <c r="E76" s="232"/>
      <c r="F76" s="233"/>
      <c r="G76" s="270"/>
      <c r="H76" s="3"/>
      <c r="I76" s="3"/>
      <c r="J76" s="299"/>
      <c r="K76" s="309"/>
    </row>
    <row r="77" spans="1:14">
      <c r="A77" s="3759"/>
      <c r="B77" s="3760" t="s">
        <v>3</v>
      </c>
      <c r="C77" s="6" t="s">
        <v>4</v>
      </c>
      <c r="D77" s="7" t="s">
        <v>5</v>
      </c>
      <c r="E77" s="234" t="s">
        <v>6</v>
      </c>
      <c r="F77" s="235" t="s">
        <v>6</v>
      </c>
      <c r="G77" s="297" t="s">
        <v>7</v>
      </c>
      <c r="H77" s="80" t="s">
        <v>8</v>
      </c>
      <c r="I77" s="6" t="s">
        <v>9</v>
      </c>
      <c r="J77" s="302" t="s">
        <v>10</v>
      </c>
      <c r="K77" s="313" t="s">
        <v>10</v>
      </c>
    </row>
    <row r="78" spans="1:14" ht="35.25" thickBot="1">
      <c r="A78" s="118"/>
      <c r="B78" s="16"/>
      <c r="C78" s="12"/>
      <c r="D78" s="13" t="s">
        <v>11</v>
      </c>
      <c r="E78" s="236" t="s">
        <v>12</v>
      </c>
      <c r="F78" s="237" t="s">
        <v>13</v>
      </c>
      <c r="G78" s="298"/>
      <c r="H78" s="12" t="s">
        <v>14</v>
      </c>
      <c r="I78" s="12"/>
      <c r="J78" s="303" t="s">
        <v>15</v>
      </c>
      <c r="K78" s="314" t="s">
        <v>16</v>
      </c>
    </row>
    <row r="79" spans="1:14">
      <c r="A79" s="3777"/>
      <c r="B79" s="3777"/>
      <c r="C79" s="357"/>
      <c r="D79" s="375"/>
      <c r="E79" s="1474"/>
      <c r="F79" s="1475"/>
      <c r="G79" s="131"/>
      <c r="H79" s="29"/>
      <c r="I79" s="455"/>
      <c r="J79" s="360"/>
      <c r="K79" s="313"/>
    </row>
    <row r="80" spans="1:14" ht="38.25">
      <c r="A80" s="136"/>
      <c r="B80" s="661" t="s">
        <v>8178</v>
      </c>
      <c r="C80" s="747" t="s">
        <v>8179</v>
      </c>
      <c r="D80" s="1936" t="s">
        <v>8180</v>
      </c>
      <c r="E80" s="672"/>
      <c r="F80" s="670"/>
      <c r="G80" s="276" t="s">
        <v>8181</v>
      </c>
      <c r="H80" s="658"/>
      <c r="I80" s="671" t="s">
        <v>8182</v>
      </c>
      <c r="J80" s="671" t="s">
        <v>8183</v>
      </c>
      <c r="K80" s="674">
        <v>0.26</v>
      </c>
    </row>
    <row r="81" spans="1:11" ht="38.25">
      <c r="A81" s="136"/>
      <c r="B81" s="661" t="s">
        <v>8184</v>
      </c>
      <c r="C81" s="747" t="s">
        <v>8185</v>
      </c>
      <c r="D81" s="1936" t="s">
        <v>8180</v>
      </c>
      <c r="E81" s="672"/>
      <c r="F81" s="670"/>
      <c r="G81" s="276" t="s">
        <v>8181</v>
      </c>
      <c r="H81" s="658"/>
      <c r="I81" s="671" t="s">
        <v>5080</v>
      </c>
      <c r="J81" s="671" t="s">
        <v>8186</v>
      </c>
      <c r="K81" s="657">
        <v>0.35</v>
      </c>
    </row>
    <row r="82" spans="1:11" ht="38.25">
      <c r="A82" s="136"/>
      <c r="B82" s="661"/>
      <c r="C82" s="747"/>
      <c r="D82" s="1935"/>
      <c r="E82" s="672"/>
      <c r="F82" s="670"/>
      <c r="G82" s="276"/>
      <c r="H82" s="658" t="s">
        <v>8187</v>
      </c>
      <c r="I82" s="659" t="s">
        <v>8188</v>
      </c>
      <c r="J82" s="671"/>
      <c r="K82" s="657"/>
    </row>
    <row r="83" spans="1:11" ht="38.25">
      <c r="A83" s="136"/>
      <c r="B83" s="661"/>
      <c r="C83" s="747"/>
      <c r="D83" s="1935"/>
      <c r="E83" s="672"/>
      <c r="F83" s="670"/>
      <c r="G83" s="276"/>
      <c r="H83" s="658" t="s">
        <v>8189</v>
      </c>
      <c r="I83" s="659" t="s">
        <v>8190</v>
      </c>
      <c r="J83" s="671"/>
      <c r="K83" s="657"/>
    </row>
    <row r="84" spans="1:11">
      <c r="A84" s="127"/>
      <c r="B84" s="32"/>
      <c r="C84" s="82"/>
      <c r="D84" s="83"/>
      <c r="E84" s="252"/>
      <c r="F84" s="241"/>
      <c r="G84" s="276"/>
      <c r="H84" s="29"/>
      <c r="I84" s="29"/>
      <c r="J84" s="203"/>
      <c r="K84" s="311"/>
    </row>
    <row r="85" spans="1:11">
      <c r="A85" s="127"/>
      <c r="B85" s="32" t="s">
        <v>8191</v>
      </c>
      <c r="C85" s="82" t="s">
        <v>618</v>
      </c>
      <c r="D85" s="605" t="s">
        <v>8192</v>
      </c>
      <c r="E85" s="240" t="s">
        <v>8193</v>
      </c>
      <c r="F85" s="241"/>
      <c r="G85" s="276" t="s">
        <v>8194</v>
      </c>
      <c r="H85" s="29"/>
      <c r="I85" s="29" t="s">
        <v>7163</v>
      </c>
      <c r="J85" s="305" t="s">
        <v>2572</v>
      </c>
      <c r="K85" s="311" t="s">
        <v>3000</v>
      </c>
    </row>
    <row r="86" spans="1:11">
      <c r="A86" s="127"/>
      <c r="B86" s="284" t="s">
        <v>8195</v>
      </c>
      <c r="C86" s="357" t="s">
        <v>852</v>
      </c>
      <c r="D86" s="375"/>
      <c r="E86" s="158"/>
      <c r="F86" s="361"/>
      <c r="G86" s="131" t="s">
        <v>8155</v>
      </c>
      <c r="H86" s="29"/>
      <c r="I86" s="360" t="s">
        <v>8196</v>
      </c>
      <c r="J86" s="360" t="s">
        <v>8197</v>
      </c>
      <c r="K86" s="311">
        <v>14</v>
      </c>
    </row>
    <row r="87" spans="1:11" ht="38.25">
      <c r="A87" s="136" t="s">
        <v>2980</v>
      </c>
      <c r="B87" s="70" t="s">
        <v>8198</v>
      </c>
      <c r="C87" s="82"/>
      <c r="D87" s="29" t="s">
        <v>8199</v>
      </c>
      <c r="E87" s="672"/>
      <c r="F87" s="670"/>
      <c r="G87" s="275" t="s">
        <v>8200</v>
      </c>
      <c r="H87" s="658">
        <v>2500</v>
      </c>
      <c r="I87" s="656" t="s">
        <v>8201</v>
      </c>
      <c r="J87" s="864" t="s">
        <v>8202</v>
      </c>
      <c r="K87" s="657" t="s">
        <v>8203</v>
      </c>
    </row>
    <row r="88" spans="1:11" ht="39.75">
      <c r="A88" s="136" t="s">
        <v>2980</v>
      </c>
      <c r="B88" s="225" t="s">
        <v>8204</v>
      </c>
      <c r="C88" s="362" t="s">
        <v>1449</v>
      </c>
      <c r="D88" s="362" t="s">
        <v>8205</v>
      </c>
      <c r="E88" s="158">
        <v>100</v>
      </c>
      <c r="F88" s="361"/>
      <c r="G88" s="630" t="s">
        <v>8206</v>
      </c>
      <c r="H88" s="915">
        <v>480</v>
      </c>
      <c r="I88" s="1559" t="s">
        <v>8207</v>
      </c>
      <c r="J88" s="3872" t="s">
        <v>8208</v>
      </c>
      <c r="K88" s="3875">
        <v>48.3</v>
      </c>
    </row>
    <row r="89" spans="1:11" ht="39.75">
      <c r="A89" s="136" t="s">
        <v>2980</v>
      </c>
      <c r="B89" s="225" t="s">
        <v>8209</v>
      </c>
      <c r="C89" s="362" t="s">
        <v>8210</v>
      </c>
      <c r="D89" s="358"/>
      <c r="E89" s="158"/>
      <c r="F89" s="361"/>
      <c r="G89" s="630" t="s">
        <v>8162</v>
      </c>
      <c r="H89" s="915">
        <v>3000</v>
      </c>
      <c r="I89" s="3872" t="s">
        <v>8211</v>
      </c>
      <c r="J89" s="3872" t="s">
        <v>8212</v>
      </c>
      <c r="K89" s="3875">
        <v>30.3</v>
      </c>
    </row>
    <row r="90" spans="1:11" ht="39.75">
      <c r="A90" s="136" t="s">
        <v>2980</v>
      </c>
      <c r="B90" s="225" t="s">
        <v>8213</v>
      </c>
      <c r="C90" s="362" t="s">
        <v>334</v>
      </c>
      <c r="D90" s="358"/>
      <c r="E90" s="158" t="s">
        <v>3000</v>
      </c>
      <c r="F90" s="361" t="s">
        <v>1234</v>
      </c>
      <c r="G90" s="630" t="s">
        <v>3447</v>
      </c>
      <c r="H90" s="915">
        <v>500</v>
      </c>
      <c r="I90" s="920" t="s">
        <v>350</v>
      </c>
      <c r="J90" s="3872" t="s">
        <v>1175</v>
      </c>
      <c r="K90" s="3875">
        <v>26.5</v>
      </c>
    </row>
    <row r="91" spans="1:11" ht="38.25">
      <c r="A91" s="222"/>
      <c r="B91" s="661"/>
      <c r="C91" s="747"/>
      <c r="D91" s="1935"/>
      <c r="E91" s="672"/>
      <c r="F91" s="670"/>
      <c r="G91" s="276"/>
      <c r="H91" s="658"/>
      <c r="I91" s="659"/>
      <c r="J91" s="671"/>
      <c r="K91" s="657"/>
    </row>
    <row r="92" spans="1:11" ht="38.25">
      <c r="A92" s="127"/>
      <c r="B92" s="661"/>
      <c r="C92" s="747"/>
      <c r="D92" s="1935"/>
      <c r="E92" s="672"/>
      <c r="F92" s="670"/>
      <c r="G92" s="276"/>
      <c r="H92" s="658"/>
      <c r="I92" s="659"/>
      <c r="J92" s="671"/>
      <c r="K92" s="657"/>
    </row>
    <row r="93" spans="1:11">
      <c r="A93" s="127"/>
      <c r="B93" s="607" t="s">
        <v>8214</v>
      </c>
      <c r="C93" s="82"/>
      <c r="D93" s="580"/>
      <c r="E93" s="256"/>
      <c r="F93" s="241"/>
      <c r="G93" s="277" t="s">
        <v>3361</v>
      </c>
      <c r="H93" s="29"/>
      <c r="I93" s="29" t="s">
        <v>8215</v>
      </c>
      <c r="J93" s="203">
        <v>835</v>
      </c>
      <c r="K93" s="310"/>
    </row>
    <row r="94" spans="1:11">
      <c r="A94" s="127"/>
      <c r="B94" s="607" t="s">
        <v>8216</v>
      </c>
      <c r="C94" s="82"/>
      <c r="D94" s="580"/>
      <c r="E94" s="256"/>
      <c r="F94" s="241"/>
      <c r="G94" s="106"/>
      <c r="H94" s="29"/>
      <c r="I94" s="29"/>
      <c r="J94" s="203"/>
      <c r="K94" s="310"/>
    </row>
    <row r="95" spans="1:11">
      <c r="A95" s="127"/>
      <c r="B95" s="26" t="s">
        <v>8217</v>
      </c>
      <c r="C95" s="459" t="s">
        <v>8218</v>
      </c>
      <c r="D95" s="580"/>
      <c r="E95" s="252"/>
      <c r="F95" s="241"/>
      <c r="G95" s="276" t="s">
        <v>8219</v>
      </c>
      <c r="H95" s="29"/>
      <c r="I95" s="29"/>
      <c r="J95" s="203" t="s">
        <v>915</v>
      </c>
      <c r="K95" s="310">
        <v>42.5</v>
      </c>
    </row>
    <row r="96" spans="1:11" ht="38.25">
      <c r="A96" s="127"/>
      <c r="B96" s="661" t="s">
        <v>8220</v>
      </c>
      <c r="C96" s="747" t="s">
        <v>2444</v>
      </c>
      <c r="D96" s="584"/>
      <c r="E96" s="669"/>
      <c r="F96" s="670"/>
      <c r="G96" s="275" t="s">
        <v>3875</v>
      </c>
      <c r="H96" s="658">
        <v>850</v>
      </c>
      <c r="I96" s="656"/>
      <c r="J96" s="671">
        <v>850</v>
      </c>
      <c r="K96" s="657" t="s">
        <v>8221</v>
      </c>
    </row>
    <row r="97" spans="1:11">
      <c r="A97" s="127"/>
      <c r="B97" s="225"/>
      <c r="C97" s="82"/>
      <c r="D97" s="83"/>
      <c r="E97" s="252"/>
      <c r="F97" s="241"/>
      <c r="G97" s="276"/>
      <c r="H97" s="29"/>
      <c r="I97" s="29"/>
      <c r="J97" s="203"/>
      <c r="K97" s="311"/>
    </row>
    <row r="98" spans="1:11">
      <c r="A98" s="127"/>
      <c r="B98" s="225"/>
      <c r="C98" s="82"/>
      <c r="D98" s="83"/>
      <c r="E98" s="252"/>
      <c r="F98" s="241"/>
      <c r="G98" s="276"/>
      <c r="H98" s="29"/>
      <c r="I98" s="29"/>
      <c r="J98" s="203"/>
      <c r="K98" s="311"/>
    </row>
    <row r="99" spans="1:11">
      <c r="A99" s="127"/>
      <c r="B99" s="32"/>
      <c r="C99" s="82"/>
      <c r="D99" s="83"/>
      <c r="E99" s="252"/>
      <c r="F99" s="241"/>
      <c r="G99" s="276"/>
      <c r="H99" s="29"/>
      <c r="I99" s="29"/>
      <c r="J99" s="203"/>
      <c r="K99" s="311"/>
    </row>
    <row r="100" spans="1:11">
      <c r="A100" s="127"/>
      <c r="B100" s="32"/>
      <c r="C100" s="82"/>
      <c r="D100" s="83"/>
      <c r="E100" s="252"/>
      <c r="F100" s="241"/>
      <c r="G100" s="276"/>
      <c r="H100" s="29"/>
      <c r="I100" s="29"/>
      <c r="J100" s="203"/>
      <c r="K100" s="311"/>
    </row>
    <row r="101" spans="1:11">
      <c r="A101" s="136"/>
      <c r="B101" s="32"/>
      <c r="C101" s="82"/>
      <c r="D101" s="83"/>
      <c r="E101" s="252"/>
      <c r="F101" s="241"/>
      <c r="G101" s="276"/>
      <c r="H101" s="29"/>
      <c r="I101" s="29"/>
      <c r="J101" s="203"/>
      <c r="K101" s="311"/>
    </row>
    <row r="102" spans="1:11">
      <c r="A102" s="136"/>
      <c r="B102" s="32"/>
      <c r="C102" s="82"/>
      <c r="D102" s="83"/>
      <c r="E102" s="240"/>
      <c r="F102" s="241"/>
      <c r="G102" s="276"/>
      <c r="H102" s="29"/>
      <c r="I102" s="29"/>
      <c r="J102" s="203"/>
      <c r="K102" s="311"/>
    </row>
    <row r="103" spans="1:11">
      <c r="A103" s="127"/>
      <c r="B103" s="32"/>
      <c r="C103" s="82"/>
      <c r="D103" s="83"/>
      <c r="E103" s="240"/>
      <c r="F103" s="241"/>
      <c r="G103" s="276"/>
      <c r="H103" s="29"/>
      <c r="I103" s="29"/>
      <c r="J103" s="203"/>
      <c r="K103" s="311"/>
    </row>
    <row r="104" spans="1:11">
      <c r="A104" s="151"/>
      <c r="B104" s="32"/>
      <c r="C104" s="82"/>
      <c r="D104" s="83"/>
      <c r="E104" s="242"/>
      <c r="F104" s="243"/>
      <c r="G104" s="276"/>
      <c r="H104" s="82"/>
      <c r="I104" s="29"/>
      <c r="J104" s="203"/>
      <c r="K104" s="311"/>
    </row>
    <row r="105" spans="1:11">
      <c r="A105" s="223"/>
      <c r="B105" s="226"/>
      <c r="C105" s="87"/>
      <c r="D105" s="86"/>
      <c r="E105" s="244"/>
      <c r="F105" s="245"/>
      <c r="G105" s="275"/>
      <c r="H105" s="87"/>
      <c r="I105" s="87"/>
      <c r="J105" s="204"/>
      <c r="K105" s="310"/>
    </row>
    <row r="106" spans="1:11">
      <c r="A106" s="194"/>
      <c r="B106" s="227"/>
      <c r="C106" s="85"/>
      <c r="D106" s="86"/>
      <c r="E106" s="250"/>
      <c r="F106" s="251"/>
      <c r="G106" s="275"/>
      <c r="H106" s="20"/>
      <c r="I106" s="20"/>
      <c r="J106" s="204"/>
      <c r="K106" s="310"/>
    </row>
    <row r="107" spans="1:11">
      <c r="A107" s="127"/>
      <c r="B107" s="32"/>
      <c r="C107" s="82"/>
      <c r="D107" s="83"/>
      <c r="E107" s="252"/>
      <c r="F107" s="241"/>
      <c r="G107" s="276"/>
      <c r="H107" s="29"/>
      <c r="I107" s="29"/>
      <c r="J107" s="203"/>
      <c r="K107" s="311"/>
    </row>
    <row r="108" spans="1:11">
      <c r="A108" s="4"/>
      <c r="B108" s="98"/>
      <c r="C108" s="77"/>
      <c r="D108" s="98"/>
      <c r="E108" s="1"/>
      <c r="F108" s="71"/>
      <c r="G108" s="292"/>
      <c r="H108" s="3"/>
      <c r="I108" s="100"/>
      <c r="J108" s="301"/>
    </row>
    <row r="109" spans="1:11" ht="28.5" customHeight="1">
      <c r="A109" s="4"/>
      <c r="B109" s="98"/>
      <c r="C109" s="77"/>
      <c r="D109" s="98"/>
      <c r="E109" s="1"/>
      <c r="F109" s="71"/>
      <c r="G109" s="292"/>
      <c r="H109" s="3"/>
      <c r="I109" s="100"/>
      <c r="J109" s="301"/>
    </row>
    <row r="110" spans="1:11" ht="35.25" customHeight="1">
      <c r="A110" s="1" t="s">
        <v>1</v>
      </c>
      <c r="B110" s="1"/>
      <c r="C110" s="71"/>
      <c r="D110" s="77"/>
      <c r="E110" s="232"/>
      <c r="F110" s="233"/>
      <c r="G110" s="270"/>
      <c r="H110" s="1"/>
      <c r="I110" s="1"/>
      <c r="J110" s="299"/>
      <c r="K110" s="309"/>
    </row>
    <row r="111" spans="1:11">
      <c r="A111" s="3761" t="s">
        <v>1184</v>
      </c>
      <c r="B111" s="3761"/>
      <c r="C111" s="10"/>
      <c r="D111" s="78"/>
      <c r="E111" s="232"/>
      <c r="F111" s="233"/>
      <c r="G111" s="270"/>
      <c r="H111" s="1"/>
      <c r="I111" s="1"/>
      <c r="J111" s="299"/>
      <c r="K111" s="309"/>
    </row>
    <row r="112" spans="1:11" ht="21.75" customHeight="1" thickBot="1">
      <c r="A112" s="4"/>
      <c r="B112" s="3"/>
      <c r="C112" s="77"/>
      <c r="D112" s="77"/>
      <c r="E112" s="232"/>
      <c r="F112" s="233"/>
      <c r="G112" s="270"/>
      <c r="H112" s="3"/>
      <c r="I112" s="3"/>
      <c r="J112" s="299"/>
      <c r="K112" s="309"/>
    </row>
    <row r="113" spans="1:11">
      <c r="A113" s="3759"/>
      <c r="B113" s="3760" t="s">
        <v>3</v>
      </c>
      <c r="C113" s="6" t="s">
        <v>4</v>
      </c>
      <c r="D113" s="7" t="s">
        <v>5</v>
      </c>
      <c r="E113" s="234" t="s">
        <v>6</v>
      </c>
      <c r="F113" s="235" t="s">
        <v>6</v>
      </c>
      <c r="G113" s="297" t="s">
        <v>7</v>
      </c>
      <c r="H113" s="80" t="s">
        <v>8</v>
      </c>
      <c r="I113" s="6" t="s">
        <v>9</v>
      </c>
      <c r="J113" s="302" t="s">
        <v>10</v>
      </c>
      <c r="K113" s="313" t="s">
        <v>10</v>
      </c>
    </row>
    <row r="114" spans="1:11" ht="35.25" thickBot="1">
      <c r="A114" s="118"/>
      <c r="B114" s="16"/>
      <c r="C114" s="12"/>
      <c r="D114" s="13" t="s">
        <v>11</v>
      </c>
      <c r="E114" s="236" t="s">
        <v>12</v>
      </c>
      <c r="F114" s="237" t="s">
        <v>13</v>
      </c>
      <c r="G114" s="298"/>
      <c r="H114" s="12" t="s">
        <v>14</v>
      </c>
      <c r="I114" s="12"/>
      <c r="J114" s="303" t="s">
        <v>15</v>
      </c>
      <c r="K114" s="314" t="s">
        <v>16</v>
      </c>
    </row>
    <row r="115" spans="1:11" ht="40.5" thickBot="1">
      <c r="A115" s="136" t="s">
        <v>2980</v>
      </c>
      <c r="B115" s="26" t="s">
        <v>8222</v>
      </c>
      <c r="C115" s="459" t="s">
        <v>8223</v>
      </c>
      <c r="D115" s="605" t="s">
        <v>7194</v>
      </c>
      <c r="E115" s="189">
        <v>260</v>
      </c>
      <c r="F115" s="665"/>
      <c r="G115" s="276" t="s">
        <v>52</v>
      </c>
      <c r="H115" s="29">
        <v>1410</v>
      </c>
      <c r="I115" s="1772" t="s">
        <v>4055</v>
      </c>
      <c r="J115" s="442">
        <v>1450</v>
      </c>
      <c r="K115" s="2830" t="s">
        <v>8224</v>
      </c>
    </row>
    <row r="116" spans="1:11" ht="40.5" thickBot="1">
      <c r="A116" s="136" t="s">
        <v>2980</v>
      </c>
      <c r="B116" s="26" t="s">
        <v>8225</v>
      </c>
      <c r="C116" s="459" t="s">
        <v>8223</v>
      </c>
      <c r="D116" s="605" t="s">
        <v>7194</v>
      </c>
      <c r="E116" s="189">
        <v>250</v>
      </c>
      <c r="F116" s="665"/>
      <c r="G116" s="276" t="s">
        <v>52</v>
      </c>
      <c r="H116" s="29">
        <v>1350</v>
      </c>
      <c r="I116" s="1772" t="s">
        <v>8226</v>
      </c>
      <c r="J116" s="442">
        <v>1370</v>
      </c>
      <c r="K116" s="2830" t="s">
        <v>8227</v>
      </c>
    </row>
    <row r="117" spans="1:11" ht="39.75">
      <c r="A117" s="136" t="s">
        <v>2980</v>
      </c>
      <c r="B117" s="26" t="s">
        <v>8228</v>
      </c>
      <c r="C117" s="459" t="s">
        <v>8223</v>
      </c>
      <c r="D117" s="605" t="s">
        <v>7194</v>
      </c>
      <c r="E117" s="189">
        <v>240</v>
      </c>
      <c r="F117" s="665"/>
      <c r="G117" s="276" t="s">
        <v>52</v>
      </c>
      <c r="H117" s="29">
        <v>1260</v>
      </c>
      <c r="I117" s="1772" t="s">
        <v>4055</v>
      </c>
      <c r="J117" s="442">
        <v>1300</v>
      </c>
      <c r="K117" s="2830" t="s">
        <v>8229</v>
      </c>
    </row>
    <row r="118" spans="1:11" ht="40.5">
      <c r="A118" s="136" t="s">
        <v>2980</v>
      </c>
      <c r="B118" s="225" t="s">
        <v>8230</v>
      </c>
      <c r="C118" s="357" t="s">
        <v>8231</v>
      </c>
      <c r="D118" s="632"/>
      <c r="E118" s="158"/>
      <c r="F118" s="361"/>
      <c r="G118" s="765" t="s">
        <v>8232</v>
      </c>
      <c r="H118" s="912"/>
      <c r="I118" s="1772" t="s">
        <v>903</v>
      </c>
      <c r="J118" s="1673">
        <v>552</v>
      </c>
      <c r="K118" s="724"/>
    </row>
    <row r="119" spans="1:11" ht="40.5">
      <c r="A119" s="136" t="s">
        <v>2980</v>
      </c>
      <c r="B119" s="225" t="s">
        <v>8233</v>
      </c>
      <c r="C119" s="357" t="s">
        <v>8231</v>
      </c>
      <c r="D119" s="632"/>
      <c r="E119" s="158"/>
      <c r="F119" s="361"/>
      <c r="G119" s="765" t="s">
        <v>8232</v>
      </c>
      <c r="H119" s="912"/>
      <c r="I119" s="918"/>
      <c r="J119" s="1673">
        <v>552</v>
      </c>
      <c r="K119" s="3874"/>
    </row>
    <row r="120" spans="1:11" ht="40.5">
      <c r="A120" s="136" t="s">
        <v>2980</v>
      </c>
      <c r="B120" s="225" t="s">
        <v>8234</v>
      </c>
      <c r="C120" s="362" t="s">
        <v>8235</v>
      </c>
      <c r="D120" s="632"/>
      <c r="E120" s="158"/>
      <c r="F120" s="361"/>
      <c r="G120" s="765" t="s">
        <v>8232</v>
      </c>
      <c r="H120" s="912"/>
      <c r="I120" s="918"/>
      <c r="J120" s="1673">
        <v>298</v>
      </c>
      <c r="K120" s="3875"/>
    </row>
    <row r="121" spans="1:11" ht="39.75">
      <c r="A121" s="136" t="s">
        <v>2980</v>
      </c>
      <c r="B121" s="225" t="s">
        <v>8236</v>
      </c>
      <c r="C121" s="362" t="s">
        <v>8237</v>
      </c>
      <c r="D121" s="375"/>
      <c r="E121" s="158"/>
      <c r="F121" s="361"/>
      <c r="G121" s="630" t="s">
        <v>8232</v>
      </c>
      <c r="H121" s="915"/>
      <c r="I121" s="920"/>
      <c r="J121" s="3872">
        <v>530</v>
      </c>
      <c r="K121" s="3875"/>
    </row>
    <row r="122" spans="1:11" ht="39.75">
      <c r="A122" s="136" t="s">
        <v>2980</v>
      </c>
      <c r="B122" s="259" t="s">
        <v>6502</v>
      </c>
      <c r="C122" s="357" t="s">
        <v>6503</v>
      </c>
      <c r="D122" s="376" t="s">
        <v>6504</v>
      </c>
      <c r="E122" s="95">
        <v>50</v>
      </c>
      <c r="F122" s="361"/>
      <c r="G122" s="904" t="s">
        <v>6280</v>
      </c>
      <c r="H122" s="69">
        <v>820</v>
      </c>
      <c r="I122" s="1772" t="s">
        <v>903</v>
      </c>
      <c r="J122" s="908">
        <v>850</v>
      </c>
      <c r="K122" s="909">
        <v>42.5</v>
      </c>
    </row>
    <row r="123" spans="1:11">
      <c r="A123" s="127"/>
      <c r="B123" s="60"/>
      <c r="C123" s="82"/>
      <c r="D123" s="83"/>
      <c r="E123" s="252"/>
      <c r="F123" s="241"/>
      <c r="G123" s="276"/>
      <c r="H123" s="29"/>
      <c r="I123" s="29"/>
      <c r="J123" s="203"/>
      <c r="K123" s="311"/>
    </row>
    <row r="124" spans="1:11">
      <c r="A124" s="127"/>
      <c r="B124" s="32"/>
      <c r="C124" s="82"/>
      <c r="D124" s="3756"/>
      <c r="E124" s="256"/>
      <c r="F124" s="241"/>
      <c r="G124" s="277"/>
      <c r="H124" s="29"/>
      <c r="I124" s="29"/>
      <c r="J124" s="203"/>
      <c r="K124" s="311"/>
    </row>
    <row r="125" spans="1:11">
      <c r="A125" s="127"/>
      <c r="B125" s="32"/>
      <c r="C125" s="82"/>
      <c r="D125" s="3756"/>
      <c r="E125" s="256"/>
      <c r="F125" s="241"/>
      <c r="G125" s="277"/>
      <c r="H125" s="29"/>
      <c r="I125" s="29"/>
      <c r="J125" s="203"/>
      <c r="K125" s="311"/>
    </row>
    <row r="126" spans="1:11">
      <c r="A126" s="127"/>
      <c r="B126" s="32"/>
      <c r="C126" s="82"/>
      <c r="D126" s="3756"/>
      <c r="E126" s="256"/>
      <c r="F126" s="241"/>
      <c r="G126" s="277"/>
      <c r="H126" s="29"/>
      <c r="I126" s="29"/>
      <c r="J126" s="203"/>
      <c r="K126" s="311"/>
    </row>
    <row r="127" spans="1:11">
      <c r="A127" s="222"/>
      <c r="B127" s="92"/>
      <c r="C127" s="85"/>
      <c r="D127" s="86"/>
      <c r="E127" s="252"/>
      <c r="F127" s="241"/>
      <c r="G127" s="275"/>
      <c r="H127" s="20"/>
      <c r="I127" s="20"/>
      <c r="J127" s="204"/>
      <c r="K127" s="310"/>
    </row>
    <row r="128" spans="1:11">
      <c r="A128" s="127"/>
      <c r="B128" s="225"/>
      <c r="C128" s="82"/>
      <c r="D128" s="83"/>
      <c r="E128" s="252"/>
      <c r="F128" s="241"/>
      <c r="G128" s="276"/>
      <c r="H128" s="29"/>
      <c r="I128" s="29"/>
      <c r="J128" s="203"/>
      <c r="K128" s="311"/>
    </row>
    <row r="129" spans="1:11">
      <c r="A129" s="127"/>
      <c r="B129" s="225"/>
      <c r="C129" s="82"/>
      <c r="D129" s="83"/>
      <c r="E129" s="252"/>
      <c r="F129" s="241"/>
      <c r="G129" s="276"/>
      <c r="H129" s="29"/>
      <c r="I129" s="29"/>
      <c r="J129" s="203"/>
      <c r="K129" s="311"/>
    </row>
    <row r="130" spans="1:11">
      <c r="A130" s="127"/>
      <c r="B130" s="225"/>
      <c r="C130" s="82"/>
      <c r="D130" s="83"/>
      <c r="E130" s="252"/>
      <c r="F130" s="241"/>
      <c r="G130" s="276"/>
      <c r="H130" s="29"/>
      <c r="I130" s="29"/>
      <c r="J130" s="203"/>
      <c r="K130" s="311"/>
    </row>
    <row r="131" spans="1:11">
      <c r="A131" s="127"/>
      <c r="B131" s="225"/>
      <c r="C131" s="82"/>
      <c r="D131" s="83"/>
      <c r="E131" s="252"/>
      <c r="F131" s="241"/>
      <c r="G131" s="276"/>
      <c r="H131" s="29"/>
      <c r="I131" s="29"/>
      <c r="J131" s="203"/>
      <c r="K131" s="311"/>
    </row>
    <row r="132" spans="1:11">
      <c r="A132" s="127"/>
      <c r="B132" s="225"/>
      <c r="C132" s="82"/>
      <c r="D132" s="83"/>
      <c r="E132" s="252"/>
      <c r="F132" s="241"/>
      <c r="G132" s="276"/>
      <c r="H132" s="29"/>
      <c r="I132" s="29"/>
      <c r="J132" s="203"/>
      <c r="K132" s="311"/>
    </row>
    <row r="133" spans="1:11">
      <c r="A133" s="127"/>
      <c r="B133" s="225"/>
      <c r="C133" s="82"/>
      <c r="D133" s="83"/>
      <c r="E133" s="252"/>
      <c r="F133" s="241"/>
      <c r="G133" s="276"/>
      <c r="H133" s="29"/>
      <c r="I133" s="29"/>
      <c r="J133" s="203"/>
      <c r="K133" s="311"/>
    </row>
    <row r="134" spans="1:11">
      <c r="A134" s="127"/>
      <c r="B134" s="225"/>
      <c r="C134" s="82"/>
      <c r="D134" s="83"/>
      <c r="E134" s="252"/>
      <c r="F134" s="241"/>
      <c r="G134" s="276"/>
      <c r="H134" s="29"/>
      <c r="I134" s="29"/>
      <c r="J134" s="203"/>
      <c r="K134" s="311"/>
    </row>
    <row r="135" spans="1:11">
      <c r="A135" s="127"/>
      <c r="B135" s="32"/>
      <c r="C135" s="82"/>
      <c r="D135" s="83"/>
      <c r="E135" s="252"/>
      <c r="F135" s="241"/>
      <c r="G135" s="276"/>
      <c r="H135" s="29"/>
      <c r="I135" s="29"/>
      <c r="J135" s="203"/>
      <c r="K135" s="311"/>
    </row>
    <row r="136" spans="1:11">
      <c r="A136" s="127"/>
      <c r="B136" s="32"/>
      <c r="C136" s="82"/>
      <c r="D136" s="83"/>
      <c r="E136" s="252"/>
      <c r="F136" s="241"/>
      <c r="G136" s="276"/>
      <c r="H136" s="29"/>
      <c r="I136" s="29"/>
      <c r="J136" s="203"/>
      <c r="K136" s="311"/>
    </row>
    <row r="137" spans="1:11">
      <c r="A137" s="136"/>
      <c r="B137" s="32"/>
      <c r="C137" s="82"/>
      <c r="D137" s="83"/>
      <c r="E137" s="252"/>
      <c r="F137" s="241"/>
      <c r="G137" s="276"/>
      <c r="H137" s="29"/>
      <c r="I137" s="29"/>
      <c r="J137" s="203"/>
      <c r="K137" s="311"/>
    </row>
    <row r="138" spans="1:11">
      <c r="A138" s="136"/>
      <c r="B138" s="32"/>
      <c r="C138" s="82"/>
      <c r="D138" s="83"/>
      <c r="E138" s="240"/>
      <c r="F138" s="241"/>
      <c r="G138" s="276"/>
      <c r="H138" s="29"/>
      <c r="I138" s="29"/>
      <c r="J138" s="203"/>
      <c r="K138" s="311"/>
    </row>
    <row r="139" spans="1:11">
      <c r="A139" s="127"/>
      <c r="B139" s="32"/>
      <c r="C139" s="82"/>
      <c r="D139" s="83"/>
      <c r="E139" s="240"/>
      <c r="F139" s="241"/>
      <c r="G139" s="276"/>
      <c r="H139" s="29"/>
      <c r="I139" s="29"/>
      <c r="J139" s="203"/>
      <c r="K139" s="311"/>
    </row>
    <row r="140" spans="1:11">
      <c r="A140" s="151"/>
      <c r="B140" s="32"/>
      <c r="C140" s="82"/>
      <c r="D140" s="83"/>
      <c r="E140" s="242"/>
      <c r="F140" s="243"/>
      <c r="G140" s="276"/>
      <c r="H140" s="82"/>
      <c r="I140" s="29"/>
      <c r="J140" s="203"/>
      <c r="K140" s="311"/>
    </row>
    <row r="141" spans="1:11">
      <c r="A141" s="223"/>
      <c r="B141" s="226"/>
      <c r="C141" s="87"/>
      <c r="D141" s="86"/>
      <c r="E141" s="244"/>
      <c r="F141" s="245"/>
      <c r="G141" s="275"/>
      <c r="H141" s="87"/>
      <c r="I141" s="87"/>
      <c r="J141" s="204"/>
      <c r="K141" s="310"/>
    </row>
    <row r="142" spans="1:11">
      <c r="A142" s="194"/>
      <c r="B142" s="227"/>
      <c r="C142" s="85"/>
      <c r="D142" s="86"/>
      <c r="E142" s="250"/>
      <c r="F142" s="251"/>
      <c r="G142" s="275"/>
      <c r="H142" s="20"/>
      <c r="I142" s="20"/>
      <c r="J142" s="204"/>
      <c r="K142" s="310"/>
    </row>
    <row r="143" spans="1:11">
      <c r="A143" s="127"/>
      <c r="B143" s="32"/>
      <c r="C143" s="82"/>
      <c r="D143" s="83"/>
      <c r="E143" s="252"/>
      <c r="F143" s="241"/>
      <c r="G143" s="276"/>
      <c r="H143" s="29"/>
      <c r="I143" s="29"/>
      <c r="J143" s="203"/>
      <c r="K143" s="311"/>
    </row>
    <row r="144" spans="1:11">
      <c r="A144" s="4"/>
      <c r="B144" s="98"/>
      <c r="C144" s="77"/>
      <c r="D144" s="98"/>
      <c r="E144" s="1"/>
      <c r="F144" s="71"/>
      <c r="G144" s="292"/>
      <c r="H144" s="3"/>
      <c r="I144" s="100"/>
      <c r="J144" s="301"/>
    </row>
    <row r="145" spans="1:11">
      <c r="A145" s="4"/>
      <c r="B145" s="98"/>
      <c r="C145" s="77"/>
      <c r="D145" s="98"/>
      <c r="E145" s="1"/>
      <c r="F145" s="71"/>
      <c r="G145" s="292"/>
      <c r="H145" s="3"/>
      <c r="I145" s="100"/>
      <c r="J145" s="301"/>
    </row>
    <row r="146" spans="1:11" ht="35.25" customHeight="1">
      <c r="A146" s="1" t="s">
        <v>1</v>
      </c>
      <c r="B146" s="1"/>
      <c r="C146" s="71"/>
      <c r="D146" s="77"/>
      <c r="E146" s="232"/>
      <c r="F146" s="233"/>
      <c r="G146" s="270"/>
      <c r="H146" s="1"/>
      <c r="I146" s="1"/>
      <c r="J146" s="299"/>
      <c r="K146" s="309"/>
    </row>
    <row r="147" spans="1:11">
      <c r="A147" s="3761" t="s">
        <v>1184</v>
      </c>
      <c r="B147" s="3761"/>
      <c r="C147" s="10"/>
      <c r="D147" s="78"/>
      <c r="E147" s="232"/>
      <c r="F147" s="233"/>
      <c r="G147" s="270"/>
      <c r="H147" s="1"/>
      <c r="I147" s="1"/>
      <c r="J147" s="299"/>
      <c r="K147" s="309"/>
    </row>
    <row r="148" spans="1:11" ht="21.75" customHeight="1" thickBot="1">
      <c r="A148" s="4"/>
      <c r="B148" s="3"/>
      <c r="C148" s="77"/>
      <c r="D148" s="77"/>
      <c r="E148" s="232"/>
      <c r="F148" s="233"/>
      <c r="G148" s="270"/>
      <c r="H148" s="3"/>
      <c r="I148" s="3"/>
      <c r="J148" s="299"/>
      <c r="K148" s="309"/>
    </row>
    <row r="149" spans="1:11">
      <c r="A149" s="3759"/>
      <c r="B149" s="3760" t="s">
        <v>3</v>
      </c>
      <c r="C149" s="6" t="s">
        <v>4</v>
      </c>
      <c r="D149" s="7" t="s">
        <v>5</v>
      </c>
      <c r="E149" s="234" t="s">
        <v>6</v>
      </c>
      <c r="F149" s="235" t="s">
        <v>6</v>
      </c>
      <c r="G149" s="297" t="s">
        <v>7</v>
      </c>
      <c r="H149" s="80" t="s">
        <v>8</v>
      </c>
      <c r="I149" s="6" t="s">
        <v>9</v>
      </c>
      <c r="J149" s="302" t="s">
        <v>10</v>
      </c>
      <c r="K149" s="313" t="s">
        <v>10</v>
      </c>
    </row>
    <row r="150" spans="1:11" ht="35.25" thickBot="1">
      <c r="A150" s="118"/>
      <c r="B150" s="16"/>
      <c r="C150" s="12"/>
      <c r="D150" s="13" t="s">
        <v>11</v>
      </c>
      <c r="E150" s="236" t="s">
        <v>12</v>
      </c>
      <c r="F150" s="237" t="s">
        <v>13</v>
      </c>
      <c r="G150" s="298"/>
      <c r="H150" s="12" t="s">
        <v>14</v>
      </c>
      <c r="I150" s="12"/>
      <c r="J150" s="303" t="s">
        <v>15</v>
      </c>
      <c r="K150" s="314" t="s">
        <v>16</v>
      </c>
    </row>
    <row r="151" spans="1:11">
      <c r="A151" s="221"/>
      <c r="B151" s="224"/>
      <c r="C151" s="220"/>
      <c r="D151" s="206"/>
      <c r="E151" s="238"/>
      <c r="F151" s="239"/>
      <c r="G151" s="296"/>
      <c r="H151" s="220"/>
      <c r="I151" s="220"/>
      <c r="J151" s="300"/>
      <c r="K151" s="315"/>
    </row>
    <row r="152" spans="1:11">
      <c r="A152" s="222"/>
      <c r="B152" s="26"/>
      <c r="C152" s="85"/>
      <c r="D152" s="86"/>
      <c r="E152" s="250"/>
      <c r="F152" s="251"/>
      <c r="G152" s="275"/>
      <c r="H152" s="204"/>
      <c r="I152" s="20"/>
      <c r="J152" s="204"/>
      <c r="K152" s="310"/>
    </row>
    <row r="153" spans="1:11">
      <c r="A153" s="127"/>
      <c r="B153" s="32"/>
      <c r="C153" s="82"/>
      <c r="D153" s="83"/>
      <c r="E153" s="250"/>
      <c r="F153" s="251"/>
      <c r="G153" s="276"/>
      <c r="H153" s="203"/>
      <c r="I153" s="29"/>
      <c r="J153" s="203"/>
      <c r="K153" s="311"/>
    </row>
    <row r="154" spans="1:11">
      <c r="A154" s="127"/>
      <c r="B154" s="32"/>
      <c r="C154" s="82"/>
      <c r="D154" s="83"/>
      <c r="E154" s="252"/>
      <c r="F154" s="241"/>
      <c r="G154" s="276"/>
      <c r="H154" s="203"/>
      <c r="I154" s="29"/>
      <c r="J154" s="203"/>
      <c r="K154" s="311"/>
    </row>
    <row r="155" spans="1:11">
      <c r="A155" s="127"/>
      <c r="B155" s="32"/>
      <c r="C155" s="82"/>
      <c r="D155" s="83"/>
      <c r="E155" s="252"/>
      <c r="F155" s="241"/>
      <c r="G155" s="276"/>
      <c r="H155" s="29"/>
      <c r="I155" s="29"/>
      <c r="J155" s="203"/>
      <c r="K155" s="311"/>
    </row>
    <row r="156" spans="1:11">
      <c r="A156" s="127"/>
      <c r="B156" s="32"/>
      <c r="C156" s="82"/>
      <c r="D156" s="83"/>
      <c r="E156" s="252"/>
      <c r="F156" s="241"/>
      <c r="G156" s="276"/>
      <c r="H156" s="29"/>
      <c r="I156" s="29"/>
      <c r="J156" s="203"/>
      <c r="K156" s="311"/>
    </row>
    <row r="157" spans="1:11">
      <c r="A157" s="127"/>
      <c r="B157" s="32"/>
      <c r="C157" s="82"/>
      <c r="D157" s="83"/>
      <c r="E157" s="252"/>
      <c r="F157" s="241"/>
      <c r="G157" s="276"/>
      <c r="H157" s="29"/>
      <c r="I157" s="29"/>
      <c r="J157" s="203"/>
      <c r="K157" s="311"/>
    </row>
    <row r="158" spans="1:11">
      <c r="A158" s="127"/>
      <c r="B158" s="26"/>
      <c r="C158" s="82"/>
      <c r="D158" s="83"/>
      <c r="E158" s="252"/>
      <c r="F158" s="241"/>
      <c r="G158" s="276"/>
      <c r="H158" s="29"/>
      <c r="I158" s="29"/>
      <c r="J158" s="203"/>
      <c r="K158" s="311"/>
    </row>
    <row r="159" spans="1:11">
      <c r="A159" s="127"/>
      <c r="B159" s="60"/>
      <c r="C159" s="82"/>
      <c r="D159" s="83"/>
      <c r="E159" s="252"/>
      <c r="F159" s="241"/>
      <c r="G159" s="276"/>
      <c r="H159" s="29"/>
      <c r="I159" s="29"/>
      <c r="J159" s="203"/>
      <c r="K159" s="311"/>
    </row>
    <row r="160" spans="1:11">
      <c r="A160" s="127"/>
      <c r="B160" s="32"/>
      <c r="C160" s="82"/>
      <c r="D160" s="3756"/>
      <c r="E160" s="256"/>
      <c r="F160" s="241"/>
      <c r="G160" s="277"/>
      <c r="H160" s="29"/>
      <c r="I160" s="29"/>
      <c r="J160" s="203"/>
      <c r="K160" s="311"/>
    </row>
    <row r="161" spans="1:11">
      <c r="A161" s="127"/>
      <c r="B161" s="32"/>
      <c r="C161" s="82"/>
      <c r="D161" s="3756"/>
      <c r="E161" s="256"/>
      <c r="F161" s="241"/>
      <c r="G161" s="277"/>
      <c r="H161" s="29"/>
      <c r="I161" s="29"/>
      <c r="J161" s="203"/>
      <c r="K161" s="311"/>
    </row>
    <row r="162" spans="1:11">
      <c r="A162" s="127"/>
      <c r="B162" s="32"/>
      <c r="C162" s="82"/>
      <c r="D162" s="3756"/>
      <c r="E162" s="256"/>
      <c r="F162" s="241"/>
      <c r="G162" s="277"/>
      <c r="H162" s="29"/>
      <c r="I162" s="29"/>
      <c r="J162" s="203"/>
      <c r="K162" s="311"/>
    </row>
    <row r="163" spans="1:11">
      <c r="A163" s="222"/>
      <c r="B163" s="92"/>
      <c r="C163" s="85"/>
      <c r="D163" s="86"/>
      <c r="E163" s="252"/>
      <c r="F163" s="241"/>
      <c r="G163" s="275"/>
      <c r="H163" s="20"/>
      <c r="I163" s="20"/>
      <c r="J163" s="204"/>
      <c r="K163" s="310"/>
    </row>
    <row r="164" spans="1:11">
      <c r="A164" s="127"/>
      <c r="B164" s="225"/>
      <c r="C164" s="82"/>
      <c r="D164" s="83"/>
      <c r="E164" s="252"/>
      <c r="F164" s="241"/>
      <c r="G164" s="276"/>
      <c r="H164" s="29"/>
      <c r="I164" s="29"/>
      <c r="J164" s="203"/>
      <c r="K164" s="311"/>
    </row>
    <row r="165" spans="1:11">
      <c r="A165" s="127"/>
      <c r="B165" s="225"/>
      <c r="C165" s="82"/>
      <c r="D165" s="83"/>
      <c r="E165" s="252"/>
      <c r="F165" s="241"/>
      <c r="G165" s="276"/>
      <c r="H165" s="29"/>
      <c r="I165" s="29"/>
      <c r="J165" s="203"/>
      <c r="K165" s="311"/>
    </row>
    <row r="166" spans="1:11">
      <c r="A166" s="127"/>
      <c r="B166" s="225"/>
      <c r="C166" s="82"/>
      <c r="D166" s="83"/>
      <c r="E166" s="252"/>
      <c r="F166" s="241"/>
      <c r="G166" s="276"/>
      <c r="H166" s="29"/>
      <c r="I166" s="29"/>
      <c r="J166" s="203"/>
      <c r="K166" s="311"/>
    </row>
    <row r="167" spans="1:11">
      <c r="A167" s="127"/>
      <c r="B167" s="225"/>
      <c r="C167" s="82"/>
      <c r="D167" s="83"/>
      <c r="E167" s="252"/>
      <c r="F167" s="241"/>
      <c r="G167" s="276"/>
      <c r="H167" s="29"/>
      <c r="I167" s="29"/>
      <c r="J167" s="203"/>
      <c r="K167" s="311"/>
    </row>
    <row r="168" spans="1:11">
      <c r="A168" s="127"/>
      <c r="B168" s="225"/>
      <c r="C168" s="82"/>
      <c r="D168" s="83"/>
      <c r="E168" s="252"/>
      <c r="F168" s="241"/>
      <c r="G168" s="276"/>
      <c r="H168" s="29"/>
      <c r="I168" s="29"/>
      <c r="J168" s="203"/>
      <c r="K168" s="311"/>
    </row>
    <row r="169" spans="1:11">
      <c r="A169" s="127"/>
      <c r="B169" s="225"/>
      <c r="C169" s="82"/>
      <c r="D169" s="83"/>
      <c r="E169" s="252"/>
      <c r="F169" s="241"/>
      <c r="G169" s="276"/>
      <c r="H169" s="29"/>
      <c r="I169" s="29"/>
      <c r="J169" s="203"/>
      <c r="K169" s="311"/>
    </row>
    <row r="170" spans="1:11">
      <c r="A170" s="127"/>
      <c r="B170" s="225"/>
      <c r="C170" s="82"/>
      <c r="D170" s="83"/>
      <c r="E170" s="252"/>
      <c r="F170" s="241"/>
      <c r="G170" s="276"/>
      <c r="H170" s="29"/>
      <c r="I170" s="29"/>
      <c r="J170" s="203"/>
      <c r="K170" s="311"/>
    </row>
    <row r="171" spans="1:11">
      <c r="A171" s="127"/>
      <c r="B171" s="32"/>
      <c r="C171" s="82"/>
      <c r="D171" s="83"/>
      <c r="E171" s="252"/>
      <c r="F171" s="241"/>
      <c r="G171" s="276"/>
      <c r="H171" s="29"/>
      <c r="I171" s="29"/>
      <c r="J171" s="203"/>
      <c r="K171" s="311"/>
    </row>
    <row r="172" spans="1:11">
      <c r="A172" s="127"/>
      <c r="B172" s="32"/>
      <c r="C172" s="82"/>
      <c r="D172" s="83"/>
      <c r="E172" s="252"/>
      <c r="F172" s="241"/>
      <c r="G172" s="276"/>
      <c r="H172" s="29"/>
      <c r="I172" s="29"/>
      <c r="J172" s="203"/>
      <c r="K172" s="311"/>
    </row>
    <row r="173" spans="1:11">
      <c r="A173" s="136"/>
      <c r="B173" s="32"/>
      <c r="C173" s="82"/>
      <c r="D173" s="83"/>
      <c r="E173" s="252"/>
      <c r="F173" s="241"/>
      <c r="G173" s="276"/>
      <c r="H173" s="29"/>
      <c r="I173" s="29"/>
      <c r="J173" s="203"/>
      <c r="K173" s="311"/>
    </row>
    <row r="174" spans="1:11">
      <c r="A174" s="136"/>
      <c r="B174" s="32"/>
      <c r="C174" s="82"/>
      <c r="D174" s="83"/>
      <c r="E174" s="240"/>
      <c r="F174" s="241"/>
      <c r="G174" s="276"/>
      <c r="H174" s="29"/>
      <c r="I174" s="29"/>
      <c r="J174" s="203"/>
      <c r="K174" s="311"/>
    </row>
    <row r="175" spans="1:11">
      <c r="A175" s="127"/>
      <c r="B175" s="32"/>
      <c r="C175" s="82"/>
      <c r="D175" s="83"/>
      <c r="E175" s="240"/>
      <c r="F175" s="241"/>
      <c r="G175" s="276"/>
      <c r="H175" s="29"/>
      <c r="I175" s="29"/>
      <c r="J175" s="203"/>
      <c r="K175" s="311"/>
    </row>
    <row r="176" spans="1:11">
      <c r="A176" s="151"/>
      <c r="B176" s="32"/>
      <c r="C176" s="82"/>
      <c r="D176" s="83"/>
      <c r="E176" s="242"/>
      <c r="F176" s="243"/>
      <c r="G176" s="276"/>
      <c r="H176" s="82"/>
      <c r="I176" s="29"/>
      <c r="J176" s="203"/>
      <c r="K176" s="311"/>
    </row>
    <row r="177" spans="1:11">
      <c r="A177" s="223"/>
      <c r="B177" s="226"/>
      <c r="C177" s="87"/>
      <c r="D177" s="86"/>
      <c r="E177" s="244"/>
      <c r="F177" s="245"/>
      <c r="G177" s="275"/>
      <c r="H177" s="87"/>
      <c r="I177" s="87"/>
      <c r="J177" s="204"/>
      <c r="K177" s="310"/>
    </row>
    <row r="178" spans="1:11">
      <c r="A178" s="194"/>
      <c r="B178" s="227"/>
      <c r="C178" s="85"/>
      <c r="D178" s="86"/>
      <c r="E178" s="250"/>
      <c r="F178" s="251"/>
      <c r="G178" s="275"/>
      <c r="H178" s="20"/>
      <c r="I178" s="20"/>
      <c r="J178" s="204"/>
      <c r="K178" s="310"/>
    </row>
    <row r="179" spans="1:11">
      <c r="A179" s="127"/>
      <c r="B179" s="32"/>
      <c r="C179" s="82"/>
      <c r="D179" s="83"/>
      <c r="E179" s="252"/>
      <c r="F179" s="241"/>
      <c r="G179" s="276"/>
      <c r="H179" s="29"/>
      <c r="I179" s="29"/>
      <c r="J179" s="203"/>
      <c r="K179" s="311"/>
    </row>
    <row r="180" spans="1:11">
      <c r="A180" s="4"/>
      <c r="B180" s="98"/>
      <c r="C180" s="77"/>
      <c r="D180" s="98"/>
      <c r="E180" s="1"/>
      <c r="F180" s="71"/>
      <c r="G180" s="292"/>
      <c r="H180" s="3"/>
      <c r="I180" s="100"/>
      <c r="J180" s="301"/>
    </row>
  </sheetData>
  <mergeCells count="5">
    <mergeCell ref="A3:B3"/>
    <mergeCell ref="A39:B39"/>
    <mergeCell ref="A111:B111"/>
    <mergeCell ref="A147:B147"/>
    <mergeCell ref="A79:B79"/>
  </mergeCells>
  <phoneticPr fontId="4" type="noConversion"/>
  <pageMargins left="0.65" right="0.14000000000000001" top="0.16" bottom="0.21" header="0.16" footer="0.25"/>
  <pageSetup paperSize="9" scale="65" orientation="portrait" r:id="rId1"/>
  <headerFooter alignWithMargins="0"/>
  <rowBreaks count="1" manualBreakCount="1">
    <brk id="3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27BA-EC45-484A-95C9-D58DF4A64D31}">
  <sheetPr>
    <tabColor indexed="45"/>
  </sheetPr>
  <dimension ref="A1:O257"/>
  <sheetViews>
    <sheetView view="pageBreakPreview" topLeftCell="A223" zoomScale="60" zoomScaleNormal="100" workbookViewId="0">
      <selection activeCell="B234" sqref="B234"/>
    </sheetView>
  </sheetViews>
  <sheetFormatPr defaultColWidth="12.140625" defaultRowHeight="34.5"/>
  <cols>
    <col min="1" max="1" width="2.7109375" style="98" customWidth="1"/>
    <col min="2" max="2" width="34.85546875" style="10" customWidth="1"/>
    <col min="3" max="3" width="10.7109375" style="98" customWidth="1"/>
    <col min="4" max="4" width="10.7109375" style="1" customWidth="1"/>
    <col min="5" max="5" width="10.5703125" style="178" customWidth="1"/>
    <col min="6" max="6" width="10.42578125" style="99" customWidth="1"/>
    <col min="7" max="7" width="11.140625" style="98" customWidth="1"/>
    <col min="8" max="8" width="10.140625" style="100" customWidth="1"/>
    <col min="9" max="9" width="24.7109375" style="101" customWidth="1"/>
    <col min="10" max="10" width="12.140625" style="295" customWidth="1"/>
    <col min="11" max="11" width="9.7109375" style="333" customWidth="1"/>
    <col min="12" max="12" width="13.85546875" style="104" customWidth="1"/>
    <col min="13" max="13" width="8.85546875" style="105" customWidth="1"/>
    <col min="14" max="14" width="18.140625" style="101" customWidth="1"/>
    <col min="15" max="16384" width="12.140625" style="3"/>
  </cols>
  <sheetData>
    <row r="1" spans="1:14" ht="24" customHeight="1">
      <c r="A1" s="4"/>
      <c r="B1" s="1"/>
      <c r="C1" s="77"/>
      <c r="D1" s="77"/>
      <c r="E1" s="232"/>
      <c r="F1" s="233"/>
      <c r="G1" s="270"/>
      <c r="H1" s="3"/>
      <c r="I1" s="3"/>
      <c r="J1" s="299"/>
      <c r="K1" s="328"/>
      <c r="L1" s="3"/>
      <c r="M1" s="3"/>
      <c r="N1" s="3"/>
    </row>
    <row r="2" spans="1:14" s="1" customFormat="1">
      <c r="A2" s="1" t="s">
        <v>1</v>
      </c>
      <c r="C2" s="71"/>
      <c r="D2" s="77"/>
      <c r="E2" s="232"/>
      <c r="F2" s="233"/>
      <c r="G2" s="270"/>
      <c r="J2" s="299"/>
      <c r="K2" s="328"/>
    </row>
    <row r="3" spans="1:14" s="1" customFormat="1">
      <c r="A3" s="3761" t="s">
        <v>8238</v>
      </c>
      <c r="B3" s="3761"/>
      <c r="C3" s="106"/>
      <c r="D3" s="78"/>
      <c r="E3" s="232"/>
      <c r="F3" s="233"/>
      <c r="G3" s="270"/>
      <c r="J3" s="299"/>
      <c r="K3" s="328"/>
    </row>
    <row r="4" spans="1:14" ht="17.25" customHeight="1" thickBot="1">
      <c r="A4" s="4"/>
      <c r="B4" s="1"/>
      <c r="C4" s="77"/>
      <c r="D4" s="77"/>
      <c r="E4" s="232"/>
      <c r="F4" s="233"/>
      <c r="G4" s="270"/>
      <c r="H4" s="3"/>
      <c r="I4" s="3"/>
      <c r="J4" s="299"/>
      <c r="K4" s="328"/>
      <c r="L4" s="3"/>
      <c r="M4" s="3"/>
      <c r="N4" s="3"/>
    </row>
    <row r="5" spans="1:14" s="10" customFormat="1">
      <c r="A5" s="3759"/>
      <c r="B5" s="3760" t="s">
        <v>3</v>
      </c>
      <c r="C5" s="6" t="s">
        <v>4</v>
      </c>
      <c r="D5" s="7" t="s">
        <v>5</v>
      </c>
      <c r="E5" s="234" t="s">
        <v>6</v>
      </c>
      <c r="F5" s="235" t="s">
        <v>6</v>
      </c>
      <c r="G5" s="201" t="s">
        <v>7</v>
      </c>
      <c r="H5" s="80" t="s">
        <v>8</v>
      </c>
      <c r="I5" s="6" t="s">
        <v>9</v>
      </c>
      <c r="J5" s="6" t="s">
        <v>10</v>
      </c>
      <c r="K5" s="449" t="s">
        <v>10</v>
      </c>
    </row>
    <row r="6" spans="1:14" s="10" customFormat="1" ht="35.25" thickBot="1">
      <c r="A6" s="118"/>
      <c r="B6" s="16"/>
      <c r="C6" s="12"/>
      <c r="D6" s="13" t="s">
        <v>11</v>
      </c>
      <c r="E6" s="236" t="s">
        <v>12</v>
      </c>
      <c r="F6" s="237" t="s">
        <v>13</v>
      </c>
      <c r="G6" s="202"/>
      <c r="H6" s="12" t="s">
        <v>14</v>
      </c>
      <c r="I6" s="12"/>
      <c r="J6" s="12" t="s">
        <v>15</v>
      </c>
      <c r="K6" s="450" t="s">
        <v>16</v>
      </c>
    </row>
    <row r="7" spans="1:14">
      <c r="A7" s="222"/>
      <c r="B7" s="92" t="s">
        <v>8239</v>
      </c>
      <c r="C7" s="82"/>
      <c r="D7" s="83"/>
      <c r="E7" s="252">
        <v>2000</v>
      </c>
      <c r="F7" s="241"/>
      <c r="G7" s="276" t="s">
        <v>8240</v>
      </c>
      <c r="H7" s="29"/>
      <c r="I7" s="29"/>
      <c r="J7" s="203"/>
      <c r="K7" s="327">
        <v>1550</v>
      </c>
      <c r="L7" s="3"/>
      <c r="M7" s="3"/>
      <c r="N7" s="3"/>
    </row>
    <row r="8" spans="1:14">
      <c r="A8" s="222"/>
      <c r="B8" s="46" t="s">
        <v>8241</v>
      </c>
      <c r="C8" s="82"/>
      <c r="D8" s="83"/>
      <c r="E8" s="252">
        <v>1500</v>
      </c>
      <c r="F8" s="241"/>
      <c r="G8" s="276" t="s">
        <v>8240</v>
      </c>
      <c r="H8" s="29"/>
      <c r="I8" s="29"/>
      <c r="J8" s="203"/>
      <c r="K8" s="327">
        <v>1200</v>
      </c>
      <c r="L8" s="3"/>
      <c r="M8" s="3"/>
      <c r="N8" s="3"/>
    </row>
    <row r="9" spans="1:14">
      <c r="A9" s="127"/>
      <c r="B9" s="1160" t="s">
        <v>8242</v>
      </c>
      <c r="C9" s="1149" t="s">
        <v>8243</v>
      </c>
      <c r="D9" s="950"/>
      <c r="E9" s="1150">
        <v>2800</v>
      </c>
      <c r="F9" s="1151"/>
      <c r="G9" s="1152" t="s">
        <v>8244</v>
      </c>
      <c r="H9" s="1153"/>
      <c r="I9" s="1154"/>
      <c r="J9" s="1153">
        <v>200</v>
      </c>
      <c r="K9" s="1155"/>
      <c r="L9" s="3"/>
      <c r="M9" s="3"/>
      <c r="N9" s="3"/>
    </row>
    <row r="10" spans="1:14">
      <c r="A10" s="127"/>
      <c r="B10" s="1160" t="s">
        <v>8242</v>
      </c>
      <c r="C10" s="1149" t="s">
        <v>8245</v>
      </c>
      <c r="D10" s="950"/>
      <c r="E10" s="1150">
        <v>3200</v>
      </c>
      <c r="F10" s="1151"/>
      <c r="G10" s="1152" t="s">
        <v>8244</v>
      </c>
      <c r="H10" s="1153"/>
      <c r="I10" s="1154"/>
      <c r="J10" s="1153">
        <v>2250</v>
      </c>
      <c r="K10" s="1155"/>
      <c r="L10" s="3"/>
      <c r="M10" s="3"/>
      <c r="N10" s="3"/>
    </row>
    <row r="11" spans="1:14">
      <c r="A11" s="127"/>
      <c r="B11" s="1160" t="s">
        <v>8246</v>
      </c>
      <c r="C11" s="942" t="s">
        <v>8243</v>
      </c>
      <c r="D11" s="1156"/>
      <c r="E11" s="951">
        <v>1700</v>
      </c>
      <c r="F11" s="945"/>
      <c r="G11" s="946" t="s">
        <v>8247</v>
      </c>
      <c r="H11" s="947"/>
      <c r="I11" s="947"/>
      <c r="J11" s="1157"/>
      <c r="K11" s="1158">
        <v>1200</v>
      </c>
      <c r="L11" s="3"/>
      <c r="M11" s="3"/>
      <c r="N11" s="3"/>
    </row>
    <row r="12" spans="1:14">
      <c r="A12" s="127"/>
      <c r="B12" s="1160" t="s">
        <v>8246</v>
      </c>
      <c r="C12" s="942" t="s">
        <v>8245</v>
      </c>
      <c r="D12" s="1156"/>
      <c r="E12" s="951">
        <v>2200</v>
      </c>
      <c r="F12" s="945"/>
      <c r="G12" s="946" t="s">
        <v>8247</v>
      </c>
      <c r="H12" s="947"/>
      <c r="I12" s="947"/>
      <c r="J12" s="1157"/>
      <c r="K12" s="1158">
        <v>1500</v>
      </c>
      <c r="L12" s="3"/>
      <c r="M12" s="3"/>
      <c r="N12" s="3"/>
    </row>
    <row r="13" spans="1:14">
      <c r="A13" s="127"/>
      <c r="B13" s="1160" t="s">
        <v>8248</v>
      </c>
      <c r="C13" s="942"/>
      <c r="D13" s="1159" t="s">
        <v>183</v>
      </c>
      <c r="E13" s="1150">
        <v>155</v>
      </c>
      <c r="F13" s="1151"/>
      <c r="G13" s="946" t="s">
        <v>83</v>
      </c>
      <c r="H13" s="1157">
        <v>130.84</v>
      </c>
      <c r="I13" s="947"/>
      <c r="J13" s="1157">
        <v>2800</v>
      </c>
      <c r="K13" s="1155">
        <v>139.99</v>
      </c>
      <c r="L13" s="3"/>
      <c r="M13" s="3"/>
      <c r="N13" s="3"/>
    </row>
    <row r="14" spans="1:14">
      <c r="A14" s="127"/>
      <c r="B14" s="1160" t="s">
        <v>8249</v>
      </c>
      <c r="C14" s="942"/>
      <c r="D14" s="950" t="s">
        <v>168</v>
      </c>
      <c r="E14" s="951">
        <v>120</v>
      </c>
      <c r="F14" s="945"/>
      <c r="G14" s="946" t="s">
        <v>198</v>
      </c>
      <c r="H14" s="947"/>
      <c r="I14" s="947"/>
      <c r="J14" s="1157">
        <v>3780</v>
      </c>
      <c r="K14" s="1155">
        <v>105</v>
      </c>
      <c r="L14" s="3"/>
      <c r="M14" s="3"/>
      <c r="N14" s="3"/>
    </row>
    <row r="15" spans="1:14">
      <c r="A15" s="127"/>
      <c r="B15" s="92" t="s">
        <v>1144</v>
      </c>
      <c r="C15" s="85"/>
      <c r="D15" s="86" t="s">
        <v>168</v>
      </c>
      <c r="E15" s="252">
        <v>120</v>
      </c>
      <c r="F15" s="241"/>
      <c r="G15" s="946" t="s">
        <v>83</v>
      </c>
      <c r="H15" s="947"/>
      <c r="I15" s="947"/>
      <c r="J15" s="1157">
        <v>3780</v>
      </c>
      <c r="K15" s="1155">
        <v>105</v>
      </c>
      <c r="L15" s="3"/>
      <c r="M15" s="3"/>
      <c r="N15" s="3"/>
    </row>
    <row r="16" spans="1:14">
      <c r="A16" s="127"/>
      <c r="B16" s="128" t="s">
        <v>8250</v>
      </c>
      <c r="C16" s="82" t="s">
        <v>189</v>
      </c>
      <c r="D16" s="86" t="s">
        <v>1172</v>
      </c>
      <c r="E16" s="252">
        <v>95</v>
      </c>
      <c r="F16" s="241"/>
      <c r="G16" s="276" t="s">
        <v>8251</v>
      </c>
      <c r="H16" s="29"/>
      <c r="I16" s="29"/>
      <c r="J16" s="203">
        <v>1626.4</v>
      </c>
      <c r="K16" s="327">
        <v>81.319999999999993</v>
      </c>
      <c r="L16" s="3"/>
      <c r="M16" s="3"/>
      <c r="N16" s="3"/>
    </row>
    <row r="17" spans="1:14">
      <c r="A17" s="127"/>
      <c r="B17" s="128" t="s">
        <v>8252</v>
      </c>
      <c r="C17" s="82" t="s">
        <v>189</v>
      </c>
      <c r="D17" s="86" t="s">
        <v>1172</v>
      </c>
      <c r="E17" s="252">
        <v>95</v>
      </c>
      <c r="F17" s="241"/>
      <c r="G17" s="276" t="s">
        <v>8253</v>
      </c>
      <c r="H17" s="29"/>
      <c r="I17" s="29"/>
      <c r="J17" s="203">
        <v>1598</v>
      </c>
      <c r="K17" s="327">
        <v>79.89</v>
      </c>
      <c r="L17" s="3"/>
      <c r="M17" s="3"/>
      <c r="N17" s="3"/>
    </row>
    <row r="18" spans="1:14">
      <c r="A18" s="127"/>
      <c r="B18" s="92" t="s">
        <v>8254</v>
      </c>
      <c r="C18" s="82"/>
      <c r="D18" s="86" t="s">
        <v>1172</v>
      </c>
      <c r="E18" s="252"/>
      <c r="F18" s="241"/>
      <c r="G18" s="276" t="s">
        <v>8255</v>
      </c>
      <c r="H18" s="29"/>
      <c r="I18" s="29"/>
      <c r="J18" s="203">
        <v>1363</v>
      </c>
      <c r="K18" s="327">
        <v>68.150000000000006</v>
      </c>
      <c r="L18" s="3"/>
      <c r="M18" s="3"/>
      <c r="N18" s="3"/>
    </row>
    <row r="19" spans="1:14">
      <c r="A19" s="127"/>
      <c r="B19" s="128" t="s">
        <v>8256</v>
      </c>
      <c r="C19" s="82"/>
      <c r="D19" s="86" t="s">
        <v>1172</v>
      </c>
      <c r="E19" s="252"/>
      <c r="F19" s="241"/>
      <c r="G19" s="276" t="s">
        <v>8257</v>
      </c>
      <c r="H19" s="29"/>
      <c r="I19" s="29"/>
      <c r="J19" s="203">
        <v>2050</v>
      </c>
      <c r="K19" s="327"/>
      <c r="L19" s="3"/>
      <c r="M19" s="3"/>
      <c r="N19" s="3"/>
    </row>
    <row r="20" spans="1:14">
      <c r="A20" s="194"/>
      <c r="B20" s="46" t="s">
        <v>1165</v>
      </c>
      <c r="C20" s="85"/>
      <c r="D20" s="86" t="s">
        <v>22</v>
      </c>
      <c r="E20" s="252">
        <v>130</v>
      </c>
      <c r="F20" s="241"/>
      <c r="G20" s="275" t="s">
        <v>8258</v>
      </c>
      <c r="H20" s="20"/>
      <c r="I20" s="20"/>
      <c r="J20" s="204">
        <v>950</v>
      </c>
      <c r="K20" s="327">
        <v>95</v>
      </c>
      <c r="L20" s="3"/>
      <c r="M20" s="3"/>
      <c r="N20" s="3"/>
    </row>
    <row r="21" spans="1:14">
      <c r="A21" s="194"/>
      <c r="B21" s="92" t="s">
        <v>1161</v>
      </c>
      <c r="C21" s="85"/>
      <c r="D21" s="86" t="s">
        <v>22</v>
      </c>
      <c r="E21" s="252">
        <v>130</v>
      </c>
      <c r="F21" s="241"/>
      <c r="G21" s="275" t="s">
        <v>8258</v>
      </c>
      <c r="H21" s="20"/>
      <c r="I21" s="20"/>
      <c r="J21" s="204">
        <v>950</v>
      </c>
      <c r="K21" s="327">
        <v>95</v>
      </c>
      <c r="L21" s="3"/>
      <c r="M21" s="3"/>
      <c r="N21" s="3"/>
    </row>
    <row r="22" spans="1:14">
      <c r="A22" s="194"/>
      <c r="B22" s="164" t="s">
        <v>8259</v>
      </c>
      <c r="C22" s="459" t="s">
        <v>45</v>
      </c>
      <c r="D22" s="646" t="s">
        <v>172</v>
      </c>
      <c r="E22" s="647"/>
      <c r="F22" s="648"/>
      <c r="G22" s="649"/>
      <c r="H22" s="162"/>
      <c r="I22" s="162"/>
      <c r="J22" s="162"/>
      <c r="K22" s="650"/>
      <c r="L22" s="3"/>
      <c r="M22" s="3"/>
      <c r="N22" s="3"/>
    </row>
    <row r="23" spans="1:14">
      <c r="A23" s="194"/>
      <c r="B23" s="164" t="s">
        <v>8259</v>
      </c>
      <c r="C23" s="459" t="s">
        <v>1395</v>
      </c>
      <c r="D23" s="646" t="s">
        <v>1952</v>
      </c>
      <c r="E23" s="647" t="s">
        <v>8260</v>
      </c>
      <c r="F23" s="648"/>
      <c r="G23" s="649" t="s">
        <v>368</v>
      </c>
      <c r="H23" s="162">
        <v>510.28</v>
      </c>
      <c r="I23" s="459"/>
      <c r="J23" s="162"/>
      <c r="K23" s="650">
        <v>546</v>
      </c>
      <c r="L23" s="3"/>
      <c r="M23" s="3"/>
      <c r="N23" s="3"/>
    </row>
    <row r="24" spans="1:14">
      <c r="A24" s="222"/>
      <c r="B24" s="164" t="s">
        <v>8261</v>
      </c>
      <c r="C24" s="459" t="s">
        <v>8262</v>
      </c>
      <c r="D24" s="646"/>
      <c r="E24" s="647"/>
      <c r="F24" s="648"/>
      <c r="G24" s="649" t="s">
        <v>8263</v>
      </c>
      <c r="H24" s="162"/>
      <c r="I24" s="162"/>
      <c r="J24" s="162">
        <v>2400</v>
      </c>
      <c r="K24" s="650" t="s">
        <v>8264</v>
      </c>
      <c r="L24" s="3"/>
      <c r="M24" s="3"/>
      <c r="N24" s="3"/>
    </row>
    <row r="25" spans="1:14">
      <c r="A25" s="127"/>
      <c r="B25" s="164" t="s">
        <v>192</v>
      </c>
      <c r="C25" s="459" t="s">
        <v>21</v>
      </c>
      <c r="D25" s="646" t="s">
        <v>22</v>
      </c>
      <c r="E25" s="647">
        <v>220</v>
      </c>
      <c r="F25" s="648"/>
      <c r="G25" s="649" t="s">
        <v>83</v>
      </c>
      <c r="H25" s="162">
        <v>186.92</v>
      </c>
      <c r="I25" s="162"/>
      <c r="J25" s="162" t="s">
        <v>8265</v>
      </c>
      <c r="K25" s="650">
        <v>200</v>
      </c>
      <c r="L25" s="3"/>
      <c r="M25" s="3"/>
      <c r="N25" s="3"/>
    </row>
    <row r="26" spans="1:14">
      <c r="A26" s="127"/>
      <c r="B26" s="164" t="s">
        <v>188</v>
      </c>
      <c r="C26" s="459" t="s">
        <v>189</v>
      </c>
      <c r="D26" s="646" t="s">
        <v>1172</v>
      </c>
      <c r="E26" s="647">
        <v>30</v>
      </c>
      <c r="F26" s="648" t="s">
        <v>8266</v>
      </c>
      <c r="G26" s="649" t="s">
        <v>8267</v>
      </c>
      <c r="H26" s="162">
        <v>23.36</v>
      </c>
      <c r="I26" s="162"/>
      <c r="J26" s="162" t="s">
        <v>1971</v>
      </c>
      <c r="K26" s="650">
        <v>24.99</v>
      </c>
      <c r="L26" s="3"/>
      <c r="M26" s="3"/>
      <c r="N26" s="3"/>
    </row>
    <row r="27" spans="1:14">
      <c r="A27" s="127"/>
      <c r="B27" s="2149" t="s">
        <v>736</v>
      </c>
      <c r="C27" s="1351" t="s">
        <v>172</v>
      </c>
      <c r="D27" s="2150" t="s">
        <v>453</v>
      </c>
      <c r="E27" s="2151">
        <v>10</v>
      </c>
      <c r="F27" s="2152" t="s">
        <v>1030</v>
      </c>
      <c r="G27" s="1779" t="s">
        <v>5292</v>
      </c>
      <c r="H27" s="961"/>
      <c r="I27" s="961"/>
      <c r="J27" s="961" t="s">
        <v>3988</v>
      </c>
      <c r="K27" s="2153">
        <v>77</v>
      </c>
      <c r="L27" s="3"/>
      <c r="M27" s="3"/>
      <c r="N27" s="3"/>
    </row>
    <row r="28" spans="1:14">
      <c r="A28" s="127"/>
      <c r="B28" s="2149" t="s">
        <v>1681</v>
      </c>
      <c r="C28" s="1351" t="s">
        <v>172</v>
      </c>
      <c r="D28" s="2150" t="s">
        <v>453</v>
      </c>
      <c r="E28" s="2151">
        <v>20</v>
      </c>
      <c r="F28" s="2152" t="s">
        <v>8268</v>
      </c>
      <c r="G28" s="1779" t="s">
        <v>8269</v>
      </c>
      <c r="H28" s="961"/>
      <c r="I28" s="961"/>
      <c r="J28" s="961" t="s">
        <v>2403</v>
      </c>
      <c r="K28" s="2153">
        <v>150</v>
      </c>
      <c r="L28" s="3"/>
      <c r="M28" s="3"/>
      <c r="N28" s="3"/>
    </row>
    <row r="29" spans="1:14">
      <c r="A29" s="127"/>
      <c r="B29" s="1161" t="s">
        <v>8270</v>
      </c>
      <c r="C29" s="776"/>
      <c r="D29" s="541" t="s">
        <v>22</v>
      </c>
      <c r="E29" s="777"/>
      <c r="F29" s="537"/>
      <c r="G29" s="538" t="s">
        <v>8271</v>
      </c>
      <c r="H29" s="539"/>
      <c r="I29" s="539"/>
      <c r="J29" s="542">
        <v>570</v>
      </c>
      <c r="K29" s="778">
        <v>57</v>
      </c>
      <c r="L29" s="3"/>
      <c r="M29" s="3"/>
      <c r="N29" s="3"/>
    </row>
    <row r="30" spans="1:14">
      <c r="A30" s="127"/>
      <c r="B30" s="666" t="s">
        <v>8272</v>
      </c>
      <c r="C30" s="776"/>
      <c r="D30" s="541"/>
      <c r="E30" s="779"/>
      <c r="F30" s="537"/>
      <c r="G30" s="543" t="s">
        <v>8273</v>
      </c>
      <c r="H30" s="539"/>
      <c r="I30" s="539"/>
      <c r="J30" s="542">
        <v>1200</v>
      </c>
      <c r="K30" s="778"/>
      <c r="L30" s="3"/>
      <c r="M30" s="3"/>
      <c r="N30" s="3"/>
    </row>
    <row r="31" spans="1:14">
      <c r="A31" s="127"/>
      <c r="B31" s="1162" t="s">
        <v>709</v>
      </c>
      <c r="C31" s="776" t="s">
        <v>21</v>
      </c>
      <c r="D31" s="541" t="s">
        <v>663</v>
      </c>
      <c r="E31" s="777">
        <v>35</v>
      </c>
      <c r="F31" s="537"/>
      <c r="G31" s="538" t="s">
        <v>6709</v>
      </c>
      <c r="H31" s="539"/>
      <c r="I31" s="539"/>
      <c r="J31" s="542">
        <v>800</v>
      </c>
      <c r="K31" s="778">
        <v>32</v>
      </c>
      <c r="L31" s="3"/>
      <c r="M31" s="3"/>
      <c r="N31" s="3"/>
    </row>
    <row r="32" spans="1:14">
      <c r="A32" s="127"/>
      <c r="B32" s="666" t="s">
        <v>2481</v>
      </c>
      <c r="C32" s="776" t="s">
        <v>189</v>
      </c>
      <c r="D32" s="541"/>
      <c r="E32" s="777"/>
      <c r="F32" s="537"/>
      <c r="G32" s="538" t="s">
        <v>1156</v>
      </c>
      <c r="H32" s="539"/>
      <c r="I32" s="539"/>
      <c r="J32" s="542">
        <v>120</v>
      </c>
      <c r="K32" s="778"/>
      <c r="L32" s="3"/>
      <c r="M32" s="3"/>
      <c r="N32" s="3"/>
    </row>
    <row r="33" spans="1:14">
      <c r="A33" s="127"/>
      <c r="B33" s="666" t="s">
        <v>8274</v>
      </c>
      <c r="C33" s="776" t="s">
        <v>45</v>
      </c>
      <c r="D33" s="541" t="s">
        <v>2195</v>
      </c>
      <c r="E33" s="777"/>
      <c r="F33" s="537"/>
      <c r="G33" s="538" t="s">
        <v>8275</v>
      </c>
      <c r="H33" s="539"/>
      <c r="I33" s="539"/>
      <c r="J33" s="542">
        <v>2875</v>
      </c>
      <c r="K33" s="778" t="s">
        <v>8276</v>
      </c>
      <c r="L33" s="3"/>
      <c r="M33" s="3"/>
      <c r="N33" s="3"/>
    </row>
    <row r="34" spans="1:14">
      <c r="A34" s="127"/>
      <c r="B34" s="1162" t="s">
        <v>8277</v>
      </c>
      <c r="C34" s="540"/>
      <c r="D34" s="541"/>
      <c r="E34" s="779"/>
      <c r="F34" s="537"/>
      <c r="G34" s="543"/>
      <c r="H34" s="539"/>
      <c r="I34" s="539"/>
      <c r="J34" s="542"/>
      <c r="K34" s="778"/>
      <c r="L34" s="3"/>
      <c r="M34" s="3"/>
      <c r="N34" s="3"/>
    </row>
    <row r="35" spans="1:14">
      <c r="A35" s="127"/>
      <c r="B35" s="666" t="s">
        <v>8278</v>
      </c>
      <c r="C35" s="540"/>
      <c r="D35" s="541"/>
      <c r="E35" s="779"/>
      <c r="F35" s="537"/>
      <c r="G35" s="543" t="s">
        <v>108</v>
      </c>
      <c r="H35" s="1113" t="s">
        <v>8279</v>
      </c>
      <c r="I35" s="539"/>
      <c r="J35" s="542"/>
      <c r="K35" s="778"/>
      <c r="L35" s="3"/>
      <c r="M35" s="3"/>
      <c r="N35" s="3"/>
    </row>
    <row r="36" spans="1:14">
      <c r="A36" s="136"/>
      <c r="B36" s="666" t="s">
        <v>8280</v>
      </c>
      <c r="C36" s="540"/>
      <c r="D36" s="541"/>
      <c r="E36" s="779"/>
      <c r="F36" s="537"/>
      <c r="G36" s="543" t="s">
        <v>108</v>
      </c>
      <c r="H36" s="1113" t="s">
        <v>8279</v>
      </c>
      <c r="I36" s="539"/>
      <c r="J36" s="542"/>
      <c r="K36" s="778"/>
      <c r="L36" s="3"/>
      <c r="M36" s="3"/>
      <c r="N36" s="3"/>
    </row>
    <row r="37" spans="1:14">
      <c r="A37" s="42"/>
      <c r="B37" s="666"/>
      <c r="C37" s="776"/>
      <c r="D37" s="541"/>
      <c r="E37" s="777"/>
      <c r="F37" s="537"/>
      <c r="G37" s="538"/>
      <c r="H37" s="539"/>
      <c r="I37" s="539"/>
      <c r="J37" s="542"/>
      <c r="K37" s="778"/>
      <c r="L37" s="3"/>
      <c r="M37" s="3"/>
      <c r="N37" s="3"/>
    </row>
    <row r="38" spans="1:14">
      <c r="A38" s="553"/>
      <c r="B38" s="666"/>
      <c r="C38" s="776"/>
      <c r="D38" s="541"/>
      <c r="E38" s="777"/>
      <c r="F38" s="537"/>
      <c r="G38" s="538"/>
      <c r="H38" s="539"/>
      <c r="I38" s="539"/>
      <c r="J38" s="542"/>
      <c r="K38" s="778"/>
      <c r="L38" s="3"/>
      <c r="M38" s="3"/>
      <c r="N38" s="3"/>
    </row>
    <row r="39" spans="1:14">
      <c r="A39" s="553"/>
      <c r="B39" s="553"/>
      <c r="C39" s="1451"/>
      <c r="D39" s="1451"/>
      <c r="E39" s="1452"/>
      <c r="F39" s="1452"/>
      <c r="G39" s="1453"/>
      <c r="H39" s="1454"/>
      <c r="I39" s="1454"/>
      <c r="J39" s="1455"/>
      <c r="K39" s="1456"/>
      <c r="L39" s="3"/>
      <c r="M39" s="3"/>
      <c r="N39" s="3"/>
    </row>
    <row r="40" spans="1:14" ht="35.25" customHeight="1">
      <c r="A40" s="1" t="s">
        <v>1</v>
      </c>
      <c r="B40" s="1"/>
      <c r="C40" s="71"/>
      <c r="D40" s="77"/>
      <c r="E40" s="232"/>
      <c r="F40" s="233"/>
      <c r="G40" s="270"/>
      <c r="H40" s="1"/>
      <c r="I40" s="1"/>
      <c r="J40" s="299"/>
      <c r="K40" s="328"/>
    </row>
    <row r="41" spans="1:14">
      <c r="A41" s="3761" t="s">
        <v>1184</v>
      </c>
      <c r="B41" s="3761"/>
      <c r="C41" s="10"/>
      <c r="D41" s="78"/>
      <c r="E41" s="232"/>
      <c r="F41" s="233"/>
      <c r="G41" s="270"/>
      <c r="H41" s="1"/>
      <c r="I41" s="1"/>
      <c r="J41" s="299"/>
      <c r="K41" s="328"/>
    </row>
    <row r="42" spans="1:14" ht="21.75" customHeight="1" thickBot="1">
      <c r="A42" s="4"/>
      <c r="B42" s="1"/>
      <c r="C42" s="77"/>
      <c r="D42" s="77"/>
      <c r="E42" s="232"/>
      <c r="F42" s="233"/>
      <c r="G42" s="270"/>
      <c r="H42" s="3"/>
      <c r="I42" s="3"/>
      <c r="J42" s="299"/>
      <c r="K42" s="328"/>
    </row>
    <row r="43" spans="1:14">
      <c r="A43" s="3759"/>
      <c r="B43" s="3760" t="s">
        <v>3</v>
      </c>
      <c r="C43" s="6" t="s">
        <v>4</v>
      </c>
      <c r="D43" s="7" t="s">
        <v>5</v>
      </c>
      <c r="E43" s="234" t="s">
        <v>6</v>
      </c>
      <c r="F43" s="235" t="s">
        <v>6</v>
      </c>
      <c r="G43" s="297" t="s">
        <v>7</v>
      </c>
      <c r="H43" s="80" t="s">
        <v>8</v>
      </c>
      <c r="I43" s="6" t="s">
        <v>9</v>
      </c>
      <c r="J43" s="302" t="s">
        <v>10</v>
      </c>
      <c r="K43" s="329" t="s">
        <v>10</v>
      </c>
    </row>
    <row r="44" spans="1:14" ht="35.25" thickBot="1">
      <c r="A44" s="118"/>
      <c r="B44" s="16"/>
      <c r="C44" s="12"/>
      <c r="D44" s="13" t="s">
        <v>11</v>
      </c>
      <c r="E44" s="237" t="s">
        <v>13</v>
      </c>
      <c r="F44" s="237" t="s">
        <v>12</v>
      </c>
      <c r="G44" s="298"/>
      <c r="H44" s="12" t="s">
        <v>14</v>
      </c>
      <c r="I44" s="12"/>
      <c r="J44" s="303" t="s">
        <v>15</v>
      </c>
      <c r="K44" s="330" t="s">
        <v>16</v>
      </c>
    </row>
    <row r="45" spans="1:14">
      <c r="A45" s="26"/>
      <c r="B45" s="640" t="s">
        <v>8281</v>
      </c>
      <c r="C45" s="85"/>
      <c r="D45" s="86"/>
      <c r="E45" s="663"/>
      <c r="F45" s="664"/>
      <c r="G45" s="652" t="s">
        <v>649</v>
      </c>
      <c r="H45" s="204"/>
      <c r="I45" s="20" t="s">
        <v>650</v>
      </c>
      <c r="J45" s="352" t="s">
        <v>651</v>
      </c>
      <c r="K45" s="310"/>
    </row>
    <row r="46" spans="1:14">
      <c r="A46" s="26"/>
      <c r="B46" s="92" t="s">
        <v>652</v>
      </c>
      <c r="C46" s="85" t="s">
        <v>189</v>
      </c>
      <c r="D46" s="86" t="s">
        <v>291</v>
      </c>
      <c r="E46" s="250">
        <v>25</v>
      </c>
      <c r="F46" s="251"/>
      <c r="G46" s="954" t="s">
        <v>693</v>
      </c>
      <c r="H46" s="204"/>
      <c r="I46" s="20"/>
      <c r="J46" s="204">
        <v>950</v>
      </c>
      <c r="K46" s="310">
        <f>J46/50</f>
        <v>19</v>
      </c>
    </row>
    <row r="47" spans="1:14">
      <c r="A47" s="26"/>
      <c r="B47" s="92" t="s">
        <v>655</v>
      </c>
      <c r="C47" s="85" t="s">
        <v>656</v>
      </c>
      <c r="D47" s="86" t="s">
        <v>291</v>
      </c>
      <c r="E47" s="251">
        <v>80</v>
      </c>
      <c r="F47" s="251"/>
      <c r="G47" s="954" t="s">
        <v>2565</v>
      </c>
      <c r="H47" s="204"/>
      <c r="I47" s="20"/>
      <c r="J47" s="204">
        <v>3250</v>
      </c>
      <c r="K47" s="310">
        <f>J47/50</f>
        <v>65</v>
      </c>
    </row>
    <row r="48" spans="1:14">
      <c r="A48" s="26"/>
      <c r="B48" s="92" t="s">
        <v>662</v>
      </c>
      <c r="C48" s="82" t="s">
        <v>21</v>
      </c>
      <c r="D48" s="86" t="s">
        <v>663</v>
      </c>
      <c r="E48" s="251">
        <v>120</v>
      </c>
      <c r="F48" s="251"/>
      <c r="G48" s="649" t="s">
        <v>664</v>
      </c>
      <c r="H48" s="203"/>
      <c r="I48" s="29"/>
      <c r="J48" s="203">
        <v>2375</v>
      </c>
      <c r="K48" s="310">
        <v>95</v>
      </c>
    </row>
    <row r="49" spans="1:11">
      <c r="A49" s="26"/>
      <c r="B49" s="92" t="s">
        <v>665</v>
      </c>
      <c r="C49" s="85" t="s">
        <v>666</v>
      </c>
      <c r="D49" s="86" t="s">
        <v>613</v>
      </c>
      <c r="E49" s="252">
        <v>20</v>
      </c>
      <c r="F49" s="241"/>
      <c r="G49" s="644" t="s">
        <v>854</v>
      </c>
      <c r="H49" s="203"/>
      <c r="I49" s="29"/>
      <c r="J49" s="203" t="s">
        <v>8282</v>
      </c>
      <c r="K49" s="310" t="s">
        <v>8283</v>
      </c>
    </row>
    <row r="50" spans="1:11">
      <c r="A50" s="127"/>
      <c r="B50" s="92" t="s">
        <v>665</v>
      </c>
      <c r="C50" s="82" t="s">
        <v>392</v>
      </c>
      <c r="D50" s="86" t="s">
        <v>671</v>
      </c>
      <c r="E50" s="252">
        <v>20</v>
      </c>
      <c r="F50" s="241"/>
      <c r="G50" s="649" t="s">
        <v>2565</v>
      </c>
      <c r="H50" s="29"/>
      <c r="I50" s="29"/>
      <c r="J50" s="203">
        <v>840</v>
      </c>
      <c r="K50" s="310">
        <v>14</v>
      </c>
    </row>
    <row r="51" spans="1:11">
      <c r="A51" s="127"/>
      <c r="B51" s="46" t="s">
        <v>676</v>
      </c>
      <c r="C51" s="82" t="s">
        <v>392</v>
      </c>
      <c r="D51" s="86" t="s">
        <v>677</v>
      </c>
      <c r="E51" s="252">
        <v>35</v>
      </c>
      <c r="F51" s="241"/>
      <c r="G51" s="649" t="s">
        <v>2565</v>
      </c>
      <c r="H51" s="29"/>
      <c r="I51" s="29"/>
      <c r="J51" s="203">
        <v>825</v>
      </c>
      <c r="K51" s="310">
        <v>27.5</v>
      </c>
    </row>
    <row r="52" spans="1:11">
      <c r="A52" s="127"/>
      <c r="B52" s="46" t="s">
        <v>681</v>
      </c>
      <c r="C52" s="82" t="s">
        <v>66</v>
      </c>
      <c r="D52" s="86" t="s">
        <v>682</v>
      </c>
      <c r="E52" s="252">
        <v>120</v>
      </c>
      <c r="F52" s="241"/>
      <c r="G52" s="644" t="s">
        <v>2565</v>
      </c>
      <c r="H52" s="29"/>
      <c r="I52" s="29"/>
      <c r="J52" s="203">
        <v>2250</v>
      </c>
      <c r="K52" s="310">
        <v>90</v>
      </c>
    </row>
    <row r="53" spans="1:11">
      <c r="A53" s="127"/>
      <c r="B53" s="46" t="s">
        <v>687</v>
      </c>
      <c r="C53" s="82" t="s">
        <v>392</v>
      </c>
      <c r="D53" s="86" t="s">
        <v>291</v>
      </c>
      <c r="E53" s="252"/>
      <c r="F53" s="241"/>
      <c r="G53" s="644" t="s">
        <v>688</v>
      </c>
      <c r="H53" s="29"/>
      <c r="I53" s="29"/>
      <c r="J53" s="203">
        <v>4000</v>
      </c>
      <c r="K53" s="310">
        <f>J53/50</f>
        <v>80</v>
      </c>
    </row>
    <row r="54" spans="1:11">
      <c r="A54" s="127"/>
      <c r="B54" s="92" t="s">
        <v>689</v>
      </c>
      <c r="C54" s="82" t="s">
        <v>392</v>
      </c>
      <c r="D54" s="86" t="s">
        <v>613</v>
      </c>
      <c r="E54" s="252">
        <v>50</v>
      </c>
      <c r="F54" s="241"/>
      <c r="G54" s="644" t="s">
        <v>2565</v>
      </c>
      <c r="H54" s="29"/>
      <c r="I54" s="29"/>
      <c r="J54" s="203">
        <v>2100</v>
      </c>
      <c r="K54" s="310">
        <f>J54/60</f>
        <v>35</v>
      </c>
    </row>
    <row r="55" spans="1:11">
      <c r="A55" s="127"/>
      <c r="B55" s="1045" t="s">
        <v>260</v>
      </c>
      <c r="C55" s="82" t="s">
        <v>392</v>
      </c>
      <c r="D55" s="86" t="s">
        <v>613</v>
      </c>
      <c r="E55" s="252">
        <v>20</v>
      </c>
      <c r="F55" s="241"/>
      <c r="G55" s="649" t="s">
        <v>693</v>
      </c>
      <c r="H55" s="29"/>
      <c r="I55" s="29"/>
      <c r="J55" s="203">
        <v>810</v>
      </c>
      <c r="K55" s="310">
        <f>J55/60</f>
        <v>13.5</v>
      </c>
    </row>
    <row r="56" spans="1:11">
      <c r="A56" s="127"/>
      <c r="B56" s="46" t="s">
        <v>694</v>
      </c>
      <c r="C56" s="82" t="s">
        <v>189</v>
      </c>
      <c r="D56" s="86" t="s">
        <v>613</v>
      </c>
      <c r="E56" s="256">
        <v>50</v>
      </c>
      <c r="F56" s="241"/>
      <c r="G56" s="653" t="s">
        <v>2565</v>
      </c>
      <c r="H56" s="29">
        <v>2220</v>
      </c>
      <c r="I56" s="29"/>
      <c r="J56" s="203">
        <v>2220</v>
      </c>
      <c r="K56" s="310">
        <f>J56/60</f>
        <v>37</v>
      </c>
    </row>
    <row r="57" spans="1:11">
      <c r="A57" s="222"/>
      <c r="B57" s="46" t="s">
        <v>697</v>
      </c>
      <c r="C57" s="82" t="s">
        <v>189</v>
      </c>
      <c r="D57" s="86" t="s">
        <v>22</v>
      </c>
      <c r="E57" s="256"/>
      <c r="F57" s="241"/>
      <c r="G57" s="653" t="s">
        <v>698</v>
      </c>
      <c r="H57" s="29"/>
      <c r="I57" s="29"/>
      <c r="J57" s="203">
        <v>900</v>
      </c>
      <c r="K57" s="310">
        <f>J57/10</f>
        <v>90</v>
      </c>
    </row>
    <row r="58" spans="1:11">
      <c r="A58" s="127"/>
      <c r="B58" s="46" t="s">
        <v>699</v>
      </c>
      <c r="C58" s="82" t="s">
        <v>189</v>
      </c>
      <c r="D58" s="86" t="s">
        <v>613</v>
      </c>
      <c r="E58" s="256">
        <v>25</v>
      </c>
      <c r="F58" s="241"/>
      <c r="G58" s="653" t="s">
        <v>2565</v>
      </c>
      <c r="H58" s="29"/>
      <c r="I58" s="29"/>
      <c r="J58" s="203">
        <v>675</v>
      </c>
      <c r="K58" s="310">
        <f>J58/60</f>
        <v>11.25</v>
      </c>
    </row>
    <row r="59" spans="1:11">
      <c r="A59" s="127"/>
      <c r="B59" s="46" t="s">
        <v>702</v>
      </c>
      <c r="C59" s="82" t="s">
        <v>189</v>
      </c>
      <c r="D59" s="86" t="s">
        <v>613</v>
      </c>
      <c r="E59" s="252">
        <v>30</v>
      </c>
      <c r="F59" s="241"/>
      <c r="G59" s="652" t="s">
        <v>2565</v>
      </c>
      <c r="H59" s="20"/>
      <c r="I59" s="20"/>
      <c r="J59" s="204">
        <v>850</v>
      </c>
      <c r="K59" s="310">
        <f>J59/60</f>
        <v>14.166666666666666</v>
      </c>
    </row>
    <row r="60" spans="1:11">
      <c r="A60" s="127"/>
      <c r="B60" s="92" t="s">
        <v>705</v>
      </c>
      <c r="C60" s="85" t="s">
        <v>45</v>
      </c>
      <c r="D60" s="86" t="s">
        <v>183</v>
      </c>
      <c r="E60" s="252"/>
      <c r="F60" s="241"/>
      <c r="G60" s="954" t="s">
        <v>706</v>
      </c>
      <c r="H60" s="20"/>
      <c r="I60" s="20"/>
      <c r="J60" s="204">
        <v>600</v>
      </c>
      <c r="K60" s="310">
        <f>J60/20</f>
        <v>30</v>
      </c>
    </row>
    <row r="61" spans="1:11">
      <c r="A61" s="127"/>
      <c r="B61" s="46" t="s">
        <v>707</v>
      </c>
      <c r="C61" s="82"/>
      <c r="D61" s="86"/>
      <c r="E61" s="252"/>
      <c r="F61" s="241"/>
      <c r="G61" s="644" t="s">
        <v>708</v>
      </c>
      <c r="H61" s="29"/>
      <c r="I61" s="29"/>
      <c r="J61" s="203">
        <v>215</v>
      </c>
      <c r="K61" s="310"/>
    </row>
    <row r="62" spans="1:11">
      <c r="A62" s="127"/>
      <c r="B62" s="92" t="s">
        <v>709</v>
      </c>
      <c r="C62" s="82" t="s">
        <v>45</v>
      </c>
      <c r="D62" s="86" t="s">
        <v>183</v>
      </c>
      <c r="E62" s="252"/>
      <c r="F62" s="241"/>
      <c r="G62" s="644" t="s">
        <v>710</v>
      </c>
      <c r="H62" s="29"/>
      <c r="I62" s="29"/>
      <c r="J62" s="203">
        <v>740</v>
      </c>
      <c r="K62" s="310">
        <f>J62/20</f>
        <v>37</v>
      </c>
    </row>
    <row r="63" spans="1:11">
      <c r="A63" s="127"/>
      <c r="B63" s="46" t="s">
        <v>711</v>
      </c>
      <c r="C63" s="82" t="s">
        <v>45</v>
      </c>
      <c r="D63" s="86" t="s">
        <v>663</v>
      </c>
      <c r="E63" s="252"/>
      <c r="F63" s="241"/>
      <c r="G63" s="644" t="s">
        <v>712</v>
      </c>
      <c r="H63" s="29"/>
      <c r="I63" s="53"/>
      <c r="J63" s="203">
        <v>1475</v>
      </c>
      <c r="K63" s="310">
        <f>J63/25</f>
        <v>59</v>
      </c>
    </row>
    <row r="64" spans="1:11">
      <c r="A64" s="127"/>
      <c r="B64" s="128" t="s">
        <v>713</v>
      </c>
      <c r="C64" s="82"/>
      <c r="D64" s="86" t="s">
        <v>714</v>
      </c>
      <c r="E64" s="252"/>
      <c r="F64" s="241">
        <v>30</v>
      </c>
      <c r="G64" s="644" t="s">
        <v>715</v>
      </c>
      <c r="H64" s="29"/>
      <c r="I64" s="29"/>
      <c r="J64" s="203">
        <v>130</v>
      </c>
      <c r="K64" s="310">
        <f>J64/6</f>
        <v>21.666666666666668</v>
      </c>
    </row>
    <row r="65" spans="1:15">
      <c r="A65" s="127"/>
      <c r="B65" s="46"/>
      <c r="C65" s="82"/>
      <c r="D65" s="83"/>
      <c r="E65" s="252"/>
      <c r="F65" s="241"/>
      <c r="G65" s="276"/>
      <c r="H65" s="29"/>
      <c r="I65" s="29"/>
      <c r="J65" s="203"/>
      <c r="K65" s="332"/>
    </row>
    <row r="66" spans="1:15">
      <c r="A66" s="127"/>
      <c r="B66" s="46"/>
      <c r="C66" s="82"/>
      <c r="D66" s="86"/>
      <c r="E66" s="252"/>
      <c r="F66" s="241"/>
      <c r="G66" s="276"/>
      <c r="H66" s="29"/>
      <c r="I66" s="29"/>
      <c r="J66" s="203"/>
      <c r="K66" s="327"/>
    </row>
    <row r="67" spans="1:15" ht="37.5">
      <c r="A67" s="136"/>
      <c r="B67" s="46" t="s">
        <v>723</v>
      </c>
      <c r="C67" s="82" t="s">
        <v>724</v>
      </c>
      <c r="D67" s="580" t="s">
        <v>725</v>
      </c>
      <c r="E67" s="252"/>
      <c r="F67" s="241"/>
      <c r="G67" s="276" t="s">
        <v>726</v>
      </c>
      <c r="H67" s="29">
        <v>1020</v>
      </c>
      <c r="I67" s="661" t="s">
        <v>727</v>
      </c>
      <c r="J67" s="203" t="s">
        <v>728</v>
      </c>
      <c r="K67" s="327">
        <v>35</v>
      </c>
    </row>
    <row r="68" spans="1:15">
      <c r="A68" s="136"/>
      <c r="B68" s="46"/>
      <c r="C68" s="82"/>
      <c r="D68" s="86"/>
      <c r="E68" s="252"/>
      <c r="F68" s="241"/>
      <c r="G68" s="276"/>
      <c r="H68" s="29"/>
      <c r="I68" s="29"/>
      <c r="J68" s="203"/>
      <c r="K68" s="327"/>
    </row>
    <row r="69" spans="1:15">
      <c r="A69" s="127"/>
      <c r="B69" s="46" t="s">
        <v>729</v>
      </c>
      <c r="C69" s="82"/>
      <c r="D69" s="86" t="s">
        <v>22</v>
      </c>
      <c r="E69" s="252"/>
      <c r="F69" s="241">
        <v>100</v>
      </c>
      <c r="G69" s="276" t="s">
        <v>730</v>
      </c>
      <c r="H69" s="29"/>
      <c r="I69" s="29"/>
      <c r="J69" s="203">
        <v>680</v>
      </c>
      <c r="K69" s="327">
        <v>68</v>
      </c>
    </row>
    <row r="70" spans="1:15">
      <c r="A70" s="151"/>
      <c r="B70" s="46" t="s">
        <v>731</v>
      </c>
      <c r="C70" s="82"/>
      <c r="D70" s="86" t="s">
        <v>732</v>
      </c>
      <c r="E70" s="252">
        <v>50</v>
      </c>
      <c r="F70" s="241"/>
      <c r="G70" s="276" t="s">
        <v>733</v>
      </c>
      <c r="H70" s="29">
        <v>2800</v>
      </c>
      <c r="I70" s="304"/>
      <c r="J70" s="203">
        <v>2800</v>
      </c>
      <c r="K70" s="1773">
        <v>35</v>
      </c>
    </row>
    <row r="71" spans="1:15">
      <c r="A71" s="223"/>
      <c r="B71" s="46" t="s">
        <v>734</v>
      </c>
      <c r="C71" s="82"/>
      <c r="D71" s="86" t="s">
        <v>453</v>
      </c>
      <c r="E71" s="252"/>
      <c r="F71" s="241"/>
      <c r="G71" s="276" t="s">
        <v>735</v>
      </c>
      <c r="H71" s="29"/>
      <c r="I71" s="29"/>
      <c r="J71" s="203">
        <v>185</v>
      </c>
      <c r="K71" s="327"/>
    </row>
    <row r="72" spans="1:15">
      <c r="A72" s="223"/>
      <c r="B72" s="46" t="s">
        <v>716</v>
      </c>
      <c r="C72" s="82"/>
      <c r="D72" s="83" t="s">
        <v>717</v>
      </c>
      <c r="E72" s="240">
        <v>4</v>
      </c>
      <c r="F72" s="1923" t="s">
        <v>718</v>
      </c>
      <c r="G72" s="276" t="s">
        <v>719</v>
      </c>
      <c r="H72" s="29">
        <v>1330</v>
      </c>
      <c r="I72" s="29"/>
      <c r="J72" s="203">
        <v>1330</v>
      </c>
      <c r="K72" s="332">
        <v>2.77</v>
      </c>
    </row>
    <row r="73" spans="1:15">
      <c r="A73" s="223"/>
      <c r="B73" s="1795" t="s">
        <v>720</v>
      </c>
      <c r="C73" s="87"/>
      <c r="D73" s="86"/>
      <c r="E73" s="425"/>
      <c r="F73" s="245"/>
      <c r="G73" s="275" t="s">
        <v>721</v>
      </c>
      <c r="H73" s="85" t="s">
        <v>722</v>
      </c>
      <c r="I73" s="87"/>
      <c r="J73" s="85" t="s">
        <v>722</v>
      </c>
      <c r="K73" s="327"/>
    </row>
    <row r="74" spans="1:15">
      <c r="A74" s="127"/>
      <c r="B74" s="46"/>
      <c r="C74" s="82"/>
      <c r="D74" s="83"/>
      <c r="E74" s="252"/>
      <c r="F74" s="241"/>
      <c r="G74" s="276"/>
      <c r="H74" s="29"/>
      <c r="I74" s="29"/>
      <c r="J74" s="203"/>
      <c r="K74" s="332"/>
    </row>
    <row r="75" spans="1:15" ht="34.5" customHeight="1">
      <c r="A75" s="4"/>
      <c r="B75" s="106"/>
      <c r="C75" s="77"/>
      <c r="D75" s="98"/>
      <c r="E75" s="1"/>
      <c r="F75" s="71"/>
      <c r="G75" s="292"/>
      <c r="H75" s="3"/>
      <c r="I75" s="100"/>
      <c r="J75" s="301"/>
    </row>
    <row r="76" spans="1:15">
      <c r="A76" s="2" t="s">
        <v>1</v>
      </c>
      <c r="B76" s="3753"/>
      <c r="C76" s="354"/>
      <c r="D76" s="373"/>
      <c r="E76" s="98"/>
      <c r="F76" s="355"/>
      <c r="G76" s="71"/>
      <c r="H76" s="99"/>
      <c r="I76" s="3"/>
      <c r="J76" s="356"/>
      <c r="K76" s="309"/>
      <c r="M76" s="104"/>
      <c r="N76" s="105"/>
      <c r="O76" s="101"/>
    </row>
    <row r="77" spans="1:15" ht="35.25" customHeight="1">
      <c r="A77" s="3761" t="s">
        <v>8284</v>
      </c>
      <c r="B77" s="3761"/>
      <c r="C77" s="3761"/>
      <c r="D77" s="374"/>
      <c r="E77" s="91"/>
      <c r="F77" s="293"/>
      <c r="G77" s="71"/>
      <c r="H77" s="99"/>
      <c r="I77" s="3"/>
      <c r="J77" s="356"/>
      <c r="K77" s="309"/>
      <c r="M77" s="104"/>
      <c r="N77" s="105"/>
      <c r="O77" s="101"/>
    </row>
    <row r="78" spans="1:15" ht="35.25" thickBot="1">
      <c r="A78" s="4"/>
      <c r="B78" s="3753"/>
      <c r="C78" s="354"/>
      <c r="D78" s="372"/>
      <c r="E78" s="98"/>
      <c r="F78" s="355"/>
      <c r="G78" s="71"/>
      <c r="H78" s="99"/>
      <c r="I78" s="3"/>
      <c r="J78" s="356"/>
      <c r="K78" s="309"/>
      <c r="M78" s="104"/>
      <c r="N78" s="105"/>
      <c r="O78" s="101"/>
    </row>
    <row r="79" spans="1:15">
      <c r="A79" s="7"/>
      <c r="B79" s="3760" t="s">
        <v>3</v>
      </c>
      <c r="C79" s="113" t="s">
        <v>4</v>
      </c>
      <c r="D79" s="379" t="s">
        <v>5</v>
      </c>
      <c r="E79" s="1470" t="s">
        <v>6</v>
      </c>
      <c r="F79" s="1471" t="s">
        <v>6</v>
      </c>
      <c r="G79" s="380" t="s">
        <v>7</v>
      </c>
      <c r="H79" s="6" t="s">
        <v>8</v>
      </c>
      <c r="I79" s="113" t="s">
        <v>936</v>
      </c>
      <c r="J79" s="377" t="s">
        <v>10</v>
      </c>
      <c r="K79" s="219" t="s">
        <v>10</v>
      </c>
      <c r="L79" s="117"/>
      <c r="M79" s="104"/>
      <c r="N79" s="105"/>
      <c r="O79" s="101"/>
    </row>
    <row r="80" spans="1:15" ht="35.25" thickBot="1">
      <c r="A80" s="120"/>
      <c r="B80" s="16"/>
      <c r="C80" s="123"/>
      <c r="D80" s="381" t="s">
        <v>11</v>
      </c>
      <c r="E80" s="1472" t="s">
        <v>13</v>
      </c>
      <c r="F80" s="1473" t="s">
        <v>12</v>
      </c>
      <c r="G80" s="382"/>
      <c r="H80" s="12" t="s">
        <v>14</v>
      </c>
      <c r="I80" s="123" t="s">
        <v>937</v>
      </c>
      <c r="J80" s="378" t="s">
        <v>15</v>
      </c>
      <c r="K80" s="307" t="s">
        <v>16</v>
      </c>
      <c r="L80" s="117"/>
      <c r="M80" s="104"/>
      <c r="N80" s="105"/>
      <c r="O80" s="101"/>
    </row>
    <row r="81" spans="1:15" ht="35.25" thickBot="1">
      <c r="A81" s="388"/>
      <c r="B81" s="1484" t="s">
        <v>5507</v>
      </c>
      <c r="C81" s="357"/>
      <c r="D81" s="375"/>
      <c r="E81" s="1474"/>
      <c r="F81" s="1475"/>
      <c r="G81" s="131"/>
      <c r="H81" s="29"/>
      <c r="I81" s="455"/>
      <c r="J81" s="360"/>
      <c r="K81" s="313"/>
      <c r="L81" s="104">
        <v>3552</v>
      </c>
      <c r="M81" s="104">
        <f t="shared" ref="M81:M104" si="0">L81-(L81*0.03)</f>
        <v>3445.44</v>
      </c>
      <c r="N81" s="105">
        <v>7.0000000000000007E-2</v>
      </c>
      <c r="O81" s="101">
        <f t="shared" ref="O81:O96" si="1">(M81*N81)+M81</f>
        <v>3686.6208000000001</v>
      </c>
    </row>
    <row r="82" spans="1:15">
      <c r="A82" s="94"/>
      <c r="B82" s="386" t="s">
        <v>4418</v>
      </c>
      <c r="C82" s="362" t="s">
        <v>5204</v>
      </c>
      <c r="D82" s="1464" t="s">
        <v>4407</v>
      </c>
      <c r="E82" s="1474">
        <v>60</v>
      </c>
      <c r="F82" s="1475"/>
      <c r="G82" s="180" t="s">
        <v>8285</v>
      </c>
      <c r="H82" s="69"/>
      <c r="I82" s="486" t="s">
        <v>8286</v>
      </c>
      <c r="J82" s="363" t="s">
        <v>5003</v>
      </c>
      <c r="K82" s="1204">
        <v>40</v>
      </c>
      <c r="M82" s="104">
        <f t="shared" si="0"/>
        <v>0</v>
      </c>
      <c r="N82" s="105">
        <v>7.0000000000000007E-2</v>
      </c>
      <c r="O82" s="101">
        <f t="shared" si="1"/>
        <v>0</v>
      </c>
    </row>
    <row r="83" spans="1:15">
      <c r="A83" s="94"/>
      <c r="B83" s="386" t="s">
        <v>4418</v>
      </c>
      <c r="C83" s="362" t="s">
        <v>5208</v>
      </c>
      <c r="D83" s="1464" t="s">
        <v>5209</v>
      </c>
      <c r="E83" s="1476">
        <v>65</v>
      </c>
      <c r="F83" s="1477"/>
      <c r="G83" s="180" t="s">
        <v>8285</v>
      </c>
      <c r="H83" s="69"/>
      <c r="I83" s="486" t="s">
        <v>8287</v>
      </c>
      <c r="J83" s="363" t="s">
        <v>5003</v>
      </c>
      <c r="K83" s="364">
        <v>50</v>
      </c>
      <c r="L83" s="104">
        <v>9498.06</v>
      </c>
      <c r="M83" s="104">
        <f t="shared" si="0"/>
        <v>9213.118199999999</v>
      </c>
      <c r="N83" s="105">
        <v>7.0000000000000007E-2</v>
      </c>
      <c r="O83" s="101">
        <f t="shared" si="1"/>
        <v>9858.0364739999986</v>
      </c>
    </row>
    <row r="84" spans="1:15">
      <c r="A84" s="94"/>
      <c r="B84" s="386" t="s">
        <v>4418</v>
      </c>
      <c r="C84" s="362" t="s">
        <v>5213</v>
      </c>
      <c r="D84" s="1464" t="s">
        <v>5214</v>
      </c>
      <c r="E84" s="1476">
        <v>65</v>
      </c>
      <c r="F84" s="1477"/>
      <c r="G84" s="180" t="s">
        <v>8285</v>
      </c>
      <c r="H84" s="69"/>
      <c r="I84" s="1465" t="s">
        <v>8288</v>
      </c>
      <c r="J84" s="363" t="s">
        <v>8289</v>
      </c>
      <c r="K84" s="364">
        <v>54</v>
      </c>
      <c r="L84" s="104">
        <v>15305.4</v>
      </c>
      <c r="M84" s="104">
        <f t="shared" si="0"/>
        <v>14846.237999999999</v>
      </c>
      <c r="N84" s="105">
        <v>7.0000000000000007E-2</v>
      </c>
      <c r="O84" s="101">
        <f t="shared" si="1"/>
        <v>15885.47466</v>
      </c>
    </row>
    <row r="85" spans="1:15">
      <c r="A85" s="94"/>
      <c r="B85" s="386" t="s">
        <v>4418</v>
      </c>
      <c r="C85" s="362" t="s">
        <v>5216</v>
      </c>
      <c r="D85" s="1056" t="s">
        <v>5217</v>
      </c>
      <c r="E85" s="1476">
        <v>65</v>
      </c>
      <c r="F85" s="1477"/>
      <c r="G85" s="180" t="s">
        <v>4614</v>
      </c>
      <c r="H85" s="69"/>
      <c r="I85" s="486" t="s">
        <v>8290</v>
      </c>
      <c r="J85" s="363">
        <v>2200</v>
      </c>
      <c r="K85" s="364">
        <v>55</v>
      </c>
      <c r="M85" s="104">
        <f t="shared" si="0"/>
        <v>0</v>
      </c>
      <c r="N85" s="105">
        <v>7.0000000000000007E-2</v>
      </c>
      <c r="O85" s="101">
        <f t="shared" si="1"/>
        <v>0</v>
      </c>
    </row>
    <row r="86" spans="1:15">
      <c r="A86" s="94"/>
      <c r="B86" s="386" t="s">
        <v>4418</v>
      </c>
      <c r="C86" s="362" t="s">
        <v>5218</v>
      </c>
      <c r="D86" s="1056">
        <v>100</v>
      </c>
      <c r="E86" s="1476">
        <v>75</v>
      </c>
      <c r="F86" s="1477"/>
      <c r="G86" s="180" t="s">
        <v>8291</v>
      </c>
      <c r="H86" s="69"/>
      <c r="I86" s="486" t="s">
        <v>8292</v>
      </c>
      <c r="J86" s="363">
        <v>1860</v>
      </c>
      <c r="K86" s="364">
        <v>62</v>
      </c>
      <c r="M86" s="104">
        <f t="shared" si="0"/>
        <v>0</v>
      </c>
      <c r="N86" s="105">
        <v>7.0000000000000007E-2</v>
      </c>
      <c r="O86" s="101">
        <f t="shared" si="1"/>
        <v>0</v>
      </c>
    </row>
    <row r="87" spans="1:15">
      <c r="A87" s="94"/>
      <c r="B87" s="386" t="s">
        <v>4418</v>
      </c>
      <c r="C87" s="362" t="s">
        <v>5222</v>
      </c>
      <c r="D87" s="1464" t="s">
        <v>3016</v>
      </c>
      <c r="E87" s="1476">
        <v>150</v>
      </c>
      <c r="F87" s="1477"/>
      <c r="G87" s="180" t="s">
        <v>8293</v>
      </c>
      <c r="H87" s="69"/>
      <c r="I87" s="486" t="s">
        <v>8294</v>
      </c>
      <c r="J87" s="363" t="s">
        <v>855</v>
      </c>
      <c r="K87" s="364">
        <v>108</v>
      </c>
      <c r="L87" s="104">
        <v>14244.12</v>
      </c>
      <c r="M87" s="104">
        <f t="shared" si="0"/>
        <v>13816.796400000001</v>
      </c>
      <c r="N87" s="105">
        <v>7.0000000000000007E-2</v>
      </c>
      <c r="O87" s="101">
        <f t="shared" si="1"/>
        <v>14783.972148000001</v>
      </c>
    </row>
    <row r="88" spans="1:15">
      <c r="A88" s="94"/>
      <c r="B88" s="386" t="s">
        <v>4418</v>
      </c>
      <c r="C88" s="362" t="s">
        <v>5223</v>
      </c>
      <c r="D88" s="1466" t="s">
        <v>4420</v>
      </c>
      <c r="E88" s="1476">
        <v>130</v>
      </c>
      <c r="F88" s="1477"/>
      <c r="G88" s="180" t="s">
        <v>454</v>
      </c>
      <c r="H88" s="69"/>
      <c r="I88" s="486" t="s">
        <v>8295</v>
      </c>
      <c r="J88" s="363" t="s">
        <v>5224</v>
      </c>
      <c r="K88" s="364">
        <v>86</v>
      </c>
      <c r="L88" s="104">
        <v>3240</v>
      </c>
      <c r="M88" s="104">
        <f t="shared" si="0"/>
        <v>3142.8</v>
      </c>
      <c r="N88" s="105">
        <v>7.0000000000000007E-2</v>
      </c>
      <c r="O88" s="101">
        <f t="shared" si="1"/>
        <v>3362.7960000000003</v>
      </c>
    </row>
    <row r="89" spans="1:15">
      <c r="A89" s="94"/>
      <c r="B89" s="386" t="s">
        <v>4418</v>
      </c>
      <c r="C89" s="362" t="s">
        <v>5225</v>
      </c>
      <c r="D89" s="1056" t="s">
        <v>4458</v>
      </c>
      <c r="E89" s="1476">
        <v>150</v>
      </c>
      <c r="F89" s="1477"/>
      <c r="G89" s="180" t="s">
        <v>7095</v>
      </c>
      <c r="H89" s="69"/>
      <c r="I89" s="486" t="s">
        <v>8296</v>
      </c>
      <c r="J89" s="363" t="s">
        <v>8297</v>
      </c>
      <c r="K89" s="364">
        <v>115</v>
      </c>
      <c r="L89" s="104">
        <v>14700</v>
      </c>
      <c r="M89" s="104">
        <f t="shared" si="0"/>
        <v>14259</v>
      </c>
      <c r="N89" s="105">
        <v>7.0000000000000007E-2</v>
      </c>
      <c r="O89" s="101">
        <f t="shared" si="1"/>
        <v>15257.130000000001</v>
      </c>
    </row>
    <row r="90" spans="1:15">
      <c r="A90" s="94"/>
      <c r="B90" s="386" t="s">
        <v>4418</v>
      </c>
      <c r="C90" s="362" t="s">
        <v>5227</v>
      </c>
      <c r="D90" s="1467" t="s">
        <v>4420</v>
      </c>
      <c r="E90" s="1476">
        <v>100</v>
      </c>
      <c r="F90" s="1477"/>
      <c r="G90" s="180" t="s">
        <v>8285</v>
      </c>
      <c r="H90" s="69"/>
      <c r="I90" s="486" t="s">
        <v>8298</v>
      </c>
      <c r="J90" s="363" t="s">
        <v>8299</v>
      </c>
      <c r="K90" s="364">
        <v>77</v>
      </c>
      <c r="L90" s="104">
        <v>14582.7</v>
      </c>
      <c r="M90" s="104">
        <f t="shared" si="0"/>
        <v>14145.219000000001</v>
      </c>
      <c r="N90" s="105">
        <v>7.0000000000000007E-2</v>
      </c>
      <c r="O90" s="101">
        <f t="shared" si="1"/>
        <v>15135.384330000001</v>
      </c>
    </row>
    <row r="91" spans="1:15">
      <c r="A91" s="94"/>
      <c r="B91" s="386" t="s">
        <v>5234</v>
      </c>
      <c r="C91" s="362" t="s">
        <v>4516</v>
      </c>
      <c r="D91" s="1464" t="s">
        <v>4517</v>
      </c>
      <c r="E91" s="1476">
        <v>150</v>
      </c>
      <c r="F91" s="1477"/>
      <c r="G91" s="180" t="s">
        <v>8285</v>
      </c>
      <c r="H91" s="69"/>
      <c r="I91" s="486"/>
      <c r="J91" s="363" t="s">
        <v>5235</v>
      </c>
      <c r="K91" s="1468">
        <v>123</v>
      </c>
      <c r="L91" s="104">
        <v>13483.8</v>
      </c>
      <c r="M91" s="104">
        <f t="shared" si="0"/>
        <v>13079.286</v>
      </c>
      <c r="N91" s="105">
        <v>7.0000000000000007E-2</v>
      </c>
      <c r="O91" s="101">
        <f t="shared" si="1"/>
        <v>13994.836020000001</v>
      </c>
    </row>
    <row r="92" spans="1:15">
      <c r="A92" s="21"/>
      <c r="B92" s="387" t="s">
        <v>4527</v>
      </c>
      <c r="C92" s="362" t="s">
        <v>5240</v>
      </c>
      <c r="D92" s="1056" t="s">
        <v>2976</v>
      </c>
      <c r="E92" s="1478">
        <v>100</v>
      </c>
      <c r="F92" s="1479"/>
      <c r="G92" s="180" t="s">
        <v>8300</v>
      </c>
      <c r="H92" s="852"/>
      <c r="I92" s="486" t="s">
        <v>8301</v>
      </c>
      <c r="J92" s="363">
        <v>2340</v>
      </c>
      <c r="K92" s="364">
        <v>78</v>
      </c>
      <c r="L92" s="104">
        <v>2669.52</v>
      </c>
      <c r="M92" s="104">
        <f t="shared" si="0"/>
        <v>2589.4344000000001</v>
      </c>
      <c r="N92" s="105">
        <v>7.0000000000000007E-2</v>
      </c>
      <c r="O92" s="101">
        <f t="shared" si="1"/>
        <v>2770.6948080000002</v>
      </c>
    </row>
    <row r="93" spans="1:15">
      <c r="A93" s="94"/>
      <c r="B93" s="387" t="s">
        <v>4527</v>
      </c>
      <c r="C93" s="362" t="s">
        <v>5241</v>
      </c>
      <c r="D93" s="1056" t="s">
        <v>5242</v>
      </c>
      <c r="E93" s="1476">
        <v>75</v>
      </c>
      <c r="F93" s="1477"/>
      <c r="G93" s="180" t="s">
        <v>8302</v>
      </c>
      <c r="H93" s="69"/>
      <c r="I93" s="486"/>
      <c r="J93" s="363"/>
      <c r="K93" s="364">
        <v>63</v>
      </c>
      <c r="M93" s="104">
        <f t="shared" si="0"/>
        <v>0</v>
      </c>
      <c r="N93" s="105">
        <v>7.0000000000000007E-2</v>
      </c>
      <c r="O93" s="101">
        <f t="shared" si="1"/>
        <v>0</v>
      </c>
    </row>
    <row r="94" spans="1:15">
      <c r="A94" s="21"/>
      <c r="B94" s="387" t="s">
        <v>4527</v>
      </c>
      <c r="C94" s="362" t="s">
        <v>5243</v>
      </c>
      <c r="D94" s="1056" t="s">
        <v>5244</v>
      </c>
      <c r="E94" s="1476">
        <v>65</v>
      </c>
      <c r="F94" s="1477"/>
      <c r="G94" s="180" t="s">
        <v>8285</v>
      </c>
      <c r="H94" s="69"/>
      <c r="I94" s="486"/>
      <c r="J94" s="363" t="s">
        <v>1246</v>
      </c>
      <c r="K94" s="364">
        <v>56</v>
      </c>
      <c r="L94" s="104">
        <v>12972.96</v>
      </c>
      <c r="M94" s="104">
        <f t="shared" si="0"/>
        <v>12583.771199999999</v>
      </c>
      <c r="N94" s="105">
        <v>7.0000000000000007E-2</v>
      </c>
      <c r="O94" s="101">
        <f t="shared" si="1"/>
        <v>13464.635183999999</v>
      </c>
    </row>
    <row r="95" spans="1:15">
      <c r="A95" s="94"/>
      <c r="B95" s="387" t="s">
        <v>4527</v>
      </c>
      <c r="C95" s="362" t="s">
        <v>4583</v>
      </c>
      <c r="D95" s="1469" t="s">
        <v>4584</v>
      </c>
      <c r="E95" s="1480">
        <v>60</v>
      </c>
      <c r="F95" s="1481"/>
      <c r="G95" s="180" t="s">
        <v>454</v>
      </c>
      <c r="H95" s="69"/>
      <c r="I95" s="486"/>
      <c r="J95" s="363" t="s">
        <v>4586</v>
      </c>
      <c r="K95" s="892" t="s">
        <v>4587</v>
      </c>
      <c r="L95" s="104">
        <v>12687.84</v>
      </c>
      <c r="M95" s="104">
        <f t="shared" si="0"/>
        <v>12307.2048</v>
      </c>
      <c r="N95" s="105">
        <v>7.0000000000000007E-2</v>
      </c>
      <c r="O95" s="101">
        <f t="shared" si="1"/>
        <v>13168.709135999999</v>
      </c>
    </row>
    <row r="96" spans="1:15">
      <c r="A96" s="21"/>
      <c r="B96" s="128" t="s">
        <v>912</v>
      </c>
      <c r="C96" s="362" t="s">
        <v>4537</v>
      </c>
      <c r="D96" s="375" t="s">
        <v>5242</v>
      </c>
      <c r="E96" s="1480">
        <v>120</v>
      </c>
      <c r="F96" s="1481"/>
      <c r="G96" s="131" t="s">
        <v>8303</v>
      </c>
      <c r="H96" s="69"/>
      <c r="I96" s="486"/>
      <c r="J96" s="363"/>
      <c r="K96" s="364">
        <v>87</v>
      </c>
      <c r="L96" s="104">
        <v>16572.599999999999</v>
      </c>
      <c r="M96" s="104">
        <f t="shared" si="0"/>
        <v>16075.421999999999</v>
      </c>
      <c r="N96" s="105">
        <v>7.0000000000000007E-2</v>
      </c>
      <c r="O96" s="101">
        <f t="shared" si="1"/>
        <v>17200.701539999998</v>
      </c>
    </row>
    <row r="97" spans="1:15">
      <c r="A97" s="94"/>
      <c r="B97" s="128" t="s">
        <v>912</v>
      </c>
      <c r="C97" s="357" t="s">
        <v>4544</v>
      </c>
      <c r="D97" s="1403" t="s">
        <v>3088</v>
      </c>
      <c r="E97" s="1476">
        <v>90</v>
      </c>
      <c r="F97" s="1477"/>
      <c r="G97" s="131" t="s">
        <v>8285</v>
      </c>
      <c r="H97" s="29"/>
      <c r="I97" s="1115" t="s">
        <v>8304</v>
      </c>
      <c r="J97" s="360" t="s">
        <v>5687</v>
      </c>
      <c r="K97" s="311">
        <v>67.5</v>
      </c>
      <c r="L97" s="104">
        <v>6021.12</v>
      </c>
      <c r="M97" s="104">
        <f t="shared" si="0"/>
        <v>5840.4863999999998</v>
      </c>
      <c r="N97" s="105">
        <v>7.0000000000000007E-2</v>
      </c>
      <c r="O97" s="101">
        <f>(M97*N97)+M97</f>
        <v>6249.3204479999995</v>
      </c>
    </row>
    <row r="98" spans="1:15">
      <c r="A98" s="21"/>
      <c r="B98" s="128" t="s">
        <v>912</v>
      </c>
      <c r="C98" s="357" t="s">
        <v>4558</v>
      </c>
      <c r="D98" s="632" t="s">
        <v>4589</v>
      </c>
      <c r="E98" s="1476">
        <v>150</v>
      </c>
      <c r="F98" s="1477"/>
      <c r="G98" s="131" t="s">
        <v>8305</v>
      </c>
      <c r="H98" s="69"/>
      <c r="I98" s="486" t="s">
        <v>8290</v>
      </c>
      <c r="J98" s="363"/>
      <c r="K98" s="892" t="s">
        <v>5513</v>
      </c>
      <c r="L98" s="104">
        <v>8714.16</v>
      </c>
      <c r="M98" s="104">
        <f t="shared" si="0"/>
        <v>8452.7351999999992</v>
      </c>
      <c r="N98" s="105">
        <v>7.0000000000000007E-2</v>
      </c>
      <c r="O98" s="101">
        <f>(M98*N98)+M98</f>
        <v>9044.4266639999987</v>
      </c>
    </row>
    <row r="99" spans="1:15">
      <c r="A99" s="94"/>
      <c r="B99" s="128" t="s">
        <v>912</v>
      </c>
      <c r="C99" s="357" t="s">
        <v>913</v>
      </c>
      <c r="D99" s="632" t="s">
        <v>4589</v>
      </c>
      <c r="E99" s="1476">
        <v>200</v>
      </c>
      <c r="F99" s="1477"/>
      <c r="G99" s="131" t="s">
        <v>8305</v>
      </c>
      <c r="H99" s="69"/>
      <c r="I99" s="486" t="s">
        <v>8306</v>
      </c>
      <c r="J99" s="363"/>
      <c r="K99" s="892" t="s">
        <v>5514</v>
      </c>
      <c r="L99" s="104">
        <v>18537.7</v>
      </c>
      <c r="M99" s="104">
        <f t="shared" si="0"/>
        <v>17981.569</v>
      </c>
      <c r="N99" s="105">
        <v>7.0000000000000007E-2</v>
      </c>
      <c r="O99" s="101">
        <f t="shared" ref="O99:O104" si="2">(M99*N99)+M99</f>
        <v>19240.278829999999</v>
      </c>
    </row>
    <row r="100" spans="1:15">
      <c r="A100" s="21"/>
      <c r="B100" s="128" t="s">
        <v>4588</v>
      </c>
      <c r="C100" s="362"/>
      <c r="D100" s="632" t="s">
        <v>4589</v>
      </c>
      <c r="E100" s="1476">
        <v>240</v>
      </c>
      <c r="F100" s="1477"/>
      <c r="G100" s="131"/>
      <c r="H100" s="69"/>
      <c r="I100" s="486" t="s">
        <v>8307</v>
      </c>
      <c r="J100" s="363" t="s">
        <v>4590</v>
      </c>
      <c r="K100" s="364"/>
      <c r="L100" s="104">
        <v>9031.68</v>
      </c>
      <c r="M100" s="104">
        <f t="shared" si="0"/>
        <v>8760.7296000000006</v>
      </c>
      <c r="N100" s="105">
        <v>7.0000000000000007E-2</v>
      </c>
      <c r="O100" s="101">
        <f t="shared" si="2"/>
        <v>9373.9806720000015</v>
      </c>
    </row>
    <row r="101" spans="1:15">
      <c r="A101" s="21"/>
      <c r="B101" s="128" t="s">
        <v>8308</v>
      </c>
      <c r="C101" s="362"/>
      <c r="D101" s="375" t="s">
        <v>5242</v>
      </c>
      <c r="E101" s="1476">
        <v>170</v>
      </c>
      <c r="F101" s="1477"/>
      <c r="G101" s="131" t="s">
        <v>8309</v>
      </c>
      <c r="H101" s="69"/>
      <c r="I101" s="486"/>
      <c r="J101" s="363" t="s">
        <v>4796</v>
      </c>
      <c r="K101" s="364">
        <v>140</v>
      </c>
      <c r="M101" s="104">
        <f t="shared" si="0"/>
        <v>0</v>
      </c>
      <c r="N101" s="105">
        <v>7.0000000000000007E-2</v>
      </c>
      <c r="O101" s="101">
        <f t="shared" si="2"/>
        <v>0</v>
      </c>
    </row>
    <row r="102" spans="1:15">
      <c r="A102" s="94"/>
      <c r="B102" s="1163" t="s">
        <v>5303</v>
      </c>
      <c r="C102" s="362" t="s">
        <v>3450</v>
      </c>
      <c r="D102" s="375" t="s">
        <v>1571</v>
      </c>
      <c r="E102" s="1476">
        <v>140</v>
      </c>
      <c r="F102" s="1477"/>
      <c r="G102" s="131" t="s">
        <v>37</v>
      </c>
      <c r="H102" s="69"/>
      <c r="I102" s="486" t="s">
        <v>5304</v>
      </c>
      <c r="J102" s="363" t="s">
        <v>3405</v>
      </c>
      <c r="K102" s="364">
        <v>107.5</v>
      </c>
      <c r="L102" s="104">
        <v>8478.9599999999991</v>
      </c>
      <c r="M102" s="104">
        <f t="shared" si="0"/>
        <v>8224.5911999999989</v>
      </c>
      <c r="N102" s="105">
        <v>7.0000000000000007E-2</v>
      </c>
      <c r="O102" s="101">
        <f t="shared" si="2"/>
        <v>8800.3125839999993</v>
      </c>
    </row>
    <row r="103" spans="1:15">
      <c r="A103" s="21"/>
      <c r="B103" s="1163" t="s">
        <v>8310</v>
      </c>
      <c r="C103" s="362" t="s">
        <v>901</v>
      </c>
      <c r="D103" s="375" t="s">
        <v>8311</v>
      </c>
      <c r="E103" s="1476">
        <v>150</v>
      </c>
      <c r="F103" s="1477"/>
      <c r="G103" s="131" t="s">
        <v>8312</v>
      </c>
      <c r="H103" s="69"/>
      <c r="I103" s="486" t="s">
        <v>8313</v>
      </c>
      <c r="J103" s="363" t="s">
        <v>8314</v>
      </c>
      <c r="K103" s="892">
        <v>117</v>
      </c>
      <c r="L103" s="104">
        <v>11122.62</v>
      </c>
      <c r="M103" s="104">
        <f t="shared" si="0"/>
        <v>10788.941400000002</v>
      </c>
      <c r="N103" s="105">
        <v>7.0000000000000007E-2</v>
      </c>
      <c r="O103" s="101">
        <f t="shared" si="2"/>
        <v>11544.167298000002</v>
      </c>
    </row>
    <row r="104" spans="1:15">
      <c r="A104" s="389"/>
      <c r="B104" s="1163" t="s">
        <v>8315</v>
      </c>
      <c r="C104" s="357"/>
      <c r="D104" s="376" t="s">
        <v>8316</v>
      </c>
      <c r="E104" s="1482"/>
      <c r="F104" s="1477"/>
      <c r="G104" s="131" t="s">
        <v>4614</v>
      </c>
      <c r="H104" s="29"/>
      <c r="I104" s="455" t="s">
        <v>4615</v>
      </c>
      <c r="J104" s="360">
        <v>2340</v>
      </c>
      <c r="K104" s="311"/>
      <c r="L104" s="104">
        <v>3813.12</v>
      </c>
      <c r="M104" s="104">
        <f t="shared" si="0"/>
        <v>3698.7264</v>
      </c>
      <c r="N104" s="105">
        <v>7.0000000000000007E-2</v>
      </c>
      <c r="O104" s="101">
        <f t="shared" si="2"/>
        <v>3957.637248</v>
      </c>
    </row>
    <row r="105" spans="1:15">
      <c r="A105" s="94"/>
      <c r="B105" s="1163" t="s">
        <v>8317</v>
      </c>
      <c r="C105" s="357" t="s">
        <v>8318</v>
      </c>
      <c r="D105" s="376" t="s">
        <v>8319</v>
      </c>
      <c r="E105" s="1482"/>
      <c r="F105" s="1477"/>
      <c r="G105" s="131" t="s">
        <v>8312</v>
      </c>
      <c r="H105" s="29"/>
      <c r="I105" s="486" t="s">
        <v>8320</v>
      </c>
      <c r="J105" s="360">
        <v>2300</v>
      </c>
      <c r="K105" s="311"/>
      <c r="M105" s="104"/>
      <c r="N105" s="105"/>
      <c r="O105" s="101"/>
    </row>
    <row r="106" spans="1:15">
      <c r="A106" s="94"/>
      <c r="B106" s="128" t="s">
        <v>8321</v>
      </c>
      <c r="C106" s="357"/>
      <c r="D106" s="376" t="s">
        <v>8319</v>
      </c>
      <c r="E106" s="1483"/>
      <c r="F106" s="1477"/>
      <c r="G106" s="131" t="s">
        <v>4614</v>
      </c>
      <c r="H106" s="29"/>
      <c r="I106" s="455" t="s">
        <v>8322</v>
      </c>
      <c r="J106" s="360">
        <v>2600</v>
      </c>
      <c r="K106" s="311"/>
      <c r="M106" s="104"/>
      <c r="N106" s="105"/>
      <c r="O106" s="101"/>
    </row>
    <row r="107" spans="1:15">
      <c r="A107" s="94"/>
      <c r="B107" s="1163" t="s">
        <v>4591</v>
      </c>
      <c r="C107" s="357"/>
      <c r="D107" s="375" t="s">
        <v>4592</v>
      </c>
      <c r="E107" s="1477">
        <v>140</v>
      </c>
      <c r="F107" s="1477"/>
      <c r="G107" s="131" t="s">
        <v>4593</v>
      </c>
      <c r="H107" s="29"/>
      <c r="I107" s="455" t="s">
        <v>4594</v>
      </c>
      <c r="J107" s="360" t="s">
        <v>4595</v>
      </c>
      <c r="K107" s="893" t="s">
        <v>3671</v>
      </c>
      <c r="M107" s="104"/>
      <c r="N107" s="105"/>
      <c r="O107" s="101"/>
    </row>
    <row r="108" spans="1:15">
      <c r="A108" s="94"/>
      <c r="B108" s="1163" t="s">
        <v>8323</v>
      </c>
      <c r="C108" s="357" t="s">
        <v>8324</v>
      </c>
      <c r="D108" s="375" t="s">
        <v>8325</v>
      </c>
      <c r="E108" s="1477">
        <v>175</v>
      </c>
      <c r="F108" s="1477"/>
      <c r="G108" s="131" t="s">
        <v>454</v>
      </c>
      <c r="H108" s="29"/>
      <c r="I108" s="486" t="s">
        <v>8326</v>
      </c>
      <c r="J108" s="360" t="s">
        <v>1910</v>
      </c>
      <c r="K108" s="893" t="s">
        <v>8327</v>
      </c>
      <c r="M108" s="104"/>
      <c r="N108" s="105"/>
      <c r="O108" s="101"/>
    </row>
    <row r="109" spans="1:15">
      <c r="A109" s="94"/>
      <c r="B109" s="1163" t="s">
        <v>4601</v>
      </c>
      <c r="C109" s="357" t="s">
        <v>4602</v>
      </c>
      <c r="D109" s="375" t="s">
        <v>4603</v>
      </c>
      <c r="E109" s="1477">
        <v>230</v>
      </c>
      <c r="F109" s="1477"/>
      <c r="G109" s="131" t="s">
        <v>454</v>
      </c>
      <c r="H109" s="29"/>
      <c r="I109" s="486" t="s">
        <v>4605</v>
      </c>
      <c r="J109" s="360" t="s">
        <v>4606</v>
      </c>
      <c r="K109" s="893" t="s">
        <v>2412</v>
      </c>
      <c r="M109" s="104"/>
      <c r="N109" s="105"/>
      <c r="O109" s="101"/>
    </row>
    <row r="110" spans="1:15">
      <c r="A110" s="94"/>
      <c r="B110" s="386"/>
      <c r="C110" s="362"/>
      <c r="D110" s="1056"/>
      <c r="E110" s="1478"/>
      <c r="F110" s="1479"/>
      <c r="G110" s="180"/>
      <c r="H110" s="852"/>
      <c r="I110" s="486"/>
      <c r="J110" s="363"/>
      <c r="K110" s="364"/>
      <c r="M110" s="104"/>
      <c r="N110" s="105"/>
      <c r="O110" s="101"/>
    </row>
    <row r="111" spans="1:15">
      <c r="A111" s="94"/>
      <c r="B111" s="128"/>
      <c r="C111" s="357"/>
      <c r="D111" s="376"/>
      <c r="E111" s="1476"/>
      <c r="F111" s="1477"/>
      <c r="G111" s="131"/>
      <c r="H111" s="29"/>
      <c r="I111" s="455"/>
      <c r="J111" s="363"/>
      <c r="K111" s="311"/>
      <c r="L111" s="3757"/>
      <c r="M111" s="3757"/>
      <c r="N111" s="3757"/>
      <c r="O111" s="3757"/>
    </row>
    <row r="112" spans="1:15" ht="35.25" customHeight="1">
      <c r="A112" s="4"/>
      <c r="B112" s="3753"/>
      <c r="C112" s="354"/>
      <c r="D112" s="372"/>
      <c r="E112" s="98"/>
      <c r="F112" s="355"/>
      <c r="G112" s="71"/>
      <c r="H112" s="99"/>
      <c r="I112" s="3"/>
      <c r="J112" s="356"/>
      <c r="K112" s="309"/>
      <c r="M112" s="104"/>
      <c r="N112" s="105"/>
      <c r="O112" s="101"/>
    </row>
    <row r="113" spans="1:15" ht="34.5" customHeight="1">
      <c r="A113" s="2" t="s">
        <v>1</v>
      </c>
      <c r="B113" s="3753"/>
      <c r="C113" s="354"/>
      <c r="D113" s="373"/>
      <c r="E113" s="98"/>
      <c r="F113" s="355"/>
      <c r="G113" s="71"/>
      <c r="H113" s="99"/>
      <c r="I113" s="3"/>
      <c r="J113" s="356"/>
      <c r="K113" s="309"/>
      <c r="M113" s="104"/>
      <c r="N113" s="105"/>
      <c r="O113" s="101"/>
    </row>
    <row r="114" spans="1:15" ht="35.25" customHeight="1">
      <c r="A114" s="3761" t="s">
        <v>8284</v>
      </c>
      <c r="B114" s="3761"/>
      <c r="C114" s="3761"/>
      <c r="D114" s="374"/>
      <c r="E114" s="91"/>
      <c r="F114" s="293"/>
      <c r="G114" s="71"/>
      <c r="H114" s="99"/>
      <c r="I114" s="3"/>
      <c r="J114" s="356"/>
      <c r="K114" s="309"/>
      <c r="M114" s="104"/>
      <c r="N114" s="105"/>
      <c r="O114" s="101"/>
    </row>
    <row r="115" spans="1:15" ht="35.25" thickBot="1">
      <c r="A115" s="4"/>
      <c r="B115" s="3753"/>
      <c r="C115" s="354"/>
      <c r="D115" s="372"/>
      <c r="E115" s="98"/>
      <c r="F115" s="355"/>
      <c r="G115" s="71"/>
      <c r="H115" s="99"/>
      <c r="I115" s="3"/>
      <c r="J115" s="356"/>
      <c r="K115" s="309"/>
      <c r="M115" s="104"/>
      <c r="N115" s="105"/>
      <c r="O115" s="101"/>
    </row>
    <row r="116" spans="1:15">
      <c r="A116" s="7"/>
      <c r="B116" s="3760" t="s">
        <v>3</v>
      </c>
      <c r="C116" s="113" t="s">
        <v>4</v>
      </c>
      <c r="D116" s="379" t="s">
        <v>5</v>
      </c>
      <c r="E116" s="8" t="s">
        <v>6</v>
      </c>
      <c r="F116" s="9" t="s">
        <v>6</v>
      </c>
      <c r="G116" s="380" t="s">
        <v>7</v>
      </c>
      <c r="H116" s="6" t="s">
        <v>8</v>
      </c>
      <c r="I116" s="113" t="s">
        <v>936</v>
      </c>
      <c r="J116" s="377" t="s">
        <v>10</v>
      </c>
      <c r="K116" s="219" t="s">
        <v>10</v>
      </c>
      <c r="L116" s="117"/>
      <c r="M116" s="104"/>
      <c r="N116" s="105"/>
      <c r="O116" s="101"/>
    </row>
    <row r="117" spans="1:15" ht="35.25" thickBot="1">
      <c r="A117" s="120"/>
      <c r="B117" s="16"/>
      <c r="C117" s="123"/>
      <c r="D117" s="381" t="s">
        <v>11</v>
      </c>
      <c r="E117" s="14" t="s">
        <v>13</v>
      </c>
      <c r="F117" s="15" t="s">
        <v>12</v>
      </c>
      <c r="G117" s="382"/>
      <c r="H117" s="12" t="s">
        <v>14</v>
      </c>
      <c r="I117" s="123" t="s">
        <v>937</v>
      </c>
      <c r="J117" s="378" t="s">
        <v>15</v>
      </c>
      <c r="K117" s="307" t="s">
        <v>16</v>
      </c>
      <c r="L117" s="117"/>
      <c r="M117" s="104"/>
      <c r="N117" s="105"/>
      <c r="O117" s="101"/>
    </row>
    <row r="118" spans="1:15">
      <c r="A118" s="3757"/>
      <c r="B118" s="1163" t="s">
        <v>8328</v>
      </c>
      <c r="C118" s="357" t="s">
        <v>8329</v>
      </c>
      <c r="D118" s="376"/>
      <c r="E118" s="96">
        <v>60</v>
      </c>
      <c r="F118" s="361"/>
      <c r="G118" s="131" t="s">
        <v>8330</v>
      </c>
      <c r="H118" s="29"/>
      <c r="I118" s="455" t="s">
        <v>8331</v>
      </c>
      <c r="J118" s="360"/>
      <c r="K118" s="311">
        <v>40</v>
      </c>
      <c r="L118" s="104">
        <v>3552</v>
      </c>
      <c r="M118" s="104">
        <f t="shared" ref="M118:M141" si="3">L118-(L118*0.03)</f>
        <v>3445.44</v>
      </c>
      <c r="N118" s="105">
        <v>7.0000000000000007E-2</v>
      </c>
      <c r="O118" s="101">
        <f t="shared" ref="O118:O133" si="4">(M118*N118)+M118</f>
        <v>3686.6208000000001</v>
      </c>
    </row>
    <row r="119" spans="1:15">
      <c r="A119" s="259"/>
      <c r="B119" s="1163" t="s">
        <v>8332</v>
      </c>
      <c r="C119" s="357" t="s">
        <v>8333</v>
      </c>
      <c r="D119" s="376"/>
      <c r="E119" s="96">
        <v>70</v>
      </c>
      <c r="F119" s="361"/>
      <c r="G119" s="131" t="s">
        <v>8334</v>
      </c>
      <c r="H119" s="29"/>
      <c r="I119" s="455"/>
      <c r="J119" s="360"/>
      <c r="K119" s="311">
        <v>45</v>
      </c>
      <c r="M119" s="104">
        <f t="shared" si="3"/>
        <v>0</v>
      </c>
      <c r="N119" s="105">
        <v>7.0000000000000007E-2</v>
      </c>
      <c r="O119" s="101">
        <f t="shared" si="4"/>
        <v>0</v>
      </c>
    </row>
    <row r="120" spans="1:15">
      <c r="A120" s="225"/>
      <c r="B120" s="1163" t="s">
        <v>8335</v>
      </c>
      <c r="C120" s="357" t="s">
        <v>8336</v>
      </c>
      <c r="D120" s="376"/>
      <c r="E120" s="1402">
        <v>190</v>
      </c>
      <c r="F120" s="361"/>
      <c r="G120" s="131"/>
      <c r="H120" s="35"/>
      <c r="I120" s="467"/>
      <c r="J120" s="367"/>
      <c r="K120" s="336"/>
      <c r="L120" s="104">
        <v>9498.06</v>
      </c>
      <c r="M120" s="104">
        <f t="shared" si="3"/>
        <v>9213.118199999999</v>
      </c>
      <c r="N120" s="105">
        <v>7.0000000000000007E-2</v>
      </c>
      <c r="O120" s="101">
        <f t="shared" si="4"/>
        <v>9858.0364739999986</v>
      </c>
    </row>
    <row r="121" spans="1:15">
      <c r="A121" s="94"/>
      <c r="B121" s="386"/>
      <c r="C121" s="357"/>
      <c r="D121" s="375"/>
      <c r="E121" s="158"/>
      <c r="F121" s="361"/>
      <c r="G121" s="131"/>
      <c r="H121" s="29"/>
      <c r="I121" s="455"/>
      <c r="J121" s="360"/>
      <c r="K121" s="311"/>
      <c r="L121" s="104">
        <v>15305.4</v>
      </c>
      <c r="M121" s="104">
        <f t="shared" si="3"/>
        <v>14846.237999999999</v>
      </c>
      <c r="N121" s="105">
        <v>7.0000000000000007E-2</v>
      </c>
      <c r="O121" s="101">
        <f t="shared" si="4"/>
        <v>15885.47466</v>
      </c>
    </row>
    <row r="122" spans="1:15">
      <c r="A122" s="94"/>
      <c r="B122" s="1411" t="s">
        <v>8337</v>
      </c>
      <c r="C122" s="357"/>
      <c r="D122" s="375"/>
      <c r="E122" s="158"/>
      <c r="F122" s="361"/>
      <c r="G122" s="131"/>
      <c r="H122" s="29"/>
      <c r="I122" s="455"/>
      <c r="J122" s="360"/>
      <c r="K122" s="311"/>
      <c r="M122" s="104">
        <f t="shared" si="3"/>
        <v>0</v>
      </c>
      <c r="N122" s="105">
        <v>7.0000000000000007E-2</v>
      </c>
      <c r="O122" s="101">
        <f t="shared" si="4"/>
        <v>0</v>
      </c>
    </row>
    <row r="123" spans="1:15" ht="38.25">
      <c r="A123" s="94"/>
      <c r="B123" s="608" t="s">
        <v>8338</v>
      </c>
      <c r="C123" s="1412" t="s">
        <v>8339</v>
      </c>
      <c r="D123" s="1413" t="s">
        <v>8340</v>
      </c>
      <c r="E123" s="158">
        <v>13</v>
      </c>
      <c r="F123" s="361"/>
      <c r="G123" s="131"/>
      <c r="H123" s="69"/>
      <c r="I123" s="486"/>
      <c r="J123" s="363"/>
      <c r="K123" s="364">
        <v>8</v>
      </c>
      <c r="M123" s="104">
        <f t="shared" si="3"/>
        <v>0</v>
      </c>
      <c r="N123" s="105">
        <v>7.0000000000000007E-2</v>
      </c>
      <c r="O123" s="101">
        <f t="shared" si="4"/>
        <v>0</v>
      </c>
    </row>
    <row r="124" spans="1:15" ht="38.25">
      <c r="A124" s="94"/>
      <c r="B124" s="164" t="s">
        <v>8341</v>
      </c>
      <c r="C124" s="1414" t="s">
        <v>8342</v>
      </c>
      <c r="D124" s="1413" t="s">
        <v>8343</v>
      </c>
      <c r="E124" s="158">
        <v>20</v>
      </c>
      <c r="F124" s="361"/>
      <c r="G124" s="131"/>
      <c r="H124" s="29"/>
      <c r="I124" s="455"/>
      <c r="J124" s="360"/>
      <c r="K124" s="311">
        <v>12</v>
      </c>
      <c r="L124" s="104">
        <v>14244.12</v>
      </c>
      <c r="M124" s="104">
        <f t="shared" si="3"/>
        <v>13816.796400000001</v>
      </c>
      <c r="N124" s="105">
        <v>7.0000000000000007E-2</v>
      </c>
      <c r="O124" s="101">
        <f t="shared" si="4"/>
        <v>14783.972148000001</v>
      </c>
    </row>
    <row r="125" spans="1:15" ht="38.25">
      <c r="A125" s="94"/>
      <c r="B125" s="164" t="s">
        <v>8344</v>
      </c>
      <c r="C125" s="1414" t="s">
        <v>8345</v>
      </c>
      <c r="D125" s="1415" t="s">
        <v>8346</v>
      </c>
      <c r="E125" s="158">
        <v>22</v>
      </c>
      <c r="F125" s="361"/>
      <c r="G125" s="131"/>
      <c r="H125" s="29"/>
      <c r="I125" s="455"/>
      <c r="J125" s="360"/>
      <c r="K125" s="311">
        <v>13</v>
      </c>
      <c r="L125" s="104">
        <v>3240</v>
      </c>
      <c r="M125" s="104">
        <f t="shared" si="3"/>
        <v>3142.8</v>
      </c>
      <c r="N125" s="105">
        <v>7.0000000000000007E-2</v>
      </c>
      <c r="O125" s="101">
        <f t="shared" si="4"/>
        <v>3362.7960000000003</v>
      </c>
    </row>
    <row r="126" spans="1:15" ht="38.25">
      <c r="A126" s="94"/>
      <c r="B126" s="164" t="s">
        <v>8341</v>
      </c>
      <c r="C126" s="1414" t="s">
        <v>8347</v>
      </c>
      <c r="D126" s="1415" t="s">
        <v>8348</v>
      </c>
      <c r="E126" s="160">
        <v>25</v>
      </c>
      <c r="F126" s="368"/>
      <c r="G126" s="131"/>
      <c r="H126" s="162"/>
      <c r="I126" s="466"/>
      <c r="J126" s="360"/>
      <c r="K126" s="311">
        <v>14</v>
      </c>
      <c r="L126" s="104">
        <v>14700</v>
      </c>
      <c r="M126" s="104">
        <f t="shared" si="3"/>
        <v>14259</v>
      </c>
      <c r="N126" s="105">
        <v>7.0000000000000007E-2</v>
      </c>
      <c r="O126" s="101">
        <f t="shared" si="4"/>
        <v>15257.130000000001</v>
      </c>
    </row>
    <row r="127" spans="1:15" ht="38.25">
      <c r="A127" s="94"/>
      <c r="B127" s="164" t="s">
        <v>8344</v>
      </c>
      <c r="C127" s="1414" t="s">
        <v>8349</v>
      </c>
      <c r="D127" s="1415" t="s">
        <v>8350</v>
      </c>
      <c r="E127" s="182">
        <v>28</v>
      </c>
      <c r="F127" s="368"/>
      <c r="G127" s="131"/>
      <c r="H127" s="162"/>
      <c r="I127" s="466"/>
      <c r="J127" s="360"/>
      <c r="K127" s="311">
        <v>19</v>
      </c>
      <c r="L127" s="104">
        <v>14582.7</v>
      </c>
      <c r="M127" s="104">
        <f t="shared" si="3"/>
        <v>14145.219000000001</v>
      </c>
      <c r="N127" s="105">
        <v>7.0000000000000007E-2</v>
      </c>
      <c r="O127" s="101">
        <f t="shared" si="4"/>
        <v>15135.384330000001</v>
      </c>
    </row>
    <row r="128" spans="1:15">
      <c r="A128" s="94"/>
      <c r="B128" s="128"/>
      <c r="C128" s="362"/>
      <c r="D128" s="375"/>
      <c r="E128" s="189"/>
      <c r="F128" s="365"/>
      <c r="G128" s="131"/>
      <c r="H128" s="69"/>
      <c r="I128" s="486"/>
      <c r="J128" s="363"/>
      <c r="K128" s="364"/>
      <c r="L128" s="104">
        <v>13483.8</v>
      </c>
      <c r="M128" s="104">
        <f t="shared" si="3"/>
        <v>13079.286</v>
      </c>
      <c r="N128" s="105">
        <v>7.0000000000000007E-2</v>
      </c>
      <c r="O128" s="101">
        <f t="shared" si="4"/>
        <v>13994.836020000001</v>
      </c>
    </row>
    <row r="129" spans="1:15">
      <c r="A129" s="21"/>
      <c r="B129" s="128" t="s">
        <v>8351</v>
      </c>
      <c r="C129" s="357"/>
      <c r="D129" s="375"/>
      <c r="E129" s="158"/>
      <c r="F129" s="361"/>
      <c r="G129" s="131" t="s">
        <v>8352</v>
      </c>
      <c r="H129" s="29"/>
      <c r="I129" s="455"/>
      <c r="J129" s="360">
        <v>1020</v>
      </c>
      <c r="K129" s="311"/>
      <c r="L129" s="104">
        <v>2669.52</v>
      </c>
      <c r="M129" s="104">
        <f t="shared" si="3"/>
        <v>2589.4344000000001</v>
      </c>
      <c r="N129" s="105">
        <v>7.0000000000000007E-2</v>
      </c>
      <c r="O129" s="101">
        <f t="shared" si="4"/>
        <v>2770.6948080000002</v>
      </c>
    </row>
    <row r="130" spans="1:15">
      <c r="A130" s="94"/>
      <c r="B130" s="128" t="s">
        <v>8353</v>
      </c>
      <c r="C130" s="357" t="s">
        <v>3033</v>
      </c>
      <c r="D130" s="376" t="s">
        <v>8354</v>
      </c>
      <c r="E130" s="158">
        <v>10</v>
      </c>
      <c r="F130" s="361"/>
      <c r="G130" s="131" t="s">
        <v>8355</v>
      </c>
      <c r="H130" s="29"/>
      <c r="I130" s="455"/>
      <c r="J130" s="360"/>
      <c r="K130" s="311">
        <v>7.92</v>
      </c>
      <c r="M130" s="104">
        <f t="shared" si="3"/>
        <v>0</v>
      </c>
      <c r="N130" s="105">
        <v>7.0000000000000007E-2</v>
      </c>
      <c r="O130" s="101">
        <f t="shared" si="4"/>
        <v>0</v>
      </c>
    </row>
    <row r="131" spans="1:15">
      <c r="A131" s="21"/>
      <c r="B131" s="128" t="s">
        <v>8353</v>
      </c>
      <c r="C131" s="357" t="s">
        <v>2934</v>
      </c>
      <c r="D131" s="376" t="s">
        <v>8354</v>
      </c>
      <c r="E131" s="160">
        <v>15</v>
      </c>
      <c r="F131" s="368"/>
      <c r="G131" s="131" t="s">
        <v>8356</v>
      </c>
      <c r="H131" s="162"/>
      <c r="I131" s="466"/>
      <c r="J131" s="360" t="s">
        <v>7621</v>
      </c>
      <c r="K131" s="311">
        <v>12.5</v>
      </c>
      <c r="L131" s="104">
        <v>12972.96</v>
      </c>
      <c r="M131" s="104">
        <f t="shared" si="3"/>
        <v>12583.771199999999</v>
      </c>
      <c r="N131" s="105">
        <v>7.0000000000000007E-2</v>
      </c>
      <c r="O131" s="101">
        <f t="shared" si="4"/>
        <v>13464.635183999999</v>
      </c>
    </row>
    <row r="132" spans="1:15">
      <c r="A132" s="94"/>
      <c r="B132" s="128" t="s">
        <v>8353</v>
      </c>
      <c r="C132" s="357" t="s">
        <v>8357</v>
      </c>
      <c r="D132" s="376" t="s">
        <v>8354</v>
      </c>
      <c r="E132" s="182">
        <v>20</v>
      </c>
      <c r="F132" s="368"/>
      <c r="G132" s="131" t="s">
        <v>8358</v>
      </c>
      <c r="H132" s="162"/>
      <c r="I132" s="466"/>
      <c r="J132" s="360" t="s">
        <v>7624</v>
      </c>
      <c r="K132" s="311">
        <v>16.670000000000002</v>
      </c>
      <c r="L132" s="104">
        <v>12687.84</v>
      </c>
      <c r="M132" s="104">
        <f t="shared" si="3"/>
        <v>12307.2048</v>
      </c>
      <c r="N132" s="105">
        <v>7.0000000000000007E-2</v>
      </c>
      <c r="O132" s="101">
        <f t="shared" si="4"/>
        <v>13168.709135999999</v>
      </c>
    </row>
    <row r="133" spans="1:15">
      <c r="A133" s="21"/>
      <c r="B133" s="128" t="s">
        <v>8359</v>
      </c>
      <c r="C133" s="357" t="s">
        <v>2934</v>
      </c>
      <c r="D133" s="1446" t="s">
        <v>172</v>
      </c>
      <c r="E133" s="182">
        <v>20</v>
      </c>
      <c r="F133" s="368"/>
      <c r="G133" s="131" t="s">
        <v>8356</v>
      </c>
      <c r="H133" s="162"/>
      <c r="I133" s="466"/>
      <c r="J133" s="360" t="s">
        <v>8268</v>
      </c>
      <c r="K133" s="311">
        <v>14.16</v>
      </c>
      <c r="L133" s="104">
        <v>16572.599999999999</v>
      </c>
      <c r="M133" s="104">
        <f t="shared" si="3"/>
        <v>16075.421999999999</v>
      </c>
      <c r="N133" s="105">
        <v>7.0000000000000007E-2</v>
      </c>
      <c r="O133" s="101">
        <f t="shared" si="4"/>
        <v>17200.701539999998</v>
      </c>
    </row>
    <row r="134" spans="1:15">
      <c r="A134" s="94"/>
      <c r="B134" s="128" t="s">
        <v>8360</v>
      </c>
      <c r="C134" s="357" t="s">
        <v>8361</v>
      </c>
      <c r="D134" s="376"/>
      <c r="E134" s="182"/>
      <c r="F134" s="368"/>
      <c r="G134" s="131" t="s">
        <v>8362</v>
      </c>
      <c r="H134" s="162"/>
      <c r="I134" s="466"/>
      <c r="J134" s="360">
        <v>620</v>
      </c>
      <c r="K134" s="311"/>
      <c r="L134" s="104">
        <v>6021.12</v>
      </c>
      <c r="M134" s="104">
        <f t="shared" si="3"/>
        <v>5840.4863999999998</v>
      </c>
      <c r="N134" s="105">
        <v>7.0000000000000007E-2</v>
      </c>
      <c r="O134" s="101">
        <f>(M134*N134)+M134</f>
        <v>6249.3204479999995</v>
      </c>
    </row>
    <row r="135" spans="1:15">
      <c r="A135" s="21"/>
      <c r="B135" s="128" t="s">
        <v>7451</v>
      </c>
      <c r="C135" s="357"/>
      <c r="D135" s="376"/>
      <c r="E135" s="158"/>
      <c r="F135" s="361"/>
      <c r="G135" s="131" t="s">
        <v>8363</v>
      </c>
      <c r="H135" s="29"/>
      <c r="I135" s="455"/>
      <c r="J135" s="363">
        <v>750</v>
      </c>
      <c r="K135" s="311"/>
      <c r="L135" s="104">
        <v>8714.16</v>
      </c>
      <c r="M135" s="104">
        <f t="shared" si="3"/>
        <v>8452.7351999999992</v>
      </c>
      <c r="N135" s="105">
        <v>7.0000000000000007E-2</v>
      </c>
      <c r="O135" s="101">
        <f>(M135*N135)+M135</f>
        <v>9044.4266639999987</v>
      </c>
    </row>
    <row r="136" spans="1:15">
      <c r="A136" s="21"/>
      <c r="B136" s="128" t="s">
        <v>8364</v>
      </c>
      <c r="C136" s="357"/>
      <c r="D136" s="376"/>
      <c r="E136" s="158"/>
      <c r="F136" s="361"/>
      <c r="G136" s="131" t="s">
        <v>8365</v>
      </c>
      <c r="H136" s="29"/>
      <c r="I136" s="455"/>
      <c r="J136" s="363">
        <v>1410</v>
      </c>
      <c r="K136" s="311"/>
      <c r="L136" s="104">
        <v>18537.7</v>
      </c>
      <c r="M136" s="104">
        <f t="shared" si="3"/>
        <v>17981.569</v>
      </c>
      <c r="N136" s="105">
        <v>7.0000000000000007E-2</v>
      </c>
      <c r="O136" s="101">
        <f t="shared" ref="O136:O141" si="5">(M136*N136)+M136</f>
        <v>19240.278829999999</v>
      </c>
    </row>
    <row r="137" spans="1:15">
      <c r="A137" s="94"/>
      <c r="B137" s="128" t="s">
        <v>8366</v>
      </c>
      <c r="C137" s="357"/>
      <c r="D137" s="376"/>
      <c r="E137" s="158"/>
      <c r="F137" s="361"/>
      <c r="G137" s="131" t="s">
        <v>8365</v>
      </c>
      <c r="H137" s="29"/>
      <c r="I137" s="455"/>
      <c r="J137" s="363">
        <v>1560</v>
      </c>
      <c r="K137" s="311"/>
      <c r="L137" s="104">
        <v>9031.68</v>
      </c>
      <c r="M137" s="104">
        <f t="shared" si="3"/>
        <v>8760.7296000000006</v>
      </c>
      <c r="N137" s="105">
        <v>7.0000000000000007E-2</v>
      </c>
      <c r="O137" s="101">
        <f t="shared" si="5"/>
        <v>9373.9806720000015</v>
      </c>
    </row>
    <row r="138" spans="1:15">
      <c r="A138" s="21"/>
      <c r="B138" s="387" t="s">
        <v>8367</v>
      </c>
      <c r="C138" s="357" t="s">
        <v>2388</v>
      </c>
      <c r="D138" s="376"/>
      <c r="E138" s="157"/>
      <c r="F138" s="361"/>
      <c r="G138" s="131" t="s">
        <v>7059</v>
      </c>
      <c r="H138" s="29"/>
      <c r="I138" s="455"/>
      <c r="J138" s="360">
        <v>610</v>
      </c>
      <c r="K138" s="311">
        <v>6.1</v>
      </c>
      <c r="M138" s="104">
        <f t="shared" si="3"/>
        <v>0</v>
      </c>
      <c r="N138" s="105">
        <v>7.0000000000000007E-2</v>
      </c>
      <c r="O138" s="101">
        <f t="shared" si="5"/>
        <v>0</v>
      </c>
    </row>
    <row r="139" spans="1:15">
      <c r="A139" s="389"/>
      <c r="B139" s="128" t="s">
        <v>8368</v>
      </c>
      <c r="C139" s="357" t="s">
        <v>8369</v>
      </c>
      <c r="D139" s="376"/>
      <c r="E139" s="160"/>
      <c r="F139" s="368"/>
      <c r="G139" s="131"/>
      <c r="H139" s="162"/>
      <c r="I139" s="466"/>
      <c r="J139" s="360"/>
      <c r="K139" s="311"/>
      <c r="L139" s="104">
        <v>8478.9599999999991</v>
      </c>
      <c r="M139" s="104">
        <f t="shared" si="3"/>
        <v>8224.5911999999989</v>
      </c>
      <c r="N139" s="105">
        <v>7.0000000000000007E-2</v>
      </c>
      <c r="O139" s="101">
        <f t="shared" si="5"/>
        <v>8800.3125839999993</v>
      </c>
    </row>
    <row r="140" spans="1:15">
      <c r="A140" s="94"/>
      <c r="B140" s="128" t="s">
        <v>8368</v>
      </c>
      <c r="C140" s="357" t="s">
        <v>8370</v>
      </c>
      <c r="D140" s="376"/>
      <c r="E140" s="182"/>
      <c r="F140" s="368"/>
      <c r="G140" s="131"/>
      <c r="H140" s="162"/>
      <c r="I140" s="466"/>
      <c r="J140" s="360"/>
      <c r="K140" s="311"/>
      <c r="L140" s="104">
        <v>11122.62</v>
      </c>
      <c r="M140" s="104">
        <f t="shared" si="3"/>
        <v>10788.941400000002</v>
      </c>
      <c r="N140" s="105">
        <v>7.0000000000000007E-2</v>
      </c>
      <c r="O140" s="101">
        <f t="shared" si="5"/>
        <v>11544.167298000002</v>
      </c>
    </row>
    <row r="141" spans="1:15">
      <c r="A141" s="94"/>
      <c r="B141" s="128" t="s">
        <v>8371</v>
      </c>
      <c r="C141" s="357" t="s">
        <v>8370</v>
      </c>
      <c r="D141" s="376"/>
      <c r="E141" s="182"/>
      <c r="F141" s="368"/>
      <c r="G141" s="131" t="s">
        <v>6817</v>
      </c>
      <c r="H141" s="162"/>
      <c r="I141" s="466"/>
      <c r="J141" s="360">
        <v>1350</v>
      </c>
      <c r="K141" s="311"/>
      <c r="L141" s="104">
        <v>3813.12</v>
      </c>
      <c r="M141" s="104">
        <f t="shared" si="3"/>
        <v>3698.7264</v>
      </c>
      <c r="N141" s="105">
        <v>7.0000000000000007E-2</v>
      </c>
      <c r="O141" s="101">
        <f t="shared" si="5"/>
        <v>3957.637248</v>
      </c>
    </row>
    <row r="142" spans="1:15">
      <c r="A142" s="94"/>
      <c r="B142" s="128" t="s">
        <v>8372</v>
      </c>
      <c r="C142" s="357"/>
      <c r="D142" s="376"/>
      <c r="E142" s="182"/>
      <c r="F142" s="368"/>
      <c r="G142" s="131"/>
      <c r="H142" s="162"/>
      <c r="I142" s="466"/>
      <c r="J142" s="360"/>
      <c r="K142" s="311"/>
      <c r="M142" s="104"/>
      <c r="N142" s="105"/>
      <c r="O142" s="101"/>
    </row>
    <row r="143" spans="1:15">
      <c r="A143" s="94"/>
      <c r="B143" s="128" t="s">
        <v>5515</v>
      </c>
      <c r="C143" s="357" t="s">
        <v>8373</v>
      </c>
      <c r="D143" s="376"/>
      <c r="E143" s="182"/>
      <c r="F143" s="368"/>
      <c r="G143" s="131" t="s">
        <v>8374</v>
      </c>
      <c r="H143" s="162"/>
      <c r="I143" s="466" t="s">
        <v>8375</v>
      </c>
      <c r="J143" s="360">
        <v>1200</v>
      </c>
      <c r="K143" s="311"/>
      <c r="M143" s="104"/>
      <c r="N143" s="105"/>
      <c r="O143" s="101"/>
    </row>
    <row r="144" spans="1:15">
      <c r="A144" s="94"/>
      <c r="B144" s="128" t="s">
        <v>5515</v>
      </c>
      <c r="C144" s="357" t="s">
        <v>5681</v>
      </c>
      <c r="D144" s="376"/>
      <c r="E144" s="182"/>
      <c r="F144" s="368"/>
      <c r="G144" s="131"/>
      <c r="H144" s="162"/>
      <c r="I144" s="466"/>
      <c r="J144" s="360">
        <v>1180</v>
      </c>
      <c r="K144" s="311"/>
      <c r="M144" s="104"/>
      <c r="N144" s="105"/>
      <c r="O144" s="101"/>
    </row>
    <row r="145" spans="1:15">
      <c r="A145" s="94"/>
      <c r="B145" s="128"/>
      <c r="C145" s="357"/>
      <c r="D145" s="376"/>
      <c r="E145" s="182"/>
      <c r="F145" s="368"/>
      <c r="G145" s="131"/>
      <c r="H145" s="162"/>
      <c r="I145" s="466"/>
      <c r="J145" s="360"/>
      <c r="K145" s="311"/>
      <c r="M145" s="104"/>
      <c r="N145" s="105"/>
      <c r="O145" s="101"/>
    </row>
    <row r="146" spans="1:15">
      <c r="A146" s="94"/>
      <c r="B146" s="128"/>
      <c r="C146" s="357"/>
      <c r="D146" s="376"/>
      <c r="E146" s="182"/>
      <c r="F146" s="368"/>
      <c r="G146" s="131"/>
      <c r="H146" s="162"/>
      <c r="I146" s="466"/>
      <c r="J146" s="360"/>
      <c r="K146" s="311"/>
      <c r="M146" s="104"/>
      <c r="N146" s="105"/>
      <c r="O146" s="101"/>
    </row>
    <row r="147" spans="1:15">
      <c r="A147" s="94"/>
      <c r="B147" s="128"/>
      <c r="C147" s="357"/>
      <c r="D147" s="376"/>
      <c r="E147" s="182"/>
      <c r="F147" s="368"/>
      <c r="G147" s="131"/>
      <c r="H147" s="162"/>
      <c r="I147" s="163"/>
      <c r="J147" s="360"/>
      <c r="K147" s="311"/>
      <c r="M147" s="104"/>
      <c r="N147" s="105"/>
      <c r="O147" s="101"/>
    </row>
    <row r="148" spans="1:15">
      <c r="A148" s="4"/>
      <c r="B148" s="3753"/>
      <c r="C148" s="354"/>
      <c r="D148" s="372"/>
      <c r="E148" s="98"/>
      <c r="F148" s="355"/>
      <c r="G148" s="71"/>
      <c r="H148" s="99"/>
      <c r="I148" s="3"/>
      <c r="J148" s="356"/>
      <c r="K148" s="309"/>
      <c r="M148" s="104"/>
      <c r="N148" s="105"/>
      <c r="O148" s="101"/>
    </row>
    <row r="149" spans="1:15">
      <c r="A149" s="2" t="s">
        <v>1</v>
      </c>
      <c r="B149" s="3753"/>
      <c r="C149" s="354"/>
      <c r="D149" s="373"/>
      <c r="E149" s="98"/>
      <c r="F149" s="355"/>
      <c r="G149" s="71"/>
      <c r="H149" s="99"/>
      <c r="I149" s="3"/>
      <c r="J149" s="356"/>
      <c r="K149" s="309"/>
      <c r="M149" s="104"/>
      <c r="N149" s="105"/>
      <c r="O149" s="101"/>
    </row>
    <row r="150" spans="1:15">
      <c r="A150" s="3761" t="s">
        <v>8284</v>
      </c>
      <c r="B150" s="3761"/>
      <c r="C150" s="3761"/>
      <c r="D150" s="374"/>
      <c r="E150" s="91"/>
      <c r="F150" s="293"/>
      <c r="G150" s="71"/>
      <c r="H150" s="99"/>
      <c r="I150" s="3"/>
      <c r="J150" s="356"/>
      <c r="K150" s="309"/>
      <c r="M150" s="104"/>
      <c r="N150" s="105"/>
      <c r="O150" s="101"/>
    </row>
    <row r="151" spans="1:15" ht="35.25" thickBot="1">
      <c r="A151" s="4"/>
      <c r="B151" s="3753"/>
      <c r="C151" s="354"/>
      <c r="D151" s="372"/>
      <c r="E151" s="98"/>
      <c r="F151" s="355"/>
      <c r="G151" s="71"/>
      <c r="H151" s="99"/>
      <c r="I151" s="3"/>
      <c r="J151" s="356"/>
      <c r="K151" s="309"/>
      <c r="M151" s="104"/>
      <c r="N151" s="105"/>
      <c r="O151" s="101"/>
    </row>
    <row r="152" spans="1:15">
      <c r="A152" s="7"/>
      <c r="B152" s="3760" t="s">
        <v>3</v>
      </c>
      <c r="C152" s="113" t="s">
        <v>4</v>
      </c>
      <c r="D152" s="379" t="s">
        <v>5</v>
      </c>
      <c r="E152" s="8" t="s">
        <v>6</v>
      </c>
      <c r="F152" s="9" t="s">
        <v>6</v>
      </c>
      <c r="G152" s="380" t="s">
        <v>7</v>
      </c>
      <c r="H152" s="6" t="s">
        <v>8</v>
      </c>
      <c r="I152" s="113" t="s">
        <v>936</v>
      </c>
      <c r="J152" s="377" t="s">
        <v>10</v>
      </c>
      <c r="K152" s="219" t="s">
        <v>10</v>
      </c>
      <c r="L152" s="117"/>
      <c r="M152" s="104"/>
      <c r="N152" s="105"/>
      <c r="O152" s="101"/>
    </row>
    <row r="153" spans="1:15" ht="35.25" thickBot="1">
      <c r="A153" s="120"/>
      <c r="B153" s="16"/>
      <c r="C153" s="123"/>
      <c r="D153" s="381" t="s">
        <v>11</v>
      </c>
      <c r="E153" s="14" t="s">
        <v>13</v>
      </c>
      <c r="F153" s="15" t="s">
        <v>12</v>
      </c>
      <c r="G153" s="382"/>
      <c r="H153" s="12" t="s">
        <v>14</v>
      </c>
      <c r="I153" s="123" t="s">
        <v>937</v>
      </c>
      <c r="J153" s="378" t="s">
        <v>15</v>
      </c>
      <c r="K153" s="307" t="s">
        <v>16</v>
      </c>
      <c r="L153" s="117"/>
      <c r="M153" s="104"/>
      <c r="N153" s="105"/>
      <c r="O153" s="101"/>
    </row>
    <row r="154" spans="1:15">
      <c r="A154" s="3757"/>
      <c r="B154" s="640" t="s">
        <v>8376</v>
      </c>
      <c r="C154" s="598"/>
      <c r="D154" s="599"/>
      <c r="E154" s="600"/>
      <c r="F154" s="601"/>
      <c r="G154" s="275"/>
      <c r="H154" s="602"/>
      <c r="I154" s="415"/>
      <c r="J154" s="603"/>
      <c r="K154" s="604"/>
      <c r="L154" s="104">
        <v>3552</v>
      </c>
      <c r="M154" s="104">
        <f t="shared" ref="M154:M177" si="6">L154-(L154*0.03)</f>
        <v>3445.44</v>
      </c>
      <c r="N154" s="105">
        <v>7.0000000000000007E-2</v>
      </c>
      <c r="O154" s="101">
        <f t="shared" ref="O154:O169" si="7">(M154*N154)+M154</f>
        <v>3686.6208000000001</v>
      </c>
    </row>
    <row r="155" spans="1:15">
      <c r="A155" s="259"/>
      <c r="B155" s="1164" t="s">
        <v>8377</v>
      </c>
      <c r="C155" s="786" t="s">
        <v>8378</v>
      </c>
      <c r="D155" s="1382" t="s">
        <v>8379</v>
      </c>
      <c r="E155" s="1380" t="s">
        <v>8380</v>
      </c>
      <c r="F155" s="610"/>
      <c r="G155" s="283" t="s">
        <v>6965</v>
      </c>
      <c r="H155" s="786"/>
      <c r="I155" s="1383" t="s">
        <v>8381</v>
      </c>
      <c r="J155" s="1384" t="s">
        <v>8382</v>
      </c>
      <c r="K155" s="893" t="s">
        <v>8383</v>
      </c>
      <c r="M155" s="104">
        <f t="shared" si="6"/>
        <v>0</v>
      </c>
      <c r="N155" s="105">
        <v>7.0000000000000007E-2</v>
      </c>
      <c r="O155" s="101">
        <f t="shared" si="7"/>
        <v>0</v>
      </c>
    </row>
    <row r="156" spans="1:15">
      <c r="A156" s="225"/>
      <c r="B156" s="1385" t="s">
        <v>3227</v>
      </c>
      <c r="C156" s="418" t="s">
        <v>3228</v>
      </c>
      <c r="D156" s="1386" t="s">
        <v>3229</v>
      </c>
      <c r="E156" s="1381" t="s">
        <v>8384</v>
      </c>
      <c r="F156" s="610"/>
      <c r="G156" s="278" t="s">
        <v>8385</v>
      </c>
      <c r="H156" s="418">
        <v>1140</v>
      </c>
      <c r="I156" s="1389" t="s">
        <v>8386</v>
      </c>
      <c r="J156" s="1387" t="s">
        <v>4606</v>
      </c>
      <c r="K156" s="604" t="s">
        <v>8387</v>
      </c>
      <c r="L156" s="104">
        <v>9498.06</v>
      </c>
      <c r="M156" s="104">
        <f t="shared" si="6"/>
        <v>9213.118199999999</v>
      </c>
      <c r="N156" s="105">
        <v>7.0000000000000007E-2</v>
      </c>
      <c r="O156" s="101">
        <f t="shared" si="7"/>
        <v>9858.0364739999986</v>
      </c>
    </row>
    <row r="157" spans="1:15">
      <c r="A157" s="94"/>
      <c r="B157" s="1164" t="s">
        <v>8388</v>
      </c>
      <c r="C157" s="418" t="s">
        <v>7036</v>
      </c>
      <c r="D157" s="1382" t="s">
        <v>8379</v>
      </c>
      <c r="E157" s="609"/>
      <c r="F157" s="610"/>
      <c r="G157" s="278"/>
      <c r="H157" s="1388"/>
      <c r="I157" s="1388" t="s">
        <v>8389</v>
      </c>
      <c r="J157" s="1387" t="s">
        <v>8390</v>
      </c>
      <c r="K157" s="604" t="s">
        <v>8391</v>
      </c>
      <c r="L157" s="104">
        <v>15305.4</v>
      </c>
      <c r="M157" s="104">
        <f t="shared" si="6"/>
        <v>14846.237999999999</v>
      </c>
      <c r="N157" s="105">
        <v>7.0000000000000007E-2</v>
      </c>
      <c r="O157" s="101">
        <f t="shared" si="7"/>
        <v>15885.47466</v>
      </c>
    </row>
    <row r="158" spans="1:15">
      <c r="A158" s="94"/>
      <c r="B158" s="1164" t="s">
        <v>8392</v>
      </c>
      <c r="C158" s="418" t="s">
        <v>7036</v>
      </c>
      <c r="D158" s="1382" t="s">
        <v>8379</v>
      </c>
      <c r="E158" s="609"/>
      <c r="F158" s="612"/>
      <c r="G158" s="278"/>
      <c r="H158" s="1388"/>
      <c r="I158" s="1388" t="s">
        <v>8393</v>
      </c>
      <c r="J158" s="1387" t="s">
        <v>8394</v>
      </c>
      <c r="K158" s="604" t="s">
        <v>8395</v>
      </c>
      <c r="M158" s="104">
        <f t="shared" si="6"/>
        <v>0</v>
      </c>
      <c r="N158" s="105">
        <v>7.0000000000000007E-2</v>
      </c>
      <c r="O158" s="101">
        <f t="shared" si="7"/>
        <v>0</v>
      </c>
    </row>
    <row r="159" spans="1:15">
      <c r="A159" s="94"/>
      <c r="B159" s="1164" t="s">
        <v>8396</v>
      </c>
      <c r="C159" s="786" t="s">
        <v>7036</v>
      </c>
      <c r="D159" s="1382" t="s">
        <v>8379</v>
      </c>
      <c r="E159" s="611"/>
      <c r="F159" s="612"/>
      <c r="G159" s="283"/>
      <c r="H159" s="1383"/>
      <c r="I159" s="1383" t="s">
        <v>722</v>
      </c>
      <c r="J159" s="1384" t="s">
        <v>8397</v>
      </c>
      <c r="K159" s="893" t="s">
        <v>8398</v>
      </c>
      <c r="M159" s="104">
        <f t="shared" si="6"/>
        <v>0</v>
      </c>
      <c r="N159" s="105">
        <v>7.0000000000000007E-2</v>
      </c>
      <c r="O159" s="101">
        <f t="shared" si="7"/>
        <v>0</v>
      </c>
    </row>
    <row r="160" spans="1:15" ht="38.25">
      <c r="A160" s="94"/>
      <c r="B160" s="654"/>
      <c r="C160" s="1167"/>
      <c r="D160" s="86"/>
      <c r="E160" s="1169"/>
      <c r="F160" s="1170"/>
      <c r="G160" s="1390"/>
      <c r="H160" s="655"/>
      <c r="I160" s="656"/>
      <c r="J160" s="655"/>
      <c r="K160" s="657"/>
      <c r="L160" s="104">
        <v>14244.12</v>
      </c>
      <c r="M160" s="104">
        <f t="shared" si="6"/>
        <v>13816.796400000001</v>
      </c>
      <c r="N160" s="105">
        <v>7.0000000000000007E-2</v>
      </c>
      <c r="O160" s="101">
        <f t="shared" si="7"/>
        <v>14783.972148000001</v>
      </c>
    </row>
    <row r="161" spans="1:15" ht="38.25">
      <c r="A161" s="94"/>
      <c r="B161" s="654" t="s">
        <v>8399</v>
      </c>
      <c r="C161" s="1167" t="s">
        <v>724</v>
      </c>
      <c r="D161" s="86" t="s">
        <v>1449</v>
      </c>
      <c r="E161" s="1169"/>
      <c r="F161" s="1170"/>
      <c r="G161" s="1391" t="s">
        <v>7251</v>
      </c>
      <c r="H161" s="658"/>
      <c r="I161" s="659"/>
      <c r="J161" s="658" t="s">
        <v>8400</v>
      </c>
      <c r="K161" s="657" t="s">
        <v>8401</v>
      </c>
      <c r="L161" s="104">
        <v>3240</v>
      </c>
      <c r="M161" s="104">
        <f t="shared" si="6"/>
        <v>3142.8</v>
      </c>
      <c r="N161" s="105">
        <v>7.0000000000000007E-2</v>
      </c>
      <c r="O161" s="101">
        <f t="shared" si="7"/>
        <v>3362.7960000000003</v>
      </c>
    </row>
    <row r="162" spans="1:15" ht="38.25">
      <c r="A162" s="94"/>
      <c r="B162" s="654" t="s">
        <v>8402</v>
      </c>
      <c r="C162" s="1167" t="s">
        <v>724</v>
      </c>
      <c r="D162" s="86" t="s">
        <v>1449</v>
      </c>
      <c r="E162" s="1171"/>
      <c r="F162" s="1172"/>
      <c r="G162" s="1391" t="s">
        <v>7251</v>
      </c>
      <c r="H162" s="658"/>
      <c r="I162" s="659"/>
      <c r="J162" s="658" t="s">
        <v>8403</v>
      </c>
      <c r="K162" s="657" t="s">
        <v>8404</v>
      </c>
      <c r="L162" s="104">
        <v>14700</v>
      </c>
      <c r="M162" s="104">
        <f t="shared" si="6"/>
        <v>14259</v>
      </c>
      <c r="N162" s="105">
        <v>7.0000000000000007E-2</v>
      </c>
      <c r="O162" s="101">
        <f t="shared" si="7"/>
        <v>15257.130000000001</v>
      </c>
    </row>
    <row r="163" spans="1:15" ht="38.25">
      <c r="A163" s="94"/>
      <c r="B163" s="1181"/>
      <c r="C163" s="957"/>
      <c r="D163" s="1168"/>
      <c r="E163" s="1171"/>
      <c r="F163" s="1172"/>
      <c r="G163" s="1391"/>
      <c r="H163" s="659"/>
      <c r="I163" s="659"/>
      <c r="J163" s="658"/>
      <c r="K163" s="657"/>
      <c r="L163" s="104">
        <v>14582.7</v>
      </c>
      <c r="M163" s="104">
        <f t="shared" si="6"/>
        <v>14145.219000000001</v>
      </c>
      <c r="N163" s="105">
        <v>7.0000000000000007E-2</v>
      </c>
      <c r="O163" s="101">
        <f t="shared" si="7"/>
        <v>15135.384330000001</v>
      </c>
    </row>
    <row r="164" spans="1:15" ht="38.25">
      <c r="A164" s="94"/>
      <c r="B164" s="660" t="s">
        <v>8405</v>
      </c>
      <c r="C164" s="957">
        <v>1207</v>
      </c>
      <c r="D164" s="86" t="s">
        <v>724</v>
      </c>
      <c r="E164" s="1171" t="s">
        <v>8406</v>
      </c>
      <c r="F164" s="1172"/>
      <c r="G164" s="1391" t="s">
        <v>8407</v>
      </c>
      <c r="H164" s="659"/>
      <c r="I164" s="659"/>
      <c r="J164" s="658"/>
      <c r="K164" s="657" t="s">
        <v>8408</v>
      </c>
      <c r="L164" s="104">
        <v>13483.8</v>
      </c>
      <c r="M164" s="104">
        <f t="shared" si="6"/>
        <v>13079.286</v>
      </c>
      <c r="N164" s="105">
        <v>7.0000000000000007E-2</v>
      </c>
      <c r="O164" s="101">
        <f t="shared" si="7"/>
        <v>13994.836020000001</v>
      </c>
    </row>
    <row r="165" spans="1:15" ht="38.25">
      <c r="A165" s="21"/>
      <c r="B165" s="894" t="s">
        <v>8409</v>
      </c>
      <c r="C165" s="957" t="s">
        <v>8410</v>
      </c>
      <c r="D165" s="86" t="s">
        <v>724</v>
      </c>
      <c r="E165" s="256" t="s">
        <v>8411</v>
      </c>
      <c r="F165" s="1172"/>
      <c r="G165" s="1392" t="s">
        <v>8412</v>
      </c>
      <c r="H165" s="659"/>
      <c r="I165" s="659"/>
      <c r="J165" s="658"/>
      <c r="K165" s="657" t="s">
        <v>8413</v>
      </c>
      <c r="L165" s="104">
        <v>2669.52</v>
      </c>
      <c r="M165" s="104">
        <f t="shared" si="6"/>
        <v>2589.4344000000001</v>
      </c>
      <c r="N165" s="105">
        <v>7.0000000000000007E-2</v>
      </c>
      <c r="O165" s="101">
        <f t="shared" si="7"/>
        <v>2770.6948080000002</v>
      </c>
    </row>
    <row r="166" spans="1:15" ht="38.25">
      <c r="A166" s="94"/>
      <c r="B166" s="894" t="s">
        <v>8414</v>
      </c>
      <c r="C166" s="957"/>
      <c r="D166" s="86" t="s">
        <v>724</v>
      </c>
      <c r="E166" s="1173" t="s">
        <v>8415</v>
      </c>
      <c r="F166" s="1172"/>
      <c r="G166" s="1392" t="s">
        <v>8407</v>
      </c>
      <c r="H166" s="659"/>
      <c r="I166" s="659"/>
      <c r="J166" s="658"/>
      <c r="K166" s="310" t="s">
        <v>8416</v>
      </c>
      <c r="M166" s="104">
        <f t="shared" si="6"/>
        <v>0</v>
      </c>
      <c r="N166" s="105">
        <v>7.0000000000000007E-2</v>
      </c>
      <c r="O166" s="101">
        <f t="shared" si="7"/>
        <v>0</v>
      </c>
    </row>
    <row r="167" spans="1:15" ht="38.25">
      <c r="A167" s="21"/>
      <c r="B167" s="654" t="s">
        <v>8417</v>
      </c>
      <c r="C167" s="1167" t="s">
        <v>724</v>
      </c>
      <c r="D167" s="86" t="s">
        <v>1449</v>
      </c>
      <c r="E167" s="1169"/>
      <c r="F167" s="1170"/>
      <c r="G167" s="1390" t="s">
        <v>7251</v>
      </c>
      <c r="H167" s="655"/>
      <c r="I167" s="656"/>
      <c r="J167" s="655" t="s">
        <v>8400</v>
      </c>
      <c r="K167" s="657" t="s">
        <v>8401</v>
      </c>
      <c r="L167" s="104">
        <v>12972.96</v>
      </c>
      <c r="M167" s="104">
        <f t="shared" si="6"/>
        <v>12583.771199999999</v>
      </c>
      <c r="N167" s="105">
        <v>7.0000000000000007E-2</v>
      </c>
      <c r="O167" s="101">
        <f t="shared" si="7"/>
        <v>13464.635183999999</v>
      </c>
    </row>
    <row r="168" spans="1:15">
      <c r="A168" s="94"/>
      <c r="B168" s="570"/>
      <c r="C168" s="625"/>
      <c r="D168" s="626"/>
      <c r="E168" s="1114"/>
      <c r="F168" s="627"/>
      <c r="G168" s="1439"/>
      <c r="H168" s="628"/>
      <c r="I168" s="628"/>
      <c r="J168" s="907"/>
      <c r="K168" s="1440"/>
      <c r="L168" s="104">
        <v>12687.84</v>
      </c>
      <c r="M168" s="104">
        <f t="shared" si="6"/>
        <v>12307.2048</v>
      </c>
      <c r="N168" s="105">
        <v>7.0000000000000007E-2</v>
      </c>
      <c r="O168" s="101">
        <f t="shared" si="7"/>
        <v>13168.709135999999</v>
      </c>
    </row>
    <row r="169" spans="1:15">
      <c r="A169" s="21"/>
      <c r="B169" s="570"/>
      <c r="C169" s="625"/>
      <c r="D169" s="626"/>
      <c r="E169" s="1114"/>
      <c r="F169" s="1441"/>
      <c r="G169" s="1439"/>
      <c r="H169" s="628"/>
      <c r="I169" s="628"/>
      <c r="J169" s="907"/>
      <c r="K169" s="1440"/>
      <c r="L169" s="104">
        <v>16572.599999999999</v>
      </c>
      <c r="M169" s="104">
        <f t="shared" si="6"/>
        <v>16075.421999999999</v>
      </c>
      <c r="N169" s="105">
        <v>7.0000000000000007E-2</v>
      </c>
      <c r="O169" s="101">
        <f t="shared" si="7"/>
        <v>17200.701539999998</v>
      </c>
    </row>
    <row r="170" spans="1:15">
      <c r="A170" s="94"/>
      <c r="B170" s="570"/>
      <c r="C170" s="625"/>
      <c r="D170" s="626"/>
      <c r="E170" s="1114"/>
      <c r="F170" s="1441"/>
      <c r="G170" s="1439"/>
      <c r="H170" s="628"/>
      <c r="I170" s="628"/>
      <c r="J170" s="907"/>
      <c r="K170" s="1440"/>
      <c r="L170" s="104">
        <v>6021.12</v>
      </c>
      <c r="M170" s="104">
        <f t="shared" si="6"/>
        <v>5840.4863999999998</v>
      </c>
      <c r="N170" s="105">
        <v>7.0000000000000007E-2</v>
      </c>
      <c r="O170" s="101">
        <f>(M170*N170)+M170</f>
        <v>6249.3204479999995</v>
      </c>
    </row>
    <row r="171" spans="1:15" ht="38.25">
      <c r="A171" s="21"/>
      <c r="B171" s="128"/>
      <c r="C171" s="459"/>
      <c r="D171" s="1168"/>
      <c r="E171" s="1171"/>
      <c r="F171" s="1172"/>
      <c r="G171" s="1391"/>
      <c r="H171" s="659"/>
      <c r="I171" s="659"/>
      <c r="J171" s="658"/>
      <c r="K171" s="657"/>
      <c r="L171" s="104">
        <v>8714.16</v>
      </c>
      <c r="M171" s="104">
        <f t="shared" si="6"/>
        <v>8452.7351999999992</v>
      </c>
      <c r="N171" s="105">
        <v>7.0000000000000007E-2</v>
      </c>
      <c r="O171" s="101">
        <f>(M171*N171)+M171</f>
        <v>9044.4266639999987</v>
      </c>
    </row>
    <row r="172" spans="1:15" ht="38.25">
      <c r="A172" s="21"/>
      <c r="B172" s="128"/>
      <c r="C172" s="459"/>
      <c r="D172" s="1168"/>
      <c r="E172" s="1171"/>
      <c r="F172" s="1172"/>
      <c r="G172" s="1391"/>
      <c r="H172" s="659"/>
      <c r="I172" s="659"/>
      <c r="J172" s="658"/>
      <c r="K172" s="657"/>
      <c r="L172" s="104">
        <v>18537.7</v>
      </c>
      <c r="M172" s="104">
        <f t="shared" si="6"/>
        <v>17981.569</v>
      </c>
      <c r="N172" s="105">
        <v>7.0000000000000007E-2</v>
      </c>
      <c r="O172" s="101">
        <f t="shared" ref="O172:O177" si="8">(M172*N172)+M172</f>
        <v>19240.278829999999</v>
      </c>
    </row>
    <row r="173" spans="1:15" ht="38.25">
      <c r="A173" s="94"/>
      <c r="B173" s="128"/>
      <c r="C173" s="459"/>
      <c r="D173" s="1168"/>
      <c r="E173" s="1171"/>
      <c r="F173" s="1172"/>
      <c r="G173" s="1391"/>
      <c r="H173" s="659"/>
      <c r="I173" s="659"/>
      <c r="J173" s="658"/>
      <c r="K173" s="657"/>
      <c r="L173" s="104">
        <v>9031.68</v>
      </c>
      <c r="M173" s="104">
        <f t="shared" si="6"/>
        <v>8760.7296000000006</v>
      </c>
      <c r="N173" s="105">
        <v>7.0000000000000007E-2</v>
      </c>
      <c r="O173" s="101">
        <f t="shared" si="8"/>
        <v>9373.9806720000015</v>
      </c>
    </row>
    <row r="174" spans="1:15" ht="38.25">
      <c r="A174" s="21"/>
      <c r="B174" s="128"/>
      <c r="C174" s="459"/>
      <c r="D174" s="1168"/>
      <c r="E174" s="1171"/>
      <c r="F174" s="1172"/>
      <c r="G174" s="1391"/>
      <c r="H174" s="659"/>
      <c r="I174" s="659"/>
      <c r="J174" s="658"/>
      <c r="K174" s="657"/>
      <c r="M174" s="104">
        <f t="shared" si="6"/>
        <v>0</v>
      </c>
      <c r="N174" s="105">
        <v>7.0000000000000007E-2</v>
      </c>
      <c r="O174" s="101">
        <f t="shared" si="8"/>
        <v>0</v>
      </c>
    </row>
    <row r="175" spans="1:15" ht="38.25">
      <c r="A175" s="389"/>
      <c r="B175" s="128"/>
      <c r="C175" s="459"/>
      <c r="D175" s="1168"/>
      <c r="E175" s="1171"/>
      <c r="F175" s="1172"/>
      <c r="G175" s="1391"/>
      <c r="H175" s="659"/>
      <c r="I175" s="659"/>
      <c r="J175" s="658"/>
      <c r="K175" s="657"/>
      <c r="L175" s="104">
        <v>8478.9599999999991</v>
      </c>
      <c r="M175" s="104">
        <f t="shared" si="6"/>
        <v>8224.5911999999989</v>
      </c>
      <c r="N175" s="105">
        <v>7.0000000000000007E-2</v>
      </c>
      <c r="O175" s="101">
        <f t="shared" si="8"/>
        <v>8800.3125839999993</v>
      </c>
    </row>
    <row r="176" spans="1:15" ht="38.25">
      <c r="A176" s="94"/>
      <c r="B176" s="128"/>
      <c r="C176" s="459"/>
      <c r="D176" s="1168"/>
      <c r="E176" s="1171"/>
      <c r="F176" s="1172"/>
      <c r="G176" s="1391"/>
      <c r="H176" s="659"/>
      <c r="I176" s="659"/>
      <c r="J176" s="658"/>
      <c r="K176" s="657"/>
      <c r="L176" s="104">
        <v>11122.62</v>
      </c>
      <c r="M176" s="104">
        <f t="shared" si="6"/>
        <v>10788.941400000002</v>
      </c>
      <c r="N176" s="105">
        <v>7.0000000000000007E-2</v>
      </c>
      <c r="O176" s="101">
        <f t="shared" si="8"/>
        <v>11544.167298000002</v>
      </c>
    </row>
    <row r="177" spans="1:15" ht="38.25">
      <c r="A177" s="94"/>
      <c r="B177" s="128"/>
      <c r="C177" s="459"/>
      <c r="D177" s="1168"/>
      <c r="E177" s="1171"/>
      <c r="F177" s="1172"/>
      <c r="G177" s="1391"/>
      <c r="H177" s="659"/>
      <c r="I177" s="659"/>
      <c r="J177" s="658"/>
      <c r="K177" s="657"/>
      <c r="L177" s="104">
        <v>3813.12</v>
      </c>
      <c r="M177" s="104">
        <f t="shared" si="6"/>
        <v>3698.7264</v>
      </c>
      <c r="N177" s="105">
        <v>7.0000000000000007E-2</v>
      </c>
      <c r="O177" s="101">
        <f t="shared" si="8"/>
        <v>3957.637248</v>
      </c>
    </row>
    <row r="178" spans="1:15" ht="38.25">
      <c r="A178" s="94"/>
      <c r="B178" s="128"/>
      <c r="C178" s="459"/>
      <c r="D178" s="1168"/>
      <c r="E178" s="1171"/>
      <c r="F178" s="1172"/>
      <c r="G178" s="1391"/>
      <c r="H178" s="659"/>
      <c r="I178" s="659"/>
      <c r="J178" s="658"/>
      <c r="K178" s="657"/>
      <c r="M178" s="104"/>
      <c r="N178" s="105"/>
      <c r="O178" s="101"/>
    </row>
    <row r="179" spans="1:15" ht="38.25">
      <c r="A179" s="94"/>
      <c r="B179" s="128"/>
      <c r="C179" s="459"/>
      <c r="D179" s="1168"/>
      <c r="E179" s="1171"/>
      <c r="F179" s="1172"/>
      <c r="G179" s="1391"/>
      <c r="H179" s="659"/>
      <c r="I179" s="659"/>
      <c r="J179" s="658"/>
      <c r="K179" s="657"/>
      <c r="M179" s="104"/>
      <c r="N179" s="105"/>
      <c r="O179" s="101"/>
    </row>
    <row r="180" spans="1:15" ht="38.25">
      <c r="A180" s="94"/>
      <c r="B180" s="128"/>
      <c r="C180" s="459"/>
      <c r="D180" s="1168"/>
      <c r="E180" s="1171"/>
      <c r="F180" s="1172"/>
      <c r="G180" s="1391"/>
      <c r="H180" s="659"/>
      <c r="I180" s="659"/>
      <c r="J180" s="658"/>
      <c r="K180" s="657"/>
      <c r="M180" s="104"/>
      <c r="N180" s="105"/>
      <c r="O180" s="101"/>
    </row>
    <row r="181" spans="1:15" ht="38.25">
      <c r="A181" s="94"/>
      <c r="B181" s="128"/>
      <c r="C181" s="459"/>
      <c r="D181" s="1168"/>
      <c r="E181" s="1171"/>
      <c r="F181" s="1172"/>
      <c r="G181" s="1391"/>
      <c r="H181" s="659"/>
      <c r="I181" s="659"/>
      <c r="J181" s="203"/>
      <c r="K181" s="657"/>
      <c r="M181" s="104"/>
      <c r="N181" s="105"/>
      <c r="O181" s="101"/>
    </row>
    <row r="182" spans="1:15" ht="38.25">
      <c r="A182" s="94"/>
      <c r="B182" s="128"/>
      <c r="C182" s="459"/>
      <c r="D182" s="1168"/>
      <c r="E182" s="1171"/>
      <c r="F182" s="1172"/>
      <c r="G182" s="1391"/>
      <c r="H182" s="659"/>
      <c r="I182" s="659"/>
      <c r="J182" s="658"/>
      <c r="K182" s="657"/>
      <c r="M182" s="104"/>
      <c r="N182" s="105"/>
      <c r="O182" s="101"/>
    </row>
    <row r="183" spans="1:15">
      <c r="A183" s="94"/>
      <c r="B183" s="128"/>
      <c r="C183" s="357"/>
      <c r="D183" s="376"/>
      <c r="E183" s="182"/>
      <c r="F183" s="368"/>
      <c r="G183" s="131"/>
      <c r="H183" s="162"/>
      <c r="I183" s="163"/>
      <c r="J183" s="360"/>
      <c r="K183" s="311"/>
      <c r="M183" s="104"/>
      <c r="N183" s="105"/>
      <c r="O183" s="101"/>
    </row>
    <row r="184" spans="1:15">
      <c r="A184" s="4"/>
      <c r="B184" s="3753"/>
      <c r="C184" s="354"/>
      <c r="D184" s="372"/>
      <c r="E184" s="98"/>
      <c r="F184" s="355"/>
      <c r="G184" s="71"/>
      <c r="H184" s="99"/>
      <c r="I184" s="3"/>
      <c r="J184" s="356"/>
      <c r="K184" s="309"/>
      <c r="L184" s="3757"/>
      <c r="M184" s="3757"/>
      <c r="N184" s="3757"/>
      <c r="O184" s="3757"/>
    </row>
    <row r="185" spans="1:15">
      <c r="A185" s="2" t="s">
        <v>1</v>
      </c>
      <c r="B185" s="3753"/>
      <c r="C185" s="354"/>
      <c r="D185" s="373"/>
      <c r="E185" s="98"/>
      <c r="F185" s="355"/>
      <c r="G185" s="71"/>
      <c r="H185" s="99"/>
      <c r="I185" s="3"/>
      <c r="J185" s="356"/>
      <c r="K185" s="309"/>
    </row>
    <row r="186" spans="1:15">
      <c r="A186" s="3761" t="s">
        <v>8284</v>
      </c>
      <c r="B186" s="3761"/>
      <c r="C186" s="3761"/>
      <c r="D186" s="374"/>
      <c r="E186" s="91"/>
      <c r="F186" s="293"/>
      <c r="G186" s="71"/>
      <c r="H186" s="99"/>
      <c r="I186" s="3"/>
      <c r="J186" s="356"/>
      <c r="K186" s="309"/>
    </row>
    <row r="187" spans="1:15" ht="35.25" thickBot="1">
      <c r="A187" s="4"/>
      <c r="B187" s="3753"/>
      <c r="C187" s="354"/>
      <c r="D187" s="372"/>
      <c r="E187" s="98"/>
      <c r="F187" s="355"/>
      <c r="G187" s="71"/>
      <c r="H187" s="99"/>
      <c r="I187" s="3"/>
      <c r="J187" s="356"/>
      <c r="K187" s="309"/>
    </row>
    <row r="188" spans="1:15">
      <c r="A188" s="7"/>
      <c r="B188" s="3760" t="s">
        <v>3</v>
      </c>
      <c r="C188" s="113" t="s">
        <v>4</v>
      </c>
      <c r="D188" s="379" t="s">
        <v>5</v>
      </c>
      <c r="E188" s="8" t="s">
        <v>6</v>
      </c>
      <c r="F188" s="9" t="s">
        <v>6</v>
      </c>
      <c r="G188" s="380" t="s">
        <v>7</v>
      </c>
      <c r="H188" s="6" t="s">
        <v>8</v>
      </c>
      <c r="I188" s="113" t="s">
        <v>936</v>
      </c>
      <c r="J188" s="377" t="s">
        <v>10</v>
      </c>
      <c r="K188" s="219" t="s">
        <v>10</v>
      </c>
    </row>
    <row r="189" spans="1:15" ht="35.25" thickBot="1">
      <c r="A189" s="120"/>
      <c r="B189" s="16"/>
      <c r="C189" s="123"/>
      <c r="D189" s="381" t="s">
        <v>11</v>
      </c>
      <c r="E189" s="14" t="s">
        <v>13</v>
      </c>
      <c r="F189" s="15" t="s">
        <v>12</v>
      </c>
      <c r="G189" s="382"/>
      <c r="H189" s="12" t="s">
        <v>14</v>
      </c>
      <c r="I189" s="123" t="s">
        <v>937</v>
      </c>
      <c r="J189" s="378" t="s">
        <v>15</v>
      </c>
      <c r="K189" s="307" t="s">
        <v>16</v>
      </c>
    </row>
    <row r="190" spans="1:15">
      <c r="A190" s="3757"/>
      <c r="B190" s="640" t="s">
        <v>8376</v>
      </c>
      <c r="C190" s="357"/>
      <c r="D190" s="376"/>
      <c r="E190" s="96"/>
      <c r="F190" s="361"/>
      <c r="G190" s="131"/>
      <c r="H190" s="29"/>
      <c r="I190" s="455"/>
      <c r="J190" s="311"/>
      <c r="K190" s="311"/>
    </row>
    <row r="191" spans="1:15">
      <c r="A191" s="259"/>
      <c r="B191" s="1163" t="s">
        <v>3568</v>
      </c>
      <c r="C191" s="357" t="s">
        <v>3761</v>
      </c>
      <c r="D191" s="376"/>
      <c r="E191" s="96"/>
      <c r="F191" s="361"/>
      <c r="G191" s="131" t="s">
        <v>8418</v>
      </c>
      <c r="H191" s="29"/>
      <c r="I191" s="455"/>
      <c r="J191" s="311" t="s">
        <v>8419</v>
      </c>
      <c r="K191" s="336"/>
    </row>
    <row r="192" spans="1:15">
      <c r="A192" s="225"/>
      <c r="B192" s="1163" t="s">
        <v>8420</v>
      </c>
      <c r="C192" s="357" t="s">
        <v>3562</v>
      </c>
      <c r="D192" s="376"/>
      <c r="E192" s="1402"/>
      <c r="F192" s="361"/>
      <c r="G192" s="131"/>
      <c r="H192" s="35"/>
      <c r="I192" s="467"/>
      <c r="J192" s="1418" t="s">
        <v>8421</v>
      </c>
      <c r="K192" s="311"/>
    </row>
    <row r="193" spans="1:11">
      <c r="A193" s="94"/>
      <c r="B193" s="386" t="s">
        <v>8422</v>
      </c>
      <c r="C193" s="357" t="s">
        <v>8423</v>
      </c>
      <c r="D193" s="375"/>
      <c r="E193" s="158"/>
      <c r="F193" s="361"/>
      <c r="G193" s="131"/>
      <c r="H193" s="29"/>
      <c r="I193" s="455"/>
      <c r="J193" s="1417" t="s">
        <v>8424</v>
      </c>
      <c r="K193" s="311"/>
    </row>
    <row r="194" spans="1:11">
      <c r="A194" s="94"/>
      <c r="B194" s="386" t="s">
        <v>8425</v>
      </c>
      <c r="C194" s="357" t="s">
        <v>3566</v>
      </c>
      <c r="D194" s="375"/>
      <c r="E194" s="158"/>
      <c r="F194" s="361"/>
      <c r="G194" s="131"/>
      <c r="H194" s="29"/>
      <c r="I194" s="455"/>
      <c r="J194" s="1417" t="s">
        <v>8426</v>
      </c>
      <c r="K194" s="311"/>
    </row>
    <row r="195" spans="1:11">
      <c r="A195" s="94"/>
      <c r="B195" s="386" t="s">
        <v>8427</v>
      </c>
      <c r="C195" s="1442" t="s">
        <v>8428</v>
      </c>
      <c r="D195" s="375"/>
      <c r="E195" s="158"/>
      <c r="F195" s="361"/>
      <c r="G195" s="131" t="s">
        <v>7251</v>
      </c>
      <c r="H195" s="29"/>
      <c r="I195" s="455" t="s">
        <v>8429</v>
      </c>
      <c r="J195" s="360" t="s">
        <v>8430</v>
      </c>
      <c r="K195" s="311"/>
    </row>
    <row r="196" spans="1:11">
      <c r="A196" s="94"/>
      <c r="B196" s="386"/>
      <c r="C196" s="357"/>
      <c r="D196" s="375"/>
      <c r="E196" s="158"/>
      <c r="F196" s="361"/>
      <c r="G196" s="131"/>
      <c r="H196" s="29"/>
      <c r="I196" s="455"/>
      <c r="J196" s="360"/>
      <c r="K196" s="311"/>
    </row>
    <row r="197" spans="1:11" ht="38.25">
      <c r="A197" s="94"/>
      <c r="B197" s="1419" t="s">
        <v>3600</v>
      </c>
      <c r="C197" s="1420" t="s">
        <v>3577</v>
      </c>
      <c r="D197" s="1198"/>
      <c r="E197" s="1199"/>
      <c r="F197" s="1200"/>
      <c r="G197" s="1421"/>
      <c r="H197" s="1201"/>
      <c r="I197" s="1201"/>
      <c r="J197" s="1422"/>
      <c r="K197" s="1202"/>
    </row>
    <row r="198" spans="1:11" ht="38.25">
      <c r="A198" s="94"/>
      <c r="B198" s="1419" t="s">
        <v>8431</v>
      </c>
      <c r="C198" s="1420" t="s">
        <v>3577</v>
      </c>
      <c r="D198" s="1198"/>
      <c r="E198" s="1199"/>
      <c r="F198" s="1200"/>
      <c r="G198" s="1421"/>
      <c r="H198" s="1201"/>
      <c r="I198" s="1423" t="s">
        <v>8432</v>
      </c>
      <c r="J198" s="1422" t="s">
        <v>8433</v>
      </c>
      <c r="K198" s="1202"/>
    </row>
    <row r="199" spans="1:11" ht="38.25">
      <c r="A199" s="94"/>
      <c r="B199" s="1419" t="s">
        <v>3596</v>
      </c>
      <c r="C199" s="1420" t="s">
        <v>3577</v>
      </c>
      <c r="D199" s="1198"/>
      <c r="E199" s="1199"/>
      <c r="F199" s="1200"/>
      <c r="G199" s="1421"/>
      <c r="H199" s="1201"/>
      <c r="I199" s="1423"/>
      <c r="J199" s="1422" t="s">
        <v>8434</v>
      </c>
      <c r="K199" s="1202"/>
    </row>
    <row r="200" spans="1:11" ht="38.25">
      <c r="A200" s="94"/>
      <c r="B200" s="128" t="s">
        <v>3600</v>
      </c>
      <c r="C200" s="459" t="s">
        <v>656</v>
      </c>
      <c r="D200" s="1168"/>
      <c r="E200" s="1171"/>
      <c r="F200" s="1172"/>
      <c r="G200" s="1391"/>
      <c r="H200" s="659"/>
      <c r="I200" s="162" t="s">
        <v>8435</v>
      </c>
      <c r="J200" s="658" t="s">
        <v>3861</v>
      </c>
      <c r="K200" s="657">
        <v>2.5499999999999998</v>
      </c>
    </row>
    <row r="201" spans="1:11" ht="38.25">
      <c r="A201" s="21"/>
      <c r="B201" s="128" t="s">
        <v>3720</v>
      </c>
      <c r="C201" s="459" t="s">
        <v>656</v>
      </c>
      <c r="D201" s="1168"/>
      <c r="E201" s="1171"/>
      <c r="F201" s="1172"/>
      <c r="G201" s="1391"/>
      <c r="H201" s="659"/>
      <c r="I201" s="659"/>
      <c r="J201" s="658" t="s">
        <v>3688</v>
      </c>
      <c r="K201" s="657"/>
    </row>
    <row r="202" spans="1:11" ht="38.25">
      <c r="A202" s="94"/>
      <c r="B202" s="128" t="s">
        <v>3596</v>
      </c>
      <c r="C202" s="459" t="s">
        <v>656</v>
      </c>
      <c r="D202" s="1168"/>
      <c r="E202" s="1171"/>
      <c r="F202" s="1172"/>
      <c r="G202" s="1391"/>
      <c r="H202" s="659"/>
      <c r="I202" s="659"/>
      <c r="J202" s="658" t="s">
        <v>8416</v>
      </c>
      <c r="K202" s="657"/>
    </row>
    <row r="203" spans="1:11" ht="38.25">
      <c r="A203" s="21"/>
      <c r="B203" s="685" t="s">
        <v>3600</v>
      </c>
      <c r="C203" s="1351" t="s">
        <v>3650</v>
      </c>
      <c r="D203" s="1424"/>
      <c r="E203" s="1425"/>
      <c r="F203" s="1426"/>
      <c r="G203" s="1427"/>
      <c r="H203" s="1428"/>
      <c r="I203" s="961" t="s">
        <v>8436</v>
      </c>
      <c r="J203" s="1429" t="s">
        <v>3769</v>
      </c>
      <c r="K203" s="1430">
        <v>3</v>
      </c>
    </row>
    <row r="204" spans="1:11" ht="38.25">
      <c r="A204" s="94"/>
      <c r="B204" s="685" t="s">
        <v>3720</v>
      </c>
      <c r="C204" s="1351" t="s">
        <v>3650</v>
      </c>
      <c r="D204" s="1424"/>
      <c r="E204" s="1425"/>
      <c r="F204" s="1426"/>
      <c r="G204" s="1427"/>
      <c r="H204" s="1428"/>
      <c r="I204" s="1428"/>
      <c r="J204" s="1429" t="s">
        <v>3629</v>
      </c>
      <c r="K204" s="1430"/>
    </row>
    <row r="205" spans="1:11" ht="38.25">
      <c r="A205" s="21"/>
      <c r="B205" s="685" t="s">
        <v>3596</v>
      </c>
      <c r="C205" s="1351" t="s">
        <v>3650</v>
      </c>
      <c r="D205" s="1424"/>
      <c r="E205" s="1425"/>
      <c r="F205" s="1426"/>
      <c r="G205" s="1427"/>
      <c r="H205" s="1428"/>
      <c r="I205" s="1428"/>
      <c r="J205" s="1429" t="s">
        <v>8437</v>
      </c>
      <c r="K205" s="1430"/>
    </row>
    <row r="206" spans="1:11" ht="38.25">
      <c r="A206" s="94"/>
      <c r="B206" s="128" t="s">
        <v>3600</v>
      </c>
      <c r="C206" s="459" t="s">
        <v>3556</v>
      </c>
      <c r="D206" s="1168"/>
      <c r="E206" s="1171"/>
      <c r="F206" s="1172"/>
      <c r="G206" s="1391"/>
      <c r="H206" s="659"/>
      <c r="I206" s="659"/>
      <c r="J206" s="658" t="s">
        <v>8438</v>
      </c>
      <c r="K206" s="657">
        <v>4.9000000000000004</v>
      </c>
    </row>
    <row r="207" spans="1:11" ht="38.25">
      <c r="A207" s="21"/>
      <c r="B207" s="128" t="s">
        <v>3720</v>
      </c>
      <c r="C207" s="459" t="s">
        <v>3556</v>
      </c>
      <c r="D207" s="1168"/>
      <c r="E207" s="1171"/>
      <c r="F207" s="1172"/>
      <c r="G207" s="1391"/>
      <c r="H207" s="659"/>
      <c r="I207" s="659"/>
      <c r="J207" s="203" t="s">
        <v>3704</v>
      </c>
      <c r="K207" s="657"/>
    </row>
    <row r="208" spans="1:11" ht="38.25">
      <c r="A208" s="21"/>
      <c r="B208" s="128" t="s">
        <v>3596</v>
      </c>
      <c r="C208" s="459" t="s">
        <v>3556</v>
      </c>
      <c r="D208" s="1168"/>
      <c r="E208" s="1171"/>
      <c r="F208" s="1172"/>
      <c r="G208" s="1391"/>
      <c r="H208" s="659"/>
      <c r="I208" s="659"/>
      <c r="J208" s="203" t="s">
        <v>3589</v>
      </c>
      <c r="K208" s="657"/>
    </row>
    <row r="209" spans="1:11" ht="38.25">
      <c r="A209" s="94"/>
      <c r="B209" s="1431" t="s">
        <v>3600</v>
      </c>
      <c r="C209" s="1126" t="s">
        <v>3716</v>
      </c>
      <c r="D209" s="1432"/>
      <c r="E209" s="1433"/>
      <c r="F209" s="1434"/>
      <c r="G209" s="1435"/>
      <c r="H209" s="1436"/>
      <c r="I209" s="1436"/>
      <c r="J209" s="1437" t="s">
        <v>3612</v>
      </c>
      <c r="K209" s="1438">
        <v>8</v>
      </c>
    </row>
    <row r="210" spans="1:11" ht="38.25">
      <c r="A210" s="21"/>
      <c r="B210" s="1431" t="s">
        <v>3720</v>
      </c>
      <c r="C210" s="1126" t="s">
        <v>3716</v>
      </c>
      <c r="D210" s="1432"/>
      <c r="E210" s="1433"/>
      <c r="F210" s="1434"/>
      <c r="G210" s="1435"/>
      <c r="H210" s="1436"/>
      <c r="I210" s="1436"/>
      <c r="J210" s="1437" t="s">
        <v>8439</v>
      </c>
      <c r="K210" s="1438"/>
    </row>
    <row r="211" spans="1:11" ht="38.25">
      <c r="A211" s="389"/>
      <c r="B211" s="1431" t="s">
        <v>3596</v>
      </c>
      <c r="C211" s="1126" t="s">
        <v>3716</v>
      </c>
      <c r="D211" s="1432"/>
      <c r="E211" s="1433"/>
      <c r="F211" s="1434"/>
      <c r="G211" s="1435"/>
      <c r="H211" s="1436"/>
      <c r="I211" s="1436"/>
      <c r="J211" s="1437" t="s">
        <v>3605</v>
      </c>
      <c r="K211" s="1438"/>
    </row>
    <row r="212" spans="1:11" ht="38.25">
      <c r="A212" s="94"/>
      <c r="B212" s="128" t="s">
        <v>3600</v>
      </c>
      <c r="C212" s="459" t="s">
        <v>3558</v>
      </c>
      <c r="D212" s="1168"/>
      <c r="E212" s="1171"/>
      <c r="F212" s="1172"/>
      <c r="G212" s="1391"/>
      <c r="H212" s="659"/>
      <c r="I212" s="659"/>
      <c r="J212" s="203" t="s">
        <v>358</v>
      </c>
      <c r="K212" s="657">
        <v>12.5</v>
      </c>
    </row>
    <row r="213" spans="1:11" ht="38.25">
      <c r="A213" s="94"/>
      <c r="B213" s="128" t="s">
        <v>3720</v>
      </c>
      <c r="C213" s="459" t="s">
        <v>3558</v>
      </c>
      <c r="D213" s="1168"/>
      <c r="E213" s="1171"/>
      <c r="F213" s="1172"/>
      <c r="G213" s="1391"/>
      <c r="H213" s="659"/>
      <c r="I213" s="659"/>
      <c r="J213" s="203" t="s">
        <v>8440</v>
      </c>
      <c r="K213" s="657"/>
    </row>
    <row r="214" spans="1:11" ht="38.25">
      <c r="A214" s="94"/>
      <c r="B214" s="128" t="s">
        <v>3596</v>
      </c>
      <c r="C214" s="459" t="s">
        <v>3558</v>
      </c>
      <c r="D214" s="1168"/>
      <c r="E214" s="1171"/>
      <c r="F214" s="1172"/>
      <c r="G214" s="1391"/>
      <c r="H214" s="659"/>
      <c r="I214" s="659"/>
      <c r="J214" s="203" t="s">
        <v>3602</v>
      </c>
      <c r="K214" s="657"/>
    </row>
    <row r="215" spans="1:11">
      <c r="A215" s="94"/>
      <c r="B215" s="287" t="s">
        <v>3770</v>
      </c>
      <c r="C215" s="1404" t="s">
        <v>3577</v>
      </c>
      <c r="D215" s="1405"/>
      <c r="E215" s="1396">
        <v>5</v>
      </c>
      <c r="F215" s="1397" t="s">
        <v>3771</v>
      </c>
      <c r="G215" s="1406" t="s">
        <v>3772</v>
      </c>
      <c r="H215" s="1407"/>
      <c r="I215" s="1407"/>
      <c r="J215" s="1408" t="s">
        <v>3773</v>
      </c>
      <c r="K215" s="1409">
        <v>3.85</v>
      </c>
    </row>
    <row r="216" spans="1:11">
      <c r="A216" s="94"/>
      <c r="B216" s="287" t="s">
        <v>3770</v>
      </c>
      <c r="C216" s="1404" t="s">
        <v>656</v>
      </c>
      <c r="D216" s="1405"/>
      <c r="E216" s="1396">
        <v>9</v>
      </c>
      <c r="F216" s="1397" t="s">
        <v>3612</v>
      </c>
      <c r="G216" s="1406" t="s">
        <v>3772</v>
      </c>
      <c r="H216" s="1407"/>
      <c r="I216" s="1407"/>
      <c r="J216" s="1408" t="s">
        <v>3774</v>
      </c>
      <c r="K216" s="1409">
        <v>7.25</v>
      </c>
    </row>
    <row r="217" spans="1:11">
      <c r="A217" s="94"/>
      <c r="B217" s="287" t="s">
        <v>3770</v>
      </c>
      <c r="C217" s="1404" t="s">
        <v>3650</v>
      </c>
      <c r="D217" s="1405"/>
      <c r="E217" s="1396">
        <v>13</v>
      </c>
      <c r="F217" s="1410" t="s">
        <v>3702</v>
      </c>
      <c r="G217" s="1406" t="s">
        <v>3772</v>
      </c>
      <c r="H217" s="1407"/>
      <c r="I217" s="1407"/>
      <c r="J217" s="1408" t="s">
        <v>3775</v>
      </c>
      <c r="K217" s="1409">
        <v>10.4</v>
      </c>
    </row>
    <row r="218" spans="1:11">
      <c r="A218" s="94"/>
      <c r="B218" s="287" t="s">
        <v>3770</v>
      </c>
      <c r="C218" s="1404" t="s">
        <v>3776</v>
      </c>
      <c r="D218" s="1405"/>
      <c r="E218" s="1396">
        <v>17</v>
      </c>
      <c r="F218" s="1410" t="s">
        <v>3699</v>
      </c>
      <c r="G218" s="1406" t="s">
        <v>3772</v>
      </c>
      <c r="H218" s="1407"/>
      <c r="I218" s="1407"/>
      <c r="J218" s="1408" t="s">
        <v>3777</v>
      </c>
      <c r="K218" s="1409">
        <v>13.5</v>
      </c>
    </row>
    <row r="219" spans="1:11">
      <c r="A219" s="94"/>
      <c r="B219" s="128"/>
      <c r="C219" s="357"/>
      <c r="D219" s="376"/>
      <c r="E219" s="182"/>
      <c r="F219" s="368"/>
      <c r="G219" s="131"/>
      <c r="H219" s="162"/>
      <c r="I219" s="163"/>
      <c r="J219" s="360"/>
      <c r="K219" s="311"/>
    </row>
    <row r="220" spans="1:11">
      <c r="A220" s="4"/>
      <c r="B220" s="3753"/>
      <c r="C220" s="354"/>
      <c r="D220" s="372"/>
      <c r="E220" s="98"/>
      <c r="F220" s="355"/>
      <c r="G220" s="71"/>
      <c r="H220" s="99"/>
      <c r="I220" s="3"/>
      <c r="J220" s="356"/>
      <c r="K220" s="309"/>
    </row>
    <row r="221" spans="1:11">
      <c r="A221" s="4"/>
      <c r="B221" s="3753"/>
      <c r="C221" s="354"/>
      <c r="D221" s="372"/>
      <c r="E221" s="98"/>
      <c r="F221" s="355"/>
      <c r="G221" s="71"/>
      <c r="H221" s="99"/>
      <c r="I221" s="3"/>
      <c r="J221" s="356"/>
      <c r="K221" s="309"/>
    </row>
    <row r="222" spans="1:11">
      <c r="A222" s="2" t="s">
        <v>1</v>
      </c>
      <c r="B222" s="3753"/>
      <c r="C222" s="354"/>
      <c r="D222" s="373"/>
      <c r="E222" s="98"/>
      <c r="F222" s="355"/>
      <c r="G222" s="71"/>
      <c r="H222" s="99"/>
      <c r="I222" s="3"/>
      <c r="J222" s="356"/>
      <c r="K222" s="309"/>
    </row>
    <row r="223" spans="1:11">
      <c r="A223" s="3761" t="s">
        <v>8284</v>
      </c>
      <c r="B223" s="3761"/>
      <c r="C223" s="3761"/>
      <c r="D223" s="374"/>
      <c r="E223" s="91"/>
      <c r="F223" s="293"/>
      <c r="G223" s="71"/>
      <c r="H223" s="99"/>
      <c r="I223" s="3"/>
      <c r="J223" s="356"/>
      <c r="K223" s="309"/>
    </row>
    <row r="224" spans="1:11" ht="35.25" thickBot="1">
      <c r="A224" s="4"/>
      <c r="B224" s="3753"/>
      <c r="C224" s="354"/>
      <c r="D224" s="372"/>
      <c r="E224" s="98"/>
      <c r="F224" s="355"/>
      <c r="G224" s="71"/>
      <c r="H224" s="99"/>
      <c r="I224" s="3"/>
      <c r="J224" s="356"/>
      <c r="K224" s="309"/>
    </row>
    <row r="225" spans="1:11">
      <c r="A225" s="7"/>
      <c r="B225" s="3760" t="s">
        <v>3</v>
      </c>
      <c r="C225" s="113" t="s">
        <v>4</v>
      </c>
      <c r="D225" s="379" t="s">
        <v>5</v>
      </c>
      <c r="E225" s="8" t="s">
        <v>6</v>
      </c>
      <c r="F225" s="9" t="s">
        <v>6</v>
      </c>
      <c r="G225" s="380" t="s">
        <v>7</v>
      </c>
      <c r="H225" s="6" t="s">
        <v>8</v>
      </c>
      <c r="I225" s="113" t="s">
        <v>936</v>
      </c>
      <c r="J225" s="377" t="s">
        <v>10</v>
      </c>
      <c r="K225" s="219" t="s">
        <v>10</v>
      </c>
    </row>
    <row r="226" spans="1:11" ht="35.25" thickBot="1">
      <c r="A226" s="120"/>
      <c r="B226" s="16"/>
      <c r="C226" s="123"/>
      <c r="D226" s="381" t="s">
        <v>11</v>
      </c>
      <c r="E226" s="14" t="s">
        <v>13</v>
      </c>
      <c r="F226" s="15" t="s">
        <v>12</v>
      </c>
      <c r="G226" s="382"/>
      <c r="H226" s="12" t="s">
        <v>14</v>
      </c>
      <c r="I226" s="123" t="s">
        <v>937</v>
      </c>
      <c r="J226" s="378" t="s">
        <v>15</v>
      </c>
      <c r="K226" s="307" t="s">
        <v>16</v>
      </c>
    </row>
    <row r="227" spans="1:11" ht="40.5">
      <c r="A227" s="3757"/>
      <c r="B227" s="1092" t="s">
        <v>86</v>
      </c>
      <c r="C227" s="1184" t="s">
        <v>8441</v>
      </c>
      <c r="D227" s="1924"/>
      <c r="E227" s="186"/>
      <c r="F227" s="359"/>
      <c r="G227" s="910"/>
      <c r="H227" s="911"/>
      <c r="I227" s="912"/>
      <c r="J227" s="913"/>
      <c r="K227" s="914"/>
    </row>
    <row r="228" spans="1:11">
      <c r="A228" s="259"/>
      <c r="B228" s="70" t="s">
        <v>5516</v>
      </c>
      <c r="C228" s="82" t="s">
        <v>3070</v>
      </c>
      <c r="D228" s="162" t="s">
        <v>3442</v>
      </c>
      <c r="E228" s="54">
        <v>45</v>
      </c>
      <c r="F228" s="51" t="s">
        <v>1877</v>
      </c>
      <c r="G228" s="131" t="s">
        <v>8442</v>
      </c>
      <c r="H228" s="29">
        <v>1050</v>
      </c>
      <c r="I228" s="132" t="s">
        <v>903</v>
      </c>
      <c r="J228" s="133" t="s">
        <v>1530</v>
      </c>
      <c r="K228" s="176">
        <v>36</v>
      </c>
    </row>
    <row r="229" spans="1:11">
      <c r="A229" s="225"/>
      <c r="B229" s="70" t="s">
        <v>5521</v>
      </c>
      <c r="C229" s="82" t="s">
        <v>3070</v>
      </c>
      <c r="D229" s="29" t="s">
        <v>4337</v>
      </c>
      <c r="E229" s="54">
        <v>50</v>
      </c>
      <c r="F229" s="51"/>
      <c r="G229" s="131" t="s">
        <v>1008</v>
      </c>
      <c r="H229" s="29">
        <v>780</v>
      </c>
      <c r="I229" s="132" t="s">
        <v>903</v>
      </c>
      <c r="J229" s="133" t="s">
        <v>8443</v>
      </c>
      <c r="K229" s="179">
        <v>40.5</v>
      </c>
    </row>
    <row r="230" spans="1:11">
      <c r="A230" s="94"/>
      <c r="B230" s="70" t="s">
        <v>8084</v>
      </c>
      <c r="C230" s="82" t="s">
        <v>3070</v>
      </c>
      <c r="D230" s="29" t="s">
        <v>4337</v>
      </c>
      <c r="E230" s="54">
        <v>65</v>
      </c>
      <c r="F230" s="51"/>
      <c r="G230" s="131" t="s">
        <v>5529</v>
      </c>
      <c r="H230" s="29">
        <v>1180</v>
      </c>
      <c r="I230" s="132" t="s">
        <v>1164</v>
      </c>
      <c r="J230" s="133">
        <v>1200</v>
      </c>
      <c r="K230" s="134">
        <v>60</v>
      </c>
    </row>
    <row r="231" spans="1:11">
      <c r="A231" s="94"/>
      <c r="B231" s="70" t="s">
        <v>5528</v>
      </c>
      <c r="C231" s="82" t="s">
        <v>3070</v>
      </c>
      <c r="D231" s="29" t="s">
        <v>4337</v>
      </c>
      <c r="E231" s="54">
        <v>80</v>
      </c>
      <c r="F231" s="51"/>
      <c r="G231" s="131" t="s">
        <v>5529</v>
      </c>
      <c r="H231" s="29">
        <v>1410</v>
      </c>
      <c r="I231" s="132" t="s">
        <v>1164</v>
      </c>
      <c r="J231" s="133">
        <v>1430</v>
      </c>
      <c r="K231" s="134">
        <v>71.5</v>
      </c>
    </row>
    <row r="232" spans="1:11">
      <c r="A232" s="94"/>
      <c r="B232" s="70" t="s">
        <v>5530</v>
      </c>
      <c r="C232" s="82" t="s">
        <v>3070</v>
      </c>
      <c r="D232" s="29" t="s">
        <v>4337</v>
      </c>
      <c r="E232" s="54"/>
      <c r="F232" s="51"/>
      <c r="G232" s="131" t="s">
        <v>5529</v>
      </c>
      <c r="H232" s="29">
        <v>1110</v>
      </c>
      <c r="I232" s="132" t="s">
        <v>1164</v>
      </c>
      <c r="J232" s="133">
        <v>1130</v>
      </c>
      <c r="K232" s="134">
        <v>94.17</v>
      </c>
    </row>
    <row r="233" spans="1:11">
      <c r="A233" s="94"/>
      <c r="B233" s="70"/>
      <c r="C233" s="82"/>
      <c r="D233" s="29"/>
      <c r="E233" s="54"/>
      <c r="F233" s="51"/>
      <c r="G233" s="131"/>
      <c r="H233" s="29"/>
      <c r="I233" s="132"/>
      <c r="J233" s="133"/>
      <c r="K233" s="134"/>
    </row>
    <row r="234" spans="1:11">
      <c r="A234" s="94"/>
      <c r="B234" s="1602" t="s">
        <v>5532</v>
      </c>
      <c r="C234" s="82" t="s">
        <v>3070</v>
      </c>
      <c r="D234" s="29" t="s">
        <v>5533</v>
      </c>
      <c r="E234" s="54">
        <v>45</v>
      </c>
      <c r="F234" s="51"/>
      <c r="G234" s="131" t="s">
        <v>8444</v>
      </c>
      <c r="H234" s="29">
        <v>1050</v>
      </c>
      <c r="I234" s="132" t="s">
        <v>8445</v>
      </c>
      <c r="J234" s="133">
        <v>1090</v>
      </c>
      <c r="K234" s="134">
        <v>27.25</v>
      </c>
    </row>
    <row r="235" spans="1:11">
      <c r="A235" s="94"/>
      <c r="B235" s="1602" t="s">
        <v>5536</v>
      </c>
      <c r="C235" s="82" t="s">
        <v>3070</v>
      </c>
      <c r="D235" s="29" t="s">
        <v>4337</v>
      </c>
      <c r="E235" s="54">
        <v>50</v>
      </c>
      <c r="F235" s="51"/>
      <c r="G235" s="131" t="s">
        <v>8446</v>
      </c>
      <c r="H235" s="29">
        <v>820</v>
      </c>
      <c r="I235" s="132" t="s">
        <v>701</v>
      </c>
      <c r="J235" s="133">
        <v>850</v>
      </c>
      <c r="K235" s="134">
        <v>42.5</v>
      </c>
    </row>
    <row r="236" spans="1:11">
      <c r="A236" s="94"/>
      <c r="B236" s="1602" t="s">
        <v>8447</v>
      </c>
      <c r="C236" s="82" t="s">
        <v>3070</v>
      </c>
      <c r="D236" s="162" t="s">
        <v>4337</v>
      </c>
      <c r="E236" s="54"/>
      <c r="F236" s="51"/>
      <c r="G236" s="131" t="s">
        <v>5004</v>
      </c>
      <c r="H236" s="29">
        <v>580</v>
      </c>
      <c r="I236" s="132" t="s">
        <v>8448</v>
      </c>
      <c r="J236" s="133">
        <v>660</v>
      </c>
      <c r="K236" s="134">
        <v>33</v>
      </c>
    </row>
    <row r="237" spans="1:11">
      <c r="A237" s="94"/>
      <c r="B237" s="1602" t="s">
        <v>8447</v>
      </c>
      <c r="C237" s="82" t="s">
        <v>3070</v>
      </c>
      <c r="D237" s="162" t="s">
        <v>4337</v>
      </c>
      <c r="E237" s="54"/>
      <c r="F237" s="51"/>
      <c r="G237" s="131" t="s">
        <v>5004</v>
      </c>
      <c r="H237" s="29">
        <v>580</v>
      </c>
      <c r="I237" s="132" t="s">
        <v>8448</v>
      </c>
      <c r="J237" s="133">
        <v>660</v>
      </c>
      <c r="K237" s="134">
        <v>33</v>
      </c>
    </row>
    <row r="238" spans="1:11">
      <c r="A238" s="21"/>
      <c r="B238" s="1602" t="s">
        <v>8447</v>
      </c>
      <c r="C238" s="82" t="s">
        <v>3070</v>
      </c>
      <c r="D238" s="162" t="s">
        <v>4337</v>
      </c>
      <c r="E238" s="54"/>
      <c r="F238" s="51"/>
      <c r="G238" s="131" t="s">
        <v>5004</v>
      </c>
      <c r="H238" s="29">
        <v>580</v>
      </c>
      <c r="I238" s="132" t="s">
        <v>8448</v>
      </c>
      <c r="J238" s="133">
        <v>660</v>
      </c>
      <c r="K238" s="134">
        <v>33</v>
      </c>
    </row>
    <row r="239" spans="1:11">
      <c r="A239" s="94"/>
      <c r="B239" s="1602" t="s">
        <v>8447</v>
      </c>
      <c r="C239" s="82" t="s">
        <v>3070</v>
      </c>
      <c r="D239" s="162" t="s">
        <v>4337</v>
      </c>
      <c r="E239" s="54"/>
      <c r="F239" s="51"/>
      <c r="G239" s="131" t="s">
        <v>5004</v>
      </c>
      <c r="H239" s="29">
        <v>580</v>
      </c>
      <c r="I239" s="132" t="s">
        <v>8448</v>
      </c>
      <c r="J239" s="133">
        <v>660</v>
      </c>
      <c r="K239" s="134">
        <v>33</v>
      </c>
    </row>
    <row r="240" spans="1:11">
      <c r="A240" s="21"/>
      <c r="B240" s="1602" t="s">
        <v>8449</v>
      </c>
      <c r="C240" s="82" t="s">
        <v>3070</v>
      </c>
      <c r="D240" s="162" t="s">
        <v>4337</v>
      </c>
      <c r="E240" s="1122"/>
      <c r="F240" s="51"/>
      <c r="G240" s="180"/>
      <c r="H240" s="69"/>
      <c r="I240" s="132"/>
      <c r="J240" s="145"/>
      <c r="K240" s="146"/>
    </row>
    <row r="241" spans="1:11">
      <c r="A241" s="94"/>
      <c r="B241" s="1602" t="s">
        <v>8450</v>
      </c>
      <c r="C241" s="82" t="s">
        <v>3070</v>
      </c>
      <c r="D241" s="162" t="s">
        <v>4337</v>
      </c>
      <c r="E241" s="1122"/>
      <c r="F241" s="51"/>
      <c r="G241" s="180" t="s">
        <v>8446</v>
      </c>
      <c r="H241" s="69">
        <v>770</v>
      </c>
      <c r="I241" s="132" t="s">
        <v>701</v>
      </c>
      <c r="J241" s="145">
        <v>800</v>
      </c>
      <c r="K241" s="146">
        <v>40</v>
      </c>
    </row>
    <row r="242" spans="1:11" ht="39.75">
      <c r="A242" s="21"/>
      <c r="B242" s="225"/>
      <c r="C242" s="362"/>
      <c r="D242" s="358"/>
      <c r="E242" s="158"/>
      <c r="F242" s="361"/>
      <c r="G242" s="765"/>
      <c r="H242" s="912"/>
      <c r="I242" s="132"/>
      <c r="J242" s="3873"/>
      <c r="K242" s="327"/>
    </row>
    <row r="243" spans="1:11">
      <c r="A243" s="94"/>
      <c r="B243" s="70"/>
      <c r="C243" s="82"/>
      <c r="D243" s="29"/>
      <c r="E243" s="54"/>
      <c r="F243" s="51"/>
      <c r="G243" s="131"/>
      <c r="H243" s="29"/>
      <c r="I243" s="132"/>
      <c r="J243" s="133"/>
      <c r="K243" s="179"/>
    </row>
    <row r="244" spans="1:11">
      <c r="A244" s="21"/>
      <c r="B244" s="70"/>
      <c r="C244" s="82"/>
      <c r="D244" s="29"/>
      <c r="E244" s="54"/>
      <c r="F244" s="51"/>
      <c r="G244" s="131"/>
      <c r="H244" s="29"/>
      <c r="I244" s="132"/>
      <c r="J244" s="133"/>
      <c r="K244" s="134"/>
    </row>
    <row r="245" spans="1:11">
      <c r="A245" s="21"/>
      <c r="B245" s="70"/>
      <c r="C245" s="82"/>
      <c r="D245" s="29"/>
      <c r="E245" s="54"/>
      <c r="F245" s="51"/>
      <c r="G245" s="131"/>
      <c r="H245" s="29"/>
      <c r="I245" s="132"/>
      <c r="J245" s="133"/>
      <c r="K245" s="134"/>
    </row>
    <row r="246" spans="1:11" ht="39.75">
      <c r="A246" s="94"/>
      <c r="B246" s="225" t="s">
        <v>6143</v>
      </c>
      <c r="C246" s="362" t="s">
        <v>6130</v>
      </c>
      <c r="D246" s="358"/>
      <c r="E246" s="158"/>
      <c r="F246" s="361"/>
      <c r="G246" s="765" t="s">
        <v>8451</v>
      </c>
      <c r="H246" s="912">
        <v>400</v>
      </c>
      <c r="I246" s="132" t="s">
        <v>701</v>
      </c>
      <c r="J246" s="3873">
        <v>430</v>
      </c>
      <c r="K246" s="134"/>
    </row>
    <row r="247" spans="1:11" ht="39.75">
      <c r="A247" s="21"/>
      <c r="B247" s="225" t="s">
        <v>8452</v>
      </c>
      <c r="C247" s="362" t="s">
        <v>6130</v>
      </c>
      <c r="D247" s="358"/>
      <c r="E247" s="158"/>
      <c r="F247" s="361"/>
      <c r="G247" s="765" t="s">
        <v>8451</v>
      </c>
      <c r="H247" s="912">
        <v>400</v>
      </c>
      <c r="I247" s="132" t="s">
        <v>701</v>
      </c>
      <c r="J247" s="3873">
        <v>430</v>
      </c>
      <c r="K247" s="327"/>
    </row>
    <row r="248" spans="1:11">
      <c r="A248" s="389"/>
      <c r="B248" s="225" t="s">
        <v>8453</v>
      </c>
      <c r="C248" s="362" t="s">
        <v>6130</v>
      </c>
      <c r="D248" s="29"/>
      <c r="E248" s="54"/>
      <c r="F248" s="51"/>
      <c r="G248" s="131" t="s">
        <v>8454</v>
      </c>
      <c r="H248" s="29">
        <v>800</v>
      </c>
      <c r="I248" s="132" t="s">
        <v>701</v>
      </c>
      <c r="J248" s="2133">
        <v>830</v>
      </c>
      <c r="K248" s="134"/>
    </row>
    <row r="249" spans="1:11">
      <c r="A249" s="94"/>
      <c r="B249" s="259"/>
      <c r="C249" s="357"/>
      <c r="D249" s="375"/>
      <c r="E249" s="95"/>
      <c r="F249" s="361"/>
      <c r="G249" s="904"/>
      <c r="H249" s="69"/>
      <c r="I249" s="69"/>
      <c r="J249" s="908"/>
      <c r="K249" s="908"/>
    </row>
    <row r="250" spans="1:11">
      <c r="A250" s="94"/>
      <c r="B250" s="259"/>
      <c r="C250" s="357"/>
      <c r="D250" s="376"/>
      <c r="E250" s="95"/>
      <c r="F250" s="361"/>
      <c r="G250" s="904"/>
      <c r="H250" s="69"/>
      <c r="I250" s="69"/>
      <c r="J250" s="908"/>
      <c r="K250" s="909"/>
    </row>
    <row r="251" spans="1:11">
      <c r="A251" s="94"/>
      <c r="B251" s="225"/>
      <c r="C251" s="357"/>
      <c r="D251" s="376"/>
      <c r="E251" s="96"/>
      <c r="F251" s="361"/>
      <c r="G251" s="904"/>
      <c r="H251" s="69"/>
      <c r="I251" s="69"/>
      <c r="J251" s="908"/>
      <c r="K251" s="909"/>
    </row>
    <row r="252" spans="1:11">
      <c r="A252" s="94"/>
      <c r="B252" s="287" t="s">
        <v>3770</v>
      </c>
      <c r="C252" s="1404" t="s">
        <v>3577</v>
      </c>
      <c r="D252" s="1405"/>
      <c r="E252" s="1396">
        <v>5</v>
      </c>
      <c r="F252" s="1397" t="s">
        <v>3771</v>
      </c>
      <c r="G252" s="1406" t="s">
        <v>3772</v>
      </c>
      <c r="H252" s="1407"/>
      <c r="I252" s="1407"/>
      <c r="J252" s="1408" t="s">
        <v>3773</v>
      </c>
      <c r="K252" s="1409">
        <v>3.85</v>
      </c>
    </row>
    <row r="253" spans="1:11">
      <c r="A253" s="94"/>
      <c r="B253" s="287" t="s">
        <v>3770</v>
      </c>
      <c r="C253" s="1404" t="s">
        <v>656</v>
      </c>
      <c r="D253" s="1405"/>
      <c r="E253" s="1396">
        <v>9</v>
      </c>
      <c r="F253" s="1397" t="s">
        <v>3612</v>
      </c>
      <c r="G253" s="1406" t="s">
        <v>3772</v>
      </c>
      <c r="H253" s="1407"/>
      <c r="I253" s="1407"/>
      <c r="J253" s="1408" t="s">
        <v>3774</v>
      </c>
      <c r="K253" s="1409">
        <v>7.25</v>
      </c>
    </row>
    <row r="254" spans="1:11">
      <c r="A254" s="94"/>
      <c r="B254" s="287" t="s">
        <v>3770</v>
      </c>
      <c r="C254" s="1404" t="s">
        <v>3650</v>
      </c>
      <c r="D254" s="1405"/>
      <c r="E254" s="1396">
        <v>13</v>
      </c>
      <c r="F254" s="1410" t="s">
        <v>3702</v>
      </c>
      <c r="G254" s="1406" t="s">
        <v>3772</v>
      </c>
      <c r="H254" s="1407"/>
      <c r="I254" s="1407"/>
      <c r="J254" s="1408" t="s">
        <v>3775</v>
      </c>
      <c r="K254" s="1409">
        <v>10.4</v>
      </c>
    </row>
    <row r="255" spans="1:11">
      <c r="A255" s="94"/>
      <c r="B255" s="287" t="s">
        <v>3770</v>
      </c>
      <c r="C255" s="1404" t="s">
        <v>3776</v>
      </c>
      <c r="D255" s="1405"/>
      <c r="E255" s="1396">
        <v>17</v>
      </c>
      <c r="F255" s="1410" t="s">
        <v>3699</v>
      </c>
      <c r="G255" s="1406" t="s">
        <v>3772</v>
      </c>
      <c r="H255" s="1407"/>
      <c r="I255" s="1407"/>
      <c r="J255" s="1408" t="s">
        <v>3777</v>
      </c>
      <c r="K255" s="1409">
        <v>13.5</v>
      </c>
    </row>
    <row r="256" spans="1:11">
      <c r="A256" s="94"/>
      <c r="B256" s="128"/>
      <c r="C256" s="357"/>
      <c r="D256" s="376"/>
      <c r="E256" s="182"/>
      <c r="F256" s="368"/>
      <c r="G256" s="131"/>
      <c r="H256" s="162"/>
      <c r="I256" s="163"/>
      <c r="J256" s="360"/>
      <c r="K256" s="311"/>
    </row>
    <row r="257" spans="1:11">
      <c r="A257" s="4"/>
      <c r="B257" s="3753"/>
      <c r="C257" s="354"/>
      <c r="D257" s="372"/>
      <c r="E257" s="98"/>
      <c r="F257" s="355"/>
      <c r="G257" s="71"/>
      <c r="H257" s="99"/>
      <c r="I257" s="3"/>
      <c r="J257" s="356"/>
      <c r="K257" s="309"/>
    </row>
  </sheetData>
  <mergeCells count="7">
    <mergeCell ref="A223:C223"/>
    <mergeCell ref="A150:C150"/>
    <mergeCell ref="A3:B3"/>
    <mergeCell ref="A41:B41"/>
    <mergeCell ref="A77:C77"/>
    <mergeCell ref="A114:C114"/>
    <mergeCell ref="A186:C186"/>
  </mergeCells>
  <phoneticPr fontId="4" type="noConversion"/>
  <hyperlinks>
    <hyperlink ref="I84" r:id="rId1" xr:uid="{6642F558-AC81-4198-A4E9-B2B37A78F8C0}"/>
    <hyperlink ref="I156" r:id="rId2" xr:uid="{B1B51F47-5608-4467-BD8E-502664ADF3F9}"/>
  </hyperlinks>
  <pageMargins left="0.43" right="0.15" top="0.18" bottom="0.14000000000000001" header="0.17" footer="0.13"/>
  <pageSetup paperSize="9" scale="63" orientation="portrait" r:id="rId3"/>
  <headerFooter alignWithMargins="0"/>
  <rowBreaks count="5" manualBreakCount="5">
    <brk id="38" max="14" man="1"/>
    <brk id="74" max="14" man="1"/>
    <brk id="111" max="14" man="1"/>
    <brk id="147" max="14" man="1"/>
    <brk id="183" max="14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74E80-EF2E-4871-A07E-D3EE03366870}">
  <sheetPr>
    <tabColor rgb="FFFF0000"/>
  </sheetPr>
  <dimension ref="A1:Q584"/>
  <sheetViews>
    <sheetView view="pageBreakPreview" topLeftCell="A121" zoomScale="75" zoomScaleNormal="98" zoomScaleSheetLayoutView="75" workbookViewId="0">
      <selection activeCell="H153" sqref="H153"/>
    </sheetView>
  </sheetViews>
  <sheetFormatPr defaultColWidth="12.140625" defaultRowHeight="34.5"/>
  <cols>
    <col min="1" max="1" width="9" style="4" customWidth="1"/>
    <col min="2" max="2" width="25.85546875" style="373" customWidth="1"/>
    <col min="3" max="3" width="9.5703125" style="372" customWidth="1"/>
    <col min="4" max="4" width="13.7109375" style="595" customWidth="1"/>
    <col min="5" max="5" width="10.7109375" style="214" customWidth="1"/>
    <col min="6" max="6" width="10.5703125" style="840" customWidth="1"/>
    <col min="7" max="7" width="12" style="596" customWidth="1"/>
    <col min="8" max="8" width="10.5703125" style="430" customWidth="1"/>
    <col min="9" max="9" width="20.7109375" style="596" customWidth="1"/>
    <col min="10" max="10" width="10.5703125" style="436" customWidth="1"/>
    <col min="11" max="11" width="10.85546875" style="866" customWidth="1"/>
    <col min="12" max="12" width="10.5703125" style="877" customWidth="1"/>
    <col min="13" max="13" width="14.85546875" style="104" customWidth="1"/>
    <col min="14" max="14" width="13.85546875" style="104" customWidth="1"/>
    <col min="15" max="15" width="8.85546875" style="105" customWidth="1"/>
    <col min="16" max="16" width="18.140625" style="101" customWidth="1"/>
    <col min="17" max="16384" width="12.140625" style="3"/>
  </cols>
  <sheetData>
    <row r="1" spans="1:16" ht="19.5" customHeight="1">
      <c r="F1" s="399"/>
    </row>
    <row r="2" spans="1:16">
      <c r="A2" s="2" t="s">
        <v>1</v>
      </c>
      <c r="B2" s="793"/>
      <c r="C2" s="785"/>
      <c r="F2" s="399"/>
      <c r="I2" s="853"/>
      <c r="K2" s="867"/>
      <c r="L2" s="878"/>
    </row>
    <row r="3" spans="1:16">
      <c r="A3" s="567" t="s">
        <v>8048</v>
      </c>
      <c r="B3" s="567"/>
      <c r="C3" s="617"/>
      <c r="D3" s="887"/>
      <c r="E3" s="888"/>
      <c r="F3" s="233"/>
      <c r="G3" s="270" t="s">
        <v>8455</v>
      </c>
      <c r="H3" s="1"/>
      <c r="I3" s="853"/>
      <c r="K3" s="867"/>
      <c r="L3" s="878"/>
    </row>
    <row r="4" spans="1:16" ht="22.5" customHeight="1" thickBot="1">
      <c r="F4" s="399"/>
    </row>
    <row r="5" spans="1:16">
      <c r="A5" s="3770" t="s">
        <v>3</v>
      </c>
      <c r="B5" s="3771"/>
      <c r="C5" s="80" t="s">
        <v>4</v>
      </c>
      <c r="D5" s="808" t="s">
        <v>5</v>
      </c>
      <c r="E5" s="820" t="s">
        <v>6</v>
      </c>
      <c r="F5" s="833" t="s">
        <v>6</v>
      </c>
      <c r="G5" s="841" t="s">
        <v>7</v>
      </c>
      <c r="H5" s="850" t="s">
        <v>8</v>
      </c>
      <c r="I5" s="854" t="s">
        <v>936</v>
      </c>
      <c r="J5" s="860" t="s">
        <v>10</v>
      </c>
      <c r="K5" s="868" t="s">
        <v>10</v>
      </c>
      <c r="L5" s="879" t="s">
        <v>2534</v>
      </c>
      <c r="M5" s="117"/>
    </row>
    <row r="6" spans="1:16" ht="35.25" thickBot="1">
      <c r="A6" s="118"/>
      <c r="B6" s="794"/>
      <c r="C6" s="414"/>
      <c r="D6" s="809" t="s">
        <v>11</v>
      </c>
      <c r="E6" s="821" t="s">
        <v>13</v>
      </c>
      <c r="F6" s="834" t="s">
        <v>12</v>
      </c>
      <c r="G6" s="842"/>
      <c r="H6" s="851" t="s">
        <v>14</v>
      </c>
      <c r="I6" s="855" t="s">
        <v>937</v>
      </c>
      <c r="J6" s="861" t="s">
        <v>16</v>
      </c>
      <c r="K6" s="869" t="s">
        <v>15</v>
      </c>
      <c r="L6" s="880" t="s">
        <v>2535</v>
      </c>
      <c r="M6" s="117"/>
    </row>
    <row r="7" spans="1:16">
      <c r="A7" s="127"/>
      <c r="B7" s="800" t="s">
        <v>8456</v>
      </c>
      <c r="C7" s="786"/>
      <c r="D7" s="811"/>
      <c r="E7" s="830"/>
      <c r="F7" s="835"/>
      <c r="G7" s="843"/>
      <c r="H7" s="162"/>
      <c r="I7" s="856"/>
      <c r="J7" s="166"/>
      <c r="K7" s="860"/>
      <c r="L7" s="882"/>
      <c r="M7" s="104">
        <v>3552</v>
      </c>
      <c r="N7" s="104">
        <f t="shared" ref="N7:N23" si="0">M7-(M7*0.03)</f>
        <v>3445.44</v>
      </c>
      <c r="O7" s="105">
        <v>7.0000000000000007E-2</v>
      </c>
      <c r="P7" s="101">
        <f t="shared" ref="P7:P23" si="1">(N7*O7)+N7</f>
        <v>3686.6208000000001</v>
      </c>
    </row>
    <row r="8" spans="1:16">
      <c r="A8" s="136"/>
      <c r="B8" s="796" t="s">
        <v>7931</v>
      </c>
      <c r="C8" s="459" t="s">
        <v>901</v>
      </c>
      <c r="D8" s="811" t="s">
        <v>1449</v>
      </c>
      <c r="E8" s="822"/>
      <c r="F8" s="161"/>
      <c r="G8" s="843"/>
      <c r="H8" s="162"/>
      <c r="I8" s="856"/>
      <c r="J8" s="166"/>
      <c r="K8" s="870"/>
      <c r="L8" s="882"/>
      <c r="N8" s="104">
        <f t="shared" si="0"/>
        <v>0</v>
      </c>
      <c r="O8" s="105">
        <v>7.0000000000000007E-2</v>
      </c>
      <c r="P8" s="101">
        <f t="shared" si="1"/>
        <v>0</v>
      </c>
    </row>
    <row r="9" spans="1:16">
      <c r="A9" s="136"/>
      <c r="B9" s="796" t="s">
        <v>8457</v>
      </c>
      <c r="C9" s="459" t="s">
        <v>901</v>
      </c>
      <c r="D9" s="811" t="s">
        <v>7854</v>
      </c>
      <c r="E9" s="822">
        <v>55</v>
      </c>
      <c r="F9" s="2089" t="s">
        <v>7958</v>
      </c>
      <c r="G9" s="1144" t="s">
        <v>8458</v>
      </c>
      <c r="H9" s="162">
        <v>294</v>
      </c>
      <c r="I9" s="455" t="s">
        <v>293</v>
      </c>
      <c r="J9" s="1582" t="s">
        <v>8459</v>
      </c>
      <c r="K9" s="871">
        <v>47</v>
      </c>
      <c r="L9" s="882"/>
      <c r="M9" s="104">
        <v>9498.06</v>
      </c>
      <c r="N9" s="104">
        <f t="shared" si="0"/>
        <v>9213.118199999999</v>
      </c>
      <c r="O9" s="105">
        <v>7.0000000000000007E-2</v>
      </c>
      <c r="P9" s="101">
        <f t="shared" si="1"/>
        <v>9858.0364739999986</v>
      </c>
    </row>
    <row r="10" spans="1:16">
      <c r="A10" s="136"/>
      <c r="B10" s="796" t="s">
        <v>8460</v>
      </c>
      <c r="C10" s="459" t="s">
        <v>901</v>
      </c>
      <c r="D10" s="811" t="s">
        <v>1449</v>
      </c>
      <c r="E10" s="822">
        <v>45</v>
      </c>
      <c r="F10" s="161" t="s">
        <v>7864</v>
      </c>
      <c r="G10" s="843" t="s">
        <v>8461</v>
      </c>
      <c r="H10" s="162">
        <v>330</v>
      </c>
      <c r="I10" s="455" t="s">
        <v>126</v>
      </c>
      <c r="J10" s="1582" t="s">
        <v>8462</v>
      </c>
      <c r="K10" s="167">
        <v>36</v>
      </c>
      <c r="L10" s="882"/>
      <c r="M10" s="104">
        <v>15305.4</v>
      </c>
      <c r="N10" s="104">
        <f t="shared" si="0"/>
        <v>14846.237999999999</v>
      </c>
      <c r="O10" s="105">
        <v>7.0000000000000007E-2</v>
      </c>
      <c r="P10" s="101">
        <f t="shared" si="1"/>
        <v>15885.47466</v>
      </c>
    </row>
    <row r="11" spans="1:16">
      <c r="A11" s="136"/>
      <c r="B11" s="796" t="s">
        <v>8463</v>
      </c>
      <c r="C11" s="459" t="s">
        <v>901</v>
      </c>
      <c r="D11" s="811" t="s">
        <v>1449</v>
      </c>
      <c r="E11" s="822">
        <v>45</v>
      </c>
      <c r="F11" s="161" t="s">
        <v>7864</v>
      </c>
      <c r="G11" s="843" t="s">
        <v>8461</v>
      </c>
      <c r="H11" s="162">
        <v>330</v>
      </c>
      <c r="I11" s="455" t="s">
        <v>126</v>
      </c>
      <c r="J11" s="1582" t="s">
        <v>8462</v>
      </c>
      <c r="K11" s="167">
        <v>36</v>
      </c>
      <c r="L11" s="881"/>
      <c r="N11" s="104">
        <f t="shared" si="0"/>
        <v>0</v>
      </c>
      <c r="O11" s="105">
        <v>7.0000000000000007E-2</v>
      </c>
      <c r="P11" s="101">
        <f t="shared" si="1"/>
        <v>0</v>
      </c>
    </row>
    <row r="12" spans="1:16">
      <c r="A12" s="136"/>
      <c r="B12" s="796" t="s">
        <v>8464</v>
      </c>
      <c r="C12" s="459" t="s">
        <v>901</v>
      </c>
      <c r="D12" s="811" t="s">
        <v>7867</v>
      </c>
      <c r="E12" s="822">
        <v>115</v>
      </c>
      <c r="F12" s="161" t="s">
        <v>7875</v>
      </c>
      <c r="G12" s="1144" t="s">
        <v>8465</v>
      </c>
      <c r="H12" s="162">
        <v>460</v>
      </c>
      <c r="I12" s="455" t="s">
        <v>2405</v>
      </c>
      <c r="J12" s="166" t="s">
        <v>8466</v>
      </c>
      <c r="K12" s="167">
        <v>100</v>
      </c>
      <c r="L12" s="881"/>
      <c r="N12" s="104">
        <f t="shared" si="0"/>
        <v>0</v>
      </c>
      <c r="O12" s="105">
        <v>7.0000000000000007E-2</v>
      </c>
      <c r="P12" s="101">
        <f t="shared" si="1"/>
        <v>0</v>
      </c>
    </row>
    <row r="13" spans="1:16">
      <c r="A13" s="136"/>
      <c r="B13" s="796" t="s">
        <v>7872</v>
      </c>
      <c r="C13" s="459" t="s">
        <v>901</v>
      </c>
      <c r="D13" s="811" t="s">
        <v>7867</v>
      </c>
      <c r="E13" s="822">
        <v>120</v>
      </c>
      <c r="F13" s="161" t="s">
        <v>7873</v>
      </c>
      <c r="G13" s="1144" t="s">
        <v>4819</v>
      </c>
      <c r="H13" s="162">
        <v>480</v>
      </c>
      <c r="I13" s="455" t="s">
        <v>2405</v>
      </c>
      <c r="J13" s="166" t="s">
        <v>7060</v>
      </c>
      <c r="K13" s="167">
        <v>104</v>
      </c>
      <c r="L13" s="881"/>
      <c r="N13" s="104">
        <f t="shared" si="0"/>
        <v>0</v>
      </c>
      <c r="O13" s="105">
        <v>7.0000000000000007E-2</v>
      </c>
      <c r="P13" s="101">
        <f t="shared" si="1"/>
        <v>0</v>
      </c>
    </row>
    <row r="14" spans="1:16">
      <c r="A14" s="136"/>
      <c r="B14" s="796" t="s">
        <v>8467</v>
      </c>
      <c r="C14" s="459" t="s">
        <v>901</v>
      </c>
      <c r="D14" s="811" t="s">
        <v>7867</v>
      </c>
      <c r="E14" s="822">
        <v>130</v>
      </c>
      <c r="F14" s="161" t="s">
        <v>7961</v>
      </c>
      <c r="G14" s="1144" t="s">
        <v>8468</v>
      </c>
      <c r="H14" s="162">
        <v>530</v>
      </c>
      <c r="I14" s="455" t="s">
        <v>293</v>
      </c>
      <c r="J14" s="166" t="s">
        <v>8469</v>
      </c>
      <c r="K14" s="167">
        <v>113</v>
      </c>
      <c r="L14" s="881"/>
      <c r="M14" s="104">
        <v>14244.12</v>
      </c>
      <c r="N14" s="104">
        <f t="shared" si="0"/>
        <v>13816.796400000001</v>
      </c>
      <c r="O14" s="105">
        <v>7.0000000000000007E-2</v>
      </c>
      <c r="P14" s="101">
        <f t="shared" si="1"/>
        <v>14783.972148000001</v>
      </c>
    </row>
    <row r="15" spans="1:16">
      <c r="A15" s="136"/>
      <c r="B15" s="796" t="s">
        <v>7880</v>
      </c>
      <c r="C15" s="459" t="s">
        <v>901</v>
      </c>
      <c r="D15" s="811" t="s">
        <v>7854</v>
      </c>
      <c r="E15" s="822"/>
      <c r="F15" s="161"/>
      <c r="G15" s="844"/>
      <c r="H15" s="852"/>
      <c r="I15" s="857"/>
      <c r="J15" s="862"/>
      <c r="K15" s="872"/>
      <c r="L15" s="881"/>
      <c r="M15" s="104">
        <v>3240</v>
      </c>
      <c r="N15" s="104">
        <f t="shared" si="0"/>
        <v>3142.8</v>
      </c>
      <c r="O15" s="105">
        <v>7.0000000000000007E-2</v>
      </c>
      <c r="P15" s="101">
        <f t="shared" si="1"/>
        <v>3362.7960000000003</v>
      </c>
    </row>
    <row r="16" spans="1:16">
      <c r="A16" s="136"/>
      <c r="B16" s="795" t="s">
        <v>8470</v>
      </c>
      <c r="C16" s="789"/>
      <c r="D16" s="810"/>
      <c r="E16" s="831"/>
      <c r="F16" s="836"/>
      <c r="G16" s="844"/>
      <c r="H16" s="852"/>
      <c r="I16" s="857"/>
      <c r="J16" s="862"/>
      <c r="K16" s="873"/>
      <c r="L16" s="881"/>
      <c r="M16" s="104">
        <v>14700</v>
      </c>
      <c r="N16" s="104">
        <f t="shared" si="0"/>
        <v>14259</v>
      </c>
      <c r="O16" s="105">
        <v>7.0000000000000007E-2</v>
      </c>
      <c r="P16" s="101">
        <f t="shared" si="1"/>
        <v>15257.130000000001</v>
      </c>
    </row>
    <row r="17" spans="1:16">
      <c r="A17" s="136"/>
      <c r="B17" s="796" t="s">
        <v>8471</v>
      </c>
      <c r="C17" s="459" t="s">
        <v>901</v>
      </c>
      <c r="D17" s="1607" t="s">
        <v>334</v>
      </c>
      <c r="E17" s="822">
        <v>35</v>
      </c>
      <c r="F17" s="161" t="s">
        <v>8472</v>
      </c>
      <c r="G17" s="1144" t="s">
        <v>8473</v>
      </c>
      <c r="H17" s="162">
        <v>590</v>
      </c>
      <c r="I17" s="856" t="s">
        <v>7943</v>
      </c>
      <c r="J17" s="166">
        <v>630</v>
      </c>
      <c r="K17" s="167">
        <v>31.5</v>
      </c>
      <c r="L17" s="881"/>
      <c r="M17" s="104">
        <v>14582.7</v>
      </c>
      <c r="N17" s="104">
        <f t="shared" si="0"/>
        <v>14145.219000000001</v>
      </c>
      <c r="O17" s="105">
        <v>7.0000000000000007E-2</v>
      </c>
      <c r="P17" s="101">
        <f t="shared" si="1"/>
        <v>15135.384330000001</v>
      </c>
    </row>
    <row r="18" spans="1:16">
      <c r="A18" s="136"/>
      <c r="B18" s="796" t="s">
        <v>8474</v>
      </c>
      <c r="C18" s="459" t="s">
        <v>901</v>
      </c>
      <c r="D18" s="1607" t="s">
        <v>1449</v>
      </c>
      <c r="E18" s="822"/>
      <c r="F18" s="161"/>
      <c r="G18" s="844"/>
      <c r="H18" s="852"/>
      <c r="I18" s="857"/>
      <c r="J18" s="862"/>
      <c r="K18" s="873"/>
      <c r="L18" s="881"/>
      <c r="M18" s="104">
        <v>13483.8</v>
      </c>
      <c r="N18" s="104">
        <f t="shared" si="0"/>
        <v>13079.286</v>
      </c>
      <c r="O18" s="105">
        <v>7.0000000000000007E-2</v>
      </c>
      <c r="P18" s="101">
        <f t="shared" si="1"/>
        <v>13994.836020000001</v>
      </c>
    </row>
    <row r="19" spans="1:16">
      <c r="A19" s="136"/>
      <c r="B19" s="796" t="s">
        <v>8475</v>
      </c>
      <c r="C19" s="459" t="s">
        <v>901</v>
      </c>
      <c r="D19" s="1607" t="s">
        <v>1449</v>
      </c>
      <c r="E19" s="822"/>
      <c r="F19" s="161"/>
      <c r="G19" s="844"/>
      <c r="H19" s="852"/>
      <c r="I19" s="857"/>
      <c r="J19" s="862"/>
      <c r="K19" s="873"/>
      <c r="L19" s="881"/>
      <c r="M19" s="104">
        <v>2669.52</v>
      </c>
      <c r="N19" s="104">
        <f t="shared" si="0"/>
        <v>2589.4344000000001</v>
      </c>
      <c r="O19" s="105">
        <v>7.0000000000000007E-2</v>
      </c>
      <c r="P19" s="101">
        <f t="shared" si="1"/>
        <v>2770.6948080000002</v>
      </c>
    </row>
    <row r="20" spans="1:16">
      <c r="A20" s="136"/>
      <c r="B20" s="796" t="s">
        <v>8476</v>
      </c>
      <c r="C20" s="459" t="s">
        <v>901</v>
      </c>
      <c r="D20" s="1607" t="s">
        <v>1449</v>
      </c>
      <c r="E20" s="822"/>
      <c r="F20" s="161"/>
      <c r="G20" s="844"/>
      <c r="H20" s="852"/>
      <c r="I20" s="857"/>
      <c r="J20" s="862"/>
      <c r="K20" s="873"/>
      <c r="L20" s="881"/>
      <c r="N20" s="104">
        <f t="shared" si="0"/>
        <v>0</v>
      </c>
      <c r="O20" s="105">
        <v>7.0000000000000007E-2</v>
      </c>
      <c r="P20" s="101">
        <f t="shared" si="1"/>
        <v>0</v>
      </c>
    </row>
    <row r="21" spans="1:16">
      <c r="A21" s="148"/>
      <c r="B21" s="796" t="s">
        <v>8477</v>
      </c>
      <c r="C21" s="459" t="s">
        <v>901</v>
      </c>
      <c r="D21" s="1607" t="s">
        <v>1449</v>
      </c>
      <c r="E21" s="822"/>
      <c r="F21" s="161"/>
      <c r="G21" s="843"/>
      <c r="H21" s="162"/>
      <c r="I21" s="856"/>
      <c r="J21" s="862"/>
      <c r="K21" s="167"/>
      <c r="L21" s="881"/>
      <c r="M21" s="104">
        <v>12972.96</v>
      </c>
      <c r="N21" s="104">
        <f t="shared" si="0"/>
        <v>12583.771199999999</v>
      </c>
      <c r="O21" s="105">
        <v>7.0000000000000007E-2</v>
      </c>
      <c r="P21" s="101">
        <f t="shared" si="1"/>
        <v>13464.635183999999</v>
      </c>
    </row>
    <row r="22" spans="1:16">
      <c r="A22" s="136"/>
      <c r="B22" s="796" t="s">
        <v>8478</v>
      </c>
      <c r="C22" s="459" t="s">
        <v>901</v>
      </c>
      <c r="D22" s="1607" t="s">
        <v>334</v>
      </c>
      <c r="E22" s="822">
        <v>40</v>
      </c>
      <c r="F22" s="161" t="s">
        <v>7908</v>
      </c>
      <c r="G22" s="1144" t="s">
        <v>4819</v>
      </c>
      <c r="H22" s="162">
        <v>680</v>
      </c>
      <c r="I22" s="856" t="s">
        <v>8479</v>
      </c>
      <c r="J22" s="166">
        <v>720</v>
      </c>
      <c r="K22" s="167">
        <v>36</v>
      </c>
      <c r="L22" s="881"/>
      <c r="M22" s="104">
        <v>12687.84</v>
      </c>
      <c r="N22" s="104">
        <f t="shared" si="0"/>
        <v>12307.2048</v>
      </c>
      <c r="O22" s="105">
        <v>7.0000000000000007E-2</v>
      </c>
      <c r="P22" s="101">
        <f t="shared" si="1"/>
        <v>13168.709135999999</v>
      </c>
    </row>
    <row r="23" spans="1:16">
      <c r="A23" s="136"/>
      <c r="B23" s="796" t="s">
        <v>7890</v>
      </c>
      <c r="C23" s="459" t="s">
        <v>901</v>
      </c>
      <c r="D23" s="1607" t="s">
        <v>1449</v>
      </c>
      <c r="E23" s="823"/>
      <c r="F23" s="161"/>
      <c r="G23" s="843" t="s">
        <v>8480</v>
      </c>
      <c r="H23" s="162"/>
      <c r="I23" s="856"/>
      <c r="J23" s="166">
        <v>340</v>
      </c>
      <c r="K23" s="167">
        <v>34</v>
      </c>
      <c r="L23" s="881"/>
      <c r="M23" s="104">
        <v>16572.599999999999</v>
      </c>
      <c r="N23" s="104">
        <f t="shared" si="0"/>
        <v>16075.421999999999</v>
      </c>
      <c r="O23" s="105">
        <v>7.0000000000000007E-2</v>
      </c>
      <c r="P23" s="101">
        <f t="shared" si="1"/>
        <v>17200.701539999998</v>
      </c>
    </row>
    <row r="24" spans="1:16">
      <c r="A24" s="136"/>
      <c r="B24" s="796" t="s">
        <v>8481</v>
      </c>
      <c r="C24" s="459" t="s">
        <v>901</v>
      </c>
      <c r="D24" s="1607" t="s">
        <v>1449</v>
      </c>
      <c r="E24" s="823"/>
      <c r="F24" s="161"/>
      <c r="G24" s="843"/>
      <c r="H24" s="162"/>
      <c r="I24" s="856"/>
      <c r="J24" s="166"/>
      <c r="K24" s="167"/>
      <c r="L24" s="881"/>
      <c r="M24" s="104">
        <v>6021.12</v>
      </c>
      <c r="N24" s="104">
        <f>M24-(M24*0.03)</f>
        <v>5840.4863999999998</v>
      </c>
      <c r="O24" s="105">
        <v>7.0000000000000007E-2</v>
      </c>
      <c r="P24" s="101">
        <f>(N24*O24)+N24</f>
        <v>6249.3204479999995</v>
      </c>
    </row>
    <row r="25" spans="1:16">
      <c r="A25" s="136"/>
      <c r="B25" s="796" t="s">
        <v>8482</v>
      </c>
      <c r="C25" s="459" t="s">
        <v>901</v>
      </c>
      <c r="D25" s="1607" t="s">
        <v>334</v>
      </c>
      <c r="E25" s="823">
        <v>35</v>
      </c>
      <c r="F25" s="161" t="s">
        <v>7889</v>
      </c>
      <c r="G25" s="1144" t="s">
        <v>8483</v>
      </c>
      <c r="H25" s="162">
        <v>600</v>
      </c>
      <c r="I25" s="856" t="s">
        <v>2405</v>
      </c>
      <c r="J25" s="166">
        <v>640</v>
      </c>
      <c r="K25" s="167">
        <v>32</v>
      </c>
      <c r="L25" s="881"/>
      <c r="M25" s="104">
        <v>8714.16</v>
      </c>
      <c r="N25" s="104">
        <f>M25-(M25*0.03)</f>
        <v>8452.7351999999992</v>
      </c>
      <c r="O25" s="105">
        <v>7.0000000000000007E-2</v>
      </c>
      <c r="P25" s="101">
        <f>(N25*O25)+N25</f>
        <v>9044.4266639999987</v>
      </c>
    </row>
    <row r="26" spans="1:16">
      <c r="A26" s="136"/>
      <c r="B26" s="796" t="s">
        <v>8484</v>
      </c>
      <c r="C26" s="459" t="s">
        <v>901</v>
      </c>
      <c r="D26" s="1607" t="s">
        <v>1449</v>
      </c>
      <c r="E26" s="823"/>
      <c r="F26" s="161"/>
      <c r="G26" s="843" t="s">
        <v>8485</v>
      </c>
      <c r="H26" s="162">
        <v>270</v>
      </c>
      <c r="I26" s="856"/>
      <c r="J26" s="166">
        <v>270</v>
      </c>
      <c r="K26" s="167">
        <v>27</v>
      </c>
      <c r="L26" s="881"/>
      <c r="M26" s="104">
        <v>0</v>
      </c>
      <c r="N26" s="104">
        <f>M26-(M26*0.03)</f>
        <v>0</v>
      </c>
      <c r="O26" s="105">
        <v>7.0000000000000007E-2</v>
      </c>
      <c r="P26" s="101">
        <f t="shared" ref="P26:P32" si="2">(N26*O26)+N26</f>
        <v>0</v>
      </c>
    </row>
    <row r="27" spans="1:16">
      <c r="A27" s="136"/>
      <c r="B27" s="796" t="s">
        <v>8486</v>
      </c>
      <c r="C27" s="459" t="s">
        <v>901</v>
      </c>
      <c r="D27" s="1607" t="s">
        <v>1449</v>
      </c>
      <c r="E27" s="823"/>
      <c r="F27" s="161"/>
      <c r="G27" s="843"/>
      <c r="H27" s="162"/>
      <c r="I27" s="856"/>
      <c r="J27" s="166"/>
      <c r="K27" s="167"/>
      <c r="L27" s="881"/>
      <c r="M27" s="104">
        <v>18537.7</v>
      </c>
      <c r="N27" s="104">
        <f>M27-(M27*0.03)</f>
        <v>17981.569</v>
      </c>
      <c r="O27" s="105">
        <v>7.0000000000000007E-2</v>
      </c>
      <c r="P27" s="101">
        <f t="shared" si="2"/>
        <v>19240.278829999999</v>
      </c>
    </row>
    <row r="28" spans="1:16">
      <c r="A28" s="151"/>
      <c r="B28" s="796" t="s">
        <v>8487</v>
      </c>
      <c r="C28" s="459" t="s">
        <v>901</v>
      </c>
      <c r="D28" s="1607" t="s">
        <v>1449</v>
      </c>
      <c r="E28" s="824">
        <v>70</v>
      </c>
      <c r="F28" s="161"/>
      <c r="G28" s="843" t="s">
        <v>3415</v>
      </c>
      <c r="H28" s="162"/>
      <c r="I28" s="856" t="s">
        <v>8488</v>
      </c>
      <c r="J28" s="166">
        <v>640</v>
      </c>
      <c r="K28" s="167">
        <v>64</v>
      </c>
      <c r="L28" s="881"/>
      <c r="M28" s="104">
        <v>9031.68</v>
      </c>
      <c r="N28" s="104">
        <f t="shared" ref="N28:N38" si="3">M28-(M28*0.03)</f>
        <v>8760.7296000000006</v>
      </c>
      <c r="O28" s="105">
        <v>7.0000000000000007E-2</v>
      </c>
      <c r="P28" s="101">
        <f t="shared" si="2"/>
        <v>9373.9806720000015</v>
      </c>
    </row>
    <row r="29" spans="1:16">
      <c r="A29" s="152"/>
      <c r="B29" s="796" t="s">
        <v>8489</v>
      </c>
      <c r="C29" s="459" t="s">
        <v>901</v>
      </c>
      <c r="D29" s="1607" t="s">
        <v>1449</v>
      </c>
      <c r="E29" s="825">
        <v>60</v>
      </c>
      <c r="F29" s="161">
        <v>535</v>
      </c>
      <c r="G29" s="2459" t="s">
        <v>8490</v>
      </c>
      <c r="H29" s="434">
        <v>480</v>
      </c>
      <c r="I29" s="1818" t="s">
        <v>8491</v>
      </c>
      <c r="J29" s="863">
        <v>510</v>
      </c>
      <c r="K29" s="874">
        <v>51</v>
      </c>
      <c r="L29" s="881"/>
      <c r="N29" s="104">
        <f t="shared" si="3"/>
        <v>0</v>
      </c>
      <c r="O29" s="105">
        <v>7.0000000000000007E-2</v>
      </c>
      <c r="P29" s="101">
        <f t="shared" si="2"/>
        <v>0</v>
      </c>
    </row>
    <row r="30" spans="1:16">
      <c r="A30" s="136"/>
      <c r="B30" s="796" t="s">
        <v>8492</v>
      </c>
      <c r="C30" s="459" t="s">
        <v>901</v>
      </c>
      <c r="D30" s="1607" t="s">
        <v>1449</v>
      </c>
      <c r="E30" s="825">
        <v>77</v>
      </c>
      <c r="F30" s="161" t="s">
        <v>7965</v>
      </c>
      <c r="G30" s="1144" t="s">
        <v>8468</v>
      </c>
      <c r="H30" s="434">
        <v>650</v>
      </c>
      <c r="I30" s="858" t="s">
        <v>2405</v>
      </c>
      <c r="J30" s="863">
        <v>690</v>
      </c>
      <c r="K30" s="874">
        <v>69</v>
      </c>
      <c r="L30" s="881"/>
      <c r="M30" s="104">
        <v>8478.9599999999991</v>
      </c>
      <c r="N30" s="104">
        <f t="shared" si="3"/>
        <v>8224.5911999999989</v>
      </c>
      <c r="O30" s="105">
        <v>7.0000000000000007E-2</v>
      </c>
      <c r="P30" s="101">
        <f t="shared" si="2"/>
        <v>8800.3125839999993</v>
      </c>
    </row>
    <row r="31" spans="1:16">
      <c r="A31" s="136"/>
      <c r="B31" s="796" t="s">
        <v>7972</v>
      </c>
      <c r="C31" s="459" t="s">
        <v>901</v>
      </c>
      <c r="D31" s="1607" t="s">
        <v>1449</v>
      </c>
      <c r="E31" s="826">
        <v>50</v>
      </c>
      <c r="F31" s="161" t="s">
        <v>7844</v>
      </c>
      <c r="G31" s="1144" t="s">
        <v>8468</v>
      </c>
      <c r="H31" s="162">
        <v>400</v>
      </c>
      <c r="I31" s="455" t="s">
        <v>2405</v>
      </c>
      <c r="J31" s="166">
        <v>440</v>
      </c>
      <c r="K31" s="167">
        <v>44</v>
      </c>
      <c r="L31" s="881"/>
      <c r="M31" s="104">
        <v>11122.62</v>
      </c>
      <c r="N31" s="104">
        <f t="shared" si="3"/>
        <v>10788.941400000002</v>
      </c>
      <c r="O31" s="105">
        <v>7.0000000000000007E-2</v>
      </c>
      <c r="P31" s="101">
        <f t="shared" si="2"/>
        <v>11544.167298000002</v>
      </c>
    </row>
    <row r="32" spans="1:16">
      <c r="A32" s="136"/>
      <c r="B32" s="796" t="s">
        <v>7974</v>
      </c>
      <c r="C32" s="93" t="s">
        <v>901</v>
      </c>
      <c r="D32" s="1819" t="s">
        <v>2976</v>
      </c>
      <c r="E32" s="826" t="s">
        <v>8493</v>
      </c>
      <c r="F32" s="161" t="s">
        <v>8494</v>
      </c>
      <c r="G32" s="1144" t="s">
        <v>8465</v>
      </c>
      <c r="H32" s="162">
        <v>860</v>
      </c>
      <c r="I32" s="856" t="s">
        <v>7977</v>
      </c>
      <c r="J32" s="166">
        <v>910</v>
      </c>
      <c r="K32" s="167">
        <v>30.33</v>
      </c>
      <c r="L32" s="881"/>
      <c r="M32" s="104">
        <v>3813.12</v>
      </c>
      <c r="N32" s="104">
        <f t="shared" si="3"/>
        <v>3698.7264</v>
      </c>
      <c r="O32" s="105">
        <v>7.0000000000000007E-2</v>
      </c>
      <c r="P32" s="101">
        <f t="shared" si="2"/>
        <v>3957.637248</v>
      </c>
    </row>
    <row r="33" spans="1:16">
      <c r="A33" s="136"/>
      <c r="B33" s="795" t="s">
        <v>7941</v>
      </c>
      <c r="C33" s="786"/>
      <c r="D33" s="812"/>
      <c r="E33" s="160"/>
      <c r="F33" s="161"/>
      <c r="G33" s="843"/>
      <c r="H33" s="162"/>
      <c r="I33" s="856"/>
      <c r="J33" s="166"/>
      <c r="K33" s="167"/>
      <c r="L33" s="881"/>
    </row>
    <row r="34" spans="1:16">
      <c r="A34" s="136"/>
      <c r="B34" s="796" t="s">
        <v>7919</v>
      </c>
      <c r="C34" s="459" t="s">
        <v>901</v>
      </c>
      <c r="D34" s="811" t="s">
        <v>334</v>
      </c>
      <c r="E34" s="182">
        <v>35</v>
      </c>
      <c r="F34" s="161">
        <v>670</v>
      </c>
      <c r="G34" s="843" t="s">
        <v>8465</v>
      </c>
      <c r="H34" s="162">
        <v>590</v>
      </c>
      <c r="I34" s="856" t="s">
        <v>2440</v>
      </c>
      <c r="J34" s="166">
        <v>630</v>
      </c>
      <c r="K34" s="167">
        <v>31.5</v>
      </c>
      <c r="L34" s="881"/>
    </row>
    <row r="35" spans="1:16">
      <c r="A35" s="136"/>
      <c r="B35" s="796" t="s">
        <v>7920</v>
      </c>
      <c r="C35" s="459" t="s">
        <v>901</v>
      </c>
      <c r="D35" s="811" t="s">
        <v>334</v>
      </c>
      <c r="E35" s="182"/>
      <c r="F35" s="161"/>
      <c r="G35" s="843" t="s">
        <v>6961</v>
      </c>
      <c r="H35" s="162"/>
      <c r="I35" s="856"/>
      <c r="J35" s="166">
        <v>380</v>
      </c>
      <c r="K35" s="167">
        <v>19</v>
      </c>
      <c r="L35" s="881"/>
    </row>
    <row r="36" spans="1:16">
      <c r="A36" s="136"/>
      <c r="B36" s="796" t="s">
        <v>7944</v>
      </c>
      <c r="C36" s="459" t="s">
        <v>901</v>
      </c>
      <c r="D36" s="811" t="s">
        <v>1449</v>
      </c>
      <c r="E36" s="182">
        <v>35</v>
      </c>
      <c r="F36" s="161" t="s">
        <v>7831</v>
      </c>
      <c r="G36" s="1144" t="s">
        <v>4819</v>
      </c>
      <c r="H36" s="162">
        <v>252</v>
      </c>
      <c r="I36" s="856" t="s">
        <v>2405</v>
      </c>
      <c r="J36" s="166">
        <v>292</v>
      </c>
      <c r="K36" s="167">
        <v>29.2</v>
      </c>
      <c r="L36" s="881"/>
    </row>
    <row r="37" spans="1:16">
      <c r="A37" s="136"/>
      <c r="B37" s="796" t="s">
        <v>7946</v>
      </c>
      <c r="C37" s="459" t="s">
        <v>901</v>
      </c>
      <c r="D37" s="811" t="s">
        <v>1449</v>
      </c>
      <c r="E37" s="182">
        <v>45</v>
      </c>
      <c r="F37" s="161" t="s">
        <v>7968</v>
      </c>
      <c r="G37" s="1144" t="s">
        <v>4819</v>
      </c>
      <c r="H37" s="162">
        <v>340</v>
      </c>
      <c r="I37" s="856" t="s">
        <v>2405</v>
      </c>
      <c r="J37" s="166">
        <v>380</v>
      </c>
      <c r="K37" s="167">
        <v>38</v>
      </c>
      <c r="L37" s="881"/>
    </row>
    <row r="38" spans="1:16">
      <c r="A38" s="136"/>
      <c r="B38" s="796" t="s">
        <v>7926</v>
      </c>
      <c r="C38" s="459" t="s">
        <v>901</v>
      </c>
      <c r="D38" s="811" t="s">
        <v>1449</v>
      </c>
      <c r="E38" s="182"/>
      <c r="F38" s="161"/>
      <c r="G38" s="843" t="s">
        <v>7459</v>
      </c>
      <c r="H38" s="162">
        <v>310</v>
      </c>
      <c r="I38" s="466" t="s">
        <v>7948</v>
      </c>
      <c r="J38" s="166">
        <v>350</v>
      </c>
      <c r="K38" s="167">
        <v>35</v>
      </c>
      <c r="L38" s="881"/>
      <c r="M38" s="104">
        <v>8640</v>
      </c>
      <c r="N38" s="104">
        <f t="shared" si="3"/>
        <v>8380.7999999999993</v>
      </c>
      <c r="O38" s="105">
        <v>7.0000000000000007E-2</v>
      </c>
      <c r="P38" s="101">
        <f>(N38*O38)+N38</f>
        <v>8967.4559999999983</v>
      </c>
    </row>
    <row r="39" spans="1:16">
      <c r="A39" s="165"/>
      <c r="B39" s="796" t="s">
        <v>7949</v>
      </c>
      <c r="C39" s="459" t="s">
        <v>901</v>
      </c>
      <c r="D39" s="811" t="s">
        <v>1449</v>
      </c>
      <c r="E39" s="160">
        <v>55</v>
      </c>
      <c r="F39" s="161" t="s">
        <v>8495</v>
      </c>
      <c r="G39" s="1144" t="s">
        <v>8021</v>
      </c>
      <c r="H39" s="162">
        <v>470</v>
      </c>
      <c r="I39" s="455" t="s">
        <v>7951</v>
      </c>
      <c r="J39" s="166">
        <v>460</v>
      </c>
      <c r="K39" s="167">
        <v>46</v>
      </c>
      <c r="L39" s="881"/>
    </row>
    <row r="40" spans="1:16">
      <c r="A40" s="168"/>
      <c r="B40" s="796" t="s">
        <v>7930</v>
      </c>
      <c r="C40" s="459" t="s">
        <v>901</v>
      </c>
      <c r="D40" s="811" t="s">
        <v>1449</v>
      </c>
      <c r="E40" s="160"/>
      <c r="F40" s="161"/>
      <c r="G40" s="843" t="s">
        <v>7459</v>
      </c>
      <c r="H40" s="162">
        <v>460</v>
      </c>
      <c r="I40" s="455" t="s">
        <v>7952</v>
      </c>
      <c r="J40" s="166">
        <v>500</v>
      </c>
      <c r="K40" s="167">
        <v>50</v>
      </c>
      <c r="L40" s="881"/>
      <c r="M40" s="3753"/>
    </row>
    <row r="41" spans="1:16">
      <c r="F41" s="399"/>
    </row>
    <row r="42" spans="1:16">
      <c r="A42" s="2" t="s">
        <v>1</v>
      </c>
      <c r="B42" s="793"/>
      <c r="C42" s="785"/>
      <c r="F42" s="399"/>
      <c r="I42" s="853"/>
      <c r="K42" s="867"/>
      <c r="L42" s="878"/>
    </row>
    <row r="43" spans="1:16" ht="35.25" customHeight="1">
      <c r="A43" s="567" t="s">
        <v>8048</v>
      </c>
      <c r="B43" s="567"/>
      <c r="C43" s="617"/>
      <c r="D43" s="887"/>
      <c r="E43" s="888"/>
      <c r="F43" s="233"/>
      <c r="G43" s="270" t="s">
        <v>8455</v>
      </c>
      <c r="H43" s="1"/>
      <c r="I43" s="853"/>
      <c r="K43" s="867"/>
      <c r="L43" s="878"/>
    </row>
    <row r="44" spans="1:16" ht="35.25" thickBot="1">
      <c r="F44" s="399"/>
    </row>
    <row r="45" spans="1:16">
      <c r="A45" s="3770" t="s">
        <v>3</v>
      </c>
      <c r="B45" s="3771"/>
      <c r="C45" s="80" t="s">
        <v>4</v>
      </c>
      <c r="D45" s="808" t="s">
        <v>5</v>
      </c>
      <c r="E45" s="820" t="s">
        <v>6</v>
      </c>
      <c r="F45" s="833" t="s">
        <v>6</v>
      </c>
      <c r="G45" s="841" t="s">
        <v>7</v>
      </c>
      <c r="H45" s="850" t="s">
        <v>8</v>
      </c>
      <c r="I45" s="854" t="s">
        <v>936</v>
      </c>
      <c r="J45" s="860" t="s">
        <v>10</v>
      </c>
      <c r="K45" s="868" t="s">
        <v>10</v>
      </c>
      <c r="L45" s="879" t="s">
        <v>2534</v>
      </c>
      <c r="M45" s="117"/>
    </row>
    <row r="46" spans="1:16" ht="35.25" thickBot="1">
      <c r="A46" s="118"/>
      <c r="B46" s="794"/>
      <c r="C46" s="414"/>
      <c r="D46" s="809" t="s">
        <v>11</v>
      </c>
      <c r="E46" s="821" t="s">
        <v>13</v>
      </c>
      <c r="F46" s="834" t="s">
        <v>12</v>
      </c>
      <c r="G46" s="842"/>
      <c r="H46" s="851" t="s">
        <v>14</v>
      </c>
      <c r="I46" s="855" t="s">
        <v>937</v>
      </c>
      <c r="J46" s="861" t="s">
        <v>15</v>
      </c>
      <c r="K46" s="869" t="s">
        <v>16</v>
      </c>
      <c r="L46" s="880" t="s">
        <v>2535</v>
      </c>
      <c r="M46" s="117"/>
    </row>
    <row r="47" spans="1:16">
      <c r="A47" s="127"/>
      <c r="B47" s="798" t="s">
        <v>8496</v>
      </c>
      <c r="C47" s="786"/>
      <c r="D47" s="813"/>
      <c r="E47" s="406"/>
      <c r="F47" s="837"/>
      <c r="G47" s="843"/>
      <c r="H47" s="162"/>
      <c r="I47" s="856"/>
      <c r="J47" s="166"/>
      <c r="K47" s="860"/>
      <c r="L47" s="881"/>
      <c r="M47" s="104">
        <v>3552</v>
      </c>
      <c r="N47" s="104">
        <f t="shared" ref="N47:N72" si="4">M47-(M47*0.03)</f>
        <v>3445.44</v>
      </c>
      <c r="O47" s="105">
        <v>7.0000000000000007E-2</v>
      </c>
      <c r="P47" s="101">
        <f t="shared" ref="P47:P63" si="5">(N47*O47)+N47</f>
        <v>3686.6208000000001</v>
      </c>
    </row>
    <row r="48" spans="1:16">
      <c r="A48" s="136"/>
      <c r="B48" s="796" t="s">
        <v>8497</v>
      </c>
      <c r="C48" s="786"/>
      <c r="D48" s="819" t="s">
        <v>8498</v>
      </c>
      <c r="E48" s="160"/>
      <c r="F48" s="161"/>
      <c r="G48" s="936">
        <v>20575</v>
      </c>
      <c r="H48" s="213"/>
      <c r="I48" s="819"/>
      <c r="J48" s="166">
        <v>655</v>
      </c>
      <c r="K48" s="167">
        <v>10.91</v>
      </c>
      <c r="L48" s="881"/>
      <c r="N48" s="104">
        <f t="shared" si="4"/>
        <v>0</v>
      </c>
      <c r="O48" s="105">
        <v>7.0000000000000007E-2</v>
      </c>
      <c r="P48" s="101">
        <f t="shared" si="5"/>
        <v>0</v>
      </c>
    </row>
    <row r="49" spans="1:16">
      <c r="A49" s="42"/>
      <c r="B49" s="796" t="s">
        <v>8499</v>
      </c>
      <c r="C49" s="786" t="s">
        <v>8500</v>
      </c>
      <c r="D49" s="819" t="s">
        <v>2999</v>
      </c>
      <c r="E49" s="160"/>
      <c r="F49" s="161"/>
      <c r="G49" s="936">
        <v>21529</v>
      </c>
      <c r="H49" s="213">
        <v>710</v>
      </c>
      <c r="I49" s="819"/>
      <c r="J49" s="1582" t="s">
        <v>1143</v>
      </c>
      <c r="K49" s="167">
        <v>11.84</v>
      </c>
      <c r="L49" s="881"/>
      <c r="M49" s="104">
        <v>9498.06</v>
      </c>
      <c r="N49" s="104">
        <f t="shared" si="4"/>
        <v>9213.118199999999</v>
      </c>
      <c r="O49" s="105">
        <v>7.0000000000000007E-2</v>
      </c>
      <c r="P49" s="101">
        <f t="shared" si="5"/>
        <v>9858.0364739999986</v>
      </c>
    </row>
    <row r="50" spans="1:16">
      <c r="A50" s="42"/>
      <c r="B50" s="787" t="s">
        <v>8501</v>
      </c>
      <c r="C50" s="786"/>
      <c r="D50" s="812"/>
      <c r="E50" s="826"/>
      <c r="F50" s="161"/>
      <c r="G50" s="843"/>
      <c r="H50" s="162"/>
      <c r="I50" s="856"/>
      <c r="J50" s="166"/>
      <c r="K50" s="167"/>
      <c r="L50" s="881"/>
      <c r="M50" s="104">
        <v>15305.4</v>
      </c>
      <c r="N50" s="104">
        <f t="shared" si="4"/>
        <v>14846.237999999999</v>
      </c>
      <c r="O50" s="105">
        <v>7.0000000000000007E-2</v>
      </c>
      <c r="P50" s="101">
        <f t="shared" si="5"/>
        <v>15885.47466</v>
      </c>
    </row>
    <row r="51" spans="1:16">
      <c r="A51" s="42"/>
      <c r="B51" s="787" t="s">
        <v>8502</v>
      </c>
      <c r="C51" s="786"/>
      <c r="D51" s="812" t="s">
        <v>8503</v>
      </c>
      <c r="E51" s="182" t="s">
        <v>5618</v>
      </c>
      <c r="F51" s="161"/>
      <c r="G51" s="843" t="s">
        <v>6961</v>
      </c>
      <c r="H51" s="162"/>
      <c r="I51" s="856"/>
      <c r="J51" s="166">
        <v>920</v>
      </c>
      <c r="K51" s="167">
        <v>9.1999999999999993</v>
      </c>
      <c r="L51" s="881"/>
      <c r="N51" s="104">
        <f t="shared" si="4"/>
        <v>0</v>
      </c>
      <c r="O51" s="105">
        <v>7.0000000000000007E-2</v>
      </c>
      <c r="P51" s="101">
        <f t="shared" si="5"/>
        <v>0</v>
      </c>
    </row>
    <row r="52" spans="1:16">
      <c r="A52" s="42"/>
      <c r="B52" s="802" t="s">
        <v>8504</v>
      </c>
      <c r="C52" s="786"/>
      <c r="D52" s="812"/>
      <c r="E52" s="160"/>
      <c r="F52" s="161"/>
      <c r="G52" s="843"/>
      <c r="H52" s="162"/>
      <c r="I52" s="856"/>
      <c r="J52" s="166"/>
      <c r="K52" s="167"/>
      <c r="L52" s="881"/>
      <c r="N52" s="104">
        <f t="shared" si="4"/>
        <v>0</v>
      </c>
      <c r="O52" s="105">
        <v>7.0000000000000007E-2</v>
      </c>
      <c r="P52" s="101">
        <f t="shared" si="5"/>
        <v>0</v>
      </c>
    </row>
    <row r="53" spans="1:16">
      <c r="A53" s="42"/>
      <c r="B53" s="1062" t="s">
        <v>8505</v>
      </c>
      <c r="C53" s="1063" t="s">
        <v>8506</v>
      </c>
      <c r="D53" s="771"/>
      <c r="E53" s="1064"/>
      <c r="F53" s="1065"/>
      <c r="G53" s="772" t="s">
        <v>8507</v>
      </c>
      <c r="H53" s="852"/>
      <c r="I53" s="1066"/>
      <c r="J53" s="1067">
        <v>770</v>
      </c>
      <c r="K53" s="892"/>
      <c r="L53" s="881"/>
      <c r="N53" s="104">
        <f t="shared" si="4"/>
        <v>0</v>
      </c>
      <c r="O53" s="105">
        <v>7.0000000000000007E-2</v>
      </c>
      <c r="P53" s="101">
        <f t="shared" si="5"/>
        <v>0</v>
      </c>
    </row>
    <row r="54" spans="1:16">
      <c r="A54" s="42"/>
      <c r="B54" s="608" t="s">
        <v>8508</v>
      </c>
      <c r="C54" s="93" t="s">
        <v>8509</v>
      </c>
      <c r="D54" s="584" t="s">
        <v>6506</v>
      </c>
      <c r="E54" s="827"/>
      <c r="F54" s="648"/>
      <c r="G54" s="571"/>
      <c r="H54" s="162"/>
      <c r="I54" s="561"/>
      <c r="J54" s="864"/>
      <c r="K54" s="875"/>
      <c r="M54" s="104">
        <v>14244.12</v>
      </c>
      <c r="N54" s="104">
        <f t="shared" si="4"/>
        <v>13816.796400000001</v>
      </c>
      <c r="O54" s="105">
        <v>7.0000000000000007E-2</v>
      </c>
      <c r="P54" s="101">
        <f t="shared" si="5"/>
        <v>14783.972148000001</v>
      </c>
    </row>
    <row r="55" spans="1:16">
      <c r="A55" s="42"/>
      <c r="B55" s="608" t="s">
        <v>8510</v>
      </c>
      <c r="C55" s="93" t="s">
        <v>8511</v>
      </c>
      <c r="D55" s="584" t="s">
        <v>6506</v>
      </c>
      <c r="E55" s="827"/>
      <c r="F55" s="648"/>
      <c r="G55" s="571" t="s">
        <v>8512</v>
      </c>
      <c r="H55" s="162"/>
      <c r="I55" s="561"/>
      <c r="J55" s="864">
        <v>495</v>
      </c>
      <c r="K55" s="875">
        <f>J55/40</f>
        <v>12.375</v>
      </c>
      <c r="L55" s="881"/>
      <c r="M55" s="104">
        <v>3240</v>
      </c>
      <c r="N55" s="104">
        <f t="shared" si="4"/>
        <v>3142.8</v>
      </c>
      <c r="O55" s="105">
        <v>7.0000000000000007E-2</v>
      </c>
      <c r="P55" s="101">
        <f t="shared" si="5"/>
        <v>3362.7960000000003</v>
      </c>
    </row>
    <row r="56" spans="1:16">
      <c r="A56" s="42"/>
      <c r="B56" s="608" t="s">
        <v>8513</v>
      </c>
      <c r="C56" s="93" t="s">
        <v>8511</v>
      </c>
      <c r="D56" s="584" t="s">
        <v>6506</v>
      </c>
      <c r="E56" s="827">
        <v>15</v>
      </c>
      <c r="F56" s="648" t="s">
        <v>8514</v>
      </c>
      <c r="G56" s="571" t="s">
        <v>8365</v>
      </c>
      <c r="H56" s="162"/>
      <c r="I56" s="561"/>
      <c r="J56" s="864">
        <v>470</v>
      </c>
      <c r="K56" s="875">
        <v>11.75</v>
      </c>
      <c r="L56" s="881"/>
      <c r="M56" s="104">
        <v>14700</v>
      </c>
      <c r="N56" s="104">
        <f t="shared" si="4"/>
        <v>14259</v>
      </c>
      <c r="O56" s="105">
        <v>7.0000000000000007E-2</v>
      </c>
      <c r="P56" s="101">
        <f t="shared" si="5"/>
        <v>15257.130000000001</v>
      </c>
    </row>
    <row r="57" spans="1:16">
      <c r="A57" s="42"/>
      <c r="B57" s="608" t="s">
        <v>8515</v>
      </c>
      <c r="C57" s="93" t="s">
        <v>8511</v>
      </c>
      <c r="D57" s="584"/>
      <c r="E57" s="827"/>
      <c r="F57" s="648"/>
      <c r="G57" s="571"/>
      <c r="H57" s="162"/>
      <c r="I57" s="561"/>
      <c r="J57" s="864"/>
      <c r="K57" s="875"/>
      <c r="L57" s="882"/>
      <c r="M57" s="104">
        <v>14582.7</v>
      </c>
      <c r="N57" s="104">
        <f t="shared" si="4"/>
        <v>14145.219000000001</v>
      </c>
      <c r="O57" s="105">
        <v>7.0000000000000007E-2</v>
      </c>
      <c r="P57" s="101">
        <f t="shared" si="5"/>
        <v>15135.384330000001</v>
      </c>
    </row>
    <row r="58" spans="1:16">
      <c r="A58" s="42"/>
      <c r="B58" s="608" t="s">
        <v>8516</v>
      </c>
      <c r="C58" s="93" t="s">
        <v>8517</v>
      </c>
      <c r="D58" s="584" t="s">
        <v>22</v>
      </c>
      <c r="E58" s="827"/>
      <c r="F58" s="648"/>
      <c r="G58" s="571" t="s">
        <v>8518</v>
      </c>
      <c r="H58" s="162"/>
      <c r="I58" s="561" t="s">
        <v>8519</v>
      </c>
      <c r="J58" s="864">
        <v>240</v>
      </c>
      <c r="K58" s="875">
        <v>12</v>
      </c>
      <c r="L58" s="882"/>
      <c r="M58" s="104">
        <v>13483.8</v>
      </c>
      <c r="N58" s="104">
        <f t="shared" si="4"/>
        <v>13079.286</v>
      </c>
      <c r="O58" s="105">
        <v>7.0000000000000007E-2</v>
      </c>
      <c r="P58" s="101">
        <f t="shared" si="5"/>
        <v>13994.836020000001</v>
      </c>
    </row>
    <row r="59" spans="1:16">
      <c r="A59" s="42"/>
      <c r="B59" s="1062" t="s">
        <v>8516</v>
      </c>
      <c r="C59" s="1063" t="s">
        <v>8520</v>
      </c>
      <c r="D59" s="771" t="s">
        <v>6417</v>
      </c>
      <c r="E59" s="1064"/>
      <c r="F59" s="1065"/>
      <c r="G59" s="772" t="s">
        <v>6817</v>
      </c>
      <c r="H59" s="852"/>
      <c r="I59" s="1066" t="s">
        <v>8521</v>
      </c>
      <c r="J59" s="1067">
        <v>290</v>
      </c>
      <c r="K59" s="892">
        <f>J59/20</f>
        <v>14.5</v>
      </c>
      <c r="L59" s="882"/>
      <c r="M59" s="104">
        <v>2669.52</v>
      </c>
      <c r="N59" s="104">
        <f t="shared" si="4"/>
        <v>2589.4344000000001</v>
      </c>
      <c r="O59" s="105">
        <v>7.0000000000000007E-2</v>
      </c>
      <c r="P59" s="101">
        <f t="shared" si="5"/>
        <v>2770.6948080000002</v>
      </c>
    </row>
    <row r="60" spans="1:16">
      <c r="A60" s="42"/>
      <c r="B60" s="1072" t="s">
        <v>8522</v>
      </c>
      <c r="C60" s="1068" t="s">
        <v>8520</v>
      </c>
      <c r="D60" s="1069" t="s">
        <v>6504</v>
      </c>
      <c r="E60" s="1073"/>
      <c r="F60" s="1074"/>
      <c r="G60" s="1070" t="s">
        <v>8523</v>
      </c>
      <c r="H60" s="961"/>
      <c r="I60" s="593"/>
      <c r="J60" s="1071">
        <v>770</v>
      </c>
      <c r="K60" s="1053">
        <f>J60/20</f>
        <v>38.5</v>
      </c>
      <c r="L60" s="882"/>
      <c r="N60" s="104">
        <f t="shared" si="4"/>
        <v>0</v>
      </c>
      <c r="O60" s="105">
        <v>7.0000000000000007E-2</v>
      </c>
      <c r="P60" s="101">
        <f t="shared" si="5"/>
        <v>0</v>
      </c>
    </row>
    <row r="61" spans="1:16">
      <c r="A61" s="190"/>
      <c r="B61" s="1072" t="s">
        <v>8524</v>
      </c>
      <c r="C61" s="1068" t="s">
        <v>8520</v>
      </c>
      <c r="D61" s="1075" t="s">
        <v>5550</v>
      </c>
      <c r="E61" s="1076"/>
      <c r="F61" s="1077"/>
      <c r="G61" s="1078" t="s">
        <v>8518</v>
      </c>
      <c r="H61" s="1079"/>
      <c r="I61" s="593" t="s">
        <v>8525</v>
      </c>
      <c r="J61" s="1071">
        <v>920</v>
      </c>
      <c r="K61" s="1080">
        <v>46</v>
      </c>
      <c r="L61" s="882"/>
      <c r="M61" s="104">
        <v>12972.96</v>
      </c>
      <c r="N61" s="104">
        <f t="shared" si="4"/>
        <v>12583.771199999999</v>
      </c>
      <c r="O61" s="105">
        <v>7.0000000000000007E-2</v>
      </c>
      <c r="P61" s="101">
        <f t="shared" si="5"/>
        <v>13464.635183999999</v>
      </c>
    </row>
    <row r="62" spans="1:16">
      <c r="A62" s="42"/>
      <c r="B62" s="1072" t="s">
        <v>8524</v>
      </c>
      <c r="C62" s="1068" t="s">
        <v>8526</v>
      </c>
      <c r="D62" s="1075" t="s">
        <v>5550</v>
      </c>
      <c r="E62" s="1076" t="s">
        <v>8527</v>
      </c>
      <c r="F62" s="1077"/>
      <c r="G62" s="1078" t="s">
        <v>8528</v>
      </c>
      <c r="H62" s="1079"/>
      <c r="I62" s="593"/>
      <c r="J62" s="1071">
        <v>890</v>
      </c>
      <c r="K62" s="1080">
        <v>44.5</v>
      </c>
      <c r="L62" s="882"/>
      <c r="M62" s="104">
        <v>12687.84</v>
      </c>
      <c r="N62" s="104">
        <f t="shared" si="4"/>
        <v>12307.2048</v>
      </c>
      <c r="O62" s="105">
        <v>7.0000000000000007E-2</v>
      </c>
      <c r="P62" s="101">
        <f t="shared" si="5"/>
        <v>13168.709135999999</v>
      </c>
    </row>
    <row r="63" spans="1:16">
      <c r="A63" s="42"/>
      <c r="B63" s="560" t="s">
        <v>8522</v>
      </c>
      <c r="C63" s="93" t="s">
        <v>8529</v>
      </c>
      <c r="D63" s="814" t="s">
        <v>6504</v>
      </c>
      <c r="E63" s="828"/>
      <c r="F63" s="838"/>
      <c r="G63" s="845"/>
      <c r="H63" s="434"/>
      <c r="I63" s="561"/>
      <c r="J63" s="864"/>
      <c r="K63" s="876"/>
      <c r="L63" s="881"/>
      <c r="M63" s="104">
        <v>16572.599999999999</v>
      </c>
      <c r="N63" s="104">
        <f t="shared" si="4"/>
        <v>16075.421999999999</v>
      </c>
      <c r="O63" s="105">
        <v>7.0000000000000007E-2</v>
      </c>
      <c r="P63" s="101">
        <f t="shared" si="5"/>
        <v>17200.701539999998</v>
      </c>
    </row>
    <row r="64" spans="1:16">
      <c r="A64" s="42"/>
      <c r="B64" s="560" t="s">
        <v>8524</v>
      </c>
      <c r="C64" s="93" t="s">
        <v>8529</v>
      </c>
      <c r="D64" s="814" t="s">
        <v>6504</v>
      </c>
      <c r="E64" s="828"/>
      <c r="F64" s="838"/>
      <c r="G64" s="845" t="s">
        <v>8507</v>
      </c>
      <c r="H64" s="434"/>
      <c r="I64" s="561" t="s">
        <v>8530</v>
      </c>
      <c r="J64" s="864">
        <v>995</v>
      </c>
      <c r="K64" s="876">
        <v>49.75</v>
      </c>
      <c r="L64" s="881"/>
      <c r="M64" s="104">
        <v>6021.12</v>
      </c>
      <c r="N64" s="104">
        <f t="shared" si="4"/>
        <v>5840.4863999999998</v>
      </c>
      <c r="O64" s="105">
        <v>7.0000000000000007E-2</v>
      </c>
      <c r="P64" s="101">
        <f>(N64*O64)+N64</f>
        <v>6249.3204479999995</v>
      </c>
    </row>
    <row r="65" spans="1:16">
      <c r="A65" s="42"/>
      <c r="B65" s="1225" t="s">
        <v>8524</v>
      </c>
      <c r="C65" s="1226" t="s">
        <v>8531</v>
      </c>
      <c r="D65" s="769" t="s">
        <v>6291</v>
      </c>
      <c r="E65" s="1227"/>
      <c r="F65" s="1228"/>
      <c r="G65" s="770" t="s">
        <v>8480</v>
      </c>
      <c r="H65" s="931"/>
      <c r="I65" s="1229" t="s">
        <v>8532</v>
      </c>
      <c r="J65" s="1230">
        <v>695</v>
      </c>
      <c r="K65" s="1231">
        <v>34.75</v>
      </c>
      <c r="L65" s="881"/>
      <c r="M65" s="104">
        <v>8714.16</v>
      </c>
      <c r="N65" s="104">
        <f t="shared" si="4"/>
        <v>8452.7351999999992</v>
      </c>
      <c r="O65" s="105">
        <v>7.0000000000000007E-2</v>
      </c>
      <c r="P65" s="101">
        <f>(N65*O65)+N65</f>
        <v>9044.4266639999987</v>
      </c>
    </row>
    <row r="66" spans="1:16">
      <c r="A66" s="42"/>
      <c r="B66" s="1232" t="s">
        <v>8533</v>
      </c>
      <c r="C66" s="1226" t="s">
        <v>8531</v>
      </c>
      <c r="D66" s="769" t="s">
        <v>5550</v>
      </c>
      <c r="E66" s="1233"/>
      <c r="F66" s="1228"/>
      <c r="G66" s="770" t="s">
        <v>8534</v>
      </c>
      <c r="H66" s="931"/>
      <c r="I66" s="1229"/>
      <c r="J66" s="1234">
        <v>805</v>
      </c>
      <c r="K66" s="1231">
        <v>40.25</v>
      </c>
      <c r="L66" s="881"/>
      <c r="M66" s="104">
        <v>0</v>
      </c>
      <c r="N66" s="104">
        <f t="shared" si="4"/>
        <v>0</v>
      </c>
      <c r="O66" s="105">
        <v>7.0000000000000007E-2</v>
      </c>
      <c r="P66" s="101">
        <f t="shared" ref="P66:P72" si="6">(N66*O66)+N66</f>
        <v>0</v>
      </c>
    </row>
    <row r="67" spans="1:16">
      <c r="A67" s="42"/>
      <c r="B67" s="1235" t="s">
        <v>8535</v>
      </c>
      <c r="C67" s="1226" t="s">
        <v>8531</v>
      </c>
      <c r="D67" s="769" t="s">
        <v>5550</v>
      </c>
      <c r="E67" s="1233" t="s">
        <v>8527</v>
      </c>
      <c r="F67" s="1228" t="s">
        <v>3290</v>
      </c>
      <c r="G67" s="770" t="s">
        <v>8536</v>
      </c>
      <c r="H67" s="931"/>
      <c r="I67" s="1229"/>
      <c r="J67" s="1234">
        <v>805</v>
      </c>
      <c r="K67" s="1231">
        <v>40.25</v>
      </c>
      <c r="L67" s="881"/>
      <c r="M67" s="104">
        <v>18537.7</v>
      </c>
      <c r="N67" s="104">
        <f t="shared" si="4"/>
        <v>17981.569</v>
      </c>
      <c r="O67" s="105">
        <v>7.0000000000000007E-2</v>
      </c>
      <c r="P67" s="101">
        <f t="shared" si="6"/>
        <v>19240.278829999999</v>
      </c>
    </row>
    <row r="68" spans="1:16">
      <c r="A68" s="48"/>
      <c r="B68" s="1235" t="s">
        <v>8537</v>
      </c>
      <c r="C68" s="1226" t="s">
        <v>8531</v>
      </c>
      <c r="D68" s="769" t="s">
        <v>6417</v>
      </c>
      <c r="E68" s="1233"/>
      <c r="F68" s="1228"/>
      <c r="G68" s="770" t="s">
        <v>8480</v>
      </c>
      <c r="H68" s="931"/>
      <c r="I68" s="1229"/>
      <c r="J68" s="1234">
        <v>695</v>
      </c>
      <c r="K68" s="1231">
        <f>J68/20</f>
        <v>34.75</v>
      </c>
      <c r="L68" s="881"/>
      <c r="M68" s="104">
        <v>9031.68</v>
      </c>
      <c r="N68" s="104">
        <f t="shared" si="4"/>
        <v>8760.7296000000006</v>
      </c>
      <c r="O68" s="105">
        <v>7.0000000000000007E-2</v>
      </c>
      <c r="P68" s="101">
        <f t="shared" si="6"/>
        <v>9373.9806720000015</v>
      </c>
    </row>
    <row r="69" spans="1:16">
      <c r="A69" s="42"/>
      <c r="B69" s="1235" t="s">
        <v>8538</v>
      </c>
      <c r="C69" s="1226" t="s">
        <v>8531</v>
      </c>
      <c r="D69" s="769" t="s">
        <v>6417</v>
      </c>
      <c r="E69" s="1233"/>
      <c r="F69" s="1228"/>
      <c r="G69" s="770" t="s">
        <v>8539</v>
      </c>
      <c r="H69" s="931"/>
      <c r="I69" s="1229"/>
      <c r="J69" s="1234">
        <v>800</v>
      </c>
      <c r="K69" s="1231">
        <v>40</v>
      </c>
      <c r="L69" s="881"/>
      <c r="N69" s="104">
        <f t="shared" si="4"/>
        <v>0</v>
      </c>
      <c r="O69" s="105">
        <v>7.0000000000000007E-2</v>
      </c>
      <c r="P69" s="101">
        <f t="shared" si="6"/>
        <v>0</v>
      </c>
    </row>
    <row r="70" spans="1:16">
      <c r="A70" s="42"/>
      <c r="B70" s="1089" t="s">
        <v>8540</v>
      </c>
      <c r="C70" s="1082" t="s">
        <v>8541</v>
      </c>
      <c r="D70" s="1083" t="s">
        <v>6291</v>
      </c>
      <c r="E70" s="1090" t="s">
        <v>5600</v>
      </c>
      <c r="F70" s="1085" t="s">
        <v>8542</v>
      </c>
      <c r="G70" s="1086" t="s">
        <v>5803</v>
      </c>
      <c r="H70" s="555">
        <v>930</v>
      </c>
      <c r="I70" s="1087"/>
      <c r="J70" s="1091">
        <v>995.1</v>
      </c>
      <c r="K70" s="1088">
        <v>49.75</v>
      </c>
      <c r="L70" s="881"/>
      <c r="M70" s="104">
        <v>8478.9599999999991</v>
      </c>
      <c r="N70" s="104">
        <f t="shared" si="4"/>
        <v>8224.5911999999989</v>
      </c>
      <c r="O70" s="105">
        <v>7.0000000000000007E-2</v>
      </c>
      <c r="P70" s="101">
        <f t="shared" si="6"/>
        <v>8800.3125839999993</v>
      </c>
    </row>
    <row r="71" spans="1:16">
      <c r="A71" s="42"/>
      <c r="B71" s="1089" t="s">
        <v>8543</v>
      </c>
      <c r="C71" s="1082" t="s">
        <v>8541</v>
      </c>
      <c r="D71" s="1083" t="s">
        <v>6291</v>
      </c>
      <c r="E71" s="1090" t="s">
        <v>5859</v>
      </c>
      <c r="F71" s="1085" t="s">
        <v>2977</v>
      </c>
      <c r="G71" s="1086" t="s">
        <v>5803</v>
      </c>
      <c r="H71" s="555">
        <v>1025</v>
      </c>
      <c r="I71" s="1087"/>
      <c r="J71" s="1091">
        <v>1096.75</v>
      </c>
      <c r="K71" s="1088">
        <v>54.83</v>
      </c>
      <c r="L71" s="882"/>
      <c r="M71" s="104">
        <v>11122.62</v>
      </c>
      <c r="N71" s="104">
        <f t="shared" si="4"/>
        <v>10788.941400000002</v>
      </c>
      <c r="O71" s="105">
        <v>7.0000000000000007E-2</v>
      </c>
      <c r="P71" s="101">
        <f t="shared" si="6"/>
        <v>11544.167298000002</v>
      </c>
    </row>
    <row r="72" spans="1:16">
      <c r="A72" s="42"/>
      <c r="B72" s="1089" t="s">
        <v>8544</v>
      </c>
      <c r="C72" s="1082" t="s">
        <v>8541</v>
      </c>
      <c r="D72" s="1083" t="s">
        <v>5550</v>
      </c>
      <c r="E72" s="1084"/>
      <c r="F72" s="1085"/>
      <c r="G72" s="1086" t="s">
        <v>3827</v>
      </c>
      <c r="H72" s="555"/>
      <c r="I72" s="1087"/>
      <c r="J72" s="1091">
        <v>690</v>
      </c>
      <c r="K72" s="1088">
        <v>34.5</v>
      </c>
      <c r="L72" s="882"/>
      <c r="M72" s="104">
        <v>3813.12</v>
      </c>
      <c r="N72" s="104">
        <f t="shared" si="4"/>
        <v>3698.7264</v>
      </c>
      <c r="O72" s="105">
        <v>7.0000000000000007E-2</v>
      </c>
      <c r="P72" s="101">
        <f t="shared" si="6"/>
        <v>3957.637248</v>
      </c>
    </row>
    <row r="73" spans="1:16">
      <c r="A73" s="42"/>
      <c r="B73" s="1089" t="s">
        <v>8545</v>
      </c>
      <c r="C73" s="1082" t="s">
        <v>8541</v>
      </c>
      <c r="D73" s="1083" t="s">
        <v>5550</v>
      </c>
      <c r="E73" s="1090"/>
      <c r="F73" s="1085"/>
      <c r="G73" s="1086" t="s">
        <v>8546</v>
      </c>
      <c r="H73" s="555"/>
      <c r="I73" s="1087" t="s">
        <v>8547</v>
      </c>
      <c r="J73" s="1091">
        <v>1020</v>
      </c>
      <c r="K73" s="1088">
        <f>J73/20</f>
        <v>51</v>
      </c>
      <c r="L73" s="882"/>
    </row>
    <row r="74" spans="1:16">
      <c r="A74" s="42"/>
      <c r="B74" s="1081" t="s">
        <v>8548</v>
      </c>
      <c r="C74" s="1082" t="s">
        <v>8541</v>
      </c>
      <c r="D74" s="1083" t="s">
        <v>5550</v>
      </c>
      <c r="E74" s="1084"/>
      <c r="F74" s="1085"/>
      <c r="G74" s="1086" t="s">
        <v>3827</v>
      </c>
      <c r="H74" s="555"/>
      <c r="I74" s="1087" t="s">
        <v>8549</v>
      </c>
      <c r="J74" s="1091">
        <v>800</v>
      </c>
      <c r="K74" s="1088">
        <v>40</v>
      </c>
      <c r="L74" s="882"/>
    </row>
    <row r="75" spans="1:16">
      <c r="A75" s="42"/>
      <c r="B75" s="795" t="s">
        <v>8550</v>
      </c>
      <c r="C75" s="786"/>
      <c r="D75" s="811"/>
      <c r="E75" s="822"/>
      <c r="F75" s="161"/>
      <c r="G75" s="843"/>
      <c r="H75" s="162"/>
      <c r="I75" s="856"/>
      <c r="J75" s="166"/>
      <c r="K75" s="167"/>
      <c r="L75" s="881"/>
    </row>
    <row r="76" spans="1:16">
      <c r="A76" s="42"/>
      <c r="B76" s="796" t="s">
        <v>8551</v>
      </c>
      <c r="C76" s="583" t="s">
        <v>8552</v>
      </c>
      <c r="D76" s="322" t="s">
        <v>6506</v>
      </c>
      <c r="E76" s="252"/>
      <c r="F76" s="241"/>
      <c r="G76" s="844" t="s">
        <v>6817</v>
      </c>
      <c r="H76" s="852"/>
      <c r="I76" s="857"/>
      <c r="J76" s="862">
        <v>1350</v>
      </c>
      <c r="K76" s="873">
        <v>33.75</v>
      </c>
      <c r="L76" s="881"/>
    </row>
    <row r="77" spans="1:16">
      <c r="A77" s="200"/>
      <c r="B77" s="796" t="s">
        <v>8551</v>
      </c>
      <c r="C77" s="583" t="s">
        <v>8529</v>
      </c>
      <c r="D77" s="322" t="s">
        <v>5550</v>
      </c>
      <c r="E77" s="252"/>
      <c r="F77" s="241"/>
      <c r="G77" s="276"/>
      <c r="H77" s="29"/>
      <c r="I77" s="162"/>
      <c r="J77" s="353"/>
      <c r="K77" s="311"/>
      <c r="L77" s="881"/>
    </row>
    <row r="78" spans="1:16">
      <c r="A78" s="168"/>
      <c r="B78" s="796" t="s">
        <v>8551</v>
      </c>
      <c r="C78" s="583" t="s">
        <v>8541</v>
      </c>
      <c r="D78" s="322" t="s">
        <v>5550</v>
      </c>
      <c r="E78" s="252"/>
      <c r="F78" s="241"/>
      <c r="G78" s="276" t="s">
        <v>8553</v>
      </c>
      <c r="H78" s="29"/>
      <c r="I78" s="162"/>
      <c r="J78" s="353">
        <v>1290</v>
      </c>
      <c r="K78" s="311">
        <v>64.5</v>
      </c>
      <c r="L78" s="881"/>
    </row>
    <row r="79" spans="1:16" s="4" customFormat="1" ht="35.25" customHeight="1">
      <c r="A79" s="168"/>
      <c r="B79" s="796" t="s">
        <v>7451</v>
      </c>
      <c r="C79" s="789"/>
      <c r="D79" s="810"/>
      <c r="E79" s="822"/>
      <c r="F79" s="161"/>
      <c r="G79" s="844"/>
      <c r="H79" s="852"/>
      <c r="I79" s="857"/>
      <c r="J79" s="862"/>
      <c r="K79" s="873"/>
      <c r="L79" s="881"/>
      <c r="M79" s="3753"/>
      <c r="N79" s="104"/>
      <c r="O79" s="105"/>
      <c r="P79" s="101"/>
    </row>
    <row r="80" spans="1:16">
      <c r="F80" s="399"/>
    </row>
    <row r="81" spans="1:16">
      <c r="A81" s="2" t="s">
        <v>1</v>
      </c>
      <c r="B81" s="793"/>
      <c r="C81" s="785"/>
      <c r="F81" s="399"/>
      <c r="I81" s="853"/>
      <c r="K81" s="867"/>
      <c r="L81" s="878"/>
    </row>
    <row r="82" spans="1:16" ht="35.25" customHeight="1">
      <c r="A82" s="567" t="s">
        <v>8048</v>
      </c>
      <c r="B82" s="567"/>
      <c r="C82" s="617"/>
      <c r="D82" s="887"/>
      <c r="E82" s="888"/>
      <c r="F82" s="233"/>
      <c r="G82" s="270" t="s">
        <v>8455</v>
      </c>
      <c r="H82" s="1"/>
      <c r="I82" s="853"/>
      <c r="K82" s="867"/>
      <c r="L82" s="878"/>
    </row>
    <row r="83" spans="1:16" ht="35.25" thickBot="1">
      <c r="F83" s="399"/>
    </row>
    <row r="84" spans="1:16">
      <c r="A84" s="3777" t="s">
        <v>3</v>
      </c>
      <c r="B84" s="3777"/>
      <c r="C84" s="788" t="s">
        <v>4</v>
      </c>
      <c r="D84" s="815" t="s">
        <v>5</v>
      </c>
      <c r="E84" s="820" t="s">
        <v>6</v>
      </c>
      <c r="F84" s="833" t="s">
        <v>6</v>
      </c>
      <c r="G84" s="841" t="s">
        <v>7</v>
      </c>
      <c r="H84" s="850" t="s">
        <v>8</v>
      </c>
      <c r="I84" s="854" t="s">
        <v>936</v>
      </c>
      <c r="J84" s="860" t="s">
        <v>10</v>
      </c>
      <c r="K84" s="868" t="s">
        <v>10</v>
      </c>
      <c r="L84" s="879" t="s">
        <v>2534</v>
      </c>
      <c r="M84" s="117"/>
    </row>
    <row r="85" spans="1:16" ht="35.25" thickBot="1">
      <c r="A85" s="118"/>
      <c r="B85" s="794"/>
      <c r="C85" s="414"/>
      <c r="D85" s="816" t="s">
        <v>11</v>
      </c>
      <c r="E85" s="821" t="s">
        <v>13</v>
      </c>
      <c r="F85" s="834" t="s">
        <v>12</v>
      </c>
      <c r="G85" s="842"/>
      <c r="H85" s="851" t="s">
        <v>14</v>
      </c>
      <c r="I85" s="855" t="s">
        <v>937</v>
      </c>
      <c r="J85" s="861" t="s">
        <v>16</v>
      </c>
      <c r="K85" s="869" t="s">
        <v>15</v>
      </c>
      <c r="L85" s="880" t="s">
        <v>2535</v>
      </c>
      <c r="M85" s="117"/>
    </row>
    <row r="86" spans="1:16">
      <c r="A86" s="194"/>
      <c r="B86" s="800" t="s">
        <v>8554</v>
      </c>
      <c r="C86" s="598"/>
      <c r="D86" s="817"/>
      <c r="E86" s="406"/>
      <c r="F86" s="837"/>
      <c r="G86" s="843"/>
      <c r="H86" s="162"/>
      <c r="I86" s="856"/>
      <c r="J86" s="166"/>
      <c r="K86" s="860"/>
      <c r="L86" s="881"/>
      <c r="M86" s="104">
        <v>3552</v>
      </c>
      <c r="N86" s="104">
        <f t="shared" ref="N86:N102" si="7">M86-(M86*0.03)</f>
        <v>3445.44</v>
      </c>
      <c r="O86" s="105">
        <v>7.0000000000000007E-2</v>
      </c>
      <c r="P86" s="101">
        <f t="shared" ref="P86:P102" si="8">(N86*O86)+N86</f>
        <v>3686.6208000000001</v>
      </c>
    </row>
    <row r="87" spans="1:16">
      <c r="A87" s="1806" t="s">
        <v>4617</v>
      </c>
      <c r="B87" s="1524" t="s">
        <v>8555</v>
      </c>
      <c r="C87" s="93" t="s">
        <v>8556</v>
      </c>
      <c r="D87" s="812" t="s">
        <v>8025</v>
      </c>
      <c r="E87" s="182">
        <v>25</v>
      </c>
      <c r="F87" s="161"/>
      <c r="G87" s="843" t="s">
        <v>5803</v>
      </c>
      <c r="H87" s="162">
        <v>815</v>
      </c>
      <c r="I87" s="856"/>
      <c r="J87" s="166">
        <v>872.05</v>
      </c>
      <c r="K87" s="870" t="s">
        <v>8557</v>
      </c>
      <c r="L87" s="881"/>
      <c r="N87" s="104">
        <f t="shared" si="7"/>
        <v>0</v>
      </c>
      <c r="O87" s="105">
        <v>7.0000000000000007E-2</v>
      </c>
      <c r="P87" s="101">
        <f t="shared" si="8"/>
        <v>0</v>
      </c>
    </row>
    <row r="88" spans="1:16">
      <c r="A88" s="1806" t="s">
        <v>4617</v>
      </c>
      <c r="B88" s="1523" t="s">
        <v>8558</v>
      </c>
      <c r="C88" s="583" t="s">
        <v>8559</v>
      </c>
      <c r="D88" s="812" t="s">
        <v>6291</v>
      </c>
      <c r="E88" s="3019">
        <v>60</v>
      </c>
      <c r="F88" s="3020" t="s">
        <v>8011</v>
      </c>
      <c r="G88" s="1144" t="s">
        <v>8026</v>
      </c>
      <c r="H88" s="162">
        <v>1007</v>
      </c>
      <c r="I88" s="856" t="s">
        <v>285</v>
      </c>
      <c r="J88" s="166">
        <v>1042</v>
      </c>
      <c r="K88" s="3038" t="s">
        <v>8560</v>
      </c>
      <c r="L88" s="881"/>
      <c r="M88" s="104">
        <v>9498.06</v>
      </c>
      <c r="N88" s="104">
        <f t="shared" si="7"/>
        <v>9213.118199999999</v>
      </c>
      <c r="O88" s="105">
        <v>7.0000000000000007E-2</v>
      </c>
      <c r="P88" s="101">
        <f t="shared" si="8"/>
        <v>9858.0364739999986</v>
      </c>
    </row>
    <row r="89" spans="1:16">
      <c r="A89" s="1806" t="s">
        <v>4617</v>
      </c>
      <c r="B89" s="1524" t="s">
        <v>8561</v>
      </c>
      <c r="C89" s="93"/>
      <c r="D89" s="812" t="s">
        <v>6291</v>
      </c>
      <c r="E89" s="182">
        <v>70</v>
      </c>
      <c r="F89" s="161" t="s">
        <v>4610</v>
      </c>
      <c r="G89" s="1144" t="s">
        <v>8562</v>
      </c>
      <c r="H89" s="162">
        <v>1207</v>
      </c>
      <c r="I89" s="856" t="s">
        <v>285</v>
      </c>
      <c r="J89" s="166">
        <v>1242</v>
      </c>
      <c r="K89" s="2308" t="s">
        <v>8563</v>
      </c>
      <c r="L89" s="881"/>
      <c r="M89" s="104">
        <v>15305.4</v>
      </c>
      <c r="N89" s="104">
        <f t="shared" si="7"/>
        <v>14846.237999999999</v>
      </c>
      <c r="O89" s="105">
        <v>7.0000000000000007E-2</v>
      </c>
      <c r="P89" s="101">
        <f t="shared" si="8"/>
        <v>15885.47466</v>
      </c>
    </row>
    <row r="90" spans="1:16">
      <c r="A90" s="1806" t="s">
        <v>4617</v>
      </c>
      <c r="B90" s="1524" t="s">
        <v>8564</v>
      </c>
      <c r="C90" s="93"/>
      <c r="D90" s="812" t="s">
        <v>6291</v>
      </c>
      <c r="E90" s="182">
        <v>86</v>
      </c>
      <c r="F90" s="161" t="s">
        <v>8565</v>
      </c>
      <c r="G90" s="1144" t="s">
        <v>8562</v>
      </c>
      <c r="H90" s="162">
        <v>1512</v>
      </c>
      <c r="I90" s="856" t="s">
        <v>285</v>
      </c>
      <c r="J90" s="166">
        <v>1547</v>
      </c>
      <c r="K90" s="2308" t="s">
        <v>8566</v>
      </c>
      <c r="L90" s="881"/>
      <c r="N90" s="104">
        <f t="shared" si="7"/>
        <v>0</v>
      </c>
      <c r="O90" s="105">
        <v>7.0000000000000007E-2</v>
      </c>
      <c r="P90" s="101">
        <f t="shared" si="8"/>
        <v>0</v>
      </c>
    </row>
    <row r="91" spans="1:16">
      <c r="A91" s="1806" t="s">
        <v>4617</v>
      </c>
      <c r="B91" s="1524" t="s">
        <v>8567</v>
      </c>
      <c r="C91" s="93"/>
      <c r="D91" s="812" t="s">
        <v>6291</v>
      </c>
      <c r="E91" s="182"/>
      <c r="F91" s="161"/>
      <c r="G91" s="843"/>
      <c r="H91" s="162"/>
      <c r="I91" s="856"/>
      <c r="J91" s="166"/>
      <c r="K91" s="167"/>
      <c r="L91" s="881"/>
      <c r="N91" s="104">
        <f t="shared" si="7"/>
        <v>0</v>
      </c>
      <c r="O91" s="105">
        <v>7.0000000000000007E-2</v>
      </c>
      <c r="P91" s="101">
        <f t="shared" si="8"/>
        <v>0</v>
      </c>
    </row>
    <row r="92" spans="1:16">
      <c r="A92" s="1806" t="s">
        <v>4617</v>
      </c>
      <c r="B92" s="1524" t="s">
        <v>8568</v>
      </c>
      <c r="C92" s="786"/>
      <c r="D92" s="812" t="s">
        <v>6291</v>
      </c>
      <c r="E92" s="182">
        <v>100</v>
      </c>
      <c r="F92" s="161" t="s">
        <v>1049</v>
      </c>
      <c r="G92" s="843" t="s">
        <v>1031</v>
      </c>
      <c r="H92" s="162">
        <v>1755</v>
      </c>
      <c r="I92" s="856"/>
      <c r="J92" s="166">
        <v>1755</v>
      </c>
      <c r="K92" s="1253">
        <v>87.75</v>
      </c>
      <c r="L92" s="881"/>
      <c r="N92" s="104">
        <f t="shared" si="7"/>
        <v>0</v>
      </c>
      <c r="O92" s="105">
        <v>7.0000000000000007E-2</v>
      </c>
      <c r="P92" s="101">
        <f t="shared" si="8"/>
        <v>0</v>
      </c>
    </row>
    <row r="93" spans="1:16">
      <c r="A93" s="136"/>
      <c r="B93" s="1524" t="s">
        <v>8569</v>
      </c>
      <c r="C93" s="93"/>
      <c r="D93" s="812" t="s">
        <v>6291</v>
      </c>
      <c r="E93" s="182"/>
      <c r="F93" s="161"/>
      <c r="G93" s="844"/>
      <c r="H93" s="852"/>
      <c r="I93" s="857"/>
      <c r="J93" s="862"/>
      <c r="K93" s="872"/>
      <c r="M93" s="104">
        <v>14244.12</v>
      </c>
      <c r="N93" s="104">
        <f t="shared" si="7"/>
        <v>13816.796400000001</v>
      </c>
      <c r="O93" s="105">
        <v>7.0000000000000007E-2</v>
      </c>
      <c r="P93" s="101">
        <f t="shared" si="8"/>
        <v>14783.972148000001</v>
      </c>
    </row>
    <row r="94" spans="1:16">
      <c r="A94" s="1806" t="s">
        <v>4617</v>
      </c>
      <c r="B94" s="1524" t="s">
        <v>8570</v>
      </c>
      <c r="C94" s="786"/>
      <c r="D94" s="819" t="s">
        <v>6291</v>
      </c>
      <c r="E94" s="182">
        <v>110</v>
      </c>
      <c r="F94" s="161" t="s">
        <v>3954</v>
      </c>
      <c r="G94" s="3044">
        <v>24126</v>
      </c>
      <c r="H94" s="459">
        <v>1932</v>
      </c>
      <c r="I94" s="819" t="s">
        <v>2405</v>
      </c>
      <c r="J94" s="166">
        <v>1972</v>
      </c>
      <c r="K94" s="1253">
        <v>98.6</v>
      </c>
      <c r="L94" s="881"/>
      <c r="M94" s="104">
        <v>3240</v>
      </c>
      <c r="N94" s="104">
        <f t="shared" si="7"/>
        <v>3142.8</v>
      </c>
      <c r="O94" s="105">
        <v>7.0000000000000007E-2</v>
      </c>
      <c r="P94" s="101">
        <f t="shared" si="8"/>
        <v>3362.7960000000003</v>
      </c>
    </row>
    <row r="95" spans="1:16">
      <c r="A95" s="136"/>
      <c r="B95" s="1524" t="s">
        <v>8571</v>
      </c>
      <c r="C95" s="786"/>
      <c r="D95" s="819" t="s">
        <v>6291</v>
      </c>
      <c r="E95" s="182">
        <v>110</v>
      </c>
      <c r="F95" s="161" t="s">
        <v>8572</v>
      </c>
      <c r="G95" s="1609">
        <v>21541</v>
      </c>
      <c r="H95" s="459">
        <v>1895</v>
      </c>
      <c r="I95" s="819"/>
      <c r="J95" s="166">
        <v>2027.65</v>
      </c>
      <c r="K95" s="1253">
        <v>101.38</v>
      </c>
      <c r="L95" s="881"/>
      <c r="M95" s="104">
        <v>14700</v>
      </c>
      <c r="N95" s="104">
        <f t="shared" si="7"/>
        <v>14259</v>
      </c>
      <c r="O95" s="105">
        <v>7.0000000000000007E-2</v>
      </c>
      <c r="P95" s="101">
        <f t="shared" si="8"/>
        <v>15257.130000000001</v>
      </c>
    </row>
    <row r="96" spans="1:16">
      <c r="A96" s="136"/>
      <c r="B96" s="1340" t="s">
        <v>8573</v>
      </c>
      <c r="C96" s="753" t="s">
        <v>3070</v>
      </c>
      <c r="D96" s="899" t="s">
        <v>5533</v>
      </c>
      <c r="E96" s="182">
        <v>20</v>
      </c>
      <c r="F96" s="161"/>
      <c r="G96" s="904" t="s">
        <v>8574</v>
      </c>
      <c r="H96" s="852"/>
      <c r="I96" s="852"/>
      <c r="J96" s="1067" t="s">
        <v>8575</v>
      </c>
      <c r="K96" s="892" t="s">
        <v>8576</v>
      </c>
      <c r="L96" s="882"/>
      <c r="M96" s="104">
        <v>14582.7</v>
      </c>
      <c r="N96" s="104">
        <f t="shared" si="7"/>
        <v>14145.219000000001</v>
      </c>
      <c r="O96" s="105">
        <v>7.0000000000000007E-2</v>
      </c>
      <c r="P96" s="101">
        <f t="shared" si="8"/>
        <v>15135.384330000001</v>
      </c>
    </row>
    <row r="97" spans="1:16">
      <c r="A97" s="151"/>
      <c r="B97" s="1340" t="s">
        <v>8577</v>
      </c>
      <c r="C97" s="753" t="s">
        <v>3070</v>
      </c>
      <c r="D97" s="899" t="s">
        <v>5533</v>
      </c>
      <c r="E97" s="182">
        <v>40</v>
      </c>
      <c r="F97" s="161"/>
      <c r="G97" s="630" t="s">
        <v>8578</v>
      </c>
      <c r="H97" s="1674" t="s">
        <v>1743</v>
      </c>
      <c r="I97" s="852"/>
      <c r="J97" s="1067" t="s">
        <v>8579</v>
      </c>
      <c r="K97" s="1675" t="s">
        <v>8580</v>
      </c>
      <c r="L97" s="882"/>
      <c r="M97" s="104">
        <v>13483.8</v>
      </c>
      <c r="N97" s="104">
        <f t="shared" si="7"/>
        <v>13079.286</v>
      </c>
      <c r="O97" s="105">
        <v>7.0000000000000007E-2</v>
      </c>
      <c r="P97" s="101">
        <f t="shared" si="8"/>
        <v>13994.836020000001</v>
      </c>
    </row>
    <row r="98" spans="1:16">
      <c r="A98" s="152"/>
      <c r="B98" s="1340" t="s">
        <v>8581</v>
      </c>
      <c r="C98" s="753" t="s">
        <v>3070</v>
      </c>
      <c r="D98" s="899" t="s">
        <v>5533</v>
      </c>
      <c r="E98" s="182"/>
      <c r="F98" s="161"/>
      <c r="G98" s="904" t="s">
        <v>2071</v>
      </c>
      <c r="H98" s="1676"/>
      <c r="I98" s="852" t="s">
        <v>8582</v>
      </c>
      <c r="J98" s="1067">
        <v>1475</v>
      </c>
      <c r="K98" s="892" t="s">
        <v>8583</v>
      </c>
      <c r="L98" s="882"/>
      <c r="M98" s="104">
        <v>2669.52</v>
      </c>
      <c r="N98" s="104">
        <f t="shared" si="7"/>
        <v>2589.4344000000001</v>
      </c>
      <c r="O98" s="105">
        <v>7.0000000000000007E-2</v>
      </c>
      <c r="P98" s="101">
        <f t="shared" si="8"/>
        <v>2770.6948080000002</v>
      </c>
    </row>
    <row r="99" spans="1:16" ht="35.25" thickBot="1">
      <c r="A99" s="136"/>
      <c r="B99" s="797" t="s">
        <v>8584</v>
      </c>
      <c r="C99" s="789"/>
      <c r="D99" s="818"/>
      <c r="E99" s="182"/>
      <c r="F99" s="161"/>
      <c r="G99" s="844"/>
      <c r="H99" s="1678"/>
      <c r="I99" s="1679"/>
      <c r="J99" s="1680"/>
      <c r="K99" s="1681"/>
      <c r="L99" s="882"/>
      <c r="N99" s="104">
        <f t="shared" si="7"/>
        <v>0</v>
      </c>
      <c r="O99" s="105">
        <v>7.0000000000000007E-2</v>
      </c>
      <c r="P99" s="101">
        <f t="shared" si="8"/>
        <v>0</v>
      </c>
    </row>
    <row r="100" spans="1:16" ht="35.25" thickBot="1">
      <c r="A100" s="1806" t="s">
        <v>5948</v>
      </c>
      <c r="B100" s="1340" t="s">
        <v>8023</v>
      </c>
      <c r="C100" s="753" t="s">
        <v>8024</v>
      </c>
      <c r="D100" s="771" t="s">
        <v>8025</v>
      </c>
      <c r="E100" s="3039">
        <v>25</v>
      </c>
      <c r="F100" s="1526" t="s">
        <v>646</v>
      </c>
      <c r="G100" s="3040" t="s">
        <v>8026</v>
      </c>
      <c r="H100" s="218">
        <v>827</v>
      </c>
      <c r="I100" s="753" t="s">
        <v>293</v>
      </c>
      <c r="J100" s="1528">
        <v>862</v>
      </c>
      <c r="K100" s="1490">
        <v>21.55</v>
      </c>
      <c r="L100" s="882"/>
      <c r="M100" s="104">
        <v>12972.96</v>
      </c>
      <c r="N100" s="104">
        <f t="shared" si="7"/>
        <v>12583.771199999999</v>
      </c>
      <c r="O100" s="105">
        <v>7.0000000000000007E-2</v>
      </c>
      <c r="P100" s="101">
        <f t="shared" si="8"/>
        <v>13464.635183999999</v>
      </c>
    </row>
    <row r="101" spans="1:16">
      <c r="A101" s="1806"/>
      <c r="B101" s="852" t="s">
        <v>8027</v>
      </c>
      <c r="C101" s="753" t="s">
        <v>901</v>
      </c>
      <c r="D101" s="3353" t="s">
        <v>4337</v>
      </c>
      <c r="E101" s="1478" t="s">
        <v>8028</v>
      </c>
      <c r="F101" s="1479" t="s">
        <v>8029</v>
      </c>
      <c r="G101" s="2435" t="s">
        <v>8030</v>
      </c>
      <c r="H101" s="1718" t="s">
        <v>1868</v>
      </c>
      <c r="I101" s="3791" t="s">
        <v>8031</v>
      </c>
      <c r="J101" s="2132" t="s">
        <v>8032</v>
      </c>
      <c r="K101" s="1997" t="s">
        <v>8033</v>
      </c>
      <c r="L101" s="1869"/>
      <c r="M101" s="104">
        <v>12687.84</v>
      </c>
      <c r="N101" s="104">
        <f t="shared" si="7"/>
        <v>12307.2048</v>
      </c>
      <c r="O101" s="105">
        <v>7.0000000000000007E-2</v>
      </c>
      <c r="P101" s="101">
        <f t="shared" si="8"/>
        <v>13168.709135999999</v>
      </c>
    </row>
    <row r="102" spans="1:16">
      <c r="A102" s="1806"/>
      <c r="B102" s="852" t="s">
        <v>8034</v>
      </c>
      <c r="C102" s="753" t="s">
        <v>901</v>
      </c>
      <c r="D102" s="3353" t="s">
        <v>4337</v>
      </c>
      <c r="E102" s="1478" t="s">
        <v>8028</v>
      </c>
      <c r="F102" s="1479" t="s">
        <v>8029</v>
      </c>
      <c r="G102" s="2435" t="s">
        <v>8030</v>
      </c>
      <c r="H102" s="1718" t="s">
        <v>1868</v>
      </c>
      <c r="I102" s="3791" t="s">
        <v>8031</v>
      </c>
      <c r="J102" s="2132" t="s">
        <v>8032</v>
      </c>
      <c r="K102" s="1997" t="s">
        <v>8033</v>
      </c>
      <c r="L102" s="1777"/>
      <c r="M102" s="104">
        <v>16572.599999999999</v>
      </c>
      <c r="N102" s="104">
        <f t="shared" si="7"/>
        <v>16075.421999999999</v>
      </c>
      <c r="O102" s="105">
        <v>7.0000000000000007E-2</v>
      </c>
      <c r="P102" s="101">
        <f t="shared" si="8"/>
        <v>17200.701539999998</v>
      </c>
    </row>
    <row r="103" spans="1:16">
      <c r="A103" s="374"/>
      <c r="B103" s="2432"/>
      <c r="C103" s="443"/>
      <c r="D103" s="443"/>
      <c r="E103" s="33"/>
      <c r="F103" s="34"/>
      <c r="G103" s="556"/>
      <c r="H103" s="1345"/>
      <c r="I103" s="69"/>
      <c r="J103" s="203"/>
      <c r="K103" s="1777"/>
      <c r="L103" s="1777"/>
      <c r="M103" s="104">
        <v>6021.12</v>
      </c>
      <c r="N103" s="104">
        <f t="shared" ref="N103:N111" si="9">M103-(M103*0.03)</f>
        <v>5840.4863999999998</v>
      </c>
      <c r="O103" s="105">
        <v>7.0000000000000007E-2</v>
      </c>
      <c r="P103" s="101">
        <f>(N103*O103)+N103</f>
        <v>6249.3204479999995</v>
      </c>
    </row>
    <row r="104" spans="1:16" ht="35.25" thickBot="1">
      <c r="A104" s="413"/>
      <c r="B104" s="2432"/>
      <c r="C104" s="443"/>
      <c r="D104" s="443"/>
      <c r="E104" s="33"/>
      <c r="F104" s="34"/>
      <c r="G104" s="2976"/>
      <c r="H104" s="69"/>
      <c r="I104" s="69"/>
      <c r="J104" s="2146"/>
      <c r="K104" s="2239"/>
      <c r="L104" s="2239"/>
      <c r="M104" s="104">
        <v>8714.16</v>
      </c>
      <c r="N104" s="104">
        <f t="shared" si="9"/>
        <v>8452.7351999999992</v>
      </c>
      <c r="O104" s="105">
        <v>7.0000000000000007E-2</v>
      </c>
      <c r="P104" s="101">
        <f>(N104*O104)+N104</f>
        <v>9044.4266639999987</v>
      </c>
    </row>
    <row r="105" spans="1:16" ht="35.25" thickBot="1">
      <c r="A105" s="1853"/>
      <c r="B105" s="77"/>
      <c r="C105" s="443"/>
      <c r="D105" s="443"/>
      <c r="E105" s="3021"/>
      <c r="F105" s="2986"/>
      <c r="G105" s="2983"/>
      <c r="H105" s="1345"/>
      <c r="I105" s="69"/>
      <c r="J105" s="2161"/>
      <c r="K105" s="1887"/>
      <c r="L105" s="1887"/>
      <c r="M105" s="104">
        <v>0</v>
      </c>
      <c r="N105" s="104">
        <f t="shared" si="9"/>
        <v>0</v>
      </c>
      <c r="O105" s="105">
        <v>7.0000000000000007E-2</v>
      </c>
      <c r="P105" s="101">
        <f t="shared" ref="P105:P111" si="10">(N105*O105)+N105</f>
        <v>0</v>
      </c>
    </row>
    <row r="106" spans="1:16">
      <c r="A106" s="1806"/>
      <c r="B106" s="1340"/>
      <c r="C106" s="753"/>
      <c r="D106" s="771"/>
      <c r="E106" s="3039"/>
      <c r="F106" s="1526"/>
      <c r="G106" s="3040"/>
      <c r="H106" s="218"/>
      <c r="I106" s="753"/>
      <c r="J106" s="1528"/>
      <c r="K106" s="1490"/>
      <c r="L106" s="1490"/>
      <c r="M106" s="104">
        <v>18537.7</v>
      </c>
      <c r="N106" s="104">
        <f t="shared" si="9"/>
        <v>17981.569</v>
      </c>
      <c r="O106" s="105">
        <v>7.0000000000000007E-2</v>
      </c>
      <c r="P106" s="101">
        <f t="shared" si="10"/>
        <v>19240.278829999999</v>
      </c>
    </row>
    <row r="107" spans="1:16">
      <c r="A107" s="1806"/>
      <c r="B107" s="852"/>
      <c r="C107" s="753"/>
      <c r="D107" s="3353"/>
      <c r="E107" s="1478"/>
      <c r="F107" s="1479"/>
      <c r="G107" s="2435"/>
      <c r="H107" s="1718"/>
      <c r="I107" s="3791"/>
      <c r="J107" s="2132"/>
      <c r="K107" s="1997"/>
      <c r="L107" s="1997"/>
      <c r="M107" s="104">
        <v>9031.68</v>
      </c>
      <c r="N107" s="104">
        <f t="shared" si="9"/>
        <v>8760.7296000000006</v>
      </c>
      <c r="O107" s="105">
        <v>7.0000000000000007E-2</v>
      </c>
      <c r="P107" s="101">
        <f t="shared" si="10"/>
        <v>9373.9806720000015</v>
      </c>
    </row>
    <row r="108" spans="1:16">
      <c r="A108" s="1806"/>
      <c r="B108" s="852"/>
      <c r="C108" s="753"/>
      <c r="D108" s="3353"/>
      <c r="E108" s="1478"/>
      <c r="F108" s="1479"/>
      <c r="G108" s="2435"/>
      <c r="H108" s="1718"/>
      <c r="I108" s="3791"/>
      <c r="J108" s="2132"/>
      <c r="K108" s="1997"/>
      <c r="L108" s="1997"/>
      <c r="N108" s="104">
        <f t="shared" si="9"/>
        <v>0</v>
      </c>
      <c r="O108" s="105">
        <v>7.0000000000000007E-2</v>
      </c>
      <c r="P108" s="101">
        <f t="shared" si="10"/>
        <v>0</v>
      </c>
    </row>
    <row r="109" spans="1:16">
      <c r="A109" s="152"/>
      <c r="B109" s="1340"/>
      <c r="C109" s="753"/>
      <c r="D109" s="899"/>
      <c r="E109" s="1114"/>
      <c r="F109" s="627"/>
      <c r="G109" s="904"/>
      <c r="H109" s="1676"/>
      <c r="I109" s="852"/>
      <c r="J109" s="1067"/>
      <c r="K109" s="892"/>
      <c r="L109" s="881"/>
      <c r="M109" s="104">
        <v>8478.9599999999991</v>
      </c>
      <c r="N109" s="104">
        <f t="shared" si="9"/>
        <v>8224.5911999999989</v>
      </c>
      <c r="O109" s="105">
        <v>7.0000000000000007E-2</v>
      </c>
      <c r="P109" s="101">
        <f t="shared" si="10"/>
        <v>8800.3125839999993</v>
      </c>
    </row>
    <row r="110" spans="1:16">
      <c r="A110" s="136"/>
      <c r="B110" s="797"/>
      <c r="C110" s="789"/>
      <c r="D110" s="818"/>
      <c r="E110" s="1677"/>
      <c r="F110" s="905"/>
      <c r="G110" s="844"/>
      <c r="H110" s="1678"/>
      <c r="I110" s="1679"/>
      <c r="J110" s="1680"/>
      <c r="K110" s="1681"/>
      <c r="L110" s="881"/>
      <c r="M110" s="104">
        <v>11122.62</v>
      </c>
      <c r="N110" s="104">
        <f t="shared" si="9"/>
        <v>10788.941400000002</v>
      </c>
      <c r="O110" s="105">
        <v>7.0000000000000007E-2</v>
      </c>
      <c r="P110" s="101">
        <f t="shared" si="10"/>
        <v>11544.167298000002</v>
      </c>
    </row>
    <row r="111" spans="1:16">
      <c r="A111" s="136"/>
      <c r="B111" s="925" t="s">
        <v>8585</v>
      </c>
      <c r="C111" s="926"/>
      <c r="D111" s="927" t="s">
        <v>8506</v>
      </c>
      <c r="E111" s="928"/>
      <c r="F111" s="929"/>
      <c r="G111" s="930" t="s">
        <v>8507</v>
      </c>
      <c r="H111" s="931">
        <v>770</v>
      </c>
      <c r="I111" s="932"/>
      <c r="J111" s="933">
        <v>770</v>
      </c>
      <c r="K111" s="1236" t="s">
        <v>8586</v>
      </c>
      <c r="L111" s="881"/>
      <c r="M111" s="104">
        <v>3813.12</v>
      </c>
      <c r="N111" s="104">
        <f t="shared" si="9"/>
        <v>3698.7264</v>
      </c>
      <c r="O111" s="105">
        <v>7.0000000000000007E-2</v>
      </c>
      <c r="P111" s="101">
        <f t="shared" si="10"/>
        <v>3957.637248</v>
      </c>
    </row>
    <row r="112" spans="1:16">
      <c r="A112" s="136"/>
      <c r="B112" s="925" t="s">
        <v>8587</v>
      </c>
      <c r="C112" s="926"/>
      <c r="D112" s="927" t="s">
        <v>8506</v>
      </c>
      <c r="E112" s="928"/>
      <c r="F112" s="929"/>
      <c r="G112" s="930" t="s">
        <v>8588</v>
      </c>
      <c r="H112" s="931">
        <v>540</v>
      </c>
      <c r="I112" s="932"/>
      <c r="J112" s="933">
        <v>540</v>
      </c>
      <c r="K112" s="1237" t="s">
        <v>8589</v>
      </c>
      <c r="L112" s="881"/>
    </row>
    <row r="113" spans="1:16">
      <c r="A113" s="136"/>
      <c r="B113" s="796" t="s">
        <v>8590</v>
      </c>
      <c r="C113" s="786"/>
      <c r="D113" s="812"/>
      <c r="E113" s="182"/>
      <c r="F113" s="161"/>
      <c r="G113" s="843"/>
      <c r="H113" s="162"/>
      <c r="I113" s="856"/>
      <c r="J113" s="166"/>
      <c r="K113" s="167"/>
      <c r="L113" s="881"/>
    </row>
    <row r="114" spans="1:16">
      <c r="A114" s="136"/>
      <c r="B114" s="802" t="s">
        <v>8591</v>
      </c>
      <c r="C114" s="786"/>
      <c r="D114" s="812"/>
      <c r="E114" s="182"/>
      <c r="F114" s="161"/>
      <c r="G114" s="843"/>
      <c r="H114" s="162"/>
      <c r="I114" s="856"/>
      <c r="J114" s="166"/>
      <c r="K114" s="167"/>
      <c r="L114" s="881"/>
    </row>
    <row r="115" spans="1:16">
      <c r="A115" s="136"/>
      <c r="B115" s="796" t="s">
        <v>8592</v>
      </c>
      <c r="C115" s="786"/>
      <c r="D115" s="812"/>
      <c r="E115" s="182"/>
      <c r="F115" s="161"/>
      <c r="G115" s="843"/>
      <c r="H115" s="162"/>
      <c r="I115" s="856"/>
      <c r="J115" s="166"/>
      <c r="K115" s="167"/>
      <c r="L115" s="881"/>
    </row>
    <row r="116" spans="1:16">
      <c r="A116" s="136"/>
      <c r="B116" s="796" t="s">
        <v>8593</v>
      </c>
      <c r="C116" s="459" t="s">
        <v>8594</v>
      </c>
      <c r="D116" s="370" t="s">
        <v>2085</v>
      </c>
      <c r="E116" s="182"/>
      <c r="F116" s="161"/>
      <c r="G116" s="843" t="s">
        <v>8574</v>
      </c>
      <c r="H116" s="162">
        <v>1250</v>
      </c>
      <c r="I116" s="856"/>
      <c r="J116" s="1252">
        <v>1250</v>
      </c>
      <c r="K116" s="1253">
        <v>208.33</v>
      </c>
      <c r="L116" s="881"/>
    </row>
    <row r="117" spans="1:16">
      <c r="A117" s="136"/>
      <c r="B117" s="796" t="s">
        <v>8595</v>
      </c>
      <c r="C117" s="786"/>
      <c r="D117" s="812"/>
      <c r="E117" s="182"/>
      <c r="F117" s="161"/>
      <c r="G117" s="843"/>
      <c r="H117" s="162"/>
      <c r="I117" s="856"/>
      <c r="J117" s="166"/>
      <c r="K117" s="167"/>
      <c r="L117" s="881"/>
    </row>
    <row r="118" spans="1:16">
      <c r="A118" s="136"/>
      <c r="B118" s="796" t="s">
        <v>8596</v>
      </c>
      <c r="C118" s="786"/>
      <c r="D118" s="812"/>
      <c r="E118" s="826"/>
      <c r="F118" s="889"/>
      <c r="G118" s="843"/>
      <c r="H118" s="162"/>
      <c r="I118" s="856"/>
      <c r="J118" s="166"/>
      <c r="K118" s="167"/>
      <c r="L118" s="881"/>
    </row>
    <row r="119" spans="1:16">
      <c r="F119" s="399"/>
    </row>
    <row r="120" spans="1:16">
      <c r="A120" s="2" t="s">
        <v>1</v>
      </c>
      <c r="B120" s="793"/>
      <c r="C120" s="785"/>
      <c r="F120" s="399"/>
      <c r="I120" s="853"/>
      <c r="K120" s="867"/>
      <c r="L120" s="878"/>
    </row>
    <row r="121" spans="1:16" ht="35.25" customHeight="1">
      <c r="A121" s="567" t="s">
        <v>8048</v>
      </c>
      <c r="B121" s="567"/>
      <c r="C121" s="617"/>
      <c r="D121" s="887"/>
      <c r="E121" s="888"/>
      <c r="F121" s="233"/>
      <c r="G121" s="270" t="s">
        <v>8455</v>
      </c>
      <c r="H121" s="1"/>
      <c r="I121" s="853"/>
      <c r="K121" s="867"/>
      <c r="L121" s="878"/>
    </row>
    <row r="122" spans="1:16" ht="35.25" thickBot="1">
      <c r="F122" s="399"/>
    </row>
    <row r="123" spans="1:16">
      <c r="A123" s="3770" t="s">
        <v>3</v>
      </c>
      <c r="B123" s="3771"/>
      <c r="C123" s="80" t="s">
        <v>4</v>
      </c>
      <c r="D123" s="808" t="s">
        <v>5</v>
      </c>
      <c r="E123" s="820" t="s">
        <v>6</v>
      </c>
      <c r="F123" s="833" t="s">
        <v>6</v>
      </c>
      <c r="G123" s="841" t="s">
        <v>7</v>
      </c>
      <c r="H123" s="850" t="s">
        <v>8</v>
      </c>
      <c r="I123" s="854" t="s">
        <v>936</v>
      </c>
      <c r="J123" s="860" t="s">
        <v>10</v>
      </c>
      <c r="K123" s="868" t="s">
        <v>10</v>
      </c>
      <c r="L123" s="879" t="s">
        <v>2534</v>
      </c>
      <c r="M123" s="117"/>
    </row>
    <row r="124" spans="1:16" ht="35.25" thickBot="1">
      <c r="A124" s="118"/>
      <c r="B124" s="794"/>
      <c r="C124" s="414"/>
      <c r="D124" s="809" t="s">
        <v>11</v>
      </c>
      <c r="E124" s="821" t="s">
        <v>13</v>
      </c>
      <c r="F124" s="834" t="s">
        <v>12</v>
      </c>
      <c r="G124" s="842"/>
      <c r="H124" s="851" t="s">
        <v>14</v>
      </c>
      <c r="I124" s="855" t="s">
        <v>937</v>
      </c>
      <c r="J124" s="861" t="s">
        <v>15</v>
      </c>
      <c r="K124" s="869" t="s">
        <v>16</v>
      </c>
      <c r="L124" s="880" t="s">
        <v>2535</v>
      </c>
      <c r="M124" s="117"/>
    </row>
    <row r="125" spans="1:16" ht="35.25" thickBot="1">
      <c r="A125" s="127"/>
      <c r="B125" s="799" t="s">
        <v>8597</v>
      </c>
      <c r="C125" s="786"/>
      <c r="D125" s="812"/>
      <c r="E125" s="826"/>
      <c r="F125" s="161"/>
      <c r="G125" s="843"/>
      <c r="H125" s="162"/>
      <c r="I125" s="856"/>
      <c r="J125" s="166"/>
      <c r="K125" s="167"/>
      <c r="L125" s="881"/>
      <c r="M125" s="104">
        <v>3552</v>
      </c>
      <c r="N125" s="104">
        <f t="shared" ref="N125:N141" si="11">M125-(M125*0.03)</f>
        <v>3445.44</v>
      </c>
      <c r="O125" s="105">
        <v>7.0000000000000007E-2</v>
      </c>
      <c r="P125" s="101">
        <f t="shared" ref="P125:P141" si="12">(N125*O125)+N125</f>
        <v>3686.6208000000001</v>
      </c>
    </row>
    <row r="126" spans="1:16" ht="35.25" thickBot="1">
      <c r="A126" s="136"/>
      <c r="B126" s="1340" t="s">
        <v>8598</v>
      </c>
      <c r="C126" s="753" t="s">
        <v>8599</v>
      </c>
      <c r="D126" s="771" t="s">
        <v>8025</v>
      </c>
      <c r="E126" s="3039">
        <v>30</v>
      </c>
      <c r="F126" s="1526" t="s">
        <v>1606</v>
      </c>
      <c r="G126" s="1527" t="s">
        <v>5803</v>
      </c>
      <c r="H126" s="218">
        <v>880</v>
      </c>
      <c r="I126" s="748"/>
      <c r="J126" s="1528">
        <v>880</v>
      </c>
      <c r="K126" s="1490">
        <v>22</v>
      </c>
      <c r="L126" s="881"/>
      <c r="N126" s="104">
        <f t="shared" si="11"/>
        <v>0</v>
      </c>
      <c r="O126" s="105">
        <v>7.0000000000000007E-2</v>
      </c>
      <c r="P126" s="101">
        <f t="shared" si="12"/>
        <v>0</v>
      </c>
    </row>
    <row r="127" spans="1:16" ht="35.25" thickBot="1">
      <c r="A127" s="136"/>
      <c r="B127" s="1340" t="s">
        <v>8023</v>
      </c>
      <c r="C127" s="753" t="s">
        <v>8024</v>
      </c>
      <c r="D127" s="771" t="s">
        <v>8025</v>
      </c>
      <c r="E127" s="3039">
        <v>25</v>
      </c>
      <c r="F127" s="1526" t="s">
        <v>646</v>
      </c>
      <c r="G127" s="3040" t="s">
        <v>8026</v>
      </c>
      <c r="H127" s="218">
        <v>827</v>
      </c>
      <c r="I127" s="753" t="s">
        <v>293</v>
      </c>
      <c r="J127" s="1528">
        <v>862</v>
      </c>
      <c r="K127" s="1490">
        <v>21.55</v>
      </c>
      <c r="L127" s="881"/>
      <c r="M127" s="104">
        <v>9498.06</v>
      </c>
      <c r="N127" s="104">
        <f t="shared" si="11"/>
        <v>9213.118199999999</v>
      </c>
      <c r="O127" s="105">
        <v>7.0000000000000007E-2</v>
      </c>
      <c r="P127" s="101">
        <f t="shared" si="12"/>
        <v>9858.0364739999986</v>
      </c>
    </row>
    <row r="128" spans="1:16">
      <c r="A128" s="136"/>
      <c r="B128" s="1340" t="s">
        <v>8600</v>
      </c>
      <c r="C128" s="218"/>
      <c r="D128" s="771" t="s">
        <v>6506</v>
      </c>
      <c r="E128" s="1525"/>
      <c r="F128" s="1526"/>
      <c r="G128" s="1527"/>
      <c r="H128" s="140"/>
      <c r="I128" s="748"/>
      <c r="J128" s="1528"/>
      <c r="K128" s="1490"/>
      <c r="L128" s="881"/>
      <c r="M128" s="104">
        <v>15305.4</v>
      </c>
      <c r="N128" s="104">
        <f t="shared" si="11"/>
        <v>14846.237999999999</v>
      </c>
      <c r="O128" s="105">
        <v>7.0000000000000007E-2</v>
      </c>
      <c r="P128" s="101">
        <f t="shared" si="12"/>
        <v>15885.47466</v>
      </c>
    </row>
    <row r="129" spans="1:16">
      <c r="A129" s="136"/>
      <c r="B129" s="1340" t="s">
        <v>8601</v>
      </c>
      <c r="C129" s="1604" t="s">
        <v>8602</v>
      </c>
      <c r="D129" s="771" t="s">
        <v>8603</v>
      </c>
      <c r="E129" s="2268">
        <v>55</v>
      </c>
      <c r="F129" s="2157"/>
      <c r="G129" s="904" t="s">
        <v>8534</v>
      </c>
      <c r="H129" s="69"/>
      <c r="I129" s="852"/>
      <c r="J129" s="1528">
        <v>990</v>
      </c>
      <c r="K129" s="364">
        <v>49.5</v>
      </c>
      <c r="L129" s="881"/>
      <c r="N129" s="104">
        <f t="shared" si="11"/>
        <v>0</v>
      </c>
      <c r="O129" s="105">
        <v>7.0000000000000007E-2</v>
      </c>
      <c r="P129" s="101">
        <f t="shared" si="12"/>
        <v>0</v>
      </c>
    </row>
    <row r="130" spans="1:16">
      <c r="A130" s="136"/>
      <c r="B130" s="1340" t="s">
        <v>5949</v>
      </c>
      <c r="C130" s="634" t="s">
        <v>8604</v>
      </c>
      <c r="D130" s="771" t="s">
        <v>8605</v>
      </c>
      <c r="E130" s="2269" t="s">
        <v>8606</v>
      </c>
      <c r="F130" s="2270" t="s">
        <v>1779</v>
      </c>
      <c r="G130" s="904" t="s">
        <v>5950</v>
      </c>
      <c r="H130" s="69"/>
      <c r="I130" s="852" t="s">
        <v>8607</v>
      </c>
      <c r="J130" s="1528">
        <v>730</v>
      </c>
      <c r="K130" s="364">
        <v>36.5</v>
      </c>
      <c r="L130" s="881"/>
      <c r="N130" s="104">
        <f t="shared" si="11"/>
        <v>0</v>
      </c>
      <c r="O130" s="105">
        <v>7.0000000000000007E-2</v>
      </c>
      <c r="P130" s="101">
        <f t="shared" si="12"/>
        <v>0</v>
      </c>
    </row>
    <row r="131" spans="1:16">
      <c r="A131" s="136"/>
      <c r="B131" s="1340" t="s">
        <v>8608</v>
      </c>
      <c r="C131" s="634" t="s">
        <v>8604</v>
      </c>
      <c r="D131" s="771" t="s">
        <v>6506</v>
      </c>
      <c r="E131" s="2269"/>
      <c r="F131" s="2270"/>
      <c r="G131" s="904" t="s">
        <v>8609</v>
      </c>
      <c r="H131" s="69"/>
      <c r="I131" s="852"/>
      <c r="J131" s="1528">
        <v>970</v>
      </c>
      <c r="K131" s="364">
        <f>J131/40</f>
        <v>24.25</v>
      </c>
      <c r="L131" s="881"/>
      <c r="N131" s="104">
        <f t="shared" si="11"/>
        <v>0</v>
      </c>
      <c r="O131" s="105">
        <v>7.0000000000000007E-2</v>
      </c>
      <c r="P131" s="101">
        <f t="shared" si="12"/>
        <v>0</v>
      </c>
    </row>
    <row r="132" spans="1:16">
      <c r="A132" s="136"/>
      <c r="B132" s="1340" t="s">
        <v>8610</v>
      </c>
      <c r="C132" s="634" t="s">
        <v>8604</v>
      </c>
      <c r="D132" s="771" t="s">
        <v>6506</v>
      </c>
      <c r="E132" s="2269">
        <v>30</v>
      </c>
      <c r="F132" s="2270"/>
      <c r="G132" s="904" t="s">
        <v>8578</v>
      </c>
      <c r="H132" s="69">
        <v>880</v>
      </c>
      <c r="I132" s="852"/>
      <c r="J132" s="1528">
        <v>941.6</v>
      </c>
      <c r="K132" s="364">
        <f>J132/40</f>
        <v>23.54</v>
      </c>
      <c r="M132" s="104">
        <v>14244.12</v>
      </c>
      <c r="N132" s="104">
        <f t="shared" si="11"/>
        <v>13816.796400000001</v>
      </c>
      <c r="O132" s="105">
        <v>7.0000000000000007E-2</v>
      </c>
      <c r="P132" s="101">
        <f t="shared" si="12"/>
        <v>14783.972148000001</v>
      </c>
    </row>
    <row r="133" spans="1:16">
      <c r="A133" s="136"/>
      <c r="B133" s="651" t="s">
        <v>8611</v>
      </c>
      <c r="C133" s="82"/>
      <c r="D133" s="584" t="s">
        <v>8603</v>
      </c>
      <c r="E133" s="252"/>
      <c r="F133" s="241"/>
      <c r="G133" s="276" t="s">
        <v>8507</v>
      </c>
      <c r="H133" s="29"/>
      <c r="I133" s="162"/>
      <c r="J133" s="353">
        <v>390</v>
      </c>
      <c r="K133" s="311">
        <v>19.5</v>
      </c>
      <c r="L133" s="881"/>
      <c r="M133" s="104">
        <v>3240</v>
      </c>
      <c r="N133" s="104">
        <f t="shared" si="11"/>
        <v>3142.8</v>
      </c>
      <c r="O133" s="105">
        <v>7.0000000000000007E-2</v>
      </c>
      <c r="P133" s="101">
        <f t="shared" si="12"/>
        <v>3362.7960000000003</v>
      </c>
    </row>
    <row r="134" spans="1:16">
      <c r="A134" s="136"/>
      <c r="B134" s="607" t="s">
        <v>8612</v>
      </c>
      <c r="C134" s="93"/>
      <c r="D134" s="584" t="s">
        <v>6506</v>
      </c>
      <c r="E134" s="252"/>
      <c r="F134" s="241"/>
      <c r="G134" s="276" t="s">
        <v>8613</v>
      </c>
      <c r="H134" s="29"/>
      <c r="I134" s="536" t="s">
        <v>8614</v>
      </c>
      <c r="J134" s="353">
        <v>470</v>
      </c>
      <c r="K134" s="311">
        <v>11.75</v>
      </c>
      <c r="L134" s="881"/>
      <c r="M134" s="104">
        <v>14700</v>
      </c>
      <c r="N134" s="104">
        <f t="shared" si="11"/>
        <v>14259</v>
      </c>
      <c r="O134" s="105">
        <v>7.0000000000000007E-2</v>
      </c>
      <c r="P134" s="101">
        <f t="shared" si="12"/>
        <v>15257.130000000001</v>
      </c>
    </row>
    <row r="135" spans="1:16">
      <c r="A135" s="136"/>
      <c r="B135" s="651" t="s">
        <v>8615</v>
      </c>
      <c r="C135" s="85"/>
      <c r="D135" s="580" t="s">
        <v>5550</v>
      </c>
      <c r="E135" s="252"/>
      <c r="F135" s="241"/>
      <c r="G135" s="275" t="s">
        <v>8616</v>
      </c>
      <c r="H135" s="20"/>
      <c r="I135" s="432"/>
      <c r="J135" s="353">
        <v>495</v>
      </c>
      <c r="K135" s="310">
        <v>24.75</v>
      </c>
      <c r="L135" s="882"/>
      <c r="M135" s="104">
        <v>14582.7</v>
      </c>
      <c r="N135" s="104">
        <f t="shared" si="11"/>
        <v>14145.219000000001</v>
      </c>
      <c r="O135" s="105">
        <v>7.0000000000000007E-2</v>
      </c>
      <c r="P135" s="101">
        <f t="shared" si="12"/>
        <v>15135.384330000001</v>
      </c>
    </row>
    <row r="136" spans="1:16" ht="35.25" thickBot="1">
      <c r="A136" s="127" t="s">
        <v>4617</v>
      </c>
      <c r="B136" s="784" t="s">
        <v>5954</v>
      </c>
      <c r="C136" s="93" t="s">
        <v>4933</v>
      </c>
      <c r="D136" s="1933" t="s">
        <v>334</v>
      </c>
      <c r="E136" s="198">
        <v>50</v>
      </c>
      <c r="F136" s="199" t="s">
        <v>915</v>
      </c>
      <c r="G136" s="1144" t="s">
        <v>8021</v>
      </c>
      <c r="H136" s="162">
        <v>772</v>
      </c>
      <c r="I136" s="856" t="s">
        <v>285</v>
      </c>
      <c r="J136" s="166">
        <v>807</v>
      </c>
      <c r="K136" s="167">
        <v>40.35</v>
      </c>
      <c r="L136" s="882"/>
      <c r="M136" s="104">
        <v>13483.8</v>
      </c>
      <c r="N136" s="104">
        <f t="shared" si="11"/>
        <v>13079.286</v>
      </c>
      <c r="O136" s="105">
        <v>7.0000000000000007E-2</v>
      </c>
      <c r="P136" s="101">
        <f t="shared" si="12"/>
        <v>13994.836020000001</v>
      </c>
    </row>
    <row r="137" spans="1:16">
      <c r="A137" s="136"/>
      <c r="B137" s="795" t="s">
        <v>8617</v>
      </c>
      <c r="C137" s="786"/>
      <c r="D137" s="811"/>
      <c r="E137" s="830"/>
      <c r="F137" s="835"/>
      <c r="G137" s="843"/>
      <c r="H137" s="162"/>
      <c r="I137" s="856"/>
      <c r="J137" s="166"/>
      <c r="K137" s="860"/>
      <c r="L137" s="882"/>
      <c r="M137" s="104">
        <v>2669.52</v>
      </c>
      <c r="N137" s="104">
        <f t="shared" si="11"/>
        <v>2589.4344000000001</v>
      </c>
      <c r="O137" s="105">
        <v>7.0000000000000007E-2</v>
      </c>
      <c r="P137" s="101">
        <f t="shared" si="12"/>
        <v>2770.6948080000002</v>
      </c>
    </row>
    <row r="138" spans="1:16">
      <c r="A138" s="136"/>
      <c r="B138" s="802" t="s">
        <v>8618</v>
      </c>
      <c r="C138" s="786"/>
      <c r="D138" s="811"/>
      <c r="E138" s="822"/>
      <c r="F138" s="161"/>
      <c r="G138" s="843"/>
      <c r="H138" s="162"/>
      <c r="I138" s="856"/>
      <c r="J138" s="166"/>
      <c r="K138" s="870"/>
      <c r="L138" s="882"/>
      <c r="N138" s="104">
        <f t="shared" si="11"/>
        <v>0</v>
      </c>
      <c r="O138" s="105">
        <v>7.0000000000000007E-2</v>
      </c>
      <c r="P138" s="101">
        <f t="shared" si="12"/>
        <v>0</v>
      </c>
    </row>
    <row r="139" spans="1:16">
      <c r="A139" s="148"/>
      <c r="B139" s="802" t="s">
        <v>8619</v>
      </c>
      <c r="C139" s="786" t="s">
        <v>8620</v>
      </c>
      <c r="D139" s="811" t="s">
        <v>8621</v>
      </c>
      <c r="E139" s="822"/>
      <c r="F139" s="161"/>
      <c r="G139" s="843" t="s">
        <v>6961</v>
      </c>
      <c r="H139" s="162"/>
      <c r="I139" s="856" t="s">
        <v>8622</v>
      </c>
      <c r="J139" s="166" t="s">
        <v>8623</v>
      </c>
      <c r="K139" s="871" t="s">
        <v>8624</v>
      </c>
      <c r="L139" s="882"/>
      <c r="M139" s="104">
        <v>12972.96</v>
      </c>
      <c r="N139" s="104">
        <f t="shared" si="11"/>
        <v>12583.771199999999</v>
      </c>
      <c r="O139" s="105">
        <v>7.0000000000000007E-2</v>
      </c>
      <c r="P139" s="101">
        <f t="shared" si="12"/>
        <v>13464.635183999999</v>
      </c>
    </row>
    <row r="140" spans="1:16">
      <c r="A140" s="136"/>
      <c r="B140" s="796" t="s">
        <v>6168</v>
      </c>
      <c r="C140" s="786"/>
      <c r="D140" s="811"/>
      <c r="E140" s="822"/>
      <c r="F140" s="161"/>
      <c r="G140" s="843"/>
      <c r="H140" s="162"/>
      <c r="I140" s="856"/>
      <c r="J140" s="166"/>
      <c r="K140" s="167"/>
      <c r="L140" s="882"/>
      <c r="M140" s="104">
        <v>12687.84</v>
      </c>
      <c r="N140" s="104">
        <f t="shared" si="11"/>
        <v>12307.2048</v>
      </c>
      <c r="O140" s="105">
        <v>7.0000000000000007E-2</v>
      </c>
      <c r="P140" s="101">
        <f t="shared" si="12"/>
        <v>13168.709135999999</v>
      </c>
    </row>
    <row r="141" spans="1:16">
      <c r="A141" s="136"/>
      <c r="B141" s="416" t="s">
        <v>6170</v>
      </c>
      <c r="C141" s="786"/>
      <c r="D141" s="811"/>
      <c r="E141" s="822"/>
      <c r="F141" s="161"/>
      <c r="G141" s="843"/>
      <c r="H141" s="162"/>
      <c r="I141" s="856"/>
      <c r="J141" s="166"/>
      <c r="K141" s="167"/>
      <c r="L141" s="881"/>
      <c r="M141" s="104">
        <v>16572.599999999999</v>
      </c>
      <c r="N141" s="104">
        <f t="shared" si="11"/>
        <v>16075.421999999999</v>
      </c>
      <c r="O141" s="105">
        <v>7.0000000000000007E-2</v>
      </c>
      <c r="P141" s="101">
        <f t="shared" si="12"/>
        <v>17200.701539999998</v>
      </c>
    </row>
    <row r="142" spans="1:16">
      <c r="A142" s="136"/>
      <c r="B142" s="416" t="s">
        <v>8625</v>
      </c>
      <c r="C142" s="786" t="s">
        <v>6136</v>
      </c>
      <c r="D142" s="811" t="s">
        <v>8626</v>
      </c>
      <c r="E142" s="822"/>
      <c r="F142" s="161"/>
      <c r="G142" s="843" t="s">
        <v>8627</v>
      </c>
      <c r="H142" s="162"/>
      <c r="I142" s="856"/>
      <c r="J142" s="166">
        <v>600</v>
      </c>
      <c r="K142" s="167"/>
      <c r="L142" s="881"/>
      <c r="M142" s="104">
        <v>6021.12</v>
      </c>
      <c r="N142" s="104">
        <f>M142-(M142*0.03)</f>
        <v>5840.4863999999998</v>
      </c>
      <c r="O142" s="105">
        <v>7.0000000000000007E-2</v>
      </c>
      <c r="P142" s="101">
        <f>(N142*O142)+N142</f>
        <v>6249.3204479999995</v>
      </c>
    </row>
    <row r="143" spans="1:16">
      <c r="A143" s="136"/>
      <c r="B143" s="802" t="s">
        <v>8628</v>
      </c>
      <c r="C143" s="786"/>
      <c r="D143" s="811"/>
      <c r="E143" s="822"/>
      <c r="F143" s="161"/>
      <c r="G143" s="843"/>
      <c r="H143" s="162"/>
      <c r="I143" s="856"/>
      <c r="J143" s="166"/>
      <c r="K143" s="167"/>
      <c r="L143" s="881"/>
      <c r="M143" s="104">
        <v>8714.16</v>
      </c>
      <c r="N143" s="104">
        <f>M143-(M143*0.03)</f>
        <v>8452.7351999999992</v>
      </c>
      <c r="O143" s="105">
        <v>7.0000000000000007E-2</v>
      </c>
      <c r="P143" s="101">
        <f>(N143*O143)+N143</f>
        <v>9044.4266639999987</v>
      </c>
    </row>
    <row r="144" spans="1:16">
      <c r="A144" s="136"/>
      <c r="B144" s="796" t="s">
        <v>8629</v>
      </c>
      <c r="C144" s="789"/>
      <c r="D144" s="810"/>
      <c r="E144" s="822"/>
      <c r="F144" s="161"/>
      <c r="G144" s="844"/>
      <c r="H144" s="852"/>
      <c r="I144" s="857"/>
      <c r="J144" s="862"/>
      <c r="K144" s="872"/>
      <c r="L144" s="881"/>
      <c r="M144" s="104">
        <v>0</v>
      </c>
      <c r="N144" s="104">
        <f>M144-(M144*0.03)</f>
        <v>0</v>
      </c>
      <c r="O144" s="105">
        <v>7.0000000000000007E-2</v>
      </c>
      <c r="P144" s="101">
        <f t="shared" ref="P144:P150" si="13">(N144*O144)+N144</f>
        <v>0</v>
      </c>
    </row>
    <row r="145" spans="1:16">
      <c r="A145" s="136"/>
      <c r="B145" s="796" t="s">
        <v>8630</v>
      </c>
      <c r="C145" s="786" t="s">
        <v>6136</v>
      </c>
      <c r="D145" s="811" t="s">
        <v>653</v>
      </c>
      <c r="E145" s="822"/>
      <c r="F145" s="161"/>
      <c r="G145" s="843" t="s">
        <v>8631</v>
      </c>
      <c r="H145" s="162"/>
      <c r="I145" s="856"/>
      <c r="J145" s="166">
        <v>640</v>
      </c>
      <c r="K145" s="167">
        <v>12.8</v>
      </c>
      <c r="L145" s="881"/>
      <c r="M145" s="104">
        <v>18537.7</v>
      </c>
      <c r="N145" s="104">
        <f>M145-(M145*0.03)</f>
        <v>17981.569</v>
      </c>
      <c r="O145" s="105">
        <v>7.0000000000000007E-2</v>
      </c>
      <c r="P145" s="101">
        <f t="shared" si="13"/>
        <v>19240.278829999999</v>
      </c>
    </row>
    <row r="146" spans="1:16" ht="35.25" thickBot="1">
      <c r="A146" s="151"/>
      <c r="B146" s="796" t="s">
        <v>8632</v>
      </c>
      <c r="C146" s="786" t="s">
        <v>6130</v>
      </c>
      <c r="D146" s="811" t="s">
        <v>1629</v>
      </c>
      <c r="E146" s="822">
        <v>18</v>
      </c>
      <c r="F146" s="161"/>
      <c r="G146" s="843" t="s">
        <v>8633</v>
      </c>
      <c r="H146" s="162">
        <v>430</v>
      </c>
      <c r="I146" s="856"/>
      <c r="J146" s="166">
        <v>430</v>
      </c>
      <c r="K146" s="871">
        <v>10.75</v>
      </c>
      <c r="L146" s="881"/>
      <c r="M146" s="104">
        <v>9031.68</v>
      </c>
      <c r="N146" s="104">
        <f t="shared" ref="N146:N155" si="14">M146-(M146*0.03)</f>
        <v>8760.7296000000006</v>
      </c>
      <c r="O146" s="105">
        <v>7.0000000000000007E-2</v>
      </c>
      <c r="P146" s="101">
        <f t="shared" si="13"/>
        <v>9373.9806720000015</v>
      </c>
    </row>
    <row r="147" spans="1:16">
      <c r="A147" s="152"/>
      <c r="B147" s="800" t="s">
        <v>8634</v>
      </c>
      <c r="C147" s="786"/>
      <c r="D147" s="811"/>
      <c r="E147" s="830"/>
      <c r="F147" s="835"/>
      <c r="G147" s="843"/>
      <c r="H147" s="162"/>
      <c r="I147" s="856"/>
      <c r="J147" s="166"/>
      <c r="K147" s="860"/>
      <c r="L147" s="881"/>
      <c r="N147" s="104">
        <f t="shared" si="14"/>
        <v>0</v>
      </c>
      <c r="O147" s="105">
        <v>7.0000000000000007E-2</v>
      </c>
      <c r="P147" s="101">
        <f t="shared" si="13"/>
        <v>0</v>
      </c>
    </row>
    <row r="148" spans="1:16">
      <c r="A148" s="136"/>
      <c r="B148" s="796" t="s">
        <v>8635</v>
      </c>
      <c r="C148" s="786"/>
      <c r="D148" s="811"/>
      <c r="E148" s="822"/>
      <c r="F148" s="161"/>
      <c r="G148" s="843"/>
      <c r="H148" s="162"/>
      <c r="I148" s="856"/>
      <c r="J148" s="166"/>
      <c r="K148" s="870"/>
      <c r="L148" s="881"/>
      <c r="M148" s="104">
        <v>8478.9599999999991</v>
      </c>
      <c r="N148" s="104">
        <f t="shared" si="14"/>
        <v>8224.5911999999989</v>
      </c>
      <c r="O148" s="105">
        <v>7.0000000000000007E-2</v>
      </c>
      <c r="P148" s="101">
        <f t="shared" si="13"/>
        <v>8800.3125839999993</v>
      </c>
    </row>
    <row r="149" spans="1:16">
      <c r="A149" s="136"/>
      <c r="B149" s="796" t="s">
        <v>8636</v>
      </c>
      <c r="C149" s="786"/>
      <c r="D149" s="811"/>
      <c r="E149" s="822"/>
      <c r="F149" s="161"/>
      <c r="G149" s="843"/>
      <c r="H149" s="162"/>
      <c r="I149" s="856"/>
      <c r="J149" s="166"/>
      <c r="K149" s="871"/>
      <c r="L149" s="881"/>
      <c r="M149" s="104">
        <v>11122.62</v>
      </c>
      <c r="N149" s="104">
        <f t="shared" si="14"/>
        <v>10788.941400000002</v>
      </c>
      <c r="O149" s="105">
        <v>7.0000000000000007E-2</v>
      </c>
      <c r="P149" s="101">
        <f t="shared" si="13"/>
        <v>11544.167298000002</v>
      </c>
    </row>
    <row r="150" spans="1:16">
      <c r="A150" s="136"/>
      <c r="B150" s="796" t="s">
        <v>8637</v>
      </c>
      <c r="C150" s="93" t="s">
        <v>8638</v>
      </c>
      <c r="D150" s="1607" t="s">
        <v>8639</v>
      </c>
      <c r="E150" s="822"/>
      <c r="F150" s="161"/>
      <c r="G150" s="843" t="s">
        <v>1031</v>
      </c>
      <c r="H150" s="162" t="s">
        <v>8640</v>
      </c>
      <c r="I150" s="856" t="s">
        <v>8641</v>
      </c>
      <c r="J150" s="1608"/>
      <c r="K150" s="167"/>
      <c r="L150" s="881"/>
      <c r="M150" s="104">
        <v>3813.12</v>
      </c>
      <c r="N150" s="104">
        <f t="shared" si="14"/>
        <v>3698.7264</v>
      </c>
      <c r="O150" s="105">
        <v>7.0000000000000007E-2</v>
      </c>
      <c r="P150" s="101">
        <f t="shared" si="13"/>
        <v>3957.637248</v>
      </c>
    </row>
    <row r="151" spans="1:16">
      <c r="A151" s="136"/>
      <c r="B151" s="796" t="s">
        <v>8642</v>
      </c>
      <c r="C151" s="93" t="s">
        <v>8638</v>
      </c>
      <c r="D151" s="1607" t="s">
        <v>8639</v>
      </c>
      <c r="E151" s="822"/>
      <c r="F151" s="161"/>
      <c r="G151" s="843" t="s">
        <v>1031</v>
      </c>
      <c r="H151" s="162" t="s">
        <v>8640</v>
      </c>
      <c r="I151" s="856" t="s">
        <v>8641</v>
      </c>
      <c r="J151" s="1608"/>
      <c r="K151" s="167"/>
      <c r="L151" s="881" t="s">
        <v>8643</v>
      </c>
    </row>
    <row r="152" spans="1:16">
      <c r="A152" s="136"/>
      <c r="B152" s="1524" t="s">
        <v>8644</v>
      </c>
      <c r="C152" s="786"/>
      <c r="D152" s="811"/>
      <c r="E152" s="822"/>
      <c r="F152" s="161"/>
      <c r="G152" s="843"/>
      <c r="H152" s="162"/>
      <c r="I152" s="163"/>
      <c r="J152" s="166"/>
      <c r="K152" s="167"/>
      <c r="L152" s="881"/>
    </row>
    <row r="153" spans="1:16">
      <c r="A153" s="136"/>
      <c r="B153" s="1524" t="s">
        <v>8645</v>
      </c>
      <c r="C153" s="786"/>
      <c r="D153" s="811"/>
      <c r="E153" s="822"/>
      <c r="F153" s="161"/>
      <c r="G153" s="843"/>
      <c r="H153" s="162"/>
      <c r="I153" s="856"/>
      <c r="J153" s="166"/>
      <c r="K153" s="167"/>
      <c r="L153" s="881"/>
    </row>
    <row r="154" spans="1:16">
      <c r="A154" s="136"/>
      <c r="B154" s="1524" t="s">
        <v>8646</v>
      </c>
      <c r="C154" s="789"/>
      <c r="D154" s="810"/>
      <c r="E154" s="822"/>
      <c r="F154" s="161"/>
      <c r="G154" s="844"/>
      <c r="H154" s="852"/>
      <c r="I154" s="857"/>
      <c r="J154" s="862"/>
      <c r="K154" s="872"/>
      <c r="L154" s="881"/>
    </row>
    <row r="155" spans="1:16">
      <c r="A155" s="136"/>
      <c r="B155" s="607" t="s">
        <v>8647</v>
      </c>
      <c r="C155" s="583" t="s">
        <v>8648</v>
      </c>
      <c r="D155" s="935" t="s">
        <v>8649</v>
      </c>
      <c r="E155" s="885"/>
      <c r="F155" s="648"/>
      <c r="G155" s="886" t="s">
        <v>8588</v>
      </c>
      <c r="H155" s="162"/>
      <c r="I155" s="162" t="s">
        <v>8650</v>
      </c>
      <c r="J155" s="864" t="s">
        <v>8651</v>
      </c>
      <c r="K155" s="875"/>
      <c r="L155" s="881"/>
      <c r="M155" s="104">
        <v>8640</v>
      </c>
      <c r="N155" s="104">
        <f t="shared" si="14"/>
        <v>8380.7999999999993</v>
      </c>
      <c r="O155" s="105">
        <v>7.0000000000000007E-2</v>
      </c>
      <c r="P155" s="101">
        <f>(N155*O155)+N155</f>
        <v>8967.4559999999983</v>
      </c>
    </row>
    <row r="156" spans="1:16" ht="33.75" customHeight="1">
      <c r="A156" s="165"/>
      <c r="B156" s="796" t="s">
        <v>8652</v>
      </c>
      <c r="C156" s="786"/>
      <c r="D156" s="811"/>
      <c r="E156" s="822"/>
      <c r="F156" s="161"/>
      <c r="G156" s="843"/>
      <c r="H156" s="162"/>
      <c r="I156" s="856"/>
      <c r="J156" s="166"/>
      <c r="K156" s="167"/>
      <c r="L156" s="881"/>
    </row>
    <row r="157" spans="1:16">
      <c r="A157" s="168"/>
      <c r="B157" s="796" t="s">
        <v>8653</v>
      </c>
      <c r="C157" s="789"/>
      <c r="D157" s="810"/>
      <c r="E157" s="831"/>
      <c r="F157" s="836"/>
      <c r="G157" s="844"/>
      <c r="H157" s="852"/>
      <c r="I157" s="857"/>
      <c r="J157" s="862"/>
      <c r="K157" s="873"/>
      <c r="L157" s="881"/>
      <c r="M157" s="3753"/>
    </row>
    <row r="158" spans="1:16">
      <c r="A158" s="168"/>
      <c r="B158" s="790"/>
      <c r="C158" s="791"/>
      <c r="D158" s="783"/>
      <c r="E158" s="832"/>
      <c r="F158" s="839"/>
      <c r="G158" s="849"/>
      <c r="H158" s="184"/>
      <c r="I158" s="859"/>
      <c r="J158" s="667"/>
      <c r="K158" s="668"/>
      <c r="L158" s="878"/>
      <c r="M158" s="3753"/>
    </row>
    <row r="159" spans="1:16">
      <c r="A159" s="2" t="s">
        <v>1</v>
      </c>
      <c r="B159" s="793"/>
      <c r="C159" s="785"/>
      <c r="F159" s="399"/>
      <c r="I159" s="853"/>
      <c r="K159" s="867"/>
      <c r="L159" s="878"/>
    </row>
    <row r="160" spans="1:16">
      <c r="A160" s="567" t="s">
        <v>8048</v>
      </c>
      <c r="B160" s="567"/>
      <c r="C160" s="617"/>
      <c r="D160" s="887"/>
      <c r="E160" s="888"/>
      <c r="F160" s="233"/>
      <c r="G160" s="270" t="s">
        <v>8455</v>
      </c>
      <c r="H160" s="1"/>
      <c r="I160" s="853"/>
      <c r="K160" s="867"/>
      <c r="L160" s="878"/>
    </row>
    <row r="161" spans="1:16" ht="35.25" thickBot="1">
      <c r="F161" s="399"/>
    </row>
    <row r="162" spans="1:16">
      <c r="A162" s="3770" t="s">
        <v>3</v>
      </c>
      <c r="B162" s="3771"/>
      <c r="C162" s="80" t="s">
        <v>4</v>
      </c>
      <c r="D162" s="808" t="s">
        <v>5</v>
      </c>
      <c r="E162" s="820" t="s">
        <v>6</v>
      </c>
      <c r="F162" s="833" t="s">
        <v>6</v>
      </c>
      <c r="G162" s="841" t="s">
        <v>7</v>
      </c>
      <c r="H162" s="850" t="s">
        <v>8</v>
      </c>
      <c r="I162" s="854" t="s">
        <v>936</v>
      </c>
      <c r="J162" s="860" t="s">
        <v>10</v>
      </c>
      <c r="K162" s="868" t="s">
        <v>10</v>
      </c>
      <c r="L162" s="879" t="s">
        <v>2534</v>
      </c>
      <c r="M162" s="117"/>
    </row>
    <row r="163" spans="1:16" ht="35.25" thickBot="1">
      <c r="A163" s="118"/>
      <c r="B163" s="794"/>
      <c r="C163" s="414"/>
      <c r="D163" s="809" t="s">
        <v>11</v>
      </c>
      <c r="E163" s="821" t="s">
        <v>13</v>
      </c>
      <c r="F163" s="834" t="s">
        <v>12</v>
      </c>
      <c r="G163" s="842"/>
      <c r="H163" s="851" t="s">
        <v>14</v>
      </c>
      <c r="I163" s="855" t="s">
        <v>937</v>
      </c>
      <c r="J163" s="861" t="s">
        <v>15</v>
      </c>
      <c r="K163" s="869" t="s">
        <v>16</v>
      </c>
      <c r="L163" s="880" t="s">
        <v>2535</v>
      </c>
      <c r="M163" s="117"/>
    </row>
    <row r="164" spans="1:16">
      <c r="A164" s="127"/>
      <c r="B164" s="795" t="s">
        <v>8654</v>
      </c>
      <c r="C164" s="786"/>
      <c r="D164" s="812"/>
      <c r="E164" s="182"/>
      <c r="F164" s="161"/>
      <c r="G164" s="843"/>
      <c r="H164" s="162"/>
      <c r="I164" s="856"/>
      <c r="J164" s="166"/>
      <c r="K164" s="167"/>
      <c r="L164" s="881"/>
      <c r="M164" s="104">
        <v>3552</v>
      </c>
      <c r="N164" s="104">
        <f t="shared" ref="N164:N180" si="15">M164-(M164*0.03)</f>
        <v>3445.44</v>
      </c>
      <c r="O164" s="105">
        <v>7.0000000000000007E-2</v>
      </c>
      <c r="P164" s="101">
        <f t="shared" ref="P164:P180" si="16">(N164*O164)+N164</f>
        <v>3686.6208000000001</v>
      </c>
    </row>
    <row r="165" spans="1:16">
      <c r="A165" s="136"/>
      <c r="B165" s="1603" t="s">
        <v>8655</v>
      </c>
      <c r="C165" s="786"/>
      <c r="D165" s="812"/>
      <c r="E165" s="182"/>
      <c r="F165" s="161"/>
      <c r="G165" s="843"/>
      <c r="H165" s="162"/>
      <c r="I165" s="856"/>
      <c r="J165" s="166"/>
      <c r="K165" s="167"/>
      <c r="L165" s="881"/>
      <c r="N165" s="104">
        <f t="shared" si="15"/>
        <v>0</v>
      </c>
      <c r="O165" s="105">
        <v>7.0000000000000007E-2</v>
      </c>
      <c r="P165" s="101">
        <f t="shared" si="16"/>
        <v>0</v>
      </c>
    </row>
    <row r="166" spans="1:16">
      <c r="A166" s="136"/>
      <c r="B166" s="1603" t="s">
        <v>8656</v>
      </c>
      <c r="C166" s="786"/>
      <c r="D166" s="812"/>
      <c r="E166" s="182"/>
      <c r="F166" s="161"/>
      <c r="G166" s="843"/>
      <c r="H166" s="162"/>
      <c r="I166" s="856"/>
      <c r="J166" s="166"/>
      <c r="K166" s="167"/>
      <c r="L166" s="881"/>
      <c r="M166" s="104">
        <v>9498.06</v>
      </c>
      <c r="N166" s="104">
        <f t="shared" si="15"/>
        <v>9213.118199999999</v>
      </c>
      <c r="O166" s="105">
        <v>7.0000000000000007E-2</v>
      </c>
      <c r="P166" s="101">
        <f t="shared" si="16"/>
        <v>9858.0364739999986</v>
      </c>
    </row>
    <row r="167" spans="1:16">
      <c r="A167" s="136"/>
      <c r="B167" s="1603" t="s">
        <v>8657</v>
      </c>
      <c r="C167" s="786"/>
      <c r="D167" s="812"/>
      <c r="E167" s="182"/>
      <c r="F167" s="161"/>
      <c r="G167" s="843" t="s">
        <v>8658</v>
      </c>
      <c r="H167" s="162">
        <v>1240</v>
      </c>
      <c r="I167" s="856" t="s">
        <v>8659</v>
      </c>
      <c r="J167" s="166">
        <v>1033</v>
      </c>
      <c r="K167" s="167">
        <v>172.22</v>
      </c>
      <c r="L167" s="881"/>
      <c r="M167" s="104">
        <v>15305.4</v>
      </c>
      <c r="N167" s="104">
        <f t="shared" si="15"/>
        <v>14846.237999999999</v>
      </c>
      <c r="O167" s="105">
        <v>7.0000000000000007E-2</v>
      </c>
      <c r="P167" s="101">
        <f t="shared" si="16"/>
        <v>15885.47466</v>
      </c>
    </row>
    <row r="168" spans="1:16">
      <c r="A168" s="136"/>
      <c r="B168" s="1603" t="s">
        <v>7319</v>
      </c>
      <c r="C168" s="786"/>
      <c r="D168" s="812"/>
      <c r="E168" s="182"/>
      <c r="F168" s="161"/>
      <c r="G168" s="843"/>
      <c r="H168" s="162"/>
      <c r="I168" s="856"/>
      <c r="J168" s="166"/>
      <c r="K168" s="167"/>
      <c r="L168" s="881"/>
      <c r="N168" s="104">
        <f t="shared" si="15"/>
        <v>0</v>
      </c>
      <c r="O168" s="105">
        <v>7.0000000000000007E-2</v>
      </c>
      <c r="P168" s="101">
        <f t="shared" si="16"/>
        <v>0</v>
      </c>
    </row>
    <row r="169" spans="1:16">
      <c r="A169" s="136"/>
      <c r="B169" s="797" t="s">
        <v>8660</v>
      </c>
      <c r="C169" s="786"/>
      <c r="D169" s="812" t="s">
        <v>3917</v>
      </c>
      <c r="E169" s="160"/>
      <c r="F169" s="161"/>
      <c r="G169" s="843" t="s">
        <v>6817</v>
      </c>
      <c r="H169" s="162"/>
      <c r="I169" s="856"/>
      <c r="J169" s="166">
        <v>920</v>
      </c>
      <c r="K169" s="167">
        <v>38.33</v>
      </c>
      <c r="L169" s="881"/>
      <c r="N169" s="104">
        <f t="shared" si="15"/>
        <v>0</v>
      </c>
      <c r="O169" s="105">
        <v>7.0000000000000007E-2</v>
      </c>
      <c r="P169" s="101">
        <f t="shared" si="16"/>
        <v>0</v>
      </c>
    </row>
    <row r="170" spans="1:16">
      <c r="A170" s="136"/>
      <c r="B170" s="797" t="s">
        <v>8661</v>
      </c>
      <c r="C170" s="786" t="s">
        <v>3926</v>
      </c>
      <c r="D170" s="812" t="s">
        <v>3927</v>
      </c>
      <c r="E170" s="160">
        <v>50</v>
      </c>
      <c r="F170" s="161"/>
      <c r="G170" s="843" t="s">
        <v>8658</v>
      </c>
      <c r="H170" s="162">
        <v>3150</v>
      </c>
      <c r="I170" s="856"/>
      <c r="J170" s="166">
        <v>3150</v>
      </c>
      <c r="K170" s="167">
        <v>31.5</v>
      </c>
      <c r="L170" s="881"/>
      <c r="N170" s="104">
        <f t="shared" si="15"/>
        <v>0</v>
      </c>
      <c r="O170" s="105">
        <v>7.0000000000000007E-2</v>
      </c>
      <c r="P170" s="101">
        <f t="shared" si="16"/>
        <v>0</v>
      </c>
    </row>
    <row r="171" spans="1:16">
      <c r="A171" s="136"/>
      <c r="B171" s="803" t="s">
        <v>7111</v>
      </c>
      <c r="C171" s="786" t="s">
        <v>8662</v>
      </c>
      <c r="D171" s="812"/>
      <c r="E171" s="182"/>
      <c r="F171" s="161"/>
      <c r="G171" s="843" t="s">
        <v>8658</v>
      </c>
      <c r="H171" s="162"/>
      <c r="I171" s="856"/>
      <c r="J171" s="166"/>
      <c r="K171" s="167">
        <v>1020</v>
      </c>
      <c r="M171" s="104">
        <v>14244.12</v>
      </c>
      <c r="N171" s="104">
        <f t="shared" si="15"/>
        <v>13816.796400000001</v>
      </c>
      <c r="O171" s="105">
        <v>7.0000000000000007E-2</v>
      </c>
      <c r="P171" s="101">
        <f t="shared" si="16"/>
        <v>14783.972148000001</v>
      </c>
    </row>
    <row r="172" spans="1:16">
      <c r="A172" s="136"/>
      <c r="B172" s="803" t="s">
        <v>7111</v>
      </c>
      <c r="C172" s="786" t="s">
        <v>8663</v>
      </c>
      <c r="D172" s="812"/>
      <c r="E172" s="182"/>
      <c r="F172" s="161"/>
      <c r="G172" s="843" t="s">
        <v>8658</v>
      </c>
      <c r="H172" s="162"/>
      <c r="I172" s="856"/>
      <c r="J172" s="166"/>
      <c r="K172" s="167">
        <v>1020</v>
      </c>
      <c r="L172" s="881"/>
      <c r="M172" s="104">
        <v>3240</v>
      </c>
      <c r="N172" s="104">
        <f t="shared" si="15"/>
        <v>3142.8</v>
      </c>
      <c r="O172" s="105">
        <v>7.0000000000000007E-2</v>
      </c>
      <c r="P172" s="101">
        <f t="shared" si="16"/>
        <v>3362.7960000000003</v>
      </c>
    </row>
    <row r="173" spans="1:16">
      <c r="A173" s="136"/>
      <c r="B173" s="803" t="s">
        <v>7111</v>
      </c>
      <c r="C173" s="786" t="s">
        <v>7244</v>
      </c>
      <c r="D173" s="812"/>
      <c r="E173" s="182"/>
      <c r="F173" s="161"/>
      <c r="G173" s="843" t="s">
        <v>8658</v>
      </c>
      <c r="H173" s="162"/>
      <c r="I173" s="856"/>
      <c r="J173" s="166"/>
      <c r="K173" s="167">
        <v>1020</v>
      </c>
      <c r="L173" s="881"/>
      <c r="M173" s="104">
        <v>14700</v>
      </c>
      <c r="N173" s="104">
        <f t="shared" si="15"/>
        <v>14259</v>
      </c>
      <c r="O173" s="105">
        <v>7.0000000000000007E-2</v>
      </c>
      <c r="P173" s="101">
        <f t="shared" si="16"/>
        <v>15257.130000000001</v>
      </c>
    </row>
    <row r="174" spans="1:16" ht="35.25" thickBot="1">
      <c r="A174" s="136"/>
      <c r="B174" s="796"/>
      <c r="C174" s="789"/>
      <c r="D174" s="810"/>
      <c r="E174" s="831"/>
      <c r="F174" s="836"/>
      <c r="G174" s="844"/>
      <c r="H174" s="852"/>
      <c r="I174" s="857"/>
      <c r="J174" s="862"/>
      <c r="K174" s="873"/>
      <c r="L174" s="882"/>
      <c r="M174" s="104">
        <v>14582.7</v>
      </c>
      <c r="N174" s="104">
        <f t="shared" si="15"/>
        <v>14145.219000000001</v>
      </c>
      <c r="O174" s="105">
        <v>7.0000000000000007E-2</v>
      </c>
      <c r="P174" s="101">
        <f t="shared" si="16"/>
        <v>15135.384330000001</v>
      </c>
    </row>
    <row r="175" spans="1:16">
      <c r="A175" s="136"/>
      <c r="B175" s="1123"/>
      <c r="C175" s="786"/>
      <c r="D175" s="811"/>
      <c r="E175" s="830"/>
      <c r="F175" s="835"/>
      <c r="G175" s="843"/>
      <c r="H175" s="162"/>
      <c r="I175" s="856"/>
      <c r="J175" s="166"/>
      <c r="K175" s="860"/>
      <c r="L175" s="882"/>
      <c r="M175" s="104">
        <v>13483.8</v>
      </c>
      <c r="N175" s="104">
        <f t="shared" si="15"/>
        <v>13079.286</v>
      </c>
      <c r="O175" s="105">
        <v>7.0000000000000007E-2</v>
      </c>
      <c r="P175" s="101">
        <f t="shared" si="16"/>
        <v>13994.836020000001</v>
      </c>
    </row>
    <row r="176" spans="1:16">
      <c r="A176" s="136"/>
      <c r="B176" s="797"/>
      <c r="C176" s="789"/>
      <c r="D176" s="1124"/>
      <c r="E176" s="781"/>
      <c r="F176" s="905"/>
      <c r="G176" s="844"/>
      <c r="H176" s="852"/>
      <c r="I176" s="857"/>
      <c r="J176" s="862"/>
      <c r="K176" s="873"/>
      <c r="L176" s="882"/>
      <c r="M176" s="104">
        <v>2669.52</v>
      </c>
      <c r="N176" s="104">
        <f t="shared" si="15"/>
        <v>2589.4344000000001</v>
      </c>
      <c r="O176" s="105">
        <v>7.0000000000000007E-2</v>
      </c>
      <c r="P176" s="101">
        <f t="shared" si="16"/>
        <v>2770.6948080000002</v>
      </c>
    </row>
    <row r="177" spans="1:17">
      <c r="A177" s="136"/>
      <c r="B177" s="41" t="s">
        <v>5202</v>
      </c>
      <c r="C177" s="786"/>
      <c r="D177" s="812"/>
      <c r="E177" s="182"/>
      <c r="F177" s="161"/>
      <c r="G177" s="843"/>
      <c r="H177" s="162"/>
      <c r="I177" s="856"/>
      <c r="J177" s="166"/>
      <c r="K177" s="167"/>
      <c r="L177" s="882"/>
      <c r="N177" s="104">
        <f t="shared" si="15"/>
        <v>0</v>
      </c>
      <c r="O177" s="105">
        <v>7.0000000000000007E-2</v>
      </c>
      <c r="P177" s="101">
        <f t="shared" si="16"/>
        <v>0</v>
      </c>
    </row>
    <row r="178" spans="1:17">
      <c r="A178" s="1806" t="s">
        <v>4617</v>
      </c>
      <c r="B178" s="852" t="s">
        <v>4817</v>
      </c>
      <c r="C178" s="3793" t="s">
        <v>901</v>
      </c>
      <c r="D178" s="3353" t="s">
        <v>3118</v>
      </c>
      <c r="E178" s="1783">
        <v>105</v>
      </c>
      <c r="F178" s="1784" t="s">
        <v>8664</v>
      </c>
      <c r="G178" s="2977" t="s">
        <v>4819</v>
      </c>
      <c r="H178" s="1345">
        <v>2217</v>
      </c>
      <c r="I178" s="493" t="s">
        <v>3934</v>
      </c>
      <c r="J178" s="2130" t="s">
        <v>4777</v>
      </c>
      <c r="K178" s="2130" t="s">
        <v>8665</v>
      </c>
      <c r="L178" s="882"/>
      <c r="M178" s="104">
        <v>12972.96</v>
      </c>
      <c r="N178" s="104">
        <f t="shared" si="15"/>
        <v>12583.771199999999</v>
      </c>
      <c r="O178" s="105">
        <v>7.0000000000000007E-2</v>
      </c>
      <c r="P178" s="101">
        <f t="shared" si="16"/>
        <v>13464.635183999999</v>
      </c>
      <c r="Q178" s="3">
        <f>598.5/12</f>
        <v>49.875</v>
      </c>
    </row>
    <row r="179" spans="1:17">
      <c r="A179" s="1806" t="s">
        <v>4617</v>
      </c>
      <c r="B179" s="852" t="s">
        <v>4824</v>
      </c>
      <c r="C179" s="3793" t="s">
        <v>901</v>
      </c>
      <c r="D179" s="3353" t="s">
        <v>3506</v>
      </c>
      <c r="E179" s="1783">
        <v>65</v>
      </c>
      <c r="F179" s="1784" t="s">
        <v>8666</v>
      </c>
      <c r="G179" s="2977" t="s">
        <v>8667</v>
      </c>
      <c r="H179" s="1345">
        <v>1752</v>
      </c>
      <c r="I179" s="493" t="s">
        <v>3934</v>
      </c>
      <c r="J179" s="2130" t="s">
        <v>8668</v>
      </c>
      <c r="K179" s="2130" t="s">
        <v>8669</v>
      </c>
      <c r="L179" s="882"/>
      <c r="M179" s="104">
        <v>12687.84</v>
      </c>
      <c r="N179" s="104">
        <f t="shared" si="15"/>
        <v>12307.2048</v>
      </c>
      <c r="O179" s="105">
        <v>7.0000000000000007E-2</v>
      </c>
      <c r="P179" s="101">
        <f t="shared" si="16"/>
        <v>13168.709135999999</v>
      </c>
      <c r="Q179" s="3">
        <f>450/12</f>
        <v>37.5</v>
      </c>
    </row>
    <row r="180" spans="1:17">
      <c r="A180" s="1806" t="s">
        <v>4617</v>
      </c>
      <c r="B180" s="852" t="s">
        <v>8670</v>
      </c>
      <c r="C180" s="3793" t="s">
        <v>3450</v>
      </c>
      <c r="D180" s="3353" t="s">
        <v>3506</v>
      </c>
      <c r="E180" s="1783">
        <v>110</v>
      </c>
      <c r="F180" s="1784" t="s">
        <v>4850</v>
      </c>
      <c r="G180" s="2430" t="s">
        <v>8671</v>
      </c>
      <c r="H180" s="1345">
        <v>2850</v>
      </c>
      <c r="I180" s="455" t="s">
        <v>903</v>
      </c>
      <c r="J180" s="3801" t="s">
        <v>3072</v>
      </c>
      <c r="K180" s="2130" t="s">
        <v>8672</v>
      </c>
      <c r="L180" s="881"/>
      <c r="M180" s="104">
        <v>16572.599999999999</v>
      </c>
      <c r="N180" s="104">
        <f t="shared" si="15"/>
        <v>16075.421999999999</v>
      </c>
      <c r="O180" s="105">
        <v>7.0000000000000007E-2</v>
      </c>
      <c r="P180" s="101">
        <f t="shared" si="16"/>
        <v>17200.701539999998</v>
      </c>
    </row>
    <row r="181" spans="1:17" ht="37.5">
      <c r="A181" s="1806" t="s">
        <v>4617</v>
      </c>
      <c r="B181" s="852" t="s">
        <v>4831</v>
      </c>
      <c r="C181" s="753" t="s">
        <v>901</v>
      </c>
      <c r="D181" s="753" t="s">
        <v>172</v>
      </c>
      <c r="E181" s="2319">
        <v>215</v>
      </c>
      <c r="F181" s="1990" t="s">
        <v>8673</v>
      </c>
      <c r="G181" s="2978" t="s">
        <v>8674</v>
      </c>
      <c r="H181" s="69">
        <v>2292</v>
      </c>
      <c r="I181" s="455" t="s">
        <v>3934</v>
      </c>
      <c r="J181" s="2130" t="s">
        <v>8675</v>
      </c>
      <c r="K181" s="1997" t="s">
        <v>8676</v>
      </c>
      <c r="L181" s="881"/>
      <c r="M181" s="104">
        <v>6021.12</v>
      </c>
      <c r="N181" s="104">
        <f>M181-(M181*0.03)</f>
        <v>5840.4863999999998</v>
      </c>
      <c r="O181" s="105">
        <v>7.0000000000000007E-2</v>
      </c>
      <c r="P181" s="101">
        <f>(N181*O181)+N181</f>
        <v>6249.3204479999995</v>
      </c>
    </row>
    <row r="182" spans="1:17">
      <c r="A182" s="1806" t="s">
        <v>4617</v>
      </c>
      <c r="B182" s="852" t="s">
        <v>4794</v>
      </c>
      <c r="C182" s="753" t="s">
        <v>901</v>
      </c>
      <c r="D182" s="3353" t="s">
        <v>4795</v>
      </c>
      <c r="E182" s="1783">
        <v>155</v>
      </c>
      <c r="F182" s="1784" t="s">
        <v>3912</v>
      </c>
      <c r="G182" s="2977" t="s">
        <v>4370</v>
      </c>
      <c r="H182" s="1345">
        <v>2207</v>
      </c>
      <c r="I182" s="455" t="s">
        <v>3934</v>
      </c>
      <c r="J182" s="2130" t="s">
        <v>8677</v>
      </c>
      <c r="K182" s="1997" t="s">
        <v>8678</v>
      </c>
      <c r="L182" s="881"/>
      <c r="M182" s="104">
        <v>8714.16</v>
      </c>
      <c r="N182" s="104">
        <f>M182-(M182*0.03)</f>
        <v>8452.7351999999992</v>
      </c>
      <c r="O182" s="105">
        <v>7.0000000000000007E-2</v>
      </c>
      <c r="P182" s="101">
        <f>(N182*O182)+N182</f>
        <v>9044.4266639999987</v>
      </c>
    </row>
    <row r="183" spans="1:17">
      <c r="A183" s="1806" t="s">
        <v>4617</v>
      </c>
      <c r="B183" s="852" t="s">
        <v>4801</v>
      </c>
      <c r="C183" s="753" t="s">
        <v>901</v>
      </c>
      <c r="D183" s="3353" t="s">
        <v>3118</v>
      </c>
      <c r="E183" s="1783">
        <v>95</v>
      </c>
      <c r="F183" s="1784" t="s">
        <v>5030</v>
      </c>
      <c r="G183" s="2977" t="s">
        <v>4819</v>
      </c>
      <c r="H183" s="1345">
        <v>1932</v>
      </c>
      <c r="I183" s="493" t="s">
        <v>3934</v>
      </c>
      <c r="J183" s="2130" t="s">
        <v>5032</v>
      </c>
      <c r="K183" s="2130" t="s">
        <v>8679</v>
      </c>
      <c r="L183" s="881"/>
      <c r="M183" s="104">
        <v>0</v>
      </c>
      <c r="N183" s="104">
        <f>M183-(M183*0.03)</f>
        <v>0</v>
      </c>
      <c r="O183" s="105">
        <v>7.0000000000000007E-2</v>
      </c>
      <c r="P183" s="101">
        <f t="shared" ref="P183:P189" si="17">(N183*O183)+N183</f>
        <v>0</v>
      </c>
    </row>
    <row r="184" spans="1:17">
      <c r="A184" s="1806" t="s">
        <v>4617</v>
      </c>
      <c r="B184" s="1345" t="s">
        <v>8680</v>
      </c>
      <c r="C184" s="3793" t="s">
        <v>3450</v>
      </c>
      <c r="D184" s="3353" t="s">
        <v>4809</v>
      </c>
      <c r="E184" s="1836">
        <v>50</v>
      </c>
      <c r="F184" s="1990" t="s">
        <v>4633</v>
      </c>
      <c r="G184" s="2978" t="s">
        <v>4812</v>
      </c>
      <c r="H184" s="69">
        <v>1555</v>
      </c>
      <c r="I184" s="455" t="s">
        <v>903</v>
      </c>
      <c r="J184" s="2132" t="s">
        <v>5877</v>
      </c>
      <c r="K184" s="2132" t="s">
        <v>6176</v>
      </c>
      <c r="L184" s="881"/>
      <c r="M184" s="104">
        <v>18537.7</v>
      </c>
      <c r="N184" s="104">
        <f>M184-(M184*0.03)</f>
        <v>17981.569</v>
      </c>
      <c r="O184" s="105">
        <v>7.0000000000000007E-2</v>
      </c>
      <c r="P184" s="101">
        <f t="shared" si="17"/>
        <v>19240.278829999999</v>
      </c>
    </row>
    <row r="185" spans="1:17">
      <c r="A185" s="1806" t="s">
        <v>4617</v>
      </c>
      <c r="B185" s="3042" t="s">
        <v>4937</v>
      </c>
      <c r="C185" s="786" t="s">
        <v>4938</v>
      </c>
      <c r="D185" s="370" t="s">
        <v>4939</v>
      </c>
      <c r="E185" s="922">
        <v>125</v>
      </c>
      <c r="F185" s="923" t="s">
        <v>4595</v>
      </c>
      <c r="G185" s="3043" t="s">
        <v>4819</v>
      </c>
      <c r="H185" s="162" t="s">
        <v>8681</v>
      </c>
      <c r="I185" s="493" t="s">
        <v>3934</v>
      </c>
      <c r="J185" s="3241" t="s">
        <v>6546</v>
      </c>
      <c r="K185" s="1253" t="s">
        <v>6547</v>
      </c>
      <c r="L185" s="881"/>
      <c r="M185" s="104">
        <v>9031.68</v>
      </c>
      <c r="N185" s="104">
        <f t="shared" ref="N185:N194" si="18">M185-(M185*0.03)</f>
        <v>8760.7296000000006</v>
      </c>
      <c r="O185" s="105">
        <v>7.0000000000000007E-2</v>
      </c>
      <c r="P185" s="101">
        <f t="shared" si="17"/>
        <v>9373.9806720000015</v>
      </c>
    </row>
    <row r="186" spans="1:17" ht="35.25" thickBot="1">
      <c r="A186" s="152"/>
      <c r="B186" s="803"/>
      <c r="C186" s="786"/>
      <c r="D186" s="812"/>
      <c r="E186" s="182"/>
      <c r="F186" s="161"/>
      <c r="G186" s="843"/>
      <c r="H186" s="162"/>
      <c r="I186" s="856"/>
      <c r="J186" s="166"/>
      <c r="K186" s="167"/>
      <c r="L186" s="881"/>
      <c r="N186" s="104">
        <f t="shared" si="18"/>
        <v>0</v>
      </c>
      <c r="O186" s="105">
        <v>7.0000000000000007E-2</v>
      </c>
      <c r="P186" s="101">
        <f t="shared" si="17"/>
        <v>0</v>
      </c>
    </row>
    <row r="187" spans="1:17">
      <c r="A187" s="136"/>
      <c r="B187" s="795"/>
      <c r="C187" s="786"/>
      <c r="D187" s="811"/>
      <c r="E187" s="830"/>
      <c r="F187" s="835"/>
      <c r="G187" s="843"/>
      <c r="H187" s="162"/>
      <c r="I187" s="856"/>
      <c r="J187" s="166"/>
      <c r="K187" s="860"/>
      <c r="L187" s="881"/>
      <c r="M187" s="104">
        <v>8478.9599999999991</v>
      </c>
      <c r="N187" s="104">
        <f t="shared" si="18"/>
        <v>8224.5911999999989</v>
      </c>
      <c r="O187" s="105">
        <v>7.0000000000000007E-2</v>
      </c>
      <c r="P187" s="101">
        <f t="shared" si="17"/>
        <v>8800.3125839999993</v>
      </c>
    </row>
    <row r="188" spans="1:17">
      <c r="A188" s="136"/>
      <c r="B188" s="802"/>
      <c r="C188" s="786"/>
      <c r="D188" s="811"/>
      <c r="E188" s="822"/>
      <c r="F188" s="161"/>
      <c r="G188" s="843"/>
      <c r="H188" s="162"/>
      <c r="I188" s="856"/>
      <c r="J188" s="166"/>
      <c r="K188" s="870"/>
      <c r="L188" s="881"/>
      <c r="M188" s="104">
        <v>11122.62</v>
      </c>
      <c r="N188" s="104">
        <f t="shared" si="18"/>
        <v>10788.941400000002</v>
      </c>
      <c r="O188" s="105">
        <v>7.0000000000000007E-2</v>
      </c>
      <c r="P188" s="101">
        <f t="shared" si="17"/>
        <v>11544.167298000002</v>
      </c>
    </row>
    <row r="189" spans="1:17">
      <c r="A189" s="136"/>
      <c r="B189" s="802"/>
      <c r="C189" s="786"/>
      <c r="D189" s="811"/>
      <c r="E189" s="822"/>
      <c r="F189" s="161"/>
      <c r="G189" s="843"/>
      <c r="H189" s="162"/>
      <c r="I189" s="856"/>
      <c r="J189" s="166"/>
      <c r="K189" s="871"/>
      <c r="L189" s="881"/>
      <c r="M189" s="104">
        <v>3813.12</v>
      </c>
      <c r="N189" s="104">
        <f t="shared" si="18"/>
        <v>3698.7264</v>
      </c>
      <c r="O189" s="105">
        <v>7.0000000000000007E-2</v>
      </c>
      <c r="P189" s="101">
        <f t="shared" si="17"/>
        <v>3957.637248</v>
      </c>
    </row>
    <row r="190" spans="1:17">
      <c r="A190" s="136"/>
      <c r="B190" s="796"/>
      <c r="C190" s="786"/>
      <c r="D190" s="811"/>
      <c r="E190" s="822"/>
      <c r="F190" s="161"/>
      <c r="G190" s="843"/>
      <c r="H190" s="162"/>
      <c r="I190" s="856"/>
      <c r="J190" s="166"/>
      <c r="K190" s="167"/>
      <c r="L190" s="881"/>
    </row>
    <row r="191" spans="1:17">
      <c r="A191" s="136"/>
      <c r="B191" s="416"/>
      <c r="C191" s="786"/>
      <c r="D191" s="811"/>
      <c r="E191" s="822"/>
      <c r="F191" s="161"/>
      <c r="G191" s="843"/>
      <c r="H191" s="162"/>
      <c r="I191" s="856"/>
      <c r="J191" s="166"/>
      <c r="K191" s="167"/>
      <c r="L191" s="881"/>
    </row>
    <row r="192" spans="1:17">
      <c r="A192" s="136"/>
      <c r="B192" s="416"/>
      <c r="C192" s="786"/>
      <c r="D192" s="811"/>
      <c r="E192" s="822"/>
      <c r="F192" s="161"/>
      <c r="G192" s="843"/>
      <c r="H192" s="162"/>
      <c r="I192" s="856"/>
      <c r="J192" s="166"/>
      <c r="K192" s="167"/>
      <c r="L192" s="881"/>
    </row>
    <row r="193" spans="1:16">
      <c r="A193" s="136"/>
      <c r="B193" s="802"/>
      <c r="C193" s="786"/>
      <c r="D193" s="811"/>
      <c r="E193" s="822"/>
      <c r="F193" s="161"/>
      <c r="G193" s="843"/>
      <c r="H193" s="162"/>
      <c r="I193" s="856"/>
      <c r="J193" s="166"/>
      <c r="K193" s="167"/>
      <c r="L193" s="881"/>
    </row>
    <row r="194" spans="1:16">
      <c r="A194" s="136"/>
      <c r="B194" s="796"/>
      <c r="C194" s="789"/>
      <c r="D194" s="810"/>
      <c r="E194" s="822"/>
      <c r="F194" s="161"/>
      <c r="G194" s="844"/>
      <c r="H194" s="852"/>
      <c r="I194" s="857"/>
      <c r="J194" s="862"/>
      <c r="K194" s="872"/>
      <c r="L194" s="881"/>
      <c r="M194" s="104">
        <v>8640</v>
      </c>
      <c r="N194" s="104">
        <f t="shared" si="18"/>
        <v>8380.7999999999993</v>
      </c>
      <c r="O194" s="105">
        <v>7.0000000000000007E-2</v>
      </c>
      <c r="P194" s="101">
        <f>(N194*O194)+N194</f>
        <v>8967.4559999999983</v>
      </c>
    </row>
    <row r="195" spans="1:16" ht="34.5" customHeight="1">
      <c r="A195" s="165"/>
      <c r="B195" s="796"/>
      <c r="C195" s="786"/>
      <c r="D195" s="811"/>
      <c r="E195" s="822"/>
      <c r="F195" s="161"/>
      <c r="G195" s="843"/>
      <c r="H195" s="162"/>
      <c r="I195" s="856"/>
      <c r="J195" s="166"/>
      <c r="K195" s="167"/>
      <c r="L195" s="881"/>
    </row>
    <row r="196" spans="1:16">
      <c r="A196" s="168"/>
      <c r="B196" s="790"/>
      <c r="C196" s="790"/>
      <c r="D196" s="783"/>
      <c r="E196" s="618"/>
      <c r="F196" s="618"/>
      <c r="G196" s="848"/>
      <c r="H196" s="468"/>
      <c r="I196" s="783"/>
      <c r="J196" s="865"/>
      <c r="K196" s="618"/>
      <c r="L196" s="883"/>
      <c r="M196" s="3753"/>
    </row>
    <row r="197" spans="1:16">
      <c r="F197" s="399"/>
    </row>
    <row r="198" spans="1:16">
      <c r="A198" s="2" t="s">
        <v>1</v>
      </c>
      <c r="B198" s="793"/>
      <c r="C198" s="785"/>
      <c r="F198" s="399"/>
      <c r="I198" s="853"/>
      <c r="K198" s="867"/>
      <c r="L198" s="878"/>
    </row>
    <row r="199" spans="1:16">
      <c r="A199" s="567" t="s">
        <v>8048</v>
      </c>
      <c r="B199" s="567"/>
      <c r="C199" s="617"/>
      <c r="D199" s="887"/>
      <c r="E199" s="888"/>
      <c r="F199" s="233"/>
      <c r="G199" s="270" t="s">
        <v>8455</v>
      </c>
      <c r="H199" s="1"/>
      <c r="I199" s="853"/>
      <c r="K199" s="867"/>
      <c r="L199" s="878"/>
    </row>
    <row r="200" spans="1:16" ht="35.25" thickBot="1">
      <c r="F200" s="399"/>
    </row>
    <row r="201" spans="1:16">
      <c r="A201" s="3770" t="s">
        <v>3</v>
      </c>
      <c r="B201" s="3771"/>
      <c r="C201" s="80" t="s">
        <v>4</v>
      </c>
      <c r="D201" s="808" t="s">
        <v>5</v>
      </c>
      <c r="E201" s="820" t="s">
        <v>6</v>
      </c>
      <c r="F201" s="833" t="s">
        <v>6</v>
      </c>
      <c r="G201" s="841" t="s">
        <v>7</v>
      </c>
      <c r="H201" s="850" t="s">
        <v>8</v>
      </c>
      <c r="I201" s="854" t="s">
        <v>936</v>
      </c>
      <c r="J201" s="860" t="s">
        <v>10</v>
      </c>
      <c r="K201" s="868" t="s">
        <v>10</v>
      </c>
      <c r="L201" s="879" t="s">
        <v>2534</v>
      </c>
      <c r="M201" s="117"/>
    </row>
    <row r="202" spans="1:16" ht="35.25" thickBot="1">
      <c r="A202" s="118"/>
      <c r="B202" s="794"/>
      <c r="C202" s="414"/>
      <c r="D202" s="809" t="s">
        <v>11</v>
      </c>
      <c r="E202" s="821" t="s">
        <v>13</v>
      </c>
      <c r="F202" s="834" t="s">
        <v>12</v>
      </c>
      <c r="G202" s="842"/>
      <c r="H202" s="851" t="s">
        <v>14</v>
      </c>
      <c r="I202" s="855" t="s">
        <v>937</v>
      </c>
      <c r="J202" s="861" t="s">
        <v>16</v>
      </c>
      <c r="K202" s="869" t="s">
        <v>15</v>
      </c>
      <c r="L202" s="880" t="s">
        <v>2535</v>
      </c>
      <c r="M202" s="117"/>
    </row>
    <row r="203" spans="1:16">
      <c r="A203" s="127"/>
      <c r="B203" s="800"/>
      <c r="C203" s="786"/>
      <c r="D203" s="811"/>
      <c r="E203" s="830"/>
      <c r="F203" s="835"/>
      <c r="G203" s="843"/>
      <c r="H203" s="162"/>
      <c r="I203" s="856"/>
      <c r="J203" s="166"/>
      <c r="K203" s="860"/>
      <c r="L203" s="881"/>
      <c r="M203" s="104">
        <v>3552</v>
      </c>
      <c r="N203" s="104">
        <f t="shared" ref="N203:N219" si="19">M203-(M203*0.03)</f>
        <v>3445.44</v>
      </c>
      <c r="O203" s="105">
        <v>7.0000000000000007E-2</v>
      </c>
      <c r="P203" s="101">
        <f t="shared" ref="P203:P219" si="20">(N203*O203)+N203</f>
        <v>3686.6208000000001</v>
      </c>
    </row>
    <row r="204" spans="1:16">
      <c r="A204" s="136"/>
      <c r="B204" s="796"/>
      <c r="C204" s="786"/>
      <c r="D204" s="811"/>
      <c r="E204" s="822"/>
      <c r="F204" s="161"/>
      <c r="G204" s="843"/>
      <c r="H204" s="162"/>
      <c r="I204" s="856"/>
      <c r="J204" s="166"/>
      <c r="K204" s="870"/>
      <c r="L204" s="881"/>
      <c r="N204" s="104">
        <f t="shared" si="19"/>
        <v>0</v>
      </c>
      <c r="O204" s="105">
        <v>7.0000000000000007E-2</v>
      </c>
      <c r="P204" s="101">
        <f t="shared" si="20"/>
        <v>0</v>
      </c>
    </row>
    <row r="205" spans="1:16">
      <c r="A205" s="136"/>
      <c r="B205" s="796"/>
      <c r="C205" s="786"/>
      <c r="D205" s="811"/>
      <c r="E205" s="822"/>
      <c r="F205" s="161"/>
      <c r="G205" s="843"/>
      <c r="H205" s="162"/>
      <c r="I205" s="856"/>
      <c r="J205" s="166"/>
      <c r="K205" s="871"/>
      <c r="L205" s="881"/>
      <c r="M205" s="104">
        <v>9498.06</v>
      </c>
      <c r="N205" s="104">
        <f t="shared" si="19"/>
        <v>9213.118199999999</v>
      </c>
      <c r="O205" s="105">
        <v>7.0000000000000007E-2</v>
      </c>
      <c r="P205" s="101">
        <f t="shared" si="20"/>
        <v>9858.0364739999986</v>
      </c>
    </row>
    <row r="206" spans="1:16">
      <c r="A206" s="136"/>
      <c r="B206" s="796"/>
      <c r="C206" s="786"/>
      <c r="D206" s="811"/>
      <c r="E206" s="822"/>
      <c r="F206" s="161"/>
      <c r="G206" s="843"/>
      <c r="H206" s="162"/>
      <c r="I206" s="856"/>
      <c r="J206" s="166"/>
      <c r="K206" s="167"/>
      <c r="L206" s="881"/>
      <c r="M206" s="104">
        <v>15305.4</v>
      </c>
      <c r="N206" s="104">
        <f t="shared" si="19"/>
        <v>14846.237999999999</v>
      </c>
      <c r="O206" s="105">
        <v>7.0000000000000007E-2</v>
      </c>
      <c r="P206" s="101">
        <f t="shared" si="20"/>
        <v>15885.47466</v>
      </c>
    </row>
    <row r="207" spans="1:16">
      <c r="A207" s="136"/>
      <c r="B207" s="796"/>
      <c r="C207" s="786"/>
      <c r="D207" s="811"/>
      <c r="E207" s="822"/>
      <c r="F207" s="161"/>
      <c r="G207" s="843"/>
      <c r="H207" s="162"/>
      <c r="I207" s="856"/>
      <c r="J207" s="166"/>
      <c r="K207" s="167"/>
      <c r="L207" s="881"/>
      <c r="N207" s="104">
        <f t="shared" si="19"/>
        <v>0</v>
      </c>
      <c r="O207" s="105">
        <v>7.0000000000000007E-2</v>
      </c>
      <c r="P207" s="101">
        <f t="shared" si="20"/>
        <v>0</v>
      </c>
    </row>
    <row r="208" spans="1:16">
      <c r="A208" s="136"/>
      <c r="B208" s="796"/>
      <c r="C208" s="786"/>
      <c r="D208" s="811"/>
      <c r="E208" s="822"/>
      <c r="F208" s="161"/>
      <c r="G208" s="843"/>
      <c r="H208" s="162"/>
      <c r="I208" s="856"/>
      <c r="J208" s="166"/>
      <c r="K208" s="167"/>
      <c r="L208" s="881"/>
      <c r="N208" s="104">
        <f t="shared" si="19"/>
        <v>0</v>
      </c>
      <c r="O208" s="105">
        <v>7.0000000000000007E-2</v>
      </c>
      <c r="P208" s="101">
        <f t="shared" si="20"/>
        <v>0</v>
      </c>
    </row>
    <row r="209" spans="1:16">
      <c r="A209" s="136"/>
      <c r="B209" s="796"/>
      <c r="C209" s="786"/>
      <c r="D209" s="811"/>
      <c r="E209" s="822"/>
      <c r="F209" s="161"/>
      <c r="G209" s="843"/>
      <c r="H209" s="162"/>
      <c r="I209" s="856"/>
      <c r="J209" s="166"/>
      <c r="K209" s="167"/>
      <c r="L209" s="881"/>
      <c r="N209" s="104">
        <f t="shared" si="19"/>
        <v>0</v>
      </c>
      <c r="O209" s="105">
        <v>7.0000000000000007E-2</v>
      </c>
      <c r="P209" s="101">
        <f t="shared" si="20"/>
        <v>0</v>
      </c>
    </row>
    <row r="210" spans="1:16">
      <c r="A210" s="136"/>
      <c r="B210" s="796"/>
      <c r="C210" s="789"/>
      <c r="D210" s="810"/>
      <c r="E210" s="822"/>
      <c r="F210" s="161"/>
      <c r="G210" s="844"/>
      <c r="H210" s="852"/>
      <c r="I210" s="857"/>
      <c r="J210" s="862"/>
      <c r="K210" s="872"/>
      <c r="M210" s="104">
        <v>14244.12</v>
      </c>
      <c r="N210" s="104">
        <f t="shared" si="19"/>
        <v>13816.796400000001</v>
      </c>
      <c r="O210" s="105">
        <v>7.0000000000000007E-2</v>
      </c>
      <c r="P210" s="101">
        <f t="shared" si="20"/>
        <v>14783.972148000001</v>
      </c>
    </row>
    <row r="211" spans="1:16">
      <c r="A211" s="136"/>
      <c r="B211" s="607"/>
      <c r="C211" s="583"/>
      <c r="D211" s="935"/>
      <c r="E211" s="885"/>
      <c r="F211" s="648"/>
      <c r="G211" s="886"/>
      <c r="H211" s="162"/>
      <c r="I211" s="162"/>
      <c r="J211" s="864"/>
      <c r="K211" s="875"/>
      <c r="L211" s="881"/>
      <c r="M211" s="104">
        <v>3240</v>
      </c>
      <c r="N211" s="104">
        <f t="shared" si="19"/>
        <v>3142.8</v>
      </c>
      <c r="O211" s="105">
        <v>7.0000000000000007E-2</v>
      </c>
      <c r="P211" s="101">
        <f t="shared" si="20"/>
        <v>3362.7960000000003</v>
      </c>
    </row>
    <row r="212" spans="1:16">
      <c r="A212" s="136"/>
      <c r="B212" s="796"/>
      <c r="C212" s="786"/>
      <c r="D212" s="811"/>
      <c r="E212" s="822"/>
      <c r="F212" s="161"/>
      <c r="G212" s="843"/>
      <c r="H212" s="162"/>
      <c r="I212" s="856"/>
      <c r="J212" s="166"/>
      <c r="K212" s="167"/>
      <c r="L212" s="881"/>
      <c r="M212" s="104">
        <v>14700</v>
      </c>
      <c r="N212" s="104">
        <f t="shared" si="19"/>
        <v>14259</v>
      </c>
      <c r="O212" s="105">
        <v>7.0000000000000007E-2</v>
      </c>
      <c r="P212" s="101">
        <f t="shared" si="20"/>
        <v>15257.130000000001</v>
      </c>
    </row>
    <row r="213" spans="1:16" ht="35.25" thickBot="1">
      <c r="A213" s="136"/>
      <c r="B213" s="796"/>
      <c r="C213" s="789"/>
      <c r="D213" s="810"/>
      <c r="E213" s="831"/>
      <c r="F213" s="836"/>
      <c r="G213" s="844"/>
      <c r="H213" s="852"/>
      <c r="I213" s="857"/>
      <c r="J213" s="862"/>
      <c r="K213" s="873"/>
      <c r="L213" s="882"/>
      <c r="M213" s="104">
        <v>14582.7</v>
      </c>
      <c r="N213" s="104">
        <f t="shared" si="19"/>
        <v>14145.219000000001</v>
      </c>
      <c r="O213" s="105">
        <v>7.0000000000000007E-2</v>
      </c>
      <c r="P213" s="101">
        <f t="shared" si="20"/>
        <v>15135.384330000001</v>
      </c>
    </row>
    <row r="214" spans="1:16">
      <c r="A214" s="136"/>
      <c r="B214" s="1123"/>
      <c r="C214" s="786"/>
      <c r="D214" s="811"/>
      <c r="E214" s="830"/>
      <c r="F214" s="835"/>
      <c r="G214" s="843"/>
      <c r="H214" s="162"/>
      <c r="I214" s="856"/>
      <c r="J214" s="166"/>
      <c r="K214" s="860"/>
      <c r="L214" s="882"/>
      <c r="M214" s="104">
        <v>13483.8</v>
      </c>
      <c r="N214" s="104">
        <f t="shared" si="19"/>
        <v>13079.286</v>
      </c>
      <c r="O214" s="105">
        <v>7.0000000000000007E-2</v>
      </c>
      <c r="P214" s="101">
        <f t="shared" si="20"/>
        <v>13994.836020000001</v>
      </c>
    </row>
    <row r="215" spans="1:16">
      <c r="A215" s="136"/>
      <c r="B215" s="925"/>
      <c r="C215" s="926"/>
      <c r="D215" s="927"/>
      <c r="E215" s="928"/>
      <c r="F215" s="929"/>
      <c r="G215" s="930"/>
      <c r="H215" s="931"/>
      <c r="I215" s="932"/>
      <c r="J215" s="933"/>
      <c r="K215" s="934"/>
      <c r="L215" s="882"/>
      <c r="M215" s="104">
        <v>2669.52</v>
      </c>
      <c r="N215" s="104">
        <f t="shared" si="19"/>
        <v>2589.4344000000001</v>
      </c>
      <c r="O215" s="105">
        <v>7.0000000000000007E-2</v>
      </c>
      <c r="P215" s="101">
        <f t="shared" si="20"/>
        <v>2770.6948080000002</v>
      </c>
    </row>
    <row r="216" spans="1:16" ht="35.25" customHeight="1">
      <c r="A216" s="136"/>
      <c r="B216" s="795"/>
      <c r="C216" s="786"/>
      <c r="D216" s="812"/>
      <c r="E216" s="182"/>
      <c r="F216" s="161"/>
      <c r="G216" s="843"/>
      <c r="H216" s="162"/>
      <c r="I216" s="856"/>
      <c r="J216" s="166"/>
      <c r="K216" s="167"/>
      <c r="L216" s="882"/>
      <c r="N216" s="104">
        <f t="shared" si="19"/>
        <v>0</v>
      </c>
      <c r="O216" s="105">
        <v>7.0000000000000007E-2</v>
      </c>
      <c r="P216" s="101">
        <f t="shared" si="20"/>
        <v>0</v>
      </c>
    </row>
    <row r="217" spans="1:16">
      <c r="A217" s="148"/>
      <c r="B217" s="797"/>
      <c r="C217" s="786"/>
      <c r="D217" s="812"/>
      <c r="E217" s="182"/>
      <c r="F217" s="161"/>
      <c r="G217" s="843"/>
      <c r="H217" s="162"/>
      <c r="I217" s="856"/>
      <c r="J217" s="166"/>
      <c r="K217" s="167"/>
      <c r="L217" s="882"/>
      <c r="M217" s="104">
        <v>12972.96</v>
      </c>
      <c r="N217" s="104">
        <f t="shared" si="19"/>
        <v>12583.771199999999</v>
      </c>
      <c r="O217" s="105">
        <v>7.0000000000000007E-2</v>
      </c>
      <c r="P217" s="101">
        <f t="shared" si="20"/>
        <v>13464.635183999999</v>
      </c>
    </row>
    <row r="218" spans="1:16">
      <c r="A218" s="136"/>
      <c r="B218" s="797"/>
      <c r="C218" s="786"/>
      <c r="D218" s="812"/>
      <c r="E218" s="182"/>
      <c r="F218" s="161"/>
      <c r="G218" s="843"/>
      <c r="H218" s="162"/>
      <c r="I218" s="856"/>
      <c r="J218" s="166"/>
      <c r="K218" s="167"/>
      <c r="L218" s="882"/>
      <c r="M218" s="104">
        <v>12687.84</v>
      </c>
      <c r="N218" s="104">
        <f t="shared" si="19"/>
        <v>12307.2048</v>
      </c>
      <c r="O218" s="105">
        <v>7.0000000000000007E-2</v>
      </c>
      <c r="P218" s="101">
        <f t="shared" si="20"/>
        <v>13168.709135999999</v>
      </c>
    </row>
    <row r="219" spans="1:16">
      <c r="A219" s="136"/>
      <c r="B219" s="797"/>
      <c r="C219" s="786"/>
      <c r="D219" s="812"/>
      <c r="E219" s="182"/>
      <c r="F219" s="161"/>
      <c r="G219" s="843"/>
      <c r="H219" s="162"/>
      <c r="I219" s="856"/>
      <c r="J219" s="166"/>
      <c r="K219" s="167"/>
      <c r="L219" s="881"/>
      <c r="M219" s="104">
        <v>16572.599999999999</v>
      </c>
      <c r="N219" s="104">
        <f t="shared" si="19"/>
        <v>16075.421999999999</v>
      </c>
      <c r="O219" s="105">
        <v>7.0000000000000007E-2</v>
      </c>
      <c r="P219" s="101">
        <f t="shared" si="20"/>
        <v>17200.701539999998</v>
      </c>
    </row>
    <row r="220" spans="1:16">
      <c r="A220" s="136"/>
      <c r="B220" s="797"/>
      <c r="C220" s="786"/>
      <c r="D220" s="812"/>
      <c r="E220" s="182"/>
      <c r="F220" s="161"/>
      <c r="G220" s="843"/>
      <c r="H220" s="162"/>
      <c r="I220" s="856"/>
      <c r="J220" s="166"/>
      <c r="K220" s="167"/>
      <c r="L220" s="881"/>
      <c r="M220" s="104">
        <v>6021.12</v>
      </c>
      <c r="N220" s="104">
        <f>M220-(M220*0.03)</f>
        <v>5840.4863999999998</v>
      </c>
      <c r="O220" s="105">
        <v>7.0000000000000007E-2</v>
      </c>
      <c r="P220" s="101">
        <f>(N220*O220)+N220</f>
        <v>6249.3204479999995</v>
      </c>
    </row>
    <row r="221" spans="1:16">
      <c r="A221" s="136"/>
      <c r="B221" s="797"/>
      <c r="C221" s="786"/>
      <c r="D221" s="812"/>
      <c r="E221" s="160"/>
      <c r="F221" s="161"/>
      <c r="G221" s="843"/>
      <c r="H221" s="162"/>
      <c r="I221" s="856"/>
      <c r="J221" s="166"/>
      <c r="K221" s="167"/>
      <c r="L221" s="881"/>
      <c r="M221" s="104">
        <v>8714.16</v>
      </c>
      <c r="N221" s="104">
        <f>M221-(M221*0.03)</f>
        <v>8452.7351999999992</v>
      </c>
      <c r="O221" s="105">
        <v>7.0000000000000007E-2</v>
      </c>
      <c r="P221" s="101">
        <f>(N221*O221)+N221</f>
        <v>9044.4266639999987</v>
      </c>
    </row>
    <row r="222" spans="1:16">
      <c r="A222" s="136"/>
      <c r="B222" s="797"/>
      <c r="C222" s="786"/>
      <c r="D222" s="812"/>
      <c r="E222" s="160"/>
      <c r="F222" s="161"/>
      <c r="G222" s="843"/>
      <c r="H222" s="162"/>
      <c r="I222" s="856"/>
      <c r="J222" s="166"/>
      <c r="K222" s="167"/>
      <c r="L222" s="881"/>
      <c r="M222" s="104">
        <v>0</v>
      </c>
      <c r="N222" s="104">
        <f>M222-(M222*0.03)</f>
        <v>0</v>
      </c>
      <c r="O222" s="105">
        <v>7.0000000000000007E-2</v>
      </c>
      <c r="P222" s="101">
        <f t="shared" ref="P222:P228" si="21">(N222*O222)+N222</f>
        <v>0</v>
      </c>
    </row>
    <row r="223" spans="1:16">
      <c r="A223" s="136"/>
      <c r="B223" s="803"/>
      <c r="C223" s="786"/>
      <c r="D223" s="812"/>
      <c r="E223" s="182"/>
      <c r="F223" s="161"/>
      <c r="G223" s="843"/>
      <c r="H223" s="162"/>
      <c r="I223" s="856"/>
      <c r="J223" s="166"/>
      <c r="K223" s="167"/>
      <c r="L223" s="881"/>
      <c r="M223" s="104">
        <v>18537.7</v>
      </c>
      <c r="N223" s="104">
        <f>M223-(M223*0.03)</f>
        <v>17981.569</v>
      </c>
      <c r="O223" s="105">
        <v>7.0000000000000007E-2</v>
      </c>
      <c r="P223" s="101">
        <f t="shared" si="21"/>
        <v>19240.278829999999</v>
      </c>
    </row>
    <row r="224" spans="1:16">
      <c r="A224" s="151"/>
      <c r="B224" s="803"/>
      <c r="C224" s="786"/>
      <c r="D224" s="812"/>
      <c r="E224" s="182"/>
      <c r="F224" s="161"/>
      <c r="G224" s="843"/>
      <c r="H224" s="162"/>
      <c r="I224" s="856"/>
      <c r="J224" s="166"/>
      <c r="K224" s="167"/>
      <c r="L224" s="881"/>
      <c r="M224" s="104">
        <v>9031.68</v>
      </c>
      <c r="N224" s="104">
        <f t="shared" ref="N224:N233" si="22">M224-(M224*0.03)</f>
        <v>8760.7296000000006</v>
      </c>
      <c r="O224" s="105">
        <v>7.0000000000000007E-2</v>
      </c>
      <c r="P224" s="101">
        <f t="shared" si="21"/>
        <v>9373.9806720000015</v>
      </c>
    </row>
    <row r="225" spans="1:16" ht="35.25" thickBot="1">
      <c r="A225" s="152"/>
      <c r="B225" s="803"/>
      <c r="C225" s="786"/>
      <c r="D225" s="812"/>
      <c r="E225" s="182"/>
      <c r="F225" s="161"/>
      <c r="G225" s="843"/>
      <c r="H225" s="162"/>
      <c r="I225" s="856"/>
      <c r="J225" s="166"/>
      <c r="K225" s="167"/>
      <c r="L225" s="881"/>
      <c r="N225" s="104">
        <f t="shared" si="22"/>
        <v>0</v>
      </c>
      <c r="O225" s="105">
        <v>7.0000000000000007E-2</v>
      </c>
      <c r="P225" s="101">
        <f t="shared" si="21"/>
        <v>0</v>
      </c>
    </row>
    <row r="226" spans="1:16">
      <c r="A226" s="136"/>
      <c r="B226" s="795"/>
      <c r="C226" s="786"/>
      <c r="D226" s="811"/>
      <c r="E226" s="830"/>
      <c r="F226" s="835"/>
      <c r="G226" s="843"/>
      <c r="H226" s="162"/>
      <c r="I226" s="856"/>
      <c r="J226" s="166"/>
      <c r="K226" s="860"/>
      <c r="L226" s="881"/>
      <c r="M226" s="104">
        <v>8478.9599999999991</v>
      </c>
      <c r="N226" s="104">
        <f t="shared" si="22"/>
        <v>8224.5911999999989</v>
      </c>
      <c r="O226" s="105">
        <v>7.0000000000000007E-2</v>
      </c>
      <c r="P226" s="101">
        <f t="shared" si="21"/>
        <v>8800.3125839999993</v>
      </c>
    </row>
    <row r="227" spans="1:16">
      <c r="A227" s="136"/>
      <c r="B227" s="802"/>
      <c r="C227" s="786"/>
      <c r="D227" s="811"/>
      <c r="E227" s="822"/>
      <c r="F227" s="161"/>
      <c r="G227" s="843"/>
      <c r="H227" s="162"/>
      <c r="I227" s="856"/>
      <c r="J227" s="166"/>
      <c r="K227" s="870"/>
      <c r="L227" s="881"/>
      <c r="M227" s="104">
        <v>11122.62</v>
      </c>
      <c r="N227" s="104">
        <f t="shared" si="22"/>
        <v>10788.941400000002</v>
      </c>
      <c r="O227" s="105">
        <v>7.0000000000000007E-2</v>
      </c>
      <c r="P227" s="101">
        <f t="shared" si="21"/>
        <v>11544.167298000002</v>
      </c>
    </row>
    <row r="228" spans="1:16">
      <c r="A228" s="136"/>
      <c r="B228" s="802"/>
      <c r="C228" s="786"/>
      <c r="D228" s="811"/>
      <c r="E228" s="822"/>
      <c r="F228" s="161"/>
      <c r="G228" s="843"/>
      <c r="H228" s="162"/>
      <c r="I228" s="856"/>
      <c r="J228" s="166"/>
      <c r="K228" s="871"/>
      <c r="L228" s="881"/>
      <c r="M228" s="104">
        <v>3813.12</v>
      </c>
      <c r="N228" s="104">
        <f t="shared" si="22"/>
        <v>3698.7264</v>
      </c>
      <c r="O228" s="105">
        <v>7.0000000000000007E-2</v>
      </c>
      <c r="P228" s="101">
        <f t="shared" si="21"/>
        <v>3957.637248</v>
      </c>
    </row>
    <row r="229" spans="1:16">
      <c r="A229" s="136"/>
      <c r="B229" s="796"/>
      <c r="C229" s="786"/>
      <c r="D229" s="811"/>
      <c r="E229" s="822"/>
      <c r="F229" s="161"/>
      <c r="G229" s="843"/>
      <c r="H229" s="162"/>
      <c r="I229" s="856"/>
      <c r="J229" s="166"/>
      <c r="K229" s="167"/>
      <c r="L229" s="881"/>
    </row>
    <row r="230" spans="1:16" ht="28.5" customHeight="1">
      <c r="A230" s="136"/>
      <c r="B230" s="416"/>
      <c r="C230" s="786"/>
      <c r="D230" s="811"/>
      <c r="E230" s="822"/>
      <c r="F230" s="161"/>
      <c r="G230" s="843"/>
      <c r="H230" s="162"/>
      <c r="I230" s="856"/>
      <c r="J230" s="166"/>
      <c r="K230" s="167"/>
      <c r="L230" s="881"/>
    </row>
    <row r="231" spans="1:16">
      <c r="A231" s="136"/>
      <c r="B231" s="416"/>
      <c r="C231" s="786"/>
      <c r="D231" s="811"/>
      <c r="E231" s="822"/>
      <c r="F231" s="161"/>
      <c r="G231" s="843"/>
      <c r="H231" s="162"/>
      <c r="I231" s="856"/>
      <c r="J231" s="166"/>
      <c r="K231" s="167"/>
      <c r="L231" s="881"/>
    </row>
    <row r="232" spans="1:16">
      <c r="A232" s="136"/>
      <c r="B232" s="802"/>
      <c r="C232" s="786"/>
      <c r="D232" s="811"/>
      <c r="E232" s="822"/>
      <c r="F232" s="161"/>
      <c r="G232" s="843"/>
      <c r="H232" s="162"/>
      <c r="I232" s="856"/>
      <c r="J232" s="166"/>
      <c r="K232" s="167"/>
      <c r="L232" s="881"/>
    </row>
    <row r="233" spans="1:16">
      <c r="A233" s="136"/>
      <c r="B233" s="796"/>
      <c r="C233" s="789"/>
      <c r="D233" s="810"/>
      <c r="E233" s="822"/>
      <c r="F233" s="161"/>
      <c r="G233" s="844"/>
      <c r="H233" s="852"/>
      <c r="I233" s="857"/>
      <c r="J233" s="862"/>
      <c r="K233" s="872"/>
      <c r="L233" s="881"/>
      <c r="M233" s="104">
        <v>8640</v>
      </c>
      <c r="N233" s="104">
        <f t="shared" si="22"/>
        <v>8380.7999999999993</v>
      </c>
      <c r="O233" s="105">
        <v>7.0000000000000007E-2</v>
      </c>
      <c r="P233" s="101">
        <f>(N233*O233)+N233</f>
        <v>8967.4559999999983</v>
      </c>
    </row>
    <row r="234" spans="1:16">
      <c r="A234" s="136"/>
      <c r="B234" s="796"/>
      <c r="C234" s="786"/>
      <c r="D234" s="811"/>
      <c r="E234" s="822"/>
      <c r="F234" s="161"/>
      <c r="G234" s="843"/>
      <c r="H234" s="162"/>
      <c r="I234" s="856"/>
      <c r="J234" s="166"/>
      <c r="K234" s="167"/>
      <c r="L234" s="881"/>
    </row>
    <row r="235" spans="1:16">
      <c r="A235" s="165"/>
      <c r="B235" s="805"/>
      <c r="C235" s="786"/>
      <c r="D235" s="812"/>
      <c r="E235" s="182"/>
      <c r="F235" s="161"/>
      <c r="G235" s="843"/>
      <c r="H235" s="162"/>
      <c r="I235" s="856"/>
      <c r="J235" s="166"/>
      <c r="K235" s="167"/>
      <c r="L235" s="881"/>
    </row>
    <row r="236" spans="1:16">
      <c r="F236" s="399"/>
    </row>
    <row r="237" spans="1:16">
      <c r="A237" s="2" t="s">
        <v>1</v>
      </c>
      <c r="B237" s="793"/>
      <c r="C237" s="785"/>
      <c r="F237" s="399"/>
      <c r="I237" s="853"/>
      <c r="K237" s="867"/>
      <c r="L237" s="878"/>
    </row>
    <row r="238" spans="1:16">
      <c r="A238" s="3761" t="s">
        <v>2670</v>
      </c>
      <c r="B238" s="3761"/>
      <c r="C238" s="792"/>
      <c r="D238" s="589"/>
      <c r="F238" s="399"/>
      <c r="I238" s="853"/>
      <c r="K238" s="867"/>
      <c r="L238" s="878"/>
    </row>
    <row r="239" spans="1:16" ht="35.25" thickBot="1">
      <c r="F239" s="399"/>
    </row>
    <row r="240" spans="1:16">
      <c r="A240" s="3770" t="s">
        <v>3</v>
      </c>
      <c r="B240" s="3771"/>
      <c r="C240" s="80" t="s">
        <v>4</v>
      </c>
      <c r="D240" s="808" t="s">
        <v>5</v>
      </c>
      <c r="E240" s="820" t="s">
        <v>6</v>
      </c>
      <c r="F240" s="833" t="s">
        <v>6</v>
      </c>
      <c r="G240" s="841" t="s">
        <v>7</v>
      </c>
      <c r="H240" s="850" t="s">
        <v>8</v>
      </c>
      <c r="I240" s="854" t="s">
        <v>936</v>
      </c>
      <c r="J240" s="860" t="s">
        <v>10</v>
      </c>
      <c r="K240" s="868" t="s">
        <v>10</v>
      </c>
      <c r="L240" s="879" t="s">
        <v>2534</v>
      </c>
      <c r="M240" s="117"/>
    </row>
    <row r="241" spans="1:16" ht="35.25" thickBot="1">
      <c r="A241" s="118"/>
      <c r="B241" s="794"/>
      <c r="C241" s="414"/>
      <c r="D241" s="809" t="s">
        <v>11</v>
      </c>
      <c r="E241" s="821" t="s">
        <v>13</v>
      </c>
      <c r="F241" s="834" t="s">
        <v>12</v>
      </c>
      <c r="G241" s="842"/>
      <c r="H241" s="851" t="s">
        <v>14</v>
      </c>
      <c r="I241" s="855" t="s">
        <v>937</v>
      </c>
      <c r="J241" s="861" t="s">
        <v>16</v>
      </c>
      <c r="K241" s="869" t="s">
        <v>15</v>
      </c>
      <c r="L241" s="880" t="s">
        <v>2535</v>
      </c>
      <c r="M241" s="117"/>
    </row>
    <row r="242" spans="1:16">
      <c r="A242" s="127"/>
      <c r="B242" s="795"/>
      <c r="C242" s="786"/>
      <c r="D242" s="811"/>
      <c r="E242" s="823"/>
      <c r="F242" s="161"/>
      <c r="G242" s="843"/>
      <c r="H242" s="162"/>
      <c r="I242" s="856"/>
      <c r="J242" s="166"/>
      <c r="K242" s="167"/>
      <c r="L242" s="881"/>
      <c r="M242" s="104">
        <v>3552</v>
      </c>
      <c r="N242" s="104">
        <f t="shared" ref="N242:N258" si="23">M242-(M242*0.03)</f>
        <v>3445.44</v>
      </c>
      <c r="O242" s="105">
        <v>7.0000000000000007E-2</v>
      </c>
      <c r="P242" s="101">
        <f t="shared" ref="P242:P258" si="24">(N242*O242)+N242</f>
        <v>3686.6208000000001</v>
      </c>
    </row>
    <row r="243" spans="1:16">
      <c r="A243" s="136"/>
      <c r="B243" s="796"/>
      <c r="C243" s="786"/>
      <c r="D243" s="811"/>
      <c r="E243" s="824"/>
      <c r="F243" s="161"/>
      <c r="G243" s="843"/>
      <c r="H243" s="162"/>
      <c r="I243" s="856"/>
      <c r="J243" s="166"/>
      <c r="K243" s="167"/>
      <c r="L243" s="881"/>
      <c r="N243" s="104">
        <f t="shared" si="23"/>
        <v>0</v>
      </c>
      <c r="O243" s="105">
        <v>7.0000000000000007E-2</v>
      </c>
      <c r="P243" s="101">
        <f t="shared" si="24"/>
        <v>0</v>
      </c>
    </row>
    <row r="244" spans="1:16">
      <c r="A244" s="136"/>
      <c r="B244" s="796"/>
      <c r="C244" s="786"/>
      <c r="D244" s="811"/>
      <c r="E244" s="825"/>
      <c r="F244" s="161"/>
      <c r="G244" s="843"/>
      <c r="H244" s="434"/>
      <c r="I244" s="858"/>
      <c r="J244" s="863"/>
      <c r="K244" s="874"/>
      <c r="L244" s="881"/>
      <c r="M244" s="104">
        <v>9498.06</v>
      </c>
      <c r="N244" s="104">
        <f t="shared" si="23"/>
        <v>9213.118199999999</v>
      </c>
      <c r="O244" s="105">
        <v>7.0000000000000007E-2</v>
      </c>
      <c r="P244" s="101">
        <f t="shared" si="24"/>
        <v>9858.0364739999986</v>
      </c>
    </row>
    <row r="245" spans="1:16">
      <c r="A245" s="136"/>
      <c r="B245" s="796"/>
      <c r="C245" s="786"/>
      <c r="D245" s="811"/>
      <c r="E245" s="826"/>
      <c r="F245" s="161"/>
      <c r="G245" s="843"/>
      <c r="H245" s="162"/>
      <c r="I245" s="856"/>
      <c r="J245" s="166"/>
      <c r="K245" s="167"/>
      <c r="L245" s="881"/>
      <c r="M245" s="104">
        <v>15305.4</v>
      </c>
      <c r="N245" s="104">
        <f t="shared" si="23"/>
        <v>14846.237999999999</v>
      </c>
      <c r="O245" s="105">
        <v>7.0000000000000007E-2</v>
      </c>
      <c r="P245" s="101">
        <f t="shared" si="24"/>
        <v>15885.47466</v>
      </c>
    </row>
    <row r="246" spans="1:16">
      <c r="A246" s="136"/>
      <c r="B246" s="796"/>
      <c r="C246" s="786"/>
      <c r="D246" s="811"/>
      <c r="E246" s="182"/>
      <c r="F246" s="161"/>
      <c r="G246" s="843"/>
      <c r="H246" s="162"/>
      <c r="I246" s="856"/>
      <c r="J246" s="166"/>
      <c r="K246" s="167"/>
      <c r="L246" s="881"/>
      <c r="N246" s="104">
        <f t="shared" si="23"/>
        <v>0</v>
      </c>
      <c r="O246" s="105">
        <v>7.0000000000000007E-2</v>
      </c>
      <c r="P246" s="101">
        <f t="shared" si="24"/>
        <v>0</v>
      </c>
    </row>
    <row r="247" spans="1:16">
      <c r="A247" s="136"/>
      <c r="B247" s="803"/>
      <c r="C247" s="786"/>
      <c r="D247" s="812"/>
      <c r="E247" s="160"/>
      <c r="F247" s="161"/>
      <c r="G247" s="843"/>
      <c r="H247" s="162"/>
      <c r="I247" s="856"/>
      <c r="J247" s="166"/>
      <c r="K247" s="167"/>
      <c r="L247" s="881"/>
      <c r="N247" s="104">
        <f t="shared" si="23"/>
        <v>0</v>
      </c>
      <c r="O247" s="105">
        <v>7.0000000000000007E-2</v>
      </c>
      <c r="P247" s="101">
        <f t="shared" si="24"/>
        <v>0</v>
      </c>
    </row>
    <row r="248" spans="1:16">
      <c r="A248" s="136"/>
      <c r="B248" s="803"/>
      <c r="C248" s="786"/>
      <c r="D248" s="812"/>
      <c r="E248" s="182"/>
      <c r="F248" s="161"/>
      <c r="G248" s="843"/>
      <c r="H248" s="162"/>
      <c r="I248" s="856"/>
      <c r="J248" s="166"/>
      <c r="K248" s="167"/>
      <c r="L248" s="881"/>
      <c r="N248" s="104">
        <f t="shared" si="23"/>
        <v>0</v>
      </c>
      <c r="O248" s="105">
        <v>7.0000000000000007E-2</v>
      </c>
      <c r="P248" s="101">
        <f t="shared" si="24"/>
        <v>0</v>
      </c>
    </row>
    <row r="249" spans="1:16">
      <c r="A249" s="136"/>
      <c r="B249" s="803"/>
      <c r="C249" s="786"/>
      <c r="D249" s="812"/>
      <c r="E249" s="182"/>
      <c r="F249" s="161"/>
      <c r="G249" s="843"/>
      <c r="H249" s="162"/>
      <c r="I249" s="856"/>
      <c r="J249" s="166"/>
      <c r="K249" s="167"/>
      <c r="M249" s="104">
        <v>14244.12</v>
      </c>
      <c r="N249" s="104">
        <f t="shared" si="23"/>
        <v>13816.796400000001</v>
      </c>
      <c r="O249" s="105">
        <v>7.0000000000000007E-2</v>
      </c>
      <c r="P249" s="101">
        <f t="shared" si="24"/>
        <v>14783.972148000001</v>
      </c>
    </row>
    <row r="250" spans="1:16">
      <c r="A250" s="136"/>
      <c r="B250" s="803"/>
      <c r="C250" s="786"/>
      <c r="D250" s="812"/>
      <c r="E250" s="182"/>
      <c r="F250" s="161"/>
      <c r="G250" s="843"/>
      <c r="H250" s="162"/>
      <c r="I250" s="856"/>
      <c r="J250" s="166"/>
      <c r="K250" s="167"/>
      <c r="L250" s="881"/>
      <c r="M250" s="104">
        <v>3240</v>
      </c>
      <c r="N250" s="104">
        <f t="shared" si="23"/>
        <v>3142.8</v>
      </c>
      <c r="O250" s="105">
        <v>7.0000000000000007E-2</v>
      </c>
      <c r="P250" s="101">
        <f t="shared" si="24"/>
        <v>3362.7960000000003</v>
      </c>
    </row>
    <row r="251" spans="1:16">
      <c r="A251" s="136"/>
      <c r="B251" s="803"/>
      <c r="C251" s="786"/>
      <c r="D251" s="812"/>
      <c r="E251" s="182"/>
      <c r="F251" s="161"/>
      <c r="G251" s="843"/>
      <c r="H251" s="162"/>
      <c r="I251" s="856"/>
      <c r="J251" s="166"/>
      <c r="K251" s="167"/>
      <c r="L251" s="881"/>
      <c r="M251" s="104">
        <v>14700</v>
      </c>
      <c r="N251" s="104">
        <f t="shared" si="23"/>
        <v>14259</v>
      </c>
      <c r="O251" s="105">
        <v>7.0000000000000007E-2</v>
      </c>
      <c r="P251" s="101">
        <f t="shared" si="24"/>
        <v>15257.130000000001</v>
      </c>
    </row>
    <row r="252" spans="1:16">
      <c r="A252" s="136"/>
      <c r="B252" s="804"/>
      <c r="C252" s="789"/>
      <c r="D252" s="810"/>
      <c r="E252" s="831"/>
      <c r="F252" s="836"/>
      <c r="G252" s="844"/>
      <c r="H252" s="852"/>
      <c r="I252" s="857"/>
      <c r="J252" s="862"/>
      <c r="K252" s="873"/>
      <c r="L252" s="882"/>
      <c r="M252" s="104">
        <v>14582.7</v>
      </c>
      <c r="N252" s="104">
        <f t="shared" si="23"/>
        <v>14145.219000000001</v>
      </c>
      <c r="O252" s="105">
        <v>7.0000000000000007E-2</v>
      </c>
      <c r="P252" s="101">
        <f t="shared" si="24"/>
        <v>15135.384330000001</v>
      </c>
    </row>
    <row r="253" spans="1:16">
      <c r="A253" s="136"/>
      <c r="B253" s="804"/>
      <c r="C253" s="786"/>
      <c r="D253" s="811"/>
      <c r="E253" s="822"/>
      <c r="F253" s="161"/>
      <c r="G253" s="843"/>
      <c r="H253" s="162"/>
      <c r="I253" s="856"/>
      <c r="J253" s="166"/>
      <c r="K253" s="167"/>
      <c r="L253" s="882"/>
      <c r="M253" s="104">
        <v>13483.8</v>
      </c>
      <c r="N253" s="104">
        <f t="shared" si="23"/>
        <v>13079.286</v>
      </c>
      <c r="O253" s="105">
        <v>7.0000000000000007E-2</v>
      </c>
      <c r="P253" s="101">
        <f t="shared" si="24"/>
        <v>13994.836020000001</v>
      </c>
    </row>
    <row r="254" spans="1:16">
      <c r="A254" s="136"/>
      <c r="B254" s="805"/>
      <c r="C254" s="789"/>
      <c r="D254" s="810"/>
      <c r="E254" s="822"/>
      <c r="F254" s="161"/>
      <c r="G254" s="844"/>
      <c r="H254" s="852"/>
      <c r="I254" s="857"/>
      <c r="J254" s="862"/>
      <c r="K254" s="873"/>
      <c r="L254" s="882"/>
      <c r="M254" s="104">
        <v>2669.52</v>
      </c>
      <c r="N254" s="104">
        <f t="shared" si="23"/>
        <v>2589.4344000000001</v>
      </c>
      <c r="O254" s="105">
        <v>7.0000000000000007E-2</v>
      </c>
      <c r="P254" s="101">
        <f t="shared" si="24"/>
        <v>2770.6948080000002</v>
      </c>
    </row>
    <row r="255" spans="1:16">
      <c r="A255" s="136"/>
      <c r="B255" s="805"/>
      <c r="C255" s="789"/>
      <c r="D255" s="810"/>
      <c r="E255" s="822"/>
      <c r="F255" s="161"/>
      <c r="G255" s="844"/>
      <c r="H255" s="852"/>
      <c r="I255" s="857"/>
      <c r="J255" s="862"/>
      <c r="K255" s="873"/>
      <c r="L255" s="882"/>
      <c r="N255" s="104">
        <f t="shared" si="23"/>
        <v>0</v>
      </c>
      <c r="O255" s="105">
        <v>7.0000000000000007E-2</v>
      </c>
      <c r="P255" s="101">
        <f t="shared" si="24"/>
        <v>0</v>
      </c>
    </row>
    <row r="256" spans="1:16">
      <c r="A256" s="148"/>
      <c r="B256" s="806"/>
      <c r="C256" s="789"/>
      <c r="D256" s="810"/>
      <c r="E256" s="822"/>
      <c r="F256" s="161"/>
      <c r="G256" s="844"/>
      <c r="H256" s="852"/>
      <c r="I256" s="857"/>
      <c r="J256" s="862"/>
      <c r="K256" s="873"/>
      <c r="L256" s="882"/>
      <c r="M256" s="104">
        <v>12972.96</v>
      </c>
      <c r="N256" s="104">
        <f t="shared" si="23"/>
        <v>12583.771199999999</v>
      </c>
      <c r="O256" s="105">
        <v>7.0000000000000007E-2</v>
      </c>
      <c r="P256" s="101">
        <f t="shared" si="24"/>
        <v>13464.635183999999</v>
      </c>
    </row>
    <row r="257" spans="1:16">
      <c r="A257" s="136"/>
      <c r="B257" s="805"/>
      <c r="C257" s="786"/>
      <c r="D257" s="811"/>
      <c r="E257" s="822"/>
      <c r="F257" s="161"/>
      <c r="G257" s="843"/>
      <c r="H257" s="162"/>
      <c r="I257" s="856"/>
      <c r="J257" s="862"/>
      <c r="K257" s="167"/>
      <c r="L257" s="882"/>
      <c r="M257" s="104">
        <v>12687.84</v>
      </c>
      <c r="N257" s="104">
        <f t="shared" si="23"/>
        <v>12307.2048</v>
      </c>
      <c r="O257" s="105">
        <v>7.0000000000000007E-2</v>
      </c>
      <c r="P257" s="101">
        <f t="shared" si="24"/>
        <v>13168.709135999999</v>
      </c>
    </row>
    <row r="258" spans="1:16">
      <c r="A258" s="136"/>
      <c r="B258" s="805"/>
      <c r="C258" s="786"/>
      <c r="D258" s="811"/>
      <c r="E258" s="822"/>
      <c r="F258" s="161"/>
      <c r="G258" s="843"/>
      <c r="H258" s="162"/>
      <c r="I258" s="856"/>
      <c r="J258" s="166"/>
      <c r="K258" s="167"/>
      <c r="L258" s="881"/>
      <c r="M258" s="104">
        <v>16572.599999999999</v>
      </c>
      <c r="N258" s="104">
        <f t="shared" si="23"/>
        <v>16075.421999999999</v>
      </c>
      <c r="O258" s="105">
        <v>7.0000000000000007E-2</v>
      </c>
      <c r="P258" s="101">
        <f t="shared" si="24"/>
        <v>17200.701539999998</v>
      </c>
    </row>
    <row r="259" spans="1:16">
      <c r="A259" s="136"/>
      <c r="B259" s="805"/>
      <c r="C259" s="786"/>
      <c r="D259" s="811"/>
      <c r="E259" s="823"/>
      <c r="F259" s="161"/>
      <c r="G259" s="843"/>
      <c r="H259" s="162"/>
      <c r="I259" s="856"/>
      <c r="J259" s="166"/>
      <c r="K259" s="167"/>
      <c r="L259" s="881"/>
      <c r="M259" s="104">
        <v>6021.12</v>
      </c>
      <c r="N259" s="104">
        <f>M259-(M259*0.03)</f>
        <v>5840.4863999999998</v>
      </c>
      <c r="O259" s="105">
        <v>7.0000000000000007E-2</v>
      </c>
      <c r="P259" s="101">
        <f>(N259*O259)+N259</f>
        <v>6249.3204479999995</v>
      </c>
    </row>
    <row r="260" spans="1:16">
      <c r="A260" s="136"/>
      <c r="B260" s="805"/>
      <c r="C260" s="786"/>
      <c r="D260" s="811"/>
      <c r="E260" s="823"/>
      <c r="F260" s="161"/>
      <c r="G260" s="843"/>
      <c r="H260" s="162"/>
      <c r="I260" s="856"/>
      <c r="J260" s="166"/>
      <c r="K260" s="167"/>
      <c r="L260" s="881"/>
      <c r="M260" s="104">
        <v>8714.16</v>
      </c>
      <c r="N260" s="104">
        <f>M260-(M260*0.03)</f>
        <v>8452.7351999999992</v>
      </c>
      <c r="O260" s="105">
        <v>7.0000000000000007E-2</v>
      </c>
      <c r="P260" s="101">
        <f>(N260*O260)+N260</f>
        <v>9044.4266639999987</v>
      </c>
    </row>
    <row r="261" spans="1:16">
      <c r="A261" s="136"/>
      <c r="B261" s="805"/>
      <c r="C261" s="786"/>
      <c r="D261" s="811"/>
      <c r="E261" s="823"/>
      <c r="F261" s="161"/>
      <c r="G261" s="843"/>
      <c r="H261" s="162"/>
      <c r="I261" s="856"/>
      <c r="J261" s="166"/>
      <c r="K261" s="167"/>
      <c r="L261" s="881"/>
      <c r="M261" s="104">
        <v>0</v>
      </c>
      <c r="N261" s="104">
        <f>M261-(M261*0.03)</f>
        <v>0</v>
      </c>
      <c r="O261" s="105">
        <v>7.0000000000000007E-2</v>
      </c>
      <c r="P261" s="101">
        <f t="shared" ref="P261:P267" si="25">(N261*O261)+N261</f>
        <v>0</v>
      </c>
    </row>
    <row r="262" spans="1:16">
      <c r="A262" s="136"/>
      <c r="B262" s="805"/>
      <c r="C262" s="786"/>
      <c r="D262" s="811"/>
      <c r="E262" s="823"/>
      <c r="F262" s="161"/>
      <c r="G262" s="843"/>
      <c r="H262" s="162"/>
      <c r="I262" s="856"/>
      <c r="J262" s="166"/>
      <c r="K262" s="167"/>
      <c r="L262" s="881"/>
      <c r="M262" s="104">
        <v>18537.7</v>
      </c>
      <c r="N262" s="104">
        <f>M262-(M262*0.03)</f>
        <v>17981.569</v>
      </c>
      <c r="O262" s="105">
        <v>7.0000000000000007E-2</v>
      </c>
      <c r="P262" s="101">
        <f t="shared" si="25"/>
        <v>19240.278829999999</v>
      </c>
    </row>
    <row r="263" spans="1:16" ht="25.5" customHeight="1">
      <c r="A263" s="151"/>
      <c r="B263" s="805"/>
      <c r="C263" s="786"/>
      <c r="D263" s="811"/>
      <c r="E263" s="824"/>
      <c r="F263" s="161"/>
      <c r="G263" s="843"/>
      <c r="H263" s="162"/>
      <c r="I263" s="856"/>
      <c r="J263" s="166"/>
      <c r="K263" s="167"/>
      <c r="L263" s="881"/>
      <c r="M263" s="104">
        <v>9031.68</v>
      </c>
      <c r="N263" s="104">
        <f t="shared" ref="N263:N272" si="26">M263-(M263*0.03)</f>
        <v>8760.7296000000006</v>
      </c>
      <c r="O263" s="105">
        <v>7.0000000000000007E-2</v>
      </c>
      <c r="P263" s="101">
        <f t="shared" si="25"/>
        <v>9373.9806720000015</v>
      </c>
    </row>
    <row r="264" spans="1:16">
      <c r="A264" s="152"/>
      <c r="B264" s="805"/>
      <c r="C264" s="786"/>
      <c r="D264" s="811"/>
      <c r="E264" s="825"/>
      <c r="F264" s="161"/>
      <c r="G264" s="843"/>
      <c r="H264" s="434"/>
      <c r="I264" s="858"/>
      <c r="J264" s="863"/>
      <c r="K264" s="874"/>
      <c r="L264" s="881"/>
      <c r="N264" s="104">
        <f t="shared" si="26"/>
        <v>0</v>
      </c>
      <c r="O264" s="105">
        <v>7.0000000000000007E-2</v>
      </c>
      <c r="P264" s="101">
        <f t="shared" si="25"/>
        <v>0</v>
      </c>
    </row>
    <row r="265" spans="1:16">
      <c r="A265" s="136"/>
      <c r="B265" s="805"/>
      <c r="C265" s="786"/>
      <c r="D265" s="811"/>
      <c r="E265" s="826"/>
      <c r="F265" s="161"/>
      <c r="G265" s="843"/>
      <c r="H265" s="162"/>
      <c r="I265" s="856"/>
      <c r="J265" s="166"/>
      <c r="K265" s="167"/>
      <c r="L265" s="881"/>
      <c r="M265" s="104">
        <v>8478.9599999999991</v>
      </c>
      <c r="N265" s="104">
        <f t="shared" si="26"/>
        <v>8224.5911999999989</v>
      </c>
      <c r="O265" s="105">
        <v>7.0000000000000007E-2</v>
      </c>
      <c r="P265" s="101">
        <f t="shared" si="25"/>
        <v>8800.3125839999993</v>
      </c>
    </row>
    <row r="266" spans="1:16" ht="35.25" customHeight="1">
      <c r="A266" s="136"/>
      <c r="B266" s="805"/>
      <c r="C266" s="786"/>
      <c r="D266" s="811"/>
      <c r="E266" s="182"/>
      <c r="F266" s="161"/>
      <c r="G266" s="843"/>
      <c r="H266" s="162"/>
      <c r="I266" s="856"/>
      <c r="J266" s="166"/>
      <c r="K266" s="167"/>
      <c r="L266" s="881"/>
      <c r="M266" s="104">
        <v>11122.62</v>
      </c>
      <c r="N266" s="104">
        <f t="shared" si="26"/>
        <v>10788.941400000002</v>
      </c>
      <c r="O266" s="105">
        <v>7.0000000000000007E-2</v>
      </c>
      <c r="P266" s="101">
        <f t="shared" si="25"/>
        <v>11544.167298000002</v>
      </c>
    </row>
    <row r="267" spans="1:16">
      <c r="A267" s="136"/>
      <c r="B267" s="805"/>
      <c r="C267" s="786"/>
      <c r="D267" s="812"/>
      <c r="E267" s="160"/>
      <c r="F267" s="161"/>
      <c r="G267" s="843"/>
      <c r="H267" s="162"/>
      <c r="I267" s="856"/>
      <c r="J267" s="166"/>
      <c r="K267" s="167"/>
      <c r="L267" s="881"/>
      <c r="M267" s="104">
        <v>3813.12</v>
      </c>
      <c r="N267" s="104">
        <f t="shared" si="26"/>
        <v>3698.7264</v>
      </c>
      <c r="O267" s="105">
        <v>7.0000000000000007E-2</v>
      </c>
      <c r="P267" s="101">
        <f t="shared" si="25"/>
        <v>3957.637248</v>
      </c>
    </row>
    <row r="268" spans="1:16">
      <c r="A268" s="136"/>
      <c r="B268" s="805"/>
      <c r="C268" s="786"/>
      <c r="D268" s="812"/>
      <c r="E268" s="182"/>
      <c r="F268" s="161"/>
      <c r="G268" s="843"/>
      <c r="H268" s="162"/>
      <c r="I268" s="856"/>
      <c r="J268" s="166"/>
      <c r="K268" s="167"/>
      <c r="L268" s="881"/>
    </row>
    <row r="269" spans="1:16">
      <c r="A269" s="136"/>
      <c r="B269" s="805"/>
      <c r="C269" s="786"/>
      <c r="D269" s="812"/>
      <c r="E269" s="182"/>
      <c r="F269" s="161"/>
      <c r="G269" s="843"/>
      <c r="H269" s="162"/>
      <c r="I269" s="856"/>
      <c r="J269" s="166"/>
      <c r="K269" s="167"/>
      <c r="L269" s="881"/>
    </row>
    <row r="270" spans="1:16">
      <c r="A270" s="136"/>
      <c r="B270" s="805"/>
      <c r="C270" s="786"/>
      <c r="D270" s="812"/>
      <c r="E270" s="182"/>
      <c r="F270" s="161"/>
      <c r="G270" s="843"/>
      <c r="H270" s="162"/>
      <c r="I270" s="856"/>
      <c r="J270" s="166"/>
      <c r="K270" s="167"/>
      <c r="L270" s="881"/>
    </row>
    <row r="271" spans="1:16">
      <c r="A271" s="136"/>
      <c r="B271" s="805"/>
      <c r="C271" s="786"/>
      <c r="D271" s="812"/>
      <c r="E271" s="182"/>
      <c r="F271" s="161"/>
      <c r="G271" s="843"/>
      <c r="H271" s="162"/>
      <c r="I271" s="856"/>
      <c r="J271" s="166"/>
      <c r="K271" s="167"/>
      <c r="L271" s="881"/>
    </row>
    <row r="272" spans="1:16">
      <c r="A272" s="136"/>
      <c r="B272" s="805"/>
      <c r="C272" s="786"/>
      <c r="D272" s="812"/>
      <c r="E272" s="182"/>
      <c r="F272" s="161"/>
      <c r="G272" s="843"/>
      <c r="H272" s="162"/>
      <c r="I272" s="856"/>
      <c r="J272" s="166"/>
      <c r="K272" s="167"/>
      <c r="L272" s="881"/>
      <c r="M272" s="104">
        <v>8640</v>
      </c>
      <c r="N272" s="104">
        <f t="shared" si="26"/>
        <v>8380.7999999999993</v>
      </c>
      <c r="O272" s="105">
        <v>7.0000000000000007E-2</v>
      </c>
      <c r="P272" s="101">
        <f>(N272*O272)+N272</f>
        <v>8967.4559999999983</v>
      </c>
    </row>
    <row r="273" spans="1:16">
      <c r="A273" s="165"/>
      <c r="B273" s="805"/>
      <c r="C273" s="786"/>
      <c r="D273" s="812"/>
      <c r="E273" s="160"/>
      <c r="F273" s="161"/>
      <c r="G273" s="843"/>
      <c r="H273" s="162"/>
      <c r="I273" s="856"/>
      <c r="J273" s="166"/>
      <c r="K273" s="167"/>
      <c r="L273" s="881"/>
    </row>
    <row r="274" spans="1:16">
      <c r="A274" s="168"/>
      <c r="B274" s="790"/>
      <c r="C274" s="790"/>
      <c r="D274" s="783"/>
      <c r="E274" s="618"/>
      <c r="F274" s="618"/>
      <c r="G274" s="848"/>
      <c r="H274" s="468"/>
      <c r="I274" s="783"/>
      <c r="J274" s="865"/>
      <c r="K274" s="618"/>
      <c r="L274" s="883"/>
      <c r="M274" s="3753"/>
    </row>
    <row r="275" spans="1:16">
      <c r="F275" s="399"/>
    </row>
    <row r="276" spans="1:16">
      <c r="A276" s="2" t="s">
        <v>1</v>
      </c>
      <c r="B276" s="793"/>
      <c r="C276" s="785"/>
      <c r="F276" s="399"/>
      <c r="I276" s="853"/>
      <c r="K276" s="867"/>
      <c r="L276" s="878"/>
    </row>
    <row r="277" spans="1:16">
      <c r="A277" s="3761" t="s">
        <v>2670</v>
      </c>
      <c r="B277" s="3761"/>
      <c r="C277" s="792"/>
      <c r="D277" s="589"/>
      <c r="F277" s="399"/>
      <c r="I277" s="853"/>
      <c r="K277" s="867"/>
      <c r="L277" s="878"/>
    </row>
    <row r="278" spans="1:16" ht="35.25" thickBot="1">
      <c r="F278" s="399"/>
    </row>
    <row r="279" spans="1:16">
      <c r="A279" s="3770" t="s">
        <v>3</v>
      </c>
      <c r="B279" s="3771"/>
      <c r="C279" s="80" t="s">
        <v>4</v>
      </c>
      <c r="D279" s="808" t="s">
        <v>5</v>
      </c>
      <c r="E279" s="820" t="s">
        <v>6</v>
      </c>
      <c r="F279" s="833" t="s">
        <v>6</v>
      </c>
      <c r="G279" s="841" t="s">
        <v>7</v>
      </c>
      <c r="H279" s="850" t="s">
        <v>8</v>
      </c>
      <c r="I279" s="854" t="s">
        <v>936</v>
      </c>
      <c r="J279" s="860" t="s">
        <v>10</v>
      </c>
      <c r="K279" s="868" t="s">
        <v>10</v>
      </c>
      <c r="L279" s="879" t="s">
        <v>2534</v>
      </c>
      <c r="M279" s="117"/>
    </row>
    <row r="280" spans="1:16" ht="35.25" thickBot="1">
      <c r="A280" s="118"/>
      <c r="B280" s="794"/>
      <c r="C280" s="414"/>
      <c r="D280" s="809" t="s">
        <v>11</v>
      </c>
      <c r="E280" s="821" t="s">
        <v>13</v>
      </c>
      <c r="F280" s="834" t="s">
        <v>12</v>
      </c>
      <c r="G280" s="842"/>
      <c r="H280" s="851" t="s">
        <v>14</v>
      </c>
      <c r="I280" s="855" t="s">
        <v>937</v>
      </c>
      <c r="J280" s="861" t="s">
        <v>16</v>
      </c>
      <c r="K280" s="869" t="s">
        <v>15</v>
      </c>
      <c r="L280" s="880" t="s">
        <v>2535</v>
      </c>
      <c r="M280" s="117"/>
    </row>
    <row r="281" spans="1:16">
      <c r="A281" s="127"/>
      <c r="B281" s="805"/>
      <c r="C281" s="786"/>
      <c r="D281" s="811"/>
      <c r="E281" s="830"/>
      <c r="F281" s="835"/>
      <c r="G281" s="843"/>
      <c r="H281" s="162"/>
      <c r="I281" s="856"/>
      <c r="J281" s="166"/>
      <c r="K281" s="860"/>
      <c r="L281" s="881"/>
      <c r="M281" s="104">
        <v>3552</v>
      </c>
      <c r="N281" s="104">
        <f t="shared" ref="N281:N297" si="27">M281-(M281*0.03)</f>
        <v>3445.44</v>
      </c>
      <c r="O281" s="105">
        <v>7.0000000000000007E-2</v>
      </c>
      <c r="P281" s="101">
        <f t="shared" ref="P281:P297" si="28">(N281*O281)+N281</f>
        <v>3686.6208000000001</v>
      </c>
    </row>
    <row r="282" spans="1:16">
      <c r="A282" s="136"/>
      <c r="B282" s="805"/>
      <c r="C282" s="786"/>
      <c r="D282" s="811"/>
      <c r="E282" s="822"/>
      <c r="F282" s="161"/>
      <c r="G282" s="843"/>
      <c r="H282" s="162"/>
      <c r="I282" s="856"/>
      <c r="J282" s="166"/>
      <c r="K282" s="870"/>
      <c r="L282" s="881"/>
      <c r="N282" s="104">
        <f t="shared" si="27"/>
        <v>0</v>
      </c>
      <c r="O282" s="105">
        <v>7.0000000000000007E-2</v>
      </c>
      <c r="P282" s="101">
        <f t="shared" si="28"/>
        <v>0</v>
      </c>
    </row>
    <row r="283" spans="1:16">
      <c r="A283" s="136"/>
      <c r="B283" s="807"/>
      <c r="C283" s="786"/>
      <c r="D283" s="811"/>
      <c r="E283" s="822"/>
      <c r="F283" s="161"/>
      <c r="G283" s="843"/>
      <c r="H283" s="162"/>
      <c r="I283" s="856"/>
      <c r="J283" s="166"/>
      <c r="K283" s="871"/>
      <c r="L283" s="881"/>
      <c r="M283" s="104">
        <v>9498.06</v>
      </c>
      <c r="N283" s="104">
        <f t="shared" si="27"/>
        <v>9213.118199999999</v>
      </c>
      <c r="O283" s="105">
        <v>7.0000000000000007E-2</v>
      </c>
      <c r="P283" s="101">
        <f t="shared" si="28"/>
        <v>9858.0364739999986</v>
      </c>
    </row>
    <row r="284" spans="1:16">
      <c r="A284" s="136"/>
      <c r="B284" s="807"/>
      <c r="C284" s="786"/>
      <c r="D284" s="811"/>
      <c r="E284" s="822"/>
      <c r="F284" s="161"/>
      <c r="G284" s="843"/>
      <c r="H284" s="162"/>
      <c r="I284" s="856"/>
      <c r="J284" s="166"/>
      <c r="K284" s="167"/>
      <c r="L284" s="881"/>
      <c r="M284" s="104">
        <v>15305.4</v>
      </c>
      <c r="N284" s="104">
        <f t="shared" si="27"/>
        <v>14846.237999999999</v>
      </c>
      <c r="O284" s="105">
        <v>7.0000000000000007E-2</v>
      </c>
      <c r="P284" s="101">
        <f t="shared" si="28"/>
        <v>15885.47466</v>
      </c>
    </row>
    <row r="285" spans="1:16">
      <c r="A285" s="136"/>
      <c r="B285" s="805"/>
      <c r="C285" s="786"/>
      <c r="D285" s="811"/>
      <c r="E285" s="822"/>
      <c r="F285" s="161"/>
      <c r="G285" s="843"/>
      <c r="H285" s="162"/>
      <c r="I285" s="856"/>
      <c r="J285" s="166"/>
      <c r="K285" s="167"/>
      <c r="L285" s="881"/>
      <c r="N285" s="104">
        <f t="shared" si="27"/>
        <v>0</v>
      </c>
      <c r="O285" s="105">
        <v>7.0000000000000007E-2</v>
      </c>
      <c r="P285" s="101">
        <f t="shared" si="28"/>
        <v>0</v>
      </c>
    </row>
    <row r="286" spans="1:16">
      <c r="A286" s="136"/>
      <c r="B286" s="805"/>
      <c r="C286" s="786"/>
      <c r="D286" s="811"/>
      <c r="E286" s="822"/>
      <c r="F286" s="161"/>
      <c r="G286" s="843"/>
      <c r="H286" s="162"/>
      <c r="I286" s="856"/>
      <c r="J286" s="166"/>
      <c r="K286" s="167"/>
      <c r="L286" s="881"/>
      <c r="N286" s="104">
        <f t="shared" si="27"/>
        <v>0</v>
      </c>
      <c r="O286" s="105">
        <v>7.0000000000000007E-2</v>
      </c>
      <c r="P286" s="101">
        <f t="shared" si="28"/>
        <v>0</v>
      </c>
    </row>
    <row r="287" spans="1:16">
      <c r="A287" s="136"/>
      <c r="B287" s="805"/>
      <c r="C287" s="786"/>
      <c r="D287" s="811"/>
      <c r="E287" s="822"/>
      <c r="F287" s="161"/>
      <c r="G287" s="843"/>
      <c r="H287" s="162"/>
      <c r="I287" s="856"/>
      <c r="J287" s="166"/>
      <c r="K287" s="167"/>
      <c r="L287" s="881"/>
      <c r="N287" s="104">
        <f t="shared" si="27"/>
        <v>0</v>
      </c>
      <c r="O287" s="105">
        <v>7.0000000000000007E-2</v>
      </c>
      <c r="P287" s="101">
        <f t="shared" si="28"/>
        <v>0</v>
      </c>
    </row>
    <row r="288" spans="1:16">
      <c r="A288" s="136"/>
      <c r="B288" s="807"/>
      <c r="C288" s="789"/>
      <c r="D288" s="810"/>
      <c r="E288" s="822"/>
      <c r="F288" s="161"/>
      <c r="G288" s="844"/>
      <c r="H288" s="852"/>
      <c r="I288" s="857"/>
      <c r="J288" s="862"/>
      <c r="K288" s="872"/>
      <c r="M288" s="104">
        <v>14244.12</v>
      </c>
      <c r="N288" s="104">
        <f t="shared" si="27"/>
        <v>13816.796400000001</v>
      </c>
      <c r="O288" s="105">
        <v>7.0000000000000007E-2</v>
      </c>
      <c r="P288" s="101">
        <f t="shared" si="28"/>
        <v>14783.972148000001</v>
      </c>
    </row>
    <row r="289" spans="1:16">
      <c r="A289" s="136"/>
      <c r="B289" s="804"/>
      <c r="C289" s="786"/>
      <c r="D289" s="811"/>
      <c r="E289" s="822"/>
      <c r="F289" s="161"/>
      <c r="G289" s="843"/>
      <c r="H289" s="162"/>
      <c r="I289" s="856"/>
      <c r="J289" s="166"/>
      <c r="K289" s="167"/>
      <c r="L289" s="881"/>
      <c r="M289" s="104">
        <v>3240</v>
      </c>
      <c r="N289" s="104">
        <f t="shared" si="27"/>
        <v>3142.8</v>
      </c>
      <c r="O289" s="105">
        <v>7.0000000000000007E-2</v>
      </c>
      <c r="P289" s="101">
        <f t="shared" si="28"/>
        <v>3362.7960000000003</v>
      </c>
    </row>
    <row r="290" spans="1:16">
      <c r="A290" s="136"/>
      <c r="B290" s="804"/>
      <c r="C290" s="786"/>
      <c r="D290" s="811"/>
      <c r="E290" s="822"/>
      <c r="F290" s="161"/>
      <c r="G290" s="843"/>
      <c r="H290" s="162"/>
      <c r="I290" s="856"/>
      <c r="J290" s="166"/>
      <c r="K290" s="167"/>
      <c r="L290" s="881"/>
      <c r="M290" s="104">
        <v>14700</v>
      </c>
      <c r="N290" s="104">
        <f t="shared" si="27"/>
        <v>14259</v>
      </c>
      <c r="O290" s="105">
        <v>7.0000000000000007E-2</v>
      </c>
      <c r="P290" s="101">
        <f t="shared" si="28"/>
        <v>15257.130000000001</v>
      </c>
    </row>
    <row r="291" spans="1:16">
      <c r="A291" s="136"/>
      <c r="B291" s="804"/>
      <c r="C291" s="789"/>
      <c r="D291" s="810"/>
      <c r="E291" s="831"/>
      <c r="F291" s="836"/>
      <c r="G291" s="844"/>
      <c r="H291" s="852"/>
      <c r="I291" s="857"/>
      <c r="J291" s="862"/>
      <c r="K291" s="873"/>
      <c r="L291" s="882"/>
      <c r="M291" s="104">
        <v>14582.7</v>
      </c>
      <c r="N291" s="104">
        <f t="shared" si="27"/>
        <v>14145.219000000001</v>
      </c>
      <c r="O291" s="105">
        <v>7.0000000000000007E-2</v>
      </c>
      <c r="P291" s="101">
        <f t="shared" si="28"/>
        <v>15135.384330000001</v>
      </c>
    </row>
    <row r="292" spans="1:16">
      <c r="A292" s="136"/>
      <c r="B292" s="804"/>
      <c r="C292" s="786"/>
      <c r="D292" s="811"/>
      <c r="E292" s="822"/>
      <c r="F292" s="161"/>
      <c r="G292" s="843"/>
      <c r="H292" s="162"/>
      <c r="I292" s="856"/>
      <c r="J292" s="166"/>
      <c r="K292" s="167"/>
      <c r="L292" s="882"/>
      <c r="M292" s="104">
        <v>13483.8</v>
      </c>
      <c r="N292" s="104">
        <f t="shared" si="27"/>
        <v>13079.286</v>
      </c>
      <c r="O292" s="105">
        <v>7.0000000000000007E-2</v>
      </c>
      <c r="P292" s="101">
        <f t="shared" si="28"/>
        <v>13994.836020000001</v>
      </c>
    </row>
    <row r="293" spans="1:16">
      <c r="A293" s="136"/>
      <c r="B293" s="805"/>
      <c r="C293" s="789"/>
      <c r="D293" s="810"/>
      <c r="E293" s="822"/>
      <c r="F293" s="161"/>
      <c r="G293" s="844"/>
      <c r="H293" s="852"/>
      <c r="I293" s="857"/>
      <c r="J293" s="862"/>
      <c r="K293" s="873"/>
      <c r="L293" s="882"/>
      <c r="M293" s="104">
        <v>2669.52</v>
      </c>
      <c r="N293" s="104">
        <f t="shared" si="27"/>
        <v>2589.4344000000001</v>
      </c>
      <c r="O293" s="105">
        <v>7.0000000000000007E-2</v>
      </c>
      <c r="P293" s="101">
        <f t="shared" si="28"/>
        <v>2770.6948080000002</v>
      </c>
    </row>
    <row r="294" spans="1:16">
      <c r="A294" s="136"/>
      <c r="B294" s="805"/>
      <c r="C294" s="789"/>
      <c r="D294" s="810"/>
      <c r="E294" s="822"/>
      <c r="F294" s="161"/>
      <c r="G294" s="844"/>
      <c r="H294" s="852"/>
      <c r="I294" s="857"/>
      <c r="J294" s="862"/>
      <c r="K294" s="873"/>
      <c r="L294" s="882"/>
      <c r="N294" s="104">
        <f t="shared" si="27"/>
        <v>0</v>
      </c>
      <c r="O294" s="105">
        <v>7.0000000000000007E-2</v>
      </c>
      <c r="P294" s="101">
        <f t="shared" si="28"/>
        <v>0</v>
      </c>
    </row>
    <row r="295" spans="1:16">
      <c r="A295" s="148"/>
      <c r="B295" s="806"/>
      <c r="C295" s="789"/>
      <c r="D295" s="810"/>
      <c r="E295" s="822"/>
      <c r="F295" s="161"/>
      <c r="G295" s="844"/>
      <c r="H295" s="852"/>
      <c r="I295" s="857"/>
      <c r="J295" s="862"/>
      <c r="K295" s="873"/>
      <c r="L295" s="882"/>
      <c r="M295" s="104">
        <v>12972.96</v>
      </c>
      <c r="N295" s="104">
        <f t="shared" si="27"/>
        <v>12583.771199999999</v>
      </c>
      <c r="O295" s="105">
        <v>7.0000000000000007E-2</v>
      </c>
      <c r="P295" s="101">
        <f t="shared" si="28"/>
        <v>13464.635183999999</v>
      </c>
    </row>
    <row r="296" spans="1:16">
      <c r="A296" s="136"/>
      <c r="B296" s="805"/>
      <c r="C296" s="786"/>
      <c r="D296" s="811"/>
      <c r="E296" s="822"/>
      <c r="F296" s="161"/>
      <c r="G296" s="843"/>
      <c r="H296" s="162"/>
      <c r="I296" s="856"/>
      <c r="J296" s="862"/>
      <c r="K296" s="167"/>
      <c r="L296" s="882"/>
      <c r="M296" s="104">
        <v>12687.84</v>
      </c>
      <c r="N296" s="104">
        <f t="shared" si="27"/>
        <v>12307.2048</v>
      </c>
      <c r="O296" s="105">
        <v>7.0000000000000007E-2</v>
      </c>
      <c r="P296" s="101">
        <f t="shared" si="28"/>
        <v>13168.709135999999</v>
      </c>
    </row>
    <row r="297" spans="1:16">
      <c r="A297" s="136"/>
      <c r="B297" s="805"/>
      <c r="C297" s="786"/>
      <c r="D297" s="811"/>
      <c r="E297" s="822"/>
      <c r="F297" s="161"/>
      <c r="G297" s="843"/>
      <c r="H297" s="162"/>
      <c r="I297" s="856"/>
      <c r="J297" s="166"/>
      <c r="K297" s="167"/>
      <c r="L297" s="881"/>
      <c r="M297" s="104">
        <v>16572.599999999999</v>
      </c>
      <c r="N297" s="104">
        <f t="shared" si="27"/>
        <v>16075.421999999999</v>
      </c>
      <c r="O297" s="105">
        <v>7.0000000000000007E-2</v>
      </c>
      <c r="P297" s="101">
        <f t="shared" si="28"/>
        <v>17200.701539999998</v>
      </c>
    </row>
    <row r="298" spans="1:16">
      <c r="A298" s="136"/>
      <c r="B298" s="805"/>
      <c r="C298" s="786"/>
      <c r="D298" s="811"/>
      <c r="E298" s="823"/>
      <c r="F298" s="161"/>
      <c r="G298" s="843"/>
      <c r="H298" s="162"/>
      <c r="I298" s="856"/>
      <c r="J298" s="166"/>
      <c r="K298" s="167"/>
      <c r="L298" s="881"/>
      <c r="M298" s="104">
        <v>6021.12</v>
      </c>
      <c r="N298" s="104">
        <f>M298-(M298*0.03)</f>
        <v>5840.4863999999998</v>
      </c>
      <c r="O298" s="105">
        <v>7.0000000000000007E-2</v>
      </c>
      <c r="P298" s="101">
        <f>(N298*O298)+N298</f>
        <v>6249.3204479999995</v>
      </c>
    </row>
    <row r="299" spans="1:16">
      <c r="A299" s="136"/>
      <c r="B299" s="805"/>
      <c r="C299" s="786"/>
      <c r="D299" s="811"/>
      <c r="E299" s="823"/>
      <c r="F299" s="161"/>
      <c r="G299" s="843"/>
      <c r="H299" s="162"/>
      <c r="I299" s="856"/>
      <c r="J299" s="166"/>
      <c r="K299" s="167"/>
      <c r="L299" s="881"/>
      <c r="M299" s="104">
        <v>8714.16</v>
      </c>
      <c r="N299" s="104">
        <f>M299-(M299*0.03)</f>
        <v>8452.7351999999992</v>
      </c>
      <c r="O299" s="105">
        <v>7.0000000000000007E-2</v>
      </c>
      <c r="P299" s="101">
        <f>(N299*O299)+N299</f>
        <v>9044.4266639999987</v>
      </c>
    </row>
    <row r="300" spans="1:16">
      <c r="A300" s="136"/>
      <c r="B300" s="805"/>
      <c r="C300" s="786"/>
      <c r="D300" s="811"/>
      <c r="E300" s="823"/>
      <c r="F300" s="161"/>
      <c r="G300" s="843"/>
      <c r="H300" s="162"/>
      <c r="I300" s="856"/>
      <c r="J300" s="166"/>
      <c r="K300" s="167"/>
      <c r="L300" s="881"/>
      <c r="M300" s="104">
        <v>0</v>
      </c>
      <c r="N300" s="104">
        <f>M300-(M300*0.03)</f>
        <v>0</v>
      </c>
      <c r="O300" s="105">
        <v>7.0000000000000007E-2</v>
      </c>
      <c r="P300" s="101">
        <f t="shared" ref="P300:P306" si="29">(N300*O300)+N300</f>
        <v>0</v>
      </c>
    </row>
    <row r="301" spans="1:16" ht="35.25" customHeight="1">
      <c r="A301" s="136"/>
      <c r="B301" s="805"/>
      <c r="C301" s="786"/>
      <c r="D301" s="811"/>
      <c r="E301" s="823"/>
      <c r="F301" s="161"/>
      <c r="G301" s="843"/>
      <c r="H301" s="162"/>
      <c r="I301" s="856"/>
      <c r="J301" s="166"/>
      <c r="K301" s="167"/>
      <c r="L301" s="881"/>
      <c r="M301" s="104">
        <v>18537.7</v>
      </c>
      <c r="N301" s="104">
        <f>M301-(M301*0.03)</f>
        <v>17981.569</v>
      </c>
      <c r="O301" s="105">
        <v>7.0000000000000007E-2</v>
      </c>
      <c r="P301" s="101">
        <f t="shared" si="29"/>
        <v>19240.278829999999</v>
      </c>
    </row>
    <row r="302" spans="1:16">
      <c r="A302" s="151"/>
      <c r="B302" s="805"/>
      <c r="C302" s="786"/>
      <c r="D302" s="811"/>
      <c r="E302" s="824"/>
      <c r="F302" s="161"/>
      <c r="G302" s="843"/>
      <c r="H302" s="162"/>
      <c r="I302" s="856"/>
      <c r="J302" s="166"/>
      <c r="K302" s="167"/>
      <c r="L302" s="881"/>
      <c r="M302" s="104">
        <v>9031.68</v>
      </c>
      <c r="N302" s="104">
        <f t="shared" ref="N302:N311" si="30">M302-(M302*0.03)</f>
        <v>8760.7296000000006</v>
      </c>
      <c r="O302" s="105">
        <v>7.0000000000000007E-2</v>
      </c>
      <c r="P302" s="101">
        <f t="shared" si="29"/>
        <v>9373.9806720000015</v>
      </c>
    </row>
    <row r="303" spans="1:16">
      <c r="A303" s="152"/>
      <c r="B303" s="805"/>
      <c r="C303" s="786"/>
      <c r="D303" s="811"/>
      <c r="E303" s="825"/>
      <c r="F303" s="161"/>
      <c r="G303" s="843"/>
      <c r="H303" s="434"/>
      <c r="I303" s="858"/>
      <c r="J303" s="863"/>
      <c r="K303" s="874"/>
      <c r="L303" s="881"/>
      <c r="N303" s="104">
        <f t="shared" si="30"/>
        <v>0</v>
      </c>
      <c r="O303" s="105">
        <v>7.0000000000000007E-2</v>
      </c>
      <c r="P303" s="101">
        <f t="shared" si="29"/>
        <v>0</v>
      </c>
    </row>
    <row r="304" spans="1:16">
      <c r="A304" s="136"/>
      <c r="B304" s="805"/>
      <c r="C304" s="786"/>
      <c r="D304" s="811"/>
      <c r="E304" s="826"/>
      <c r="F304" s="161"/>
      <c r="G304" s="843"/>
      <c r="H304" s="162"/>
      <c r="I304" s="856"/>
      <c r="J304" s="166"/>
      <c r="K304" s="167"/>
      <c r="L304" s="881"/>
      <c r="M304" s="104">
        <v>8478.9599999999991</v>
      </c>
      <c r="N304" s="104">
        <f t="shared" si="30"/>
        <v>8224.5911999999989</v>
      </c>
      <c r="O304" s="105">
        <v>7.0000000000000007E-2</v>
      </c>
      <c r="P304" s="101">
        <f t="shared" si="29"/>
        <v>8800.3125839999993</v>
      </c>
    </row>
    <row r="305" spans="1:16">
      <c r="A305" s="136"/>
      <c r="B305" s="805"/>
      <c r="C305" s="786"/>
      <c r="D305" s="811"/>
      <c r="E305" s="182"/>
      <c r="F305" s="161"/>
      <c r="G305" s="843"/>
      <c r="H305" s="162"/>
      <c r="I305" s="856"/>
      <c r="J305" s="166"/>
      <c r="K305" s="167"/>
      <c r="L305" s="881"/>
      <c r="M305" s="104">
        <v>11122.62</v>
      </c>
      <c r="N305" s="104">
        <f t="shared" si="30"/>
        <v>10788.941400000002</v>
      </c>
      <c r="O305" s="105">
        <v>7.0000000000000007E-2</v>
      </c>
      <c r="P305" s="101">
        <f t="shared" si="29"/>
        <v>11544.167298000002</v>
      </c>
    </row>
    <row r="306" spans="1:16">
      <c r="A306" s="136"/>
      <c r="B306" s="805"/>
      <c r="C306" s="786"/>
      <c r="D306" s="812"/>
      <c r="E306" s="160"/>
      <c r="F306" s="161"/>
      <c r="G306" s="843"/>
      <c r="H306" s="162"/>
      <c r="I306" s="856"/>
      <c r="J306" s="166"/>
      <c r="K306" s="167"/>
      <c r="L306" s="881"/>
      <c r="M306" s="104">
        <v>3813.12</v>
      </c>
      <c r="N306" s="104">
        <f t="shared" si="30"/>
        <v>3698.7264</v>
      </c>
      <c r="O306" s="105">
        <v>7.0000000000000007E-2</v>
      </c>
      <c r="P306" s="101">
        <f t="shared" si="29"/>
        <v>3957.637248</v>
      </c>
    </row>
    <row r="307" spans="1:16">
      <c r="A307" s="136"/>
      <c r="B307" s="805"/>
      <c r="C307" s="786"/>
      <c r="D307" s="812"/>
      <c r="E307" s="182"/>
      <c r="F307" s="161"/>
      <c r="G307" s="843"/>
      <c r="H307" s="162"/>
      <c r="I307" s="856"/>
      <c r="J307" s="166"/>
      <c r="K307" s="167"/>
      <c r="L307" s="881"/>
    </row>
    <row r="308" spans="1:16">
      <c r="A308" s="136"/>
      <c r="B308" s="805"/>
      <c r="C308" s="786"/>
      <c r="D308" s="812"/>
      <c r="E308" s="182"/>
      <c r="F308" s="161"/>
      <c r="G308" s="843"/>
      <c r="H308" s="162"/>
      <c r="I308" s="856"/>
      <c r="J308" s="166"/>
      <c r="K308" s="167"/>
      <c r="L308" s="881"/>
    </row>
    <row r="309" spans="1:16">
      <c r="A309" s="136"/>
      <c r="B309" s="805"/>
      <c r="C309" s="786"/>
      <c r="D309" s="812"/>
      <c r="E309" s="182"/>
      <c r="F309" s="161"/>
      <c r="G309" s="843"/>
      <c r="H309" s="162"/>
      <c r="I309" s="856"/>
      <c r="J309" s="166"/>
      <c r="K309" s="167"/>
      <c r="L309" s="881"/>
    </row>
    <row r="310" spans="1:16">
      <c r="A310" s="136"/>
      <c r="B310" s="805"/>
      <c r="C310" s="786"/>
      <c r="D310" s="812"/>
      <c r="E310" s="182"/>
      <c r="F310" s="161"/>
      <c r="G310" s="843"/>
      <c r="H310" s="162"/>
      <c r="I310" s="856"/>
      <c r="J310" s="166"/>
      <c r="K310" s="167"/>
      <c r="L310" s="881"/>
    </row>
    <row r="311" spans="1:16">
      <c r="A311" s="136"/>
      <c r="B311" s="805"/>
      <c r="C311" s="786"/>
      <c r="D311" s="812"/>
      <c r="E311" s="182"/>
      <c r="F311" s="161"/>
      <c r="G311" s="843"/>
      <c r="H311" s="162"/>
      <c r="I311" s="856"/>
      <c r="J311" s="166"/>
      <c r="K311" s="167"/>
      <c r="L311" s="881"/>
      <c r="M311" s="104">
        <v>8640</v>
      </c>
      <c r="N311" s="104">
        <f t="shared" si="30"/>
        <v>8380.7999999999993</v>
      </c>
      <c r="O311" s="105">
        <v>7.0000000000000007E-2</v>
      </c>
      <c r="P311" s="101">
        <f>(N311*O311)+N311</f>
        <v>8967.4559999999983</v>
      </c>
    </row>
    <row r="312" spans="1:16">
      <c r="A312" s="165"/>
      <c r="B312" s="805"/>
      <c r="C312" s="786"/>
      <c r="D312" s="812"/>
      <c r="E312" s="160"/>
      <c r="F312" s="161"/>
      <c r="G312" s="843"/>
      <c r="H312" s="162"/>
      <c r="I312" s="856"/>
      <c r="J312" s="166"/>
      <c r="K312" s="167"/>
      <c r="L312" s="881"/>
    </row>
    <row r="313" spans="1:16">
      <c r="A313" s="168"/>
      <c r="B313" s="790"/>
      <c r="C313" s="790"/>
      <c r="D313" s="783"/>
      <c r="E313" s="618"/>
      <c r="F313" s="618"/>
      <c r="G313" s="848"/>
      <c r="H313" s="468"/>
      <c r="I313" s="783"/>
      <c r="J313" s="865"/>
      <c r="K313" s="618"/>
      <c r="L313" s="883"/>
      <c r="M313" s="3753"/>
    </row>
    <row r="314" spans="1:16">
      <c r="F314" s="399"/>
    </row>
    <row r="315" spans="1:16">
      <c r="A315" s="2" t="s">
        <v>1</v>
      </c>
      <c r="B315" s="793"/>
      <c r="C315" s="785"/>
      <c r="F315" s="399"/>
      <c r="I315" s="853"/>
      <c r="K315" s="867"/>
      <c r="L315" s="878"/>
    </row>
    <row r="316" spans="1:16">
      <c r="A316" s="3761" t="s">
        <v>2670</v>
      </c>
      <c r="B316" s="3761"/>
      <c r="C316" s="792"/>
      <c r="D316" s="589"/>
      <c r="F316" s="399"/>
      <c r="I316" s="853"/>
      <c r="K316" s="867"/>
      <c r="L316" s="878"/>
    </row>
    <row r="317" spans="1:16" ht="35.25" thickBot="1">
      <c r="F317" s="399"/>
    </row>
    <row r="318" spans="1:16">
      <c r="A318" s="3770" t="s">
        <v>3</v>
      </c>
      <c r="B318" s="3771"/>
      <c r="C318" s="80" t="s">
        <v>4</v>
      </c>
      <c r="D318" s="808" t="s">
        <v>5</v>
      </c>
      <c r="E318" s="820" t="s">
        <v>6</v>
      </c>
      <c r="F318" s="833" t="s">
        <v>6</v>
      </c>
      <c r="G318" s="841" t="s">
        <v>7</v>
      </c>
      <c r="H318" s="850" t="s">
        <v>8</v>
      </c>
      <c r="I318" s="854" t="s">
        <v>936</v>
      </c>
      <c r="J318" s="860" t="s">
        <v>10</v>
      </c>
      <c r="K318" s="868" t="s">
        <v>10</v>
      </c>
      <c r="L318" s="879" t="s">
        <v>2534</v>
      </c>
      <c r="M318" s="117"/>
    </row>
    <row r="319" spans="1:16" ht="35.25" thickBot="1">
      <c r="A319" s="118"/>
      <c r="B319" s="794"/>
      <c r="C319" s="414"/>
      <c r="D319" s="809" t="s">
        <v>11</v>
      </c>
      <c r="E319" s="821" t="s">
        <v>13</v>
      </c>
      <c r="F319" s="834" t="s">
        <v>12</v>
      </c>
      <c r="G319" s="842"/>
      <c r="H319" s="851" t="s">
        <v>14</v>
      </c>
      <c r="I319" s="855" t="s">
        <v>937</v>
      </c>
      <c r="J319" s="861" t="s">
        <v>16</v>
      </c>
      <c r="K319" s="869" t="s">
        <v>15</v>
      </c>
      <c r="L319" s="880" t="s">
        <v>2535</v>
      </c>
      <c r="M319" s="117"/>
    </row>
    <row r="320" spans="1:16">
      <c r="A320" s="127"/>
      <c r="B320" s="805"/>
      <c r="C320" s="786"/>
      <c r="D320" s="811"/>
      <c r="E320" s="830"/>
      <c r="F320" s="835"/>
      <c r="G320" s="843"/>
      <c r="H320" s="162"/>
      <c r="I320" s="856"/>
      <c r="J320" s="166"/>
      <c r="K320" s="860"/>
      <c r="L320" s="881"/>
      <c r="M320" s="104">
        <v>3552</v>
      </c>
      <c r="N320" s="104">
        <f t="shared" ref="N320:N336" si="31">M320-(M320*0.03)</f>
        <v>3445.44</v>
      </c>
      <c r="O320" s="105">
        <v>7.0000000000000007E-2</v>
      </c>
      <c r="P320" s="101">
        <f t="shared" ref="P320:P336" si="32">(N320*O320)+N320</f>
        <v>3686.6208000000001</v>
      </c>
    </row>
    <row r="321" spans="1:16">
      <c r="A321" s="136"/>
      <c r="B321" s="805"/>
      <c r="C321" s="786"/>
      <c r="D321" s="811"/>
      <c r="E321" s="822"/>
      <c r="F321" s="161"/>
      <c r="G321" s="843"/>
      <c r="H321" s="162"/>
      <c r="I321" s="856"/>
      <c r="J321" s="166"/>
      <c r="K321" s="870"/>
      <c r="L321" s="881"/>
      <c r="N321" s="104">
        <f t="shared" si="31"/>
        <v>0</v>
      </c>
      <c r="O321" s="105">
        <v>7.0000000000000007E-2</v>
      </c>
      <c r="P321" s="101">
        <f t="shared" si="32"/>
        <v>0</v>
      </c>
    </row>
    <row r="322" spans="1:16">
      <c r="A322" s="136"/>
      <c r="B322" s="807"/>
      <c r="C322" s="786"/>
      <c r="D322" s="811"/>
      <c r="E322" s="822"/>
      <c r="F322" s="161"/>
      <c r="G322" s="843"/>
      <c r="H322" s="162"/>
      <c r="I322" s="856"/>
      <c r="J322" s="166"/>
      <c r="K322" s="871"/>
      <c r="L322" s="881"/>
      <c r="M322" s="104">
        <v>9498.06</v>
      </c>
      <c r="N322" s="104">
        <f t="shared" si="31"/>
        <v>9213.118199999999</v>
      </c>
      <c r="O322" s="105">
        <v>7.0000000000000007E-2</v>
      </c>
      <c r="P322" s="101">
        <f t="shared" si="32"/>
        <v>9858.0364739999986</v>
      </c>
    </row>
    <row r="323" spans="1:16">
      <c r="A323" s="136"/>
      <c r="B323" s="807"/>
      <c r="C323" s="786"/>
      <c r="D323" s="811"/>
      <c r="E323" s="822"/>
      <c r="F323" s="161"/>
      <c r="G323" s="843"/>
      <c r="H323" s="162"/>
      <c r="I323" s="856"/>
      <c r="J323" s="166"/>
      <c r="K323" s="167"/>
      <c r="L323" s="881"/>
      <c r="M323" s="104">
        <v>15305.4</v>
      </c>
      <c r="N323" s="104">
        <f t="shared" si="31"/>
        <v>14846.237999999999</v>
      </c>
      <c r="O323" s="105">
        <v>7.0000000000000007E-2</v>
      </c>
      <c r="P323" s="101">
        <f t="shared" si="32"/>
        <v>15885.47466</v>
      </c>
    </row>
    <row r="324" spans="1:16">
      <c r="A324" s="136"/>
      <c r="B324" s="805"/>
      <c r="C324" s="786"/>
      <c r="D324" s="811"/>
      <c r="E324" s="822"/>
      <c r="F324" s="161"/>
      <c r="G324" s="843"/>
      <c r="H324" s="162"/>
      <c r="I324" s="856"/>
      <c r="J324" s="166"/>
      <c r="K324" s="167"/>
      <c r="L324" s="881"/>
      <c r="N324" s="104">
        <f t="shared" si="31"/>
        <v>0</v>
      </c>
      <c r="O324" s="105">
        <v>7.0000000000000007E-2</v>
      </c>
      <c r="P324" s="101">
        <f t="shared" si="32"/>
        <v>0</v>
      </c>
    </row>
    <row r="325" spans="1:16">
      <c r="A325" s="136"/>
      <c r="B325" s="805"/>
      <c r="C325" s="786"/>
      <c r="D325" s="811"/>
      <c r="E325" s="822"/>
      <c r="F325" s="161"/>
      <c r="G325" s="843"/>
      <c r="H325" s="162"/>
      <c r="I325" s="856"/>
      <c r="J325" s="166"/>
      <c r="K325" s="167"/>
      <c r="L325" s="881"/>
      <c r="N325" s="104">
        <f t="shared" si="31"/>
        <v>0</v>
      </c>
      <c r="O325" s="105">
        <v>7.0000000000000007E-2</v>
      </c>
      <c r="P325" s="101">
        <f t="shared" si="32"/>
        <v>0</v>
      </c>
    </row>
    <row r="326" spans="1:16">
      <c r="A326" s="136"/>
      <c r="B326" s="805"/>
      <c r="C326" s="786"/>
      <c r="D326" s="811"/>
      <c r="E326" s="822"/>
      <c r="F326" s="161"/>
      <c r="G326" s="843"/>
      <c r="H326" s="162"/>
      <c r="I326" s="856"/>
      <c r="J326" s="166"/>
      <c r="K326" s="167"/>
      <c r="L326" s="881"/>
      <c r="N326" s="104">
        <f t="shared" si="31"/>
        <v>0</v>
      </c>
      <c r="O326" s="105">
        <v>7.0000000000000007E-2</v>
      </c>
      <c r="P326" s="101">
        <f t="shared" si="32"/>
        <v>0</v>
      </c>
    </row>
    <row r="327" spans="1:16">
      <c r="A327" s="136"/>
      <c r="B327" s="807"/>
      <c r="C327" s="789"/>
      <c r="D327" s="810"/>
      <c r="E327" s="822"/>
      <c r="F327" s="161"/>
      <c r="G327" s="844"/>
      <c r="H327" s="852"/>
      <c r="I327" s="857"/>
      <c r="J327" s="862"/>
      <c r="K327" s="872"/>
      <c r="M327" s="104">
        <v>14244.12</v>
      </c>
      <c r="N327" s="104">
        <f t="shared" si="31"/>
        <v>13816.796400000001</v>
      </c>
      <c r="O327" s="105">
        <v>7.0000000000000007E-2</v>
      </c>
      <c r="P327" s="101">
        <f t="shared" si="32"/>
        <v>14783.972148000001</v>
      </c>
    </row>
    <row r="328" spans="1:16">
      <c r="A328" s="136"/>
      <c r="B328" s="804"/>
      <c r="C328" s="786"/>
      <c r="D328" s="811"/>
      <c r="E328" s="822"/>
      <c r="F328" s="161"/>
      <c r="G328" s="843"/>
      <c r="H328" s="162"/>
      <c r="I328" s="856"/>
      <c r="J328" s="166"/>
      <c r="K328" s="167"/>
      <c r="L328" s="881"/>
      <c r="M328" s="104">
        <v>3240</v>
      </c>
      <c r="N328" s="104">
        <f t="shared" si="31"/>
        <v>3142.8</v>
      </c>
      <c r="O328" s="105">
        <v>7.0000000000000007E-2</v>
      </c>
      <c r="P328" s="101">
        <f t="shared" si="32"/>
        <v>3362.7960000000003</v>
      </c>
    </row>
    <row r="329" spans="1:16">
      <c r="A329" s="136"/>
      <c r="B329" s="804"/>
      <c r="C329" s="786"/>
      <c r="D329" s="811"/>
      <c r="E329" s="822"/>
      <c r="F329" s="161"/>
      <c r="G329" s="843"/>
      <c r="H329" s="162"/>
      <c r="I329" s="856"/>
      <c r="J329" s="166"/>
      <c r="K329" s="167"/>
      <c r="L329" s="881"/>
      <c r="M329" s="104">
        <v>14700</v>
      </c>
      <c r="N329" s="104">
        <f t="shared" si="31"/>
        <v>14259</v>
      </c>
      <c r="O329" s="105">
        <v>7.0000000000000007E-2</v>
      </c>
      <c r="P329" s="101">
        <f t="shared" si="32"/>
        <v>15257.130000000001</v>
      </c>
    </row>
    <row r="330" spans="1:16">
      <c r="A330" s="136"/>
      <c r="B330" s="804"/>
      <c r="C330" s="789"/>
      <c r="D330" s="810"/>
      <c r="E330" s="831"/>
      <c r="F330" s="836"/>
      <c r="G330" s="844"/>
      <c r="H330" s="852"/>
      <c r="I330" s="857"/>
      <c r="J330" s="862"/>
      <c r="K330" s="873"/>
      <c r="L330" s="882"/>
      <c r="M330" s="104">
        <v>14582.7</v>
      </c>
      <c r="N330" s="104">
        <f t="shared" si="31"/>
        <v>14145.219000000001</v>
      </c>
      <c r="O330" s="105">
        <v>7.0000000000000007E-2</v>
      </c>
      <c r="P330" s="101">
        <f t="shared" si="32"/>
        <v>15135.384330000001</v>
      </c>
    </row>
    <row r="331" spans="1:16">
      <c r="A331" s="136"/>
      <c r="B331" s="804"/>
      <c r="C331" s="786"/>
      <c r="D331" s="811"/>
      <c r="E331" s="822"/>
      <c r="F331" s="161"/>
      <c r="G331" s="843"/>
      <c r="H331" s="162"/>
      <c r="I331" s="856"/>
      <c r="J331" s="166"/>
      <c r="K331" s="167"/>
      <c r="L331" s="882"/>
      <c r="M331" s="104">
        <v>13483.8</v>
      </c>
      <c r="N331" s="104">
        <f t="shared" si="31"/>
        <v>13079.286</v>
      </c>
      <c r="O331" s="105">
        <v>7.0000000000000007E-2</v>
      </c>
      <c r="P331" s="101">
        <f t="shared" si="32"/>
        <v>13994.836020000001</v>
      </c>
    </row>
    <row r="332" spans="1:16">
      <c r="A332" s="136"/>
      <c r="B332" s="805"/>
      <c r="C332" s="789"/>
      <c r="D332" s="810"/>
      <c r="E332" s="822"/>
      <c r="F332" s="161"/>
      <c r="G332" s="844"/>
      <c r="H332" s="852"/>
      <c r="I332" s="857"/>
      <c r="J332" s="862"/>
      <c r="K332" s="873"/>
      <c r="L332" s="882"/>
      <c r="M332" s="104">
        <v>2669.52</v>
      </c>
      <c r="N332" s="104">
        <f t="shared" si="31"/>
        <v>2589.4344000000001</v>
      </c>
      <c r="O332" s="105">
        <v>7.0000000000000007E-2</v>
      </c>
      <c r="P332" s="101">
        <f t="shared" si="32"/>
        <v>2770.6948080000002</v>
      </c>
    </row>
    <row r="333" spans="1:16">
      <c r="A333" s="136"/>
      <c r="B333" s="805"/>
      <c r="C333" s="789"/>
      <c r="D333" s="810"/>
      <c r="E333" s="822"/>
      <c r="F333" s="161"/>
      <c r="G333" s="844"/>
      <c r="H333" s="852"/>
      <c r="I333" s="857"/>
      <c r="J333" s="862"/>
      <c r="K333" s="873"/>
      <c r="L333" s="882"/>
      <c r="N333" s="104">
        <f t="shared" si="31"/>
        <v>0</v>
      </c>
      <c r="O333" s="105">
        <v>7.0000000000000007E-2</v>
      </c>
      <c r="P333" s="101">
        <f t="shared" si="32"/>
        <v>0</v>
      </c>
    </row>
    <row r="334" spans="1:16">
      <c r="A334" s="148"/>
      <c r="B334" s="806"/>
      <c r="C334" s="789"/>
      <c r="D334" s="810"/>
      <c r="E334" s="822"/>
      <c r="F334" s="161"/>
      <c r="G334" s="844"/>
      <c r="H334" s="852"/>
      <c r="I334" s="857"/>
      <c r="J334" s="862"/>
      <c r="K334" s="873"/>
      <c r="L334" s="882"/>
      <c r="M334" s="104">
        <v>12972.96</v>
      </c>
      <c r="N334" s="104">
        <f t="shared" si="31"/>
        <v>12583.771199999999</v>
      </c>
      <c r="O334" s="105">
        <v>7.0000000000000007E-2</v>
      </c>
      <c r="P334" s="101">
        <f t="shared" si="32"/>
        <v>13464.635183999999</v>
      </c>
    </row>
    <row r="335" spans="1:16">
      <c r="A335" s="136"/>
      <c r="B335" s="805"/>
      <c r="C335" s="786"/>
      <c r="D335" s="811"/>
      <c r="E335" s="822"/>
      <c r="F335" s="161"/>
      <c r="G335" s="843"/>
      <c r="H335" s="162"/>
      <c r="I335" s="856"/>
      <c r="J335" s="862"/>
      <c r="K335" s="167"/>
      <c r="L335" s="882"/>
      <c r="M335" s="104">
        <v>12687.84</v>
      </c>
      <c r="N335" s="104">
        <f t="shared" si="31"/>
        <v>12307.2048</v>
      </c>
      <c r="O335" s="105">
        <v>7.0000000000000007E-2</v>
      </c>
      <c r="P335" s="101">
        <f t="shared" si="32"/>
        <v>13168.709135999999</v>
      </c>
    </row>
    <row r="336" spans="1:16" ht="35.25" customHeight="1">
      <c r="A336" s="136"/>
      <c r="B336" s="805"/>
      <c r="C336" s="786"/>
      <c r="D336" s="811"/>
      <c r="E336" s="822"/>
      <c r="F336" s="161"/>
      <c r="G336" s="843"/>
      <c r="H336" s="162"/>
      <c r="I336" s="856"/>
      <c r="J336" s="166"/>
      <c r="K336" s="167"/>
      <c r="L336" s="881"/>
      <c r="M336" s="104">
        <v>16572.599999999999</v>
      </c>
      <c r="N336" s="104">
        <f t="shared" si="31"/>
        <v>16075.421999999999</v>
      </c>
      <c r="O336" s="105">
        <v>7.0000000000000007E-2</v>
      </c>
      <c r="P336" s="101">
        <f t="shared" si="32"/>
        <v>17200.701539999998</v>
      </c>
    </row>
    <row r="337" spans="1:16">
      <c r="A337" s="136"/>
      <c r="B337" s="805"/>
      <c r="C337" s="786"/>
      <c r="D337" s="811"/>
      <c r="E337" s="823"/>
      <c r="F337" s="161"/>
      <c r="G337" s="843"/>
      <c r="H337" s="162"/>
      <c r="I337" s="856"/>
      <c r="J337" s="166"/>
      <c r="K337" s="167"/>
      <c r="L337" s="881"/>
      <c r="M337" s="104">
        <v>6021.12</v>
      </c>
      <c r="N337" s="104">
        <f>M337-(M337*0.03)</f>
        <v>5840.4863999999998</v>
      </c>
      <c r="O337" s="105">
        <v>7.0000000000000007E-2</v>
      </c>
      <c r="P337" s="101">
        <f>(N337*O337)+N337</f>
        <v>6249.3204479999995</v>
      </c>
    </row>
    <row r="338" spans="1:16">
      <c r="A338" s="136"/>
      <c r="B338" s="805"/>
      <c r="C338" s="786"/>
      <c r="D338" s="811"/>
      <c r="E338" s="823"/>
      <c r="F338" s="161"/>
      <c r="G338" s="843"/>
      <c r="H338" s="162"/>
      <c r="I338" s="856"/>
      <c r="J338" s="166"/>
      <c r="K338" s="167"/>
      <c r="L338" s="881"/>
      <c r="M338" s="104">
        <v>8714.16</v>
      </c>
      <c r="N338" s="104">
        <f>M338-(M338*0.03)</f>
        <v>8452.7351999999992</v>
      </c>
      <c r="O338" s="105">
        <v>7.0000000000000007E-2</v>
      </c>
      <c r="P338" s="101">
        <f>(N338*O338)+N338</f>
        <v>9044.4266639999987</v>
      </c>
    </row>
    <row r="339" spans="1:16">
      <c r="A339" s="136"/>
      <c r="B339" s="805"/>
      <c r="C339" s="786"/>
      <c r="D339" s="811"/>
      <c r="E339" s="823"/>
      <c r="F339" s="161"/>
      <c r="G339" s="843"/>
      <c r="H339" s="162"/>
      <c r="I339" s="856"/>
      <c r="J339" s="166"/>
      <c r="K339" s="167"/>
      <c r="L339" s="881"/>
      <c r="M339" s="104">
        <v>0</v>
      </c>
      <c r="N339" s="104">
        <f>M339-(M339*0.03)</f>
        <v>0</v>
      </c>
      <c r="O339" s="105">
        <v>7.0000000000000007E-2</v>
      </c>
      <c r="P339" s="101">
        <f t="shared" ref="P339:P345" si="33">(N339*O339)+N339</f>
        <v>0</v>
      </c>
    </row>
    <row r="340" spans="1:16">
      <c r="A340" s="136"/>
      <c r="B340" s="805"/>
      <c r="C340" s="786"/>
      <c r="D340" s="811"/>
      <c r="E340" s="823"/>
      <c r="F340" s="161"/>
      <c r="G340" s="843"/>
      <c r="H340" s="162"/>
      <c r="I340" s="856"/>
      <c r="J340" s="166"/>
      <c r="K340" s="167"/>
      <c r="L340" s="881"/>
      <c r="M340" s="104">
        <v>18537.7</v>
      </c>
      <c r="N340" s="104">
        <f>M340-(M340*0.03)</f>
        <v>17981.569</v>
      </c>
      <c r="O340" s="105">
        <v>7.0000000000000007E-2</v>
      </c>
      <c r="P340" s="101">
        <f t="shared" si="33"/>
        <v>19240.278829999999</v>
      </c>
    </row>
    <row r="341" spans="1:16">
      <c r="A341" s="151"/>
      <c r="B341" s="805"/>
      <c r="C341" s="786"/>
      <c r="D341" s="811"/>
      <c r="E341" s="824"/>
      <c r="F341" s="161"/>
      <c r="G341" s="843"/>
      <c r="H341" s="162"/>
      <c r="I341" s="856"/>
      <c r="J341" s="166"/>
      <c r="K341" s="167"/>
      <c r="L341" s="881"/>
      <c r="M341" s="104">
        <v>9031.68</v>
      </c>
      <c r="N341" s="104">
        <f t="shared" ref="N341:N350" si="34">M341-(M341*0.03)</f>
        <v>8760.7296000000006</v>
      </c>
      <c r="O341" s="105">
        <v>7.0000000000000007E-2</v>
      </c>
      <c r="P341" s="101">
        <f t="shared" si="33"/>
        <v>9373.9806720000015</v>
      </c>
    </row>
    <row r="342" spans="1:16">
      <c r="A342" s="152"/>
      <c r="B342" s="805"/>
      <c r="C342" s="786"/>
      <c r="D342" s="811"/>
      <c r="E342" s="825"/>
      <c r="F342" s="161"/>
      <c r="G342" s="843"/>
      <c r="H342" s="434"/>
      <c r="I342" s="858"/>
      <c r="J342" s="863"/>
      <c r="K342" s="874"/>
      <c r="L342" s="881"/>
      <c r="N342" s="104">
        <f t="shared" si="34"/>
        <v>0</v>
      </c>
      <c r="O342" s="105">
        <v>7.0000000000000007E-2</v>
      </c>
      <c r="P342" s="101">
        <f t="shared" si="33"/>
        <v>0</v>
      </c>
    </row>
    <row r="343" spans="1:16">
      <c r="A343" s="136"/>
      <c r="B343" s="805"/>
      <c r="C343" s="786"/>
      <c r="D343" s="811"/>
      <c r="E343" s="826"/>
      <c r="F343" s="161"/>
      <c r="G343" s="843"/>
      <c r="H343" s="162"/>
      <c r="I343" s="856"/>
      <c r="J343" s="166"/>
      <c r="K343" s="167"/>
      <c r="L343" s="881"/>
      <c r="M343" s="104">
        <v>8478.9599999999991</v>
      </c>
      <c r="N343" s="104">
        <f t="shared" si="34"/>
        <v>8224.5911999999989</v>
      </c>
      <c r="O343" s="105">
        <v>7.0000000000000007E-2</v>
      </c>
      <c r="P343" s="101">
        <f t="shared" si="33"/>
        <v>8800.3125839999993</v>
      </c>
    </row>
    <row r="344" spans="1:16">
      <c r="A344" s="136"/>
      <c r="B344" s="805"/>
      <c r="C344" s="786"/>
      <c r="D344" s="811"/>
      <c r="E344" s="182"/>
      <c r="F344" s="161"/>
      <c r="G344" s="843"/>
      <c r="H344" s="162"/>
      <c r="I344" s="856"/>
      <c r="J344" s="166"/>
      <c r="K344" s="167"/>
      <c r="L344" s="881"/>
      <c r="M344" s="104">
        <v>11122.62</v>
      </c>
      <c r="N344" s="104">
        <f t="shared" si="34"/>
        <v>10788.941400000002</v>
      </c>
      <c r="O344" s="105">
        <v>7.0000000000000007E-2</v>
      </c>
      <c r="P344" s="101">
        <f t="shared" si="33"/>
        <v>11544.167298000002</v>
      </c>
    </row>
    <row r="345" spans="1:16">
      <c r="A345" s="136"/>
      <c r="B345" s="805"/>
      <c r="C345" s="786"/>
      <c r="D345" s="812"/>
      <c r="E345" s="160"/>
      <c r="F345" s="161"/>
      <c r="G345" s="843"/>
      <c r="H345" s="162"/>
      <c r="I345" s="856"/>
      <c r="J345" s="166"/>
      <c r="K345" s="167"/>
      <c r="L345" s="881"/>
      <c r="M345" s="104">
        <v>3813.12</v>
      </c>
      <c r="N345" s="104">
        <f t="shared" si="34"/>
        <v>3698.7264</v>
      </c>
      <c r="O345" s="105">
        <v>7.0000000000000007E-2</v>
      </c>
      <c r="P345" s="101">
        <f t="shared" si="33"/>
        <v>3957.637248</v>
      </c>
    </row>
    <row r="346" spans="1:16">
      <c r="A346" s="136"/>
      <c r="B346" s="805"/>
      <c r="C346" s="786"/>
      <c r="D346" s="812"/>
      <c r="E346" s="182"/>
      <c r="F346" s="161"/>
      <c r="G346" s="843"/>
      <c r="H346" s="162"/>
      <c r="I346" s="856"/>
      <c r="J346" s="166"/>
      <c r="K346" s="167"/>
      <c r="L346" s="881"/>
    </row>
    <row r="347" spans="1:16">
      <c r="A347" s="136"/>
      <c r="B347" s="805"/>
      <c r="C347" s="786"/>
      <c r="D347" s="812"/>
      <c r="E347" s="182"/>
      <c r="F347" s="161"/>
      <c r="G347" s="843"/>
      <c r="H347" s="162"/>
      <c r="I347" s="856"/>
      <c r="J347" s="166"/>
      <c r="K347" s="167"/>
      <c r="L347" s="881"/>
    </row>
    <row r="348" spans="1:16">
      <c r="A348" s="136"/>
      <c r="B348" s="805"/>
      <c r="C348" s="786"/>
      <c r="D348" s="812"/>
      <c r="E348" s="182"/>
      <c r="F348" s="161"/>
      <c r="G348" s="843"/>
      <c r="H348" s="162"/>
      <c r="I348" s="856"/>
      <c r="J348" s="166"/>
      <c r="K348" s="167"/>
      <c r="L348" s="881"/>
    </row>
    <row r="349" spans="1:16">
      <c r="A349" s="136"/>
      <c r="B349" s="805"/>
      <c r="C349" s="786"/>
      <c r="D349" s="812"/>
      <c r="E349" s="182"/>
      <c r="F349" s="161"/>
      <c r="G349" s="843"/>
      <c r="H349" s="162"/>
      <c r="I349" s="856"/>
      <c r="J349" s="166"/>
      <c r="K349" s="167"/>
      <c r="L349" s="881"/>
    </row>
    <row r="350" spans="1:16">
      <c r="A350" s="136"/>
      <c r="B350" s="805"/>
      <c r="C350" s="786"/>
      <c r="D350" s="812"/>
      <c r="E350" s="182"/>
      <c r="F350" s="161"/>
      <c r="G350" s="843"/>
      <c r="H350" s="162"/>
      <c r="I350" s="856"/>
      <c r="J350" s="166"/>
      <c r="K350" s="167"/>
      <c r="L350" s="881"/>
      <c r="M350" s="104">
        <v>8640</v>
      </c>
      <c r="N350" s="104">
        <f t="shared" si="34"/>
        <v>8380.7999999999993</v>
      </c>
      <c r="O350" s="105">
        <v>7.0000000000000007E-2</v>
      </c>
      <c r="P350" s="101">
        <f>(N350*O350)+N350</f>
        <v>8967.4559999999983</v>
      </c>
    </row>
    <row r="351" spans="1:16">
      <c r="A351" s="165"/>
      <c r="B351" s="805"/>
      <c r="C351" s="786"/>
      <c r="D351" s="812"/>
      <c r="E351" s="160"/>
      <c r="F351" s="161"/>
      <c r="G351" s="843"/>
      <c r="H351" s="162"/>
      <c r="I351" s="856"/>
      <c r="J351" s="166"/>
      <c r="K351" s="167"/>
      <c r="L351" s="881"/>
    </row>
    <row r="352" spans="1:16">
      <c r="A352" s="168"/>
      <c r="B352" s="790"/>
      <c r="C352" s="790"/>
      <c r="D352" s="783"/>
      <c r="E352" s="618"/>
      <c r="F352" s="618"/>
      <c r="G352" s="848"/>
      <c r="H352" s="468"/>
      <c r="I352" s="783"/>
      <c r="J352" s="865"/>
      <c r="K352" s="618"/>
      <c r="L352" s="883"/>
      <c r="M352" s="3753"/>
    </row>
    <row r="353" spans="1:16">
      <c r="F353" s="399"/>
    </row>
    <row r="354" spans="1:16">
      <c r="A354" s="2" t="s">
        <v>1</v>
      </c>
      <c r="B354" s="793"/>
      <c r="C354" s="785"/>
      <c r="F354" s="399"/>
      <c r="I354" s="853"/>
      <c r="K354" s="867"/>
      <c r="L354" s="878"/>
    </row>
    <row r="355" spans="1:16">
      <c r="A355" s="3761" t="s">
        <v>2670</v>
      </c>
      <c r="B355" s="3761"/>
      <c r="C355" s="792"/>
      <c r="D355" s="589"/>
      <c r="F355" s="399"/>
      <c r="I355" s="853"/>
      <c r="K355" s="867"/>
      <c r="L355" s="878"/>
    </row>
    <row r="356" spans="1:16" ht="35.25" thickBot="1">
      <c r="F356" s="399"/>
    </row>
    <row r="357" spans="1:16">
      <c r="A357" s="3770" t="s">
        <v>3</v>
      </c>
      <c r="B357" s="3771"/>
      <c r="C357" s="80" t="s">
        <v>4</v>
      </c>
      <c r="D357" s="808" t="s">
        <v>5</v>
      </c>
      <c r="E357" s="820" t="s">
        <v>6</v>
      </c>
      <c r="F357" s="833" t="s">
        <v>6</v>
      </c>
      <c r="G357" s="841" t="s">
        <v>7</v>
      </c>
      <c r="H357" s="850" t="s">
        <v>8</v>
      </c>
      <c r="I357" s="854" t="s">
        <v>936</v>
      </c>
      <c r="J357" s="860" t="s">
        <v>10</v>
      </c>
      <c r="K357" s="868" t="s">
        <v>10</v>
      </c>
      <c r="L357" s="879" t="s">
        <v>2534</v>
      </c>
      <c r="M357" s="117"/>
    </row>
    <row r="358" spans="1:16" ht="35.25" thickBot="1">
      <c r="A358" s="118"/>
      <c r="B358" s="794"/>
      <c r="C358" s="414"/>
      <c r="D358" s="809" t="s">
        <v>11</v>
      </c>
      <c r="E358" s="821" t="s">
        <v>13</v>
      </c>
      <c r="F358" s="834" t="s">
        <v>12</v>
      </c>
      <c r="G358" s="842"/>
      <c r="H358" s="851" t="s">
        <v>14</v>
      </c>
      <c r="I358" s="855" t="s">
        <v>937</v>
      </c>
      <c r="J358" s="861" t="s">
        <v>16</v>
      </c>
      <c r="K358" s="869" t="s">
        <v>15</v>
      </c>
      <c r="L358" s="880" t="s">
        <v>2535</v>
      </c>
      <c r="M358" s="117"/>
    </row>
    <row r="359" spans="1:16">
      <c r="A359" s="127"/>
      <c r="B359" s="805"/>
      <c r="C359" s="786"/>
      <c r="D359" s="811"/>
      <c r="E359" s="830"/>
      <c r="F359" s="835"/>
      <c r="G359" s="843"/>
      <c r="H359" s="162"/>
      <c r="I359" s="856"/>
      <c r="J359" s="166"/>
      <c r="K359" s="860"/>
      <c r="L359" s="881"/>
      <c r="M359" s="104">
        <v>3552</v>
      </c>
      <c r="N359" s="104">
        <f t="shared" ref="N359:N375" si="35">M359-(M359*0.03)</f>
        <v>3445.44</v>
      </c>
      <c r="O359" s="105">
        <v>7.0000000000000007E-2</v>
      </c>
      <c r="P359" s="101">
        <f t="shared" ref="P359:P375" si="36">(N359*O359)+N359</f>
        <v>3686.6208000000001</v>
      </c>
    </row>
    <row r="360" spans="1:16">
      <c r="A360" s="136"/>
      <c r="B360" s="805"/>
      <c r="C360" s="786"/>
      <c r="D360" s="811"/>
      <c r="E360" s="822"/>
      <c r="F360" s="161"/>
      <c r="G360" s="843"/>
      <c r="H360" s="162"/>
      <c r="I360" s="856"/>
      <c r="J360" s="166"/>
      <c r="K360" s="870"/>
      <c r="L360" s="881"/>
      <c r="N360" s="104">
        <f t="shared" si="35"/>
        <v>0</v>
      </c>
      <c r="O360" s="105">
        <v>7.0000000000000007E-2</v>
      </c>
      <c r="P360" s="101">
        <f t="shared" si="36"/>
        <v>0</v>
      </c>
    </row>
    <row r="361" spans="1:16">
      <c r="A361" s="136"/>
      <c r="B361" s="807"/>
      <c r="C361" s="786"/>
      <c r="D361" s="811"/>
      <c r="E361" s="822"/>
      <c r="F361" s="161"/>
      <c r="G361" s="843"/>
      <c r="H361" s="162"/>
      <c r="I361" s="856"/>
      <c r="J361" s="166"/>
      <c r="K361" s="871"/>
      <c r="L361" s="881"/>
      <c r="M361" s="104">
        <v>9498.06</v>
      </c>
      <c r="N361" s="104">
        <f t="shared" si="35"/>
        <v>9213.118199999999</v>
      </c>
      <c r="O361" s="105">
        <v>7.0000000000000007E-2</v>
      </c>
      <c r="P361" s="101">
        <f t="shared" si="36"/>
        <v>9858.0364739999986</v>
      </c>
    </row>
    <row r="362" spans="1:16">
      <c r="A362" s="136"/>
      <c r="B362" s="807"/>
      <c r="C362" s="786"/>
      <c r="D362" s="811"/>
      <c r="E362" s="822"/>
      <c r="F362" s="161"/>
      <c r="G362" s="843"/>
      <c r="H362" s="162"/>
      <c r="I362" s="856"/>
      <c r="J362" s="166"/>
      <c r="K362" s="167"/>
      <c r="L362" s="881"/>
      <c r="M362" s="104">
        <v>15305.4</v>
      </c>
      <c r="N362" s="104">
        <f t="shared" si="35"/>
        <v>14846.237999999999</v>
      </c>
      <c r="O362" s="105">
        <v>7.0000000000000007E-2</v>
      </c>
      <c r="P362" s="101">
        <f t="shared" si="36"/>
        <v>15885.47466</v>
      </c>
    </row>
    <row r="363" spans="1:16">
      <c r="A363" s="136"/>
      <c r="B363" s="805"/>
      <c r="C363" s="786"/>
      <c r="D363" s="811"/>
      <c r="E363" s="822"/>
      <c r="F363" s="161"/>
      <c r="G363" s="843"/>
      <c r="H363" s="162"/>
      <c r="I363" s="856"/>
      <c r="J363" s="166"/>
      <c r="K363" s="167"/>
      <c r="L363" s="881"/>
      <c r="N363" s="104">
        <f t="shared" si="35"/>
        <v>0</v>
      </c>
      <c r="O363" s="105">
        <v>7.0000000000000007E-2</v>
      </c>
      <c r="P363" s="101">
        <f t="shared" si="36"/>
        <v>0</v>
      </c>
    </row>
    <row r="364" spans="1:16">
      <c r="A364" s="136"/>
      <c r="B364" s="805"/>
      <c r="C364" s="786"/>
      <c r="D364" s="811"/>
      <c r="E364" s="822"/>
      <c r="F364" s="161"/>
      <c r="G364" s="843"/>
      <c r="H364" s="162"/>
      <c r="I364" s="856"/>
      <c r="J364" s="166"/>
      <c r="K364" s="167"/>
      <c r="L364" s="881"/>
      <c r="N364" s="104">
        <f t="shared" si="35"/>
        <v>0</v>
      </c>
      <c r="O364" s="105">
        <v>7.0000000000000007E-2</v>
      </c>
      <c r="P364" s="101">
        <f t="shared" si="36"/>
        <v>0</v>
      </c>
    </row>
    <row r="365" spans="1:16">
      <c r="A365" s="136"/>
      <c r="B365" s="805"/>
      <c r="C365" s="786"/>
      <c r="D365" s="811"/>
      <c r="E365" s="822"/>
      <c r="F365" s="161"/>
      <c r="G365" s="843"/>
      <c r="H365" s="162"/>
      <c r="I365" s="856"/>
      <c r="J365" s="166"/>
      <c r="K365" s="167"/>
      <c r="L365" s="881"/>
      <c r="N365" s="104">
        <f t="shared" si="35"/>
        <v>0</v>
      </c>
      <c r="O365" s="105">
        <v>7.0000000000000007E-2</v>
      </c>
      <c r="P365" s="101">
        <f t="shared" si="36"/>
        <v>0</v>
      </c>
    </row>
    <row r="366" spans="1:16">
      <c r="A366" s="136"/>
      <c r="B366" s="807"/>
      <c r="C366" s="789"/>
      <c r="D366" s="810"/>
      <c r="E366" s="822"/>
      <c r="F366" s="161"/>
      <c r="G366" s="844"/>
      <c r="H366" s="852"/>
      <c r="I366" s="857"/>
      <c r="J366" s="862"/>
      <c r="K366" s="872"/>
      <c r="M366" s="104">
        <v>14244.12</v>
      </c>
      <c r="N366" s="104">
        <f t="shared" si="35"/>
        <v>13816.796400000001</v>
      </c>
      <c r="O366" s="105">
        <v>7.0000000000000007E-2</v>
      </c>
      <c r="P366" s="101">
        <f t="shared" si="36"/>
        <v>14783.972148000001</v>
      </c>
    </row>
    <row r="367" spans="1:16">
      <c r="A367" s="136"/>
      <c r="B367" s="804"/>
      <c r="C367" s="786"/>
      <c r="D367" s="811"/>
      <c r="E367" s="822"/>
      <c r="F367" s="161"/>
      <c r="G367" s="843"/>
      <c r="H367" s="162"/>
      <c r="I367" s="856"/>
      <c r="J367" s="166"/>
      <c r="K367" s="167"/>
      <c r="L367" s="881"/>
      <c r="M367" s="104">
        <v>3240</v>
      </c>
      <c r="N367" s="104">
        <f t="shared" si="35"/>
        <v>3142.8</v>
      </c>
      <c r="O367" s="105">
        <v>7.0000000000000007E-2</v>
      </c>
      <c r="P367" s="101">
        <f t="shared" si="36"/>
        <v>3362.7960000000003</v>
      </c>
    </row>
    <row r="368" spans="1:16">
      <c r="A368" s="136"/>
      <c r="B368" s="804"/>
      <c r="C368" s="786"/>
      <c r="D368" s="811"/>
      <c r="E368" s="822"/>
      <c r="F368" s="161"/>
      <c r="G368" s="843"/>
      <c r="H368" s="162"/>
      <c r="I368" s="856"/>
      <c r="J368" s="166"/>
      <c r="K368" s="167"/>
      <c r="L368" s="881"/>
      <c r="M368" s="104">
        <v>14700</v>
      </c>
      <c r="N368" s="104">
        <f t="shared" si="35"/>
        <v>14259</v>
      </c>
      <c r="O368" s="105">
        <v>7.0000000000000007E-2</v>
      </c>
      <c r="P368" s="101">
        <f t="shared" si="36"/>
        <v>15257.130000000001</v>
      </c>
    </row>
    <row r="369" spans="1:16">
      <c r="A369" s="136"/>
      <c r="B369" s="804"/>
      <c r="C369" s="789"/>
      <c r="D369" s="810"/>
      <c r="E369" s="831"/>
      <c r="F369" s="836"/>
      <c r="G369" s="844"/>
      <c r="H369" s="852"/>
      <c r="I369" s="857"/>
      <c r="J369" s="862"/>
      <c r="K369" s="873"/>
      <c r="L369" s="882"/>
      <c r="M369" s="104">
        <v>14582.7</v>
      </c>
      <c r="N369" s="104">
        <f t="shared" si="35"/>
        <v>14145.219000000001</v>
      </c>
      <c r="O369" s="105">
        <v>7.0000000000000007E-2</v>
      </c>
      <c r="P369" s="101">
        <f t="shared" si="36"/>
        <v>15135.384330000001</v>
      </c>
    </row>
    <row r="370" spans="1:16">
      <c r="A370" s="136"/>
      <c r="B370" s="804"/>
      <c r="C370" s="786"/>
      <c r="D370" s="811"/>
      <c r="E370" s="822"/>
      <c r="F370" s="161"/>
      <c r="G370" s="843"/>
      <c r="H370" s="162"/>
      <c r="I370" s="856"/>
      <c r="J370" s="166"/>
      <c r="K370" s="167"/>
      <c r="L370" s="882"/>
      <c r="M370" s="104">
        <v>13483.8</v>
      </c>
      <c r="N370" s="104">
        <f t="shared" si="35"/>
        <v>13079.286</v>
      </c>
      <c r="O370" s="105">
        <v>7.0000000000000007E-2</v>
      </c>
      <c r="P370" s="101">
        <f t="shared" si="36"/>
        <v>13994.836020000001</v>
      </c>
    </row>
    <row r="371" spans="1:16">
      <c r="A371" s="136"/>
      <c r="B371" s="805"/>
      <c r="C371" s="789"/>
      <c r="D371" s="810"/>
      <c r="E371" s="822"/>
      <c r="F371" s="161"/>
      <c r="G371" s="844"/>
      <c r="H371" s="852"/>
      <c r="I371" s="857"/>
      <c r="J371" s="862"/>
      <c r="K371" s="873"/>
      <c r="L371" s="882"/>
      <c r="M371" s="104">
        <v>2669.52</v>
      </c>
      <c r="N371" s="104">
        <f t="shared" si="35"/>
        <v>2589.4344000000001</v>
      </c>
      <c r="O371" s="105">
        <v>7.0000000000000007E-2</v>
      </c>
      <c r="P371" s="101">
        <f t="shared" si="36"/>
        <v>2770.6948080000002</v>
      </c>
    </row>
    <row r="372" spans="1:16">
      <c r="A372" s="136"/>
      <c r="B372" s="805"/>
      <c r="C372" s="789"/>
      <c r="D372" s="810"/>
      <c r="E372" s="822"/>
      <c r="F372" s="161"/>
      <c r="G372" s="844"/>
      <c r="H372" s="852"/>
      <c r="I372" s="857"/>
      <c r="J372" s="862"/>
      <c r="K372" s="873"/>
      <c r="L372" s="882"/>
      <c r="N372" s="104">
        <f t="shared" si="35"/>
        <v>0</v>
      </c>
      <c r="O372" s="105">
        <v>7.0000000000000007E-2</v>
      </c>
      <c r="P372" s="101">
        <f t="shared" si="36"/>
        <v>0</v>
      </c>
    </row>
    <row r="373" spans="1:16">
      <c r="A373" s="148"/>
      <c r="B373" s="806"/>
      <c r="C373" s="789"/>
      <c r="D373" s="810"/>
      <c r="E373" s="822"/>
      <c r="F373" s="161"/>
      <c r="G373" s="844"/>
      <c r="H373" s="852"/>
      <c r="I373" s="857"/>
      <c r="J373" s="862"/>
      <c r="K373" s="873"/>
      <c r="L373" s="882"/>
      <c r="M373" s="104">
        <v>12972.96</v>
      </c>
      <c r="N373" s="104">
        <f t="shared" si="35"/>
        <v>12583.771199999999</v>
      </c>
      <c r="O373" s="105">
        <v>7.0000000000000007E-2</v>
      </c>
      <c r="P373" s="101">
        <f t="shared" si="36"/>
        <v>13464.635183999999</v>
      </c>
    </row>
    <row r="374" spans="1:16">
      <c r="A374" s="136"/>
      <c r="B374" s="805"/>
      <c r="C374" s="786"/>
      <c r="D374" s="811"/>
      <c r="E374" s="822"/>
      <c r="F374" s="161"/>
      <c r="G374" s="843"/>
      <c r="H374" s="162"/>
      <c r="I374" s="856"/>
      <c r="J374" s="862"/>
      <c r="K374" s="167"/>
      <c r="L374" s="882"/>
      <c r="M374" s="104">
        <v>12687.84</v>
      </c>
      <c r="N374" s="104">
        <f t="shared" si="35"/>
        <v>12307.2048</v>
      </c>
      <c r="O374" s="105">
        <v>7.0000000000000007E-2</v>
      </c>
      <c r="P374" s="101">
        <f t="shared" si="36"/>
        <v>13168.709135999999</v>
      </c>
    </row>
    <row r="375" spans="1:16">
      <c r="A375" s="136"/>
      <c r="B375" s="805"/>
      <c r="C375" s="786"/>
      <c r="D375" s="811"/>
      <c r="E375" s="822"/>
      <c r="F375" s="161"/>
      <c r="G375" s="843"/>
      <c r="H375" s="162"/>
      <c r="I375" s="856"/>
      <c r="J375" s="166"/>
      <c r="K375" s="167"/>
      <c r="L375" s="881"/>
      <c r="M375" s="104">
        <v>16572.599999999999</v>
      </c>
      <c r="N375" s="104">
        <f t="shared" si="35"/>
        <v>16075.421999999999</v>
      </c>
      <c r="O375" s="105">
        <v>7.0000000000000007E-2</v>
      </c>
      <c r="P375" s="101">
        <f t="shared" si="36"/>
        <v>17200.701539999998</v>
      </c>
    </row>
    <row r="376" spans="1:16">
      <c r="A376" s="136"/>
      <c r="B376" s="805"/>
      <c r="C376" s="786"/>
      <c r="D376" s="811"/>
      <c r="E376" s="823"/>
      <c r="F376" s="161"/>
      <c r="G376" s="843"/>
      <c r="H376" s="162"/>
      <c r="I376" s="856"/>
      <c r="J376" s="166"/>
      <c r="K376" s="167"/>
      <c r="L376" s="881"/>
      <c r="M376" s="104">
        <v>6021.12</v>
      </c>
      <c r="N376" s="104">
        <f>M376-(M376*0.03)</f>
        <v>5840.4863999999998</v>
      </c>
      <c r="O376" s="105">
        <v>7.0000000000000007E-2</v>
      </c>
      <c r="P376" s="101">
        <f>(N376*O376)+N376</f>
        <v>6249.3204479999995</v>
      </c>
    </row>
    <row r="377" spans="1:16">
      <c r="A377" s="136"/>
      <c r="B377" s="805"/>
      <c r="C377" s="786"/>
      <c r="D377" s="811"/>
      <c r="E377" s="823"/>
      <c r="F377" s="161"/>
      <c r="G377" s="843"/>
      <c r="H377" s="162"/>
      <c r="I377" s="856"/>
      <c r="J377" s="166"/>
      <c r="K377" s="167"/>
      <c r="L377" s="881"/>
      <c r="M377" s="104">
        <v>8714.16</v>
      </c>
      <c r="N377" s="104">
        <f>M377-(M377*0.03)</f>
        <v>8452.7351999999992</v>
      </c>
      <c r="O377" s="105">
        <v>7.0000000000000007E-2</v>
      </c>
      <c r="P377" s="101">
        <f>(N377*O377)+N377</f>
        <v>9044.4266639999987</v>
      </c>
    </row>
    <row r="378" spans="1:16">
      <c r="A378" s="136"/>
      <c r="B378" s="805"/>
      <c r="C378" s="786"/>
      <c r="D378" s="811"/>
      <c r="E378" s="823"/>
      <c r="F378" s="161"/>
      <c r="G378" s="843"/>
      <c r="H378" s="162"/>
      <c r="I378" s="856"/>
      <c r="J378" s="166"/>
      <c r="K378" s="167"/>
      <c r="L378" s="881"/>
      <c r="M378" s="104">
        <v>0</v>
      </c>
      <c r="N378" s="104">
        <f>M378-(M378*0.03)</f>
        <v>0</v>
      </c>
      <c r="O378" s="105">
        <v>7.0000000000000007E-2</v>
      </c>
      <c r="P378" s="101">
        <f t="shared" ref="P378:P384" si="37">(N378*O378)+N378</f>
        <v>0</v>
      </c>
    </row>
    <row r="379" spans="1:16">
      <c r="A379" s="136"/>
      <c r="B379" s="805"/>
      <c r="C379" s="786"/>
      <c r="D379" s="811"/>
      <c r="E379" s="823"/>
      <c r="F379" s="161"/>
      <c r="G379" s="843"/>
      <c r="H379" s="162"/>
      <c r="I379" s="856"/>
      <c r="J379" s="166"/>
      <c r="K379" s="167"/>
      <c r="L379" s="881"/>
      <c r="M379" s="104">
        <v>18537.7</v>
      </c>
      <c r="N379" s="104">
        <f>M379-(M379*0.03)</f>
        <v>17981.569</v>
      </c>
      <c r="O379" s="105">
        <v>7.0000000000000007E-2</v>
      </c>
      <c r="P379" s="101">
        <f t="shared" si="37"/>
        <v>19240.278829999999</v>
      </c>
    </row>
    <row r="380" spans="1:16">
      <c r="A380" s="151"/>
      <c r="B380" s="805"/>
      <c r="C380" s="786"/>
      <c r="D380" s="811"/>
      <c r="E380" s="824"/>
      <c r="F380" s="161"/>
      <c r="G380" s="843"/>
      <c r="H380" s="162"/>
      <c r="I380" s="856"/>
      <c r="J380" s="166"/>
      <c r="K380" s="167"/>
      <c r="L380" s="881"/>
      <c r="M380" s="104">
        <v>9031.68</v>
      </c>
      <c r="N380" s="104">
        <f t="shared" ref="N380:N390" si="38">M380-(M380*0.03)</f>
        <v>8760.7296000000006</v>
      </c>
      <c r="O380" s="105">
        <v>7.0000000000000007E-2</v>
      </c>
      <c r="P380" s="101">
        <f t="shared" si="37"/>
        <v>9373.9806720000015</v>
      </c>
    </row>
    <row r="381" spans="1:16">
      <c r="A381" s="152"/>
      <c r="B381" s="805"/>
      <c r="C381" s="786"/>
      <c r="D381" s="811"/>
      <c r="E381" s="825"/>
      <c r="F381" s="161"/>
      <c r="G381" s="843"/>
      <c r="H381" s="434"/>
      <c r="I381" s="858"/>
      <c r="J381" s="863"/>
      <c r="K381" s="874"/>
      <c r="L381" s="881"/>
      <c r="N381" s="104">
        <f t="shared" si="38"/>
        <v>0</v>
      </c>
      <c r="O381" s="105">
        <v>7.0000000000000007E-2</v>
      </c>
      <c r="P381" s="101">
        <f t="shared" si="37"/>
        <v>0</v>
      </c>
    </row>
    <row r="382" spans="1:16">
      <c r="A382" s="136"/>
      <c r="B382" s="805"/>
      <c r="C382" s="786"/>
      <c r="D382" s="811"/>
      <c r="E382" s="826"/>
      <c r="F382" s="161"/>
      <c r="G382" s="843"/>
      <c r="H382" s="162"/>
      <c r="I382" s="856"/>
      <c r="J382" s="166"/>
      <c r="K382" s="167"/>
      <c r="L382" s="881"/>
      <c r="M382" s="104">
        <v>8478.9599999999991</v>
      </c>
      <c r="N382" s="104">
        <f t="shared" si="38"/>
        <v>8224.5911999999989</v>
      </c>
      <c r="O382" s="105">
        <v>7.0000000000000007E-2</v>
      </c>
      <c r="P382" s="101">
        <f t="shared" si="37"/>
        <v>8800.3125839999993</v>
      </c>
    </row>
    <row r="383" spans="1:16">
      <c r="A383" s="136"/>
      <c r="B383" s="805"/>
      <c r="C383" s="786"/>
      <c r="D383" s="811"/>
      <c r="E383" s="182"/>
      <c r="F383" s="161"/>
      <c r="G383" s="843"/>
      <c r="H383" s="162"/>
      <c r="I383" s="856"/>
      <c r="J383" s="166"/>
      <c r="K383" s="167"/>
      <c r="L383" s="881"/>
      <c r="M383" s="104">
        <v>11122.62</v>
      </c>
      <c r="N383" s="104">
        <f t="shared" si="38"/>
        <v>10788.941400000002</v>
      </c>
      <c r="O383" s="105">
        <v>7.0000000000000007E-2</v>
      </c>
      <c r="P383" s="101">
        <f t="shared" si="37"/>
        <v>11544.167298000002</v>
      </c>
    </row>
    <row r="384" spans="1:16">
      <c r="A384" s="136"/>
      <c r="B384" s="805"/>
      <c r="C384" s="786"/>
      <c r="D384" s="812"/>
      <c r="E384" s="160"/>
      <c r="F384" s="161"/>
      <c r="G384" s="843"/>
      <c r="H384" s="162"/>
      <c r="I384" s="856"/>
      <c r="J384" s="166"/>
      <c r="K384" s="167"/>
      <c r="L384" s="881"/>
      <c r="M384" s="104">
        <v>3813.12</v>
      </c>
      <c r="N384" s="104">
        <f t="shared" si="38"/>
        <v>3698.7264</v>
      </c>
      <c r="O384" s="105">
        <v>7.0000000000000007E-2</v>
      </c>
      <c r="P384" s="101">
        <f t="shared" si="37"/>
        <v>3957.637248</v>
      </c>
    </row>
    <row r="385" spans="1:16">
      <c r="A385" s="136"/>
      <c r="B385" s="805"/>
      <c r="C385" s="786"/>
      <c r="D385" s="812"/>
      <c r="E385" s="182"/>
      <c r="F385" s="161"/>
      <c r="G385" s="843"/>
      <c r="H385" s="162"/>
      <c r="I385" s="856"/>
      <c r="J385" s="166"/>
      <c r="K385" s="167"/>
      <c r="L385" s="881"/>
    </row>
    <row r="386" spans="1:16">
      <c r="A386" s="136"/>
      <c r="B386" s="805"/>
      <c r="C386" s="786"/>
      <c r="D386" s="812"/>
      <c r="E386" s="182"/>
      <c r="F386" s="161"/>
      <c r="G386" s="843"/>
      <c r="H386" s="162"/>
      <c r="I386" s="856"/>
      <c r="J386" s="166"/>
      <c r="K386" s="167"/>
      <c r="L386" s="881"/>
    </row>
    <row r="387" spans="1:16">
      <c r="A387" s="136"/>
      <c r="B387" s="805"/>
      <c r="C387" s="786"/>
      <c r="D387" s="812"/>
      <c r="E387" s="182"/>
      <c r="F387" s="161"/>
      <c r="G387" s="843"/>
      <c r="H387" s="162"/>
      <c r="I387" s="856"/>
      <c r="J387" s="166"/>
      <c r="K387" s="167"/>
      <c r="L387" s="881"/>
    </row>
    <row r="388" spans="1:16">
      <c r="A388" s="136"/>
      <c r="B388" s="805"/>
      <c r="C388" s="786"/>
      <c r="D388" s="812"/>
      <c r="E388" s="182"/>
      <c r="F388" s="161"/>
      <c r="G388" s="843"/>
      <c r="H388" s="162"/>
      <c r="I388" s="856"/>
      <c r="J388" s="166"/>
      <c r="K388" s="167"/>
      <c r="L388" s="881"/>
    </row>
    <row r="389" spans="1:16">
      <c r="A389" s="136"/>
      <c r="B389" s="805"/>
      <c r="C389" s="786"/>
      <c r="D389" s="812"/>
      <c r="E389" s="182"/>
      <c r="F389" s="161"/>
      <c r="G389" s="843"/>
      <c r="H389" s="162"/>
      <c r="I389" s="856"/>
      <c r="J389" s="166"/>
      <c r="K389" s="167"/>
      <c r="L389" s="881"/>
    </row>
    <row r="390" spans="1:16">
      <c r="A390" s="136"/>
      <c r="B390" s="805"/>
      <c r="C390" s="786"/>
      <c r="D390" s="812"/>
      <c r="E390" s="182"/>
      <c r="F390" s="161"/>
      <c r="G390" s="843"/>
      <c r="H390" s="162"/>
      <c r="I390" s="856"/>
      <c r="J390" s="166"/>
      <c r="K390" s="167"/>
      <c r="L390" s="881"/>
      <c r="M390" s="104">
        <v>8640</v>
      </c>
      <c r="N390" s="104">
        <f t="shared" si="38"/>
        <v>8380.7999999999993</v>
      </c>
      <c r="O390" s="105">
        <v>7.0000000000000007E-2</v>
      </c>
      <c r="P390" s="101">
        <f>(N390*O390)+N390</f>
        <v>8967.4559999999983</v>
      </c>
    </row>
    <row r="391" spans="1:16">
      <c r="A391" s="165"/>
      <c r="B391" s="805"/>
      <c r="C391" s="786"/>
      <c r="D391" s="812"/>
      <c r="E391" s="160"/>
      <c r="F391" s="161"/>
      <c r="G391" s="843"/>
      <c r="H391" s="162"/>
      <c r="I391" s="856"/>
      <c r="J391" s="166"/>
      <c r="K391" s="167"/>
      <c r="L391" s="881"/>
    </row>
    <row r="392" spans="1:16">
      <c r="F392" s="399"/>
    </row>
    <row r="393" spans="1:16">
      <c r="A393" s="2" t="s">
        <v>1</v>
      </c>
      <c r="B393" s="793"/>
      <c r="C393" s="785"/>
      <c r="F393" s="399"/>
      <c r="I393" s="853"/>
      <c r="K393" s="867"/>
      <c r="L393" s="878"/>
    </row>
    <row r="394" spans="1:16">
      <c r="A394" s="3761" t="s">
        <v>2670</v>
      </c>
      <c r="B394" s="3761"/>
      <c r="C394" s="792"/>
      <c r="D394" s="589"/>
      <c r="F394" s="399"/>
      <c r="I394" s="853"/>
      <c r="K394" s="867"/>
      <c r="L394" s="878"/>
    </row>
    <row r="395" spans="1:16" ht="35.25" thickBot="1">
      <c r="F395" s="399"/>
    </row>
    <row r="396" spans="1:16">
      <c r="A396" s="3770" t="s">
        <v>3</v>
      </c>
      <c r="B396" s="3771"/>
      <c r="C396" s="80" t="s">
        <v>4</v>
      </c>
      <c r="D396" s="808" t="s">
        <v>5</v>
      </c>
      <c r="E396" s="820" t="s">
        <v>6</v>
      </c>
      <c r="F396" s="833" t="s">
        <v>6</v>
      </c>
      <c r="G396" s="841" t="s">
        <v>7</v>
      </c>
      <c r="H396" s="850" t="s">
        <v>8</v>
      </c>
      <c r="I396" s="854" t="s">
        <v>936</v>
      </c>
      <c r="J396" s="860" t="s">
        <v>10</v>
      </c>
      <c r="K396" s="868" t="s">
        <v>10</v>
      </c>
      <c r="L396" s="879" t="s">
        <v>2534</v>
      </c>
      <c r="M396" s="117"/>
    </row>
    <row r="397" spans="1:16" ht="35.25" thickBot="1">
      <c r="A397" s="118"/>
      <c r="B397" s="794"/>
      <c r="C397" s="414"/>
      <c r="D397" s="809" t="s">
        <v>11</v>
      </c>
      <c r="E397" s="821" t="s">
        <v>13</v>
      </c>
      <c r="F397" s="834" t="s">
        <v>12</v>
      </c>
      <c r="G397" s="842"/>
      <c r="H397" s="851" t="s">
        <v>14</v>
      </c>
      <c r="I397" s="855" t="s">
        <v>937</v>
      </c>
      <c r="J397" s="861" t="s">
        <v>16</v>
      </c>
      <c r="K397" s="869" t="s">
        <v>15</v>
      </c>
      <c r="L397" s="880" t="s">
        <v>2535</v>
      </c>
      <c r="M397" s="117"/>
    </row>
    <row r="398" spans="1:16">
      <c r="A398" s="127"/>
      <c r="B398" s="805"/>
      <c r="C398" s="786"/>
      <c r="D398" s="811"/>
      <c r="E398" s="830"/>
      <c r="F398" s="835"/>
      <c r="G398" s="843"/>
      <c r="H398" s="162"/>
      <c r="I398" s="856"/>
      <c r="J398" s="166"/>
      <c r="K398" s="860"/>
      <c r="L398" s="881"/>
      <c r="M398" s="104">
        <v>3552</v>
      </c>
      <c r="N398" s="104">
        <f t="shared" ref="N398:N414" si="39">M398-(M398*0.03)</f>
        <v>3445.44</v>
      </c>
      <c r="O398" s="105">
        <v>7.0000000000000007E-2</v>
      </c>
      <c r="P398" s="101">
        <f t="shared" ref="P398:P414" si="40">(N398*O398)+N398</f>
        <v>3686.6208000000001</v>
      </c>
    </row>
    <row r="399" spans="1:16">
      <c r="A399" s="136"/>
      <c r="B399" s="805"/>
      <c r="C399" s="786"/>
      <c r="D399" s="811"/>
      <c r="E399" s="822"/>
      <c r="F399" s="161"/>
      <c r="G399" s="843"/>
      <c r="H399" s="162"/>
      <c r="I399" s="856"/>
      <c r="J399" s="166"/>
      <c r="K399" s="870"/>
      <c r="L399" s="881"/>
      <c r="N399" s="104">
        <f t="shared" si="39"/>
        <v>0</v>
      </c>
      <c r="O399" s="105">
        <v>7.0000000000000007E-2</v>
      </c>
      <c r="P399" s="101">
        <f t="shared" si="40"/>
        <v>0</v>
      </c>
    </row>
    <row r="400" spans="1:16">
      <c r="A400" s="136"/>
      <c r="B400" s="807"/>
      <c r="C400" s="786"/>
      <c r="D400" s="811"/>
      <c r="E400" s="822"/>
      <c r="F400" s="161"/>
      <c r="G400" s="843"/>
      <c r="H400" s="162"/>
      <c r="I400" s="856"/>
      <c r="J400" s="166"/>
      <c r="K400" s="871"/>
      <c r="L400" s="881"/>
      <c r="M400" s="104">
        <v>9498.06</v>
      </c>
      <c r="N400" s="104">
        <f t="shared" si="39"/>
        <v>9213.118199999999</v>
      </c>
      <c r="O400" s="105">
        <v>7.0000000000000007E-2</v>
      </c>
      <c r="P400" s="101">
        <f t="shared" si="40"/>
        <v>9858.0364739999986</v>
      </c>
    </row>
    <row r="401" spans="1:16">
      <c r="A401" s="136"/>
      <c r="B401" s="807"/>
      <c r="C401" s="786"/>
      <c r="D401" s="811"/>
      <c r="E401" s="822"/>
      <c r="F401" s="161"/>
      <c r="G401" s="843"/>
      <c r="H401" s="162"/>
      <c r="I401" s="856"/>
      <c r="J401" s="166"/>
      <c r="K401" s="167"/>
      <c r="L401" s="881"/>
      <c r="M401" s="104">
        <v>15305.4</v>
      </c>
      <c r="N401" s="104">
        <f t="shared" si="39"/>
        <v>14846.237999999999</v>
      </c>
      <c r="O401" s="105">
        <v>7.0000000000000007E-2</v>
      </c>
      <c r="P401" s="101">
        <f t="shared" si="40"/>
        <v>15885.47466</v>
      </c>
    </row>
    <row r="402" spans="1:16">
      <c r="A402" s="136"/>
      <c r="B402" s="805"/>
      <c r="C402" s="786"/>
      <c r="D402" s="811"/>
      <c r="E402" s="822"/>
      <c r="F402" s="161"/>
      <c r="G402" s="843"/>
      <c r="H402" s="162"/>
      <c r="I402" s="856"/>
      <c r="J402" s="166"/>
      <c r="K402" s="167"/>
      <c r="L402" s="881"/>
      <c r="N402" s="104">
        <f t="shared" si="39"/>
        <v>0</v>
      </c>
      <c r="O402" s="105">
        <v>7.0000000000000007E-2</v>
      </c>
      <c r="P402" s="101">
        <f t="shared" si="40"/>
        <v>0</v>
      </c>
    </row>
    <row r="403" spans="1:16">
      <c r="A403" s="136"/>
      <c r="B403" s="805"/>
      <c r="C403" s="786"/>
      <c r="D403" s="811"/>
      <c r="E403" s="822"/>
      <c r="F403" s="161"/>
      <c r="G403" s="843"/>
      <c r="H403" s="162"/>
      <c r="I403" s="856"/>
      <c r="J403" s="166"/>
      <c r="K403" s="167"/>
      <c r="L403" s="881"/>
      <c r="N403" s="104">
        <f t="shared" si="39"/>
        <v>0</v>
      </c>
      <c r="O403" s="105">
        <v>7.0000000000000007E-2</v>
      </c>
      <c r="P403" s="101">
        <f t="shared" si="40"/>
        <v>0</v>
      </c>
    </row>
    <row r="404" spans="1:16">
      <c r="A404" s="136"/>
      <c r="B404" s="805"/>
      <c r="C404" s="786"/>
      <c r="D404" s="811"/>
      <c r="E404" s="822"/>
      <c r="F404" s="161"/>
      <c r="G404" s="843"/>
      <c r="H404" s="162"/>
      <c r="I404" s="856"/>
      <c r="J404" s="166"/>
      <c r="K404" s="167"/>
      <c r="L404" s="881"/>
      <c r="N404" s="104">
        <f t="shared" si="39"/>
        <v>0</v>
      </c>
      <c r="O404" s="105">
        <v>7.0000000000000007E-2</v>
      </c>
      <c r="P404" s="101">
        <f t="shared" si="40"/>
        <v>0</v>
      </c>
    </row>
    <row r="405" spans="1:16">
      <c r="A405" s="136"/>
      <c r="B405" s="807"/>
      <c r="C405" s="789"/>
      <c r="D405" s="810"/>
      <c r="E405" s="822"/>
      <c r="F405" s="161"/>
      <c r="G405" s="844"/>
      <c r="H405" s="852"/>
      <c r="I405" s="857"/>
      <c r="J405" s="862"/>
      <c r="K405" s="872"/>
      <c r="M405" s="104">
        <v>14244.12</v>
      </c>
      <c r="N405" s="104">
        <f t="shared" si="39"/>
        <v>13816.796400000001</v>
      </c>
      <c r="O405" s="105">
        <v>7.0000000000000007E-2</v>
      </c>
      <c r="P405" s="101">
        <f t="shared" si="40"/>
        <v>14783.972148000001</v>
      </c>
    </row>
    <row r="406" spans="1:16">
      <c r="A406" s="136"/>
      <c r="B406" s="804"/>
      <c r="C406" s="786"/>
      <c r="D406" s="811"/>
      <c r="E406" s="822"/>
      <c r="F406" s="161"/>
      <c r="G406" s="843"/>
      <c r="H406" s="162"/>
      <c r="I406" s="856"/>
      <c r="J406" s="166"/>
      <c r="K406" s="167"/>
      <c r="L406" s="881"/>
      <c r="M406" s="104">
        <v>3240</v>
      </c>
      <c r="N406" s="104">
        <f t="shared" si="39"/>
        <v>3142.8</v>
      </c>
      <c r="O406" s="105">
        <v>7.0000000000000007E-2</v>
      </c>
      <c r="P406" s="101">
        <f t="shared" si="40"/>
        <v>3362.7960000000003</v>
      </c>
    </row>
    <row r="407" spans="1:16">
      <c r="A407" s="136"/>
      <c r="B407" s="804"/>
      <c r="C407" s="786"/>
      <c r="D407" s="811"/>
      <c r="E407" s="822"/>
      <c r="F407" s="161"/>
      <c r="G407" s="843"/>
      <c r="H407" s="162"/>
      <c r="I407" s="856"/>
      <c r="J407" s="166"/>
      <c r="K407" s="167"/>
      <c r="L407" s="881"/>
      <c r="M407" s="104">
        <v>14700</v>
      </c>
      <c r="N407" s="104">
        <f t="shared" si="39"/>
        <v>14259</v>
      </c>
      <c r="O407" s="105">
        <v>7.0000000000000007E-2</v>
      </c>
      <c r="P407" s="101">
        <f t="shared" si="40"/>
        <v>15257.130000000001</v>
      </c>
    </row>
    <row r="408" spans="1:16">
      <c r="A408" s="136"/>
      <c r="B408" s="804"/>
      <c r="C408" s="789"/>
      <c r="D408" s="810"/>
      <c r="E408" s="831"/>
      <c r="F408" s="836"/>
      <c r="G408" s="844"/>
      <c r="H408" s="852"/>
      <c r="I408" s="857"/>
      <c r="J408" s="862"/>
      <c r="K408" s="873"/>
      <c r="L408" s="882"/>
      <c r="M408" s="104">
        <v>14582.7</v>
      </c>
      <c r="N408" s="104">
        <f t="shared" si="39"/>
        <v>14145.219000000001</v>
      </c>
      <c r="O408" s="105">
        <v>7.0000000000000007E-2</v>
      </c>
      <c r="P408" s="101">
        <f t="shared" si="40"/>
        <v>15135.384330000001</v>
      </c>
    </row>
    <row r="409" spans="1:16">
      <c r="A409" s="136"/>
      <c r="B409" s="804"/>
      <c r="C409" s="786"/>
      <c r="D409" s="811"/>
      <c r="E409" s="822"/>
      <c r="F409" s="161"/>
      <c r="G409" s="843"/>
      <c r="H409" s="162"/>
      <c r="I409" s="856"/>
      <c r="J409" s="166"/>
      <c r="K409" s="167"/>
      <c r="L409" s="882"/>
      <c r="M409" s="104">
        <v>13483.8</v>
      </c>
      <c r="N409" s="104">
        <f t="shared" si="39"/>
        <v>13079.286</v>
      </c>
      <c r="O409" s="105">
        <v>7.0000000000000007E-2</v>
      </c>
      <c r="P409" s="101">
        <f t="shared" si="40"/>
        <v>13994.836020000001</v>
      </c>
    </row>
    <row r="410" spans="1:16">
      <c r="A410" s="136"/>
      <c r="B410" s="805"/>
      <c r="C410" s="789"/>
      <c r="D410" s="810"/>
      <c r="E410" s="822"/>
      <c r="F410" s="161"/>
      <c r="G410" s="844"/>
      <c r="H410" s="852"/>
      <c r="I410" s="857"/>
      <c r="J410" s="862"/>
      <c r="K410" s="873"/>
      <c r="L410" s="882"/>
      <c r="M410" s="104">
        <v>2669.52</v>
      </c>
      <c r="N410" s="104">
        <f t="shared" si="39"/>
        <v>2589.4344000000001</v>
      </c>
      <c r="O410" s="105">
        <v>7.0000000000000007E-2</v>
      </c>
      <c r="P410" s="101">
        <f t="shared" si="40"/>
        <v>2770.6948080000002</v>
      </c>
    </row>
    <row r="411" spans="1:16">
      <c r="A411" s="136"/>
      <c r="B411" s="805"/>
      <c r="C411" s="789"/>
      <c r="D411" s="810"/>
      <c r="E411" s="822"/>
      <c r="F411" s="161"/>
      <c r="G411" s="844"/>
      <c r="H411" s="852"/>
      <c r="I411" s="857"/>
      <c r="J411" s="862"/>
      <c r="K411" s="873"/>
      <c r="L411" s="882"/>
      <c r="N411" s="104">
        <f t="shared" si="39"/>
        <v>0</v>
      </c>
      <c r="O411" s="105">
        <v>7.0000000000000007E-2</v>
      </c>
      <c r="P411" s="101">
        <f t="shared" si="40"/>
        <v>0</v>
      </c>
    </row>
    <row r="412" spans="1:16">
      <c r="A412" s="148"/>
      <c r="B412" s="806"/>
      <c r="C412" s="789"/>
      <c r="D412" s="810"/>
      <c r="E412" s="822"/>
      <c r="F412" s="161"/>
      <c r="G412" s="844"/>
      <c r="H412" s="852"/>
      <c r="I412" s="857"/>
      <c r="J412" s="862"/>
      <c r="K412" s="873"/>
      <c r="L412" s="882"/>
      <c r="M412" s="104">
        <v>12972.96</v>
      </c>
      <c r="N412" s="104">
        <f t="shared" si="39"/>
        <v>12583.771199999999</v>
      </c>
      <c r="O412" s="105">
        <v>7.0000000000000007E-2</v>
      </c>
      <c r="P412" s="101">
        <f t="shared" si="40"/>
        <v>13464.635183999999</v>
      </c>
    </row>
    <row r="413" spans="1:16">
      <c r="A413" s="136"/>
      <c r="B413" s="805"/>
      <c r="C413" s="786"/>
      <c r="D413" s="811"/>
      <c r="E413" s="822"/>
      <c r="F413" s="161"/>
      <c r="G413" s="843"/>
      <c r="H413" s="162"/>
      <c r="I413" s="856"/>
      <c r="J413" s="862"/>
      <c r="K413" s="167"/>
      <c r="L413" s="882"/>
      <c r="M413" s="104">
        <v>12687.84</v>
      </c>
      <c r="N413" s="104">
        <f t="shared" si="39"/>
        <v>12307.2048</v>
      </c>
      <c r="O413" s="105">
        <v>7.0000000000000007E-2</v>
      </c>
      <c r="P413" s="101">
        <f t="shared" si="40"/>
        <v>13168.709135999999</v>
      </c>
    </row>
    <row r="414" spans="1:16">
      <c r="A414" s="136"/>
      <c r="B414" s="805"/>
      <c r="C414" s="786"/>
      <c r="D414" s="811"/>
      <c r="E414" s="822"/>
      <c r="F414" s="161"/>
      <c r="G414" s="843"/>
      <c r="H414" s="162"/>
      <c r="I414" s="856"/>
      <c r="J414" s="166"/>
      <c r="K414" s="167"/>
      <c r="L414" s="881"/>
      <c r="M414" s="104">
        <v>16572.599999999999</v>
      </c>
      <c r="N414" s="104">
        <f t="shared" si="39"/>
        <v>16075.421999999999</v>
      </c>
      <c r="O414" s="105">
        <v>7.0000000000000007E-2</v>
      </c>
      <c r="P414" s="101">
        <f t="shared" si="40"/>
        <v>17200.701539999998</v>
      </c>
    </row>
    <row r="415" spans="1:16">
      <c r="A415" s="136"/>
      <c r="B415" s="805"/>
      <c r="C415" s="786"/>
      <c r="D415" s="811"/>
      <c r="E415" s="823"/>
      <c r="F415" s="161"/>
      <c r="G415" s="843"/>
      <c r="H415" s="162"/>
      <c r="I415" s="856"/>
      <c r="J415" s="166"/>
      <c r="K415" s="167"/>
      <c r="L415" s="881"/>
      <c r="M415" s="104">
        <v>6021.12</v>
      </c>
      <c r="N415" s="104">
        <f>M415-(M415*0.03)</f>
        <v>5840.4863999999998</v>
      </c>
      <c r="O415" s="105">
        <v>7.0000000000000007E-2</v>
      </c>
      <c r="P415" s="101">
        <f>(N415*O415)+N415</f>
        <v>6249.3204479999995</v>
      </c>
    </row>
    <row r="416" spans="1:16">
      <c r="A416" s="136"/>
      <c r="B416" s="805"/>
      <c r="C416" s="786"/>
      <c r="D416" s="811"/>
      <c r="E416" s="823"/>
      <c r="F416" s="161"/>
      <c r="G416" s="843"/>
      <c r="H416" s="162"/>
      <c r="I416" s="856"/>
      <c r="J416" s="166"/>
      <c r="K416" s="167"/>
      <c r="L416" s="881"/>
      <c r="M416" s="104">
        <v>8714.16</v>
      </c>
      <c r="N416" s="104">
        <f>M416-(M416*0.03)</f>
        <v>8452.7351999999992</v>
      </c>
      <c r="O416" s="105">
        <v>7.0000000000000007E-2</v>
      </c>
      <c r="P416" s="101">
        <f>(N416*O416)+N416</f>
        <v>9044.4266639999987</v>
      </c>
    </row>
    <row r="417" spans="1:16">
      <c r="A417" s="136"/>
      <c r="B417" s="805"/>
      <c r="C417" s="786"/>
      <c r="D417" s="811"/>
      <c r="E417" s="823"/>
      <c r="F417" s="161"/>
      <c r="G417" s="843"/>
      <c r="H417" s="162"/>
      <c r="I417" s="856"/>
      <c r="J417" s="166"/>
      <c r="K417" s="167"/>
      <c r="L417" s="881"/>
      <c r="M417" s="104">
        <v>0</v>
      </c>
      <c r="N417" s="104">
        <f>M417-(M417*0.03)</f>
        <v>0</v>
      </c>
      <c r="O417" s="105">
        <v>7.0000000000000007E-2</v>
      </c>
      <c r="P417" s="101">
        <f t="shared" ref="P417:P423" si="41">(N417*O417)+N417</f>
        <v>0</v>
      </c>
    </row>
    <row r="418" spans="1:16">
      <c r="A418" s="136"/>
      <c r="B418" s="805"/>
      <c r="C418" s="786"/>
      <c r="D418" s="811"/>
      <c r="E418" s="823"/>
      <c r="F418" s="161"/>
      <c r="G418" s="843"/>
      <c r="H418" s="162"/>
      <c r="I418" s="856"/>
      <c r="J418" s="166"/>
      <c r="K418" s="167"/>
      <c r="L418" s="881"/>
      <c r="M418" s="104">
        <v>18537.7</v>
      </c>
      <c r="N418" s="104">
        <f>M418-(M418*0.03)</f>
        <v>17981.569</v>
      </c>
      <c r="O418" s="105">
        <v>7.0000000000000007E-2</v>
      </c>
      <c r="P418" s="101">
        <f t="shared" si="41"/>
        <v>19240.278829999999</v>
      </c>
    </row>
    <row r="419" spans="1:16">
      <c r="A419" s="151"/>
      <c r="B419" s="805"/>
      <c r="C419" s="786"/>
      <c r="D419" s="811"/>
      <c r="E419" s="824"/>
      <c r="F419" s="161"/>
      <c r="G419" s="843"/>
      <c r="H419" s="162"/>
      <c r="I419" s="856"/>
      <c r="J419" s="166"/>
      <c r="K419" s="167"/>
      <c r="L419" s="881"/>
      <c r="M419" s="104">
        <v>9031.68</v>
      </c>
      <c r="N419" s="104">
        <f t="shared" ref="N419:N429" si="42">M419-(M419*0.03)</f>
        <v>8760.7296000000006</v>
      </c>
      <c r="O419" s="105">
        <v>7.0000000000000007E-2</v>
      </c>
      <c r="P419" s="101">
        <f t="shared" si="41"/>
        <v>9373.9806720000015</v>
      </c>
    </row>
    <row r="420" spans="1:16">
      <c r="A420" s="152"/>
      <c r="B420" s="805"/>
      <c r="C420" s="786"/>
      <c r="D420" s="811"/>
      <c r="E420" s="825"/>
      <c r="F420" s="161"/>
      <c r="G420" s="843"/>
      <c r="H420" s="434"/>
      <c r="I420" s="858"/>
      <c r="J420" s="863"/>
      <c r="K420" s="874"/>
      <c r="L420" s="881"/>
      <c r="N420" s="104">
        <f t="shared" si="42"/>
        <v>0</v>
      </c>
      <c r="O420" s="105">
        <v>7.0000000000000007E-2</v>
      </c>
      <c r="P420" s="101">
        <f t="shared" si="41"/>
        <v>0</v>
      </c>
    </row>
    <row r="421" spans="1:16">
      <c r="A421" s="136"/>
      <c r="B421" s="805"/>
      <c r="C421" s="786"/>
      <c r="D421" s="811"/>
      <c r="E421" s="826"/>
      <c r="F421" s="161"/>
      <c r="G421" s="843"/>
      <c r="H421" s="162"/>
      <c r="I421" s="856"/>
      <c r="J421" s="166"/>
      <c r="K421" s="167"/>
      <c r="L421" s="881"/>
      <c r="M421" s="104">
        <v>8478.9599999999991</v>
      </c>
      <c r="N421" s="104">
        <f t="shared" si="42"/>
        <v>8224.5911999999989</v>
      </c>
      <c r="O421" s="105">
        <v>7.0000000000000007E-2</v>
      </c>
      <c r="P421" s="101">
        <f t="shared" si="41"/>
        <v>8800.3125839999993</v>
      </c>
    </row>
    <row r="422" spans="1:16">
      <c r="A422" s="136"/>
      <c r="B422" s="805"/>
      <c r="C422" s="786"/>
      <c r="D422" s="811"/>
      <c r="E422" s="182"/>
      <c r="F422" s="161"/>
      <c r="G422" s="843"/>
      <c r="H422" s="162"/>
      <c r="I422" s="856"/>
      <c r="J422" s="166"/>
      <c r="K422" s="167"/>
      <c r="L422" s="881"/>
      <c r="M422" s="104">
        <v>11122.62</v>
      </c>
      <c r="N422" s="104">
        <f t="shared" si="42"/>
        <v>10788.941400000002</v>
      </c>
      <c r="O422" s="105">
        <v>7.0000000000000007E-2</v>
      </c>
      <c r="P422" s="101">
        <f t="shared" si="41"/>
        <v>11544.167298000002</v>
      </c>
    </row>
    <row r="423" spans="1:16">
      <c r="A423" s="136"/>
      <c r="B423" s="805"/>
      <c r="C423" s="786"/>
      <c r="D423" s="812"/>
      <c r="E423" s="160"/>
      <c r="F423" s="161"/>
      <c r="G423" s="843"/>
      <c r="H423" s="162"/>
      <c r="I423" s="856"/>
      <c r="J423" s="166"/>
      <c r="K423" s="167"/>
      <c r="L423" s="881"/>
      <c r="M423" s="104">
        <v>3813.12</v>
      </c>
      <c r="N423" s="104">
        <f t="shared" si="42"/>
        <v>3698.7264</v>
      </c>
      <c r="O423" s="105">
        <v>7.0000000000000007E-2</v>
      </c>
      <c r="P423" s="101">
        <f t="shared" si="41"/>
        <v>3957.637248</v>
      </c>
    </row>
    <row r="424" spans="1:16">
      <c r="A424" s="136"/>
      <c r="B424" s="805"/>
      <c r="C424" s="786"/>
      <c r="D424" s="812"/>
      <c r="E424" s="182"/>
      <c r="F424" s="161"/>
      <c r="G424" s="843"/>
      <c r="H424" s="162"/>
      <c r="I424" s="856"/>
      <c r="J424" s="166"/>
      <c r="K424" s="167"/>
      <c r="L424" s="881"/>
    </row>
    <row r="425" spans="1:16">
      <c r="A425" s="136"/>
      <c r="B425" s="805"/>
      <c r="C425" s="786"/>
      <c r="D425" s="812"/>
      <c r="E425" s="182"/>
      <c r="F425" s="161"/>
      <c r="G425" s="843"/>
      <c r="H425" s="162"/>
      <c r="I425" s="856"/>
      <c r="J425" s="166"/>
      <c r="K425" s="167"/>
      <c r="L425" s="881"/>
    </row>
    <row r="426" spans="1:16">
      <c r="A426" s="136"/>
      <c r="B426" s="805"/>
      <c r="C426" s="786"/>
      <c r="D426" s="812"/>
      <c r="E426" s="182"/>
      <c r="F426" s="161"/>
      <c r="G426" s="843"/>
      <c r="H426" s="162"/>
      <c r="I426" s="856"/>
      <c r="J426" s="166"/>
      <c r="K426" s="167"/>
      <c r="L426" s="881"/>
    </row>
    <row r="427" spans="1:16">
      <c r="A427" s="136"/>
      <c r="B427" s="805"/>
      <c r="C427" s="786"/>
      <c r="D427" s="812"/>
      <c r="E427" s="182"/>
      <c r="F427" s="161"/>
      <c r="G427" s="843"/>
      <c r="H427" s="162"/>
      <c r="I427" s="856"/>
      <c r="J427" s="166"/>
      <c r="K427" s="167"/>
      <c r="L427" s="881"/>
    </row>
    <row r="428" spans="1:16">
      <c r="A428" s="136"/>
      <c r="B428" s="805"/>
      <c r="C428" s="786"/>
      <c r="D428" s="812"/>
      <c r="E428" s="182"/>
      <c r="F428" s="161"/>
      <c r="G428" s="843"/>
      <c r="H428" s="162"/>
      <c r="I428" s="856"/>
      <c r="J428" s="166"/>
      <c r="K428" s="167"/>
      <c r="L428" s="881"/>
    </row>
    <row r="429" spans="1:16">
      <c r="A429" s="136"/>
      <c r="B429" s="805"/>
      <c r="C429" s="786"/>
      <c r="D429" s="812"/>
      <c r="E429" s="182"/>
      <c r="F429" s="161"/>
      <c r="G429" s="843"/>
      <c r="H429" s="162"/>
      <c r="I429" s="856"/>
      <c r="J429" s="166"/>
      <c r="K429" s="167"/>
      <c r="L429" s="881"/>
      <c r="M429" s="104">
        <v>8640</v>
      </c>
      <c r="N429" s="104">
        <f t="shared" si="42"/>
        <v>8380.7999999999993</v>
      </c>
      <c r="O429" s="105">
        <v>7.0000000000000007E-2</v>
      </c>
      <c r="P429" s="101">
        <f>(N429*O429)+N429</f>
        <v>8967.4559999999983</v>
      </c>
    </row>
    <row r="430" spans="1:16">
      <c r="A430" s="165"/>
      <c r="B430" s="805"/>
      <c r="C430" s="786"/>
      <c r="D430" s="812"/>
      <c r="E430" s="160"/>
      <c r="F430" s="161"/>
      <c r="G430" s="843"/>
      <c r="H430" s="162"/>
      <c r="I430" s="856"/>
      <c r="J430" s="166"/>
      <c r="K430" s="167"/>
      <c r="L430" s="881"/>
    </row>
    <row r="431" spans="1:16">
      <c r="F431" s="399"/>
    </row>
    <row r="432" spans="1:16">
      <c r="A432" s="2" t="s">
        <v>1</v>
      </c>
      <c r="B432" s="793"/>
      <c r="C432" s="785"/>
      <c r="F432" s="399"/>
      <c r="I432" s="853"/>
      <c r="K432" s="867"/>
      <c r="L432" s="878"/>
    </row>
    <row r="433" spans="1:16">
      <c r="A433" s="3761" t="s">
        <v>2670</v>
      </c>
      <c r="B433" s="3761"/>
      <c r="C433" s="792"/>
      <c r="D433" s="589"/>
      <c r="F433" s="399"/>
      <c r="I433" s="853"/>
      <c r="K433" s="867"/>
      <c r="L433" s="878"/>
    </row>
    <row r="434" spans="1:16" ht="35.25" thickBot="1">
      <c r="F434" s="399"/>
    </row>
    <row r="435" spans="1:16">
      <c r="A435" s="3770" t="s">
        <v>3</v>
      </c>
      <c r="B435" s="3771"/>
      <c r="C435" s="80" t="s">
        <v>4</v>
      </c>
      <c r="D435" s="808" t="s">
        <v>5</v>
      </c>
      <c r="E435" s="820" t="s">
        <v>6</v>
      </c>
      <c r="F435" s="833" t="s">
        <v>6</v>
      </c>
      <c r="G435" s="841" t="s">
        <v>7</v>
      </c>
      <c r="H435" s="850" t="s">
        <v>8</v>
      </c>
      <c r="I435" s="854" t="s">
        <v>936</v>
      </c>
      <c r="J435" s="860" t="s">
        <v>10</v>
      </c>
      <c r="K435" s="868" t="s">
        <v>10</v>
      </c>
      <c r="L435" s="879" t="s">
        <v>2534</v>
      </c>
      <c r="M435" s="117"/>
    </row>
    <row r="436" spans="1:16" ht="35.25" thickBot="1">
      <c r="A436" s="118"/>
      <c r="B436" s="794"/>
      <c r="C436" s="414"/>
      <c r="D436" s="809" t="s">
        <v>11</v>
      </c>
      <c r="E436" s="821" t="s">
        <v>13</v>
      </c>
      <c r="F436" s="834" t="s">
        <v>12</v>
      </c>
      <c r="G436" s="842"/>
      <c r="H436" s="851" t="s">
        <v>14</v>
      </c>
      <c r="I436" s="855" t="s">
        <v>937</v>
      </c>
      <c r="J436" s="861" t="s">
        <v>16</v>
      </c>
      <c r="K436" s="869" t="s">
        <v>15</v>
      </c>
      <c r="L436" s="880" t="s">
        <v>2535</v>
      </c>
      <c r="M436" s="117"/>
    </row>
    <row r="437" spans="1:16">
      <c r="A437" s="127"/>
      <c r="B437" s="805"/>
      <c r="C437" s="786"/>
      <c r="D437" s="811"/>
      <c r="E437" s="830"/>
      <c r="F437" s="835"/>
      <c r="G437" s="843"/>
      <c r="H437" s="162"/>
      <c r="I437" s="856"/>
      <c r="J437" s="166"/>
      <c r="K437" s="860"/>
      <c r="L437" s="881"/>
      <c r="M437" s="104">
        <v>3552</v>
      </c>
      <c r="N437" s="104">
        <f t="shared" ref="N437:N453" si="43">M437-(M437*0.03)</f>
        <v>3445.44</v>
      </c>
      <c r="O437" s="105">
        <v>7.0000000000000007E-2</v>
      </c>
      <c r="P437" s="101">
        <f t="shared" ref="P437:P453" si="44">(N437*O437)+N437</f>
        <v>3686.6208000000001</v>
      </c>
    </row>
    <row r="438" spans="1:16">
      <c r="A438" s="136"/>
      <c r="B438" s="805"/>
      <c r="C438" s="786"/>
      <c r="D438" s="811"/>
      <c r="E438" s="822"/>
      <c r="F438" s="161"/>
      <c r="G438" s="843"/>
      <c r="H438" s="162"/>
      <c r="I438" s="856"/>
      <c r="J438" s="166"/>
      <c r="K438" s="870"/>
      <c r="L438" s="881"/>
      <c r="N438" s="104">
        <f t="shared" si="43"/>
        <v>0</v>
      </c>
      <c r="O438" s="105">
        <v>7.0000000000000007E-2</v>
      </c>
      <c r="P438" s="101">
        <f t="shared" si="44"/>
        <v>0</v>
      </c>
    </row>
    <row r="439" spans="1:16">
      <c r="A439" s="136"/>
      <c r="B439" s="807"/>
      <c r="C439" s="786"/>
      <c r="D439" s="811"/>
      <c r="E439" s="822"/>
      <c r="F439" s="161"/>
      <c r="G439" s="843"/>
      <c r="H439" s="162"/>
      <c r="I439" s="856"/>
      <c r="J439" s="166"/>
      <c r="K439" s="871"/>
      <c r="L439" s="881"/>
      <c r="M439" s="104">
        <v>9498.06</v>
      </c>
      <c r="N439" s="104">
        <f t="shared" si="43"/>
        <v>9213.118199999999</v>
      </c>
      <c r="O439" s="105">
        <v>7.0000000000000007E-2</v>
      </c>
      <c r="P439" s="101">
        <f t="shared" si="44"/>
        <v>9858.0364739999986</v>
      </c>
    </row>
    <row r="440" spans="1:16">
      <c r="A440" s="136"/>
      <c r="B440" s="807"/>
      <c r="C440" s="786"/>
      <c r="D440" s="811"/>
      <c r="E440" s="822"/>
      <c r="F440" s="161"/>
      <c r="G440" s="843"/>
      <c r="H440" s="162"/>
      <c r="I440" s="856"/>
      <c r="J440" s="166"/>
      <c r="K440" s="167"/>
      <c r="L440" s="881"/>
      <c r="M440" s="104">
        <v>15305.4</v>
      </c>
      <c r="N440" s="104">
        <f t="shared" si="43"/>
        <v>14846.237999999999</v>
      </c>
      <c r="O440" s="105">
        <v>7.0000000000000007E-2</v>
      </c>
      <c r="P440" s="101">
        <f t="shared" si="44"/>
        <v>15885.47466</v>
      </c>
    </row>
    <row r="441" spans="1:16">
      <c r="A441" s="136"/>
      <c r="B441" s="805"/>
      <c r="C441" s="786"/>
      <c r="D441" s="811"/>
      <c r="E441" s="822"/>
      <c r="F441" s="161"/>
      <c r="G441" s="843"/>
      <c r="H441" s="162"/>
      <c r="I441" s="856"/>
      <c r="J441" s="166"/>
      <c r="K441" s="167"/>
      <c r="L441" s="881"/>
      <c r="N441" s="104">
        <f t="shared" si="43"/>
        <v>0</v>
      </c>
      <c r="O441" s="105">
        <v>7.0000000000000007E-2</v>
      </c>
      <c r="P441" s="101">
        <f t="shared" si="44"/>
        <v>0</v>
      </c>
    </row>
    <row r="442" spans="1:16">
      <c r="A442" s="136"/>
      <c r="B442" s="805"/>
      <c r="C442" s="786"/>
      <c r="D442" s="811"/>
      <c r="E442" s="822"/>
      <c r="F442" s="161"/>
      <c r="G442" s="843"/>
      <c r="H442" s="162"/>
      <c r="I442" s="856"/>
      <c r="J442" s="166"/>
      <c r="K442" s="167"/>
      <c r="L442" s="881"/>
      <c r="N442" s="104">
        <f t="shared" si="43"/>
        <v>0</v>
      </c>
      <c r="O442" s="105">
        <v>7.0000000000000007E-2</v>
      </c>
      <c r="P442" s="101">
        <f t="shared" si="44"/>
        <v>0</v>
      </c>
    </row>
    <row r="443" spans="1:16">
      <c r="A443" s="136"/>
      <c r="B443" s="805"/>
      <c r="C443" s="786"/>
      <c r="D443" s="811"/>
      <c r="E443" s="822"/>
      <c r="F443" s="161"/>
      <c r="G443" s="843"/>
      <c r="H443" s="162"/>
      <c r="I443" s="856"/>
      <c r="J443" s="166"/>
      <c r="K443" s="167"/>
      <c r="L443" s="881"/>
      <c r="N443" s="104">
        <f t="shared" si="43"/>
        <v>0</v>
      </c>
      <c r="O443" s="105">
        <v>7.0000000000000007E-2</v>
      </c>
      <c r="P443" s="101">
        <f t="shared" si="44"/>
        <v>0</v>
      </c>
    </row>
    <row r="444" spans="1:16">
      <c r="A444" s="136"/>
      <c r="B444" s="807"/>
      <c r="C444" s="789"/>
      <c r="D444" s="810"/>
      <c r="E444" s="822"/>
      <c r="F444" s="161"/>
      <c r="G444" s="844"/>
      <c r="H444" s="852"/>
      <c r="I444" s="857"/>
      <c r="J444" s="862"/>
      <c r="K444" s="872"/>
      <c r="M444" s="104">
        <v>14244.12</v>
      </c>
      <c r="N444" s="104">
        <f t="shared" si="43"/>
        <v>13816.796400000001</v>
      </c>
      <c r="O444" s="105">
        <v>7.0000000000000007E-2</v>
      </c>
      <c r="P444" s="101">
        <f t="shared" si="44"/>
        <v>14783.972148000001</v>
      </c>
    </row>
    <row r="445" spans="1:16">
      <c r="A445" s="136"/>
      <c r="B445" s="804"/>
      <c r="C445" s="786"/>
      <c r="D445" s="811"/>
      <c r="E445" s="822"/>
      <c r="F445" s="161"/>
      <c r="G445" s="843"/>
      <c r="H445" s="162"/>
      <c r="I445" s="856"/>
      <c r="J445" s="166"/>
      <c r="K445" s="167"/>
      <c r="L445" s="881"/>
      <c r="M445" s="104">
        <v>3240</v>
      </c>
      <c r="N445" s="104">
        <f t="shared" si="43"/>
        <v>3142.8</v>
      </c>
      <c r="O445" s="105">
        <v>7.0000000000000007E-2</v>
      </c>
      <c r="P445" s="101">
        <f t="shared" si="44"/>
        <v>3362.7960000000003</v>
      </c>
    </row>
    <row r="446" spans="1:16">
      <c r="A446" s="136"/>
      <c r="B446" s="804"/>
      <c r="C446" s="786"/>
      <c r="D446" s="811"/>
      <c r="E446" s="822"/>
      <c r="F446" s="161"/>
      <c r="G446" s="843"/>
      <c r="H446" s="162"/>
      <c r="I446" s="856"/>
      <c r="J446" s="166"/>
      <c r="K446" s="167"/>
      <c r="L446" s="881"/>
      <c r="M446" s="104">
        <v>14700</v>
      </c>
      <c r="N446" s="104">
        <f t="shared" si="43"/>
        <v>14259</v>
      </c>
      <c r="O446" s="105">
        <v>7.0000000000000007E-2</v>
      </c>
      <c r="P446" s="101">
        <f t="shared" si="44"/>
        <v>15257.130000000001</v>
      </c>
    </row>
    <row r="447" spans="1:16">
      <c r="A447" s="136"/>
      <c r="B447" s="804"/>
      <c r="C447" s="789"/>
      <c r="D447" s="810"/>
      <c r="E447" s="831"/>
      <c r="F447" s="836"/>
      <c r="G447" s="844"/>
      <c r="H447" s="852"/>
      <c r="I447" s="857"/>
      <c r="J447" s="862"/>
      <c r="K447" s="873"/>
      <c r="L447" s="882"/>
      <c r="M447" s="104">
        <v>14582.7</v>
      </c>
      <c r="N447" s="104">
        <f t="shared" si="43"/>
        <v>14145.219000000001</v>
      </c>
      <c r="O447" s="105">
        <v>7.0000000000000007E-2</v>
      </c>
      <c r="P447" s="101">
        <f t="shared" si="44"/>
        <v>15135.384330000001</v>
      </c>
    </row>
    <row r="448" spans="1:16">
      <c r="A448" s="136"/>
      <c r="B448" s="804"/>
      <c r="C448" s="786"/>
      <c r="D448" s="811"/>
      <c r="E448" s="822"/>
      <c r="F448" s="161"/>
      <c r="G448" s="843"/>
      <c r="H448" s="162"/>
      <c r="I448" s="856"/>
      <c r="J448" s="166"/>
      <c r="K448" s="167"/>
      <c r="L448" s="882"/>
      <c r="M448" s="104">
        <v>13483.8</v>
      </c>
      <c r="N448" s="104">
        <f t="shared" si="43"/>
        <v>13079.286</v>
      </c>
      <c r="O448" s="105">
        <v>7.0000000000000007E-2</v>
      </c>
      <c r="P448" s="101">
        <f t="shared" si="44"/>
        <v>13994.836020000001</v>
      </c>
    </row>
    <row r="449" spans="1:16">
      <c r="A449" s="136"/>
      <c r="B449" s="805"/>
      <c r="C449" s="789"/>
      <c r="D449" s="810"/>
      <c r="E449" s="822"/>
      <c r="F449" s="161"/>
      <c r="G449" s="844"/>
      <c r="H449" s="852"/>
      <c r="I449" s="857"/>
      <c r="J449" s="862"/>
      <c r="K449" s="873"/>
      <c r="L449" s="882"/>
      <c r="M449" s="104">
        <v>2669.52</v>
      </c>
      <c r="N449" s="104">
        <f t="shared" si="43"/>
        <v>2589.4344000000001</v>
      </c>
      <c r="O449" s="105">
        <v>7.0000000000000007E-2</v>
      </c>
      <c r="P449" s="101">
        <f t="shared" si="44"/>
        <v>2770.6948080000002</v>
      </c>
    </row>
    <row r="450" spans="1:16">
      <c r="A450" s="136"/>
      <c r="B450" s="805"/>
      <c r="C450" s="789"/>
      <c r="D450" s="810"/>
      <c r="E450" s="822"/>
      <c r="F450" s="161"/>
      <c r="G450" s="844"/>
      <c r="H450" s="852"/>
      <c r="I450" s="857"/>
      <c r="J450" s="862"/>
      <c r="K450" s="873"/>
      <c r="L450" s="882"/>
      <c r="N450" s="104">
        <f t="shared" si="43"/>
        <v>0</v>
      </c>
      <c r="O450" s="105">
        <v>7.0000000000000007E-2</v>
      </c>
      <c r="P450" s="101">
        <f t="shared" si="44"/>
        <v>0</v>
      </c>
    </row>
    <row r="451" spans="1:16">
      <c r="A451" s="148"/>
      <c r="B451" s="806"/>
      <c r="C451" s="789"/>
      <c r="D451" s="810"/>
      <c r="E451" s="822"/>
      <c r="F451" s="161"/>
      <c r="G451" s="844"/>
      <c r="H451" s="852"/>
      <c r="I451" s="857"/>
      <c r="J451" s="862"/>
      <c r="K451" s="873"/>
      <c r="L451" s="882"/>
      <c r="M451" s="104">
        <v>12972.96</v>
      </c>
      <c r="N451" s="104">
        <f t="shared" si="43"/>
        <v>12583.771199999999</v>
      </c>
      <c r="O451" s="105">
        <v>7.0000000000000007E-2</v>
      </c>
      <c r="P451" s="101">
        <f t="shared" si="44"/>
        <v>13464.635183999999</v>
      </c>
    </row>
    <row r="452" spans="1:16">
      <c r="A452" s="136"/>
      <c r="B452" s="805"/>
      <c r="C452" s="786"/>
      <c r="D452" s="811"/>
      <c r="E452" s="822"/>
      <c r="F452" s="161"/>
      <c r="G452" s="843"/>
      <c r="H452" s="162"/>
      <c r="I452" s="856"/>
      <c r="J452" s="862"/>
      <c r="K452" s="167"/>
      <c r="L452" s="882"/>
      <c r="M452" s="104">
        <v>12687.84</v>
      </c>
      <c r="N452" s="104">
        <f t="shared" si="43"/>
        <v>12307.2048</v>
      </c>
      <c r="O452" s="105">
        <v>7.0000000000000007E-2</v>
      </c>
      <c r="P452" s="101">
        <f t="shared" si="44"/>
        <v>13168.709135999999</v>
      </c>
    </row>
    <row r="453" spans="1:16">
      <c r="A453" s="136"/>
      <c r="B453" s="805"/>
      <c r="C453" s="786"/>
      <c r="D453" s="811"/>
      <c r="E453" s="822"/>
      <c r="F453" s="161"/>
      <c r="G453" s="843"/>
      <c r="H453" s="162"/>
      <c r="I453" s="856"/>
      <c r="J453" s="166"/>
      <c r="K453" s="167"/>
      <c r="L453" s="881"/>
      <c r="M453" s="104">
        <v>16572.599999999999</v>
      </c>
      <c r="N453" s="104">
        <f t="shared" si="43"/>
        <v>16075.421999999999</v>
      </c>
      <c r="O453" s="105">
        <v>7.0000000000000007E-2</v>
      </c>
      <c r="P453" s="101">
        <f t="shared" si="44"/>
        <v>17200.701539999998</v>
      </c>
    </row>
    <row r="454" spans="1:16">
      <c r="A454" s="136"/>
      <c r="B454" s="805"/>
      <c r="C454" s="786"/>
      <c r="D454" s="811"/>
      <c r="E454" s="823"/>
      <c r="F454" s="161"/>
      <c r="G454" s="843"/>
      <c r="H454" s="162"/>
      <c r="I454" s="856"/>
      <c r="J454" s="166"/>
      <c r="K454" s="167"/>
      <c r="L454" s="881"/>
      <c r="M454" s="104">
        <v>6021.12</v>
      </c>
      <c r="N454" s="104">
        <f>M454-(M454*0.03)</f>
        <v>5840.4863999999998</v>
      </c>
      <c r="O454" s="105">
        <v>7.0000000000000007E-2</v>
      </c>
      <c r="P454" s="101">
        <f>(N454*O454)+N454</f>
        <v>6249.3204479999995</v>
      </c>
    </row>
    <row r="455" spans="1:16">
      <c r="A455" s="136"/>
      <c r="B455" s="805"/>
      <c r="C455" s="786"/>
      <c r="D455" s="811"/>
      <c r="E455" s="823"/>
      <c r="F455" s="161"/>
      <c r="G455" s="843"/>
      <c r="H455" s="162"/>
      <c r="I455" s="856"/>
      <c r="J455" s="166"/>
      <c r="K455" s="167"/>
      <c r="L455" s="881"/>
      <c r="M455" s="104">
        <v>8714.16</v>
      </c>
      <c r="N455" s="104">
        <f>M455-(M455*0.03)</f>
        <v>8452.7351999999992</v>
      </c>
      <c r="O455" s="105">
        <v>7.0000000000000007E-2</v>
      </c>
      <c r="P455" s="101">
        <f>(N455*O455)+N455</f>
        <v>9044.4266639999987</v>
      </c>
    </row>
    <row r="456" spans="1:16">
      <c r="A456" s="136"/>
      <c r="B456" s="805"/>
      <c r="C456" s="786"/>
      <c r="D456" s="811"/>
      <c r="E456" s="823"/>
      <c r="F456" s="161"/>
      <c r="G456" s="843"/>
      <c r="H456" s="162"/>
      <c r="I456" s="856"/>
      <c r="J456" s="166"/>
      <c r="K456" s="167"/>
      <c r="L456" s="881"/>
      <c r="M456" s="104">
        <v>0</v>
      </c>
      <c r="N456" s="104">
        <f>M456-(M456*0.03)</f>
        <v>0</v>
      </c>
      <c r="O456" s="105">
        <v>7.0000000000000007E-2</v>
      </c>
      <c r="P456" s="101">
        <f t="shared" ref="P456:P462" si="45">(N456*O456)+N456</f>
        <v>0</v>
      </c>
    </row>
    <row r="457" spans="1:16">
      <c r="A457" s="136"/>
      <c r="B457" s="805"/>
      <c r="C457" s="786"/>
      <c r="D457" s="811"/>
      <c r="E457" s="823"/>
      <c r="F457" s="161"/>
      <c r="G457" s="843"/>
      <c r="H457" s="162"/>
      <c r="I457" s="856"/>
      <c r="J457" s="166"/>
      <c r="K457" s="167"/>
      <c r="L457" s="881"/>
      <c r="M457" s="104">
        <v>18537.7</v>
      </c>
      <c r="N457" s="104">
        <f>M457-(M457*0.03)</f>
        <v>17981.569</v>
      </c>
      <c r="O457" s="105">
        <v>7.0000000000000007E-2</v>
      </c>
      <c r="P457" s="101">
        <f t="shared" si="45"/>
        <v>19240.278829999999</v>
      </c>
    </row>
    <row r="458" spans="1:16">
      <c r="A458" s="151"/>
      <c r="B458" s="805"/>
      <c r="C458" s="786"/>
      <c r="D458" s="811"/>
      <c r="E458" s="824"/>
      <c r="F458" s="161"/>
      <c r="G458" s="843"/>
      <c r="H458" s="162"/>
      <c r="I458" s="856"/>
      <c r="J458" s="166"/>
      <c r="K458" s="167"/>
      <c r="L458" s="881"/>
      <c r="M458" s="104">
        <v>9031.68</v>
      </c>
      <c r="N458" s="104">
        <f t="shared" ref="N458:N468" si="46">M458-(M458*0.03)</f>
        <v>8760.7296000000006</v>
      </c>
      <c r="O458" s="105">
        <v>7.0000000000000007E-2</v>
      </c>
      <c r="P458" s="101">
        <f t="shared" si="45"/>
        <v>9373.9806720000015</v>
      </c>
    </row>
    <row r="459" spans="1:16">
      <c r="A459" s="152"/>
      <c r="B459" s="805"/>
      <c r="C459" s="786"/>
      <c r="D459" s="811"/>
      <c r="E459" s="825"/>
      <c r="F459" s="161"/>
      <c r="G459" s="843"/>
      <c r="H459" s="434"/>
      <c r="I459" s="858"/>
      <c r="J459" s="863"/>
      <c r="K459" s="874"/>
      <c r="L459" s="881"/>
      <c r="N459" s="104">
        <f t="shared" si="46"/>
        <v>0</v>
      </c>
      <c r="O459" s="105">
        <v>7.0000000000000007E-2</v>
      </c>
      <c r="P459" s="101">
        <f t="shared" si="45"/>
        <v>0</v>
      </c>
    </row>
    <row r="460" spans="1:16">
      <c r="A460" s="136"/>
      <c r="B460" s="805"/>
      <c r="C460" s="786"/>
      <c r="D460" s="811"/>
      <c r="E460" s="826"/>
      <c r="F460" s="161"/>
      <c r="G460" s="843"/>
      <c r="H460" s="162"/>
      <c r="I460" s="856"/>
      <c r="J460" s="166"/>
      <c r="K460" s="167"/>
      <c r="L460" s="881"/>
      <c r="M460" s="104">
        <v>8478.9599999999991</v>
      </c>
      <c r="N460" s="104">
        <f t="shared" si="46"/>
        <v>8224.5911999999989</v>
      </c>
      <c r="O460" s="105">
        <v>7.0000000000000007E-2</v>
      </c>
      <c r="P460" s="101">
        <f t="shared" si="45"/>
        <v>8800.3125839999993</v>
      </c>
    </row>
    <row r="461" spans="1:16">
      <c r="A461" s="136"/>
      <c r="B461" s="805"/>
      <c r="C461" s="786"/>
      <c r="D461" s="811"/>
      <c r="E461" s="182"/>
      <c r="F461" s="161"/>
      <c r="G461" s="843"/>
      <c r="H461" s="162"/>
      <c r="I461" s="856"/>
      <c r="J461" s="166"/>
      <c r="K461" s="167"/>
      <c r="L461" s="881"/>
      <c r="M461" s="104">
        <v>11122.62</v>
      </c>
      <c r="N461" s="104">
        <f t="shared" si="46"/>
        <v>10788.941400000002</v>
      </c>
      <c r="O461" s="105">
        <v>7.0000000000000007E-2</v>
      </c>
      <c r="P461" s="101">
        <f t="shared" si="45"/>
        <v>11544.167298000002</v>
      </c>
    </row>
    <row r="462" spans="1:16">
      <c r="A462" s="136"/>
      <c r="B462" s="805"/>
      <c r="C462" s="786"/>
      <c r="D462" s="812"/>
      <c r="E462" s="160"/>
      <c r="F462" s="161"/>
      <c r="G462" s="843"/>
      <c r="H462" s="162"/>
      <c r="I462" s="856"/>
      <c r="J462" s="166"/>
      <c r="K462" s="167"/>
      <c r="L462" s="881"/>
      <c r="M462" s="104">
        <v>3813.12</v>
      </c>
      <c r="N462" s="104">
        <f t="shared" si="46"/>
        <v>3698.7264</v>
      </c>
      <c r="O462" s="105">
        <v>7.0000000000000007E-2</v>
      </c>
      <c r="P462" s="101">
        <f t="shared" si="45"/>
        <v>3957.637248</v>
      </c>
    </row>
    <row r="463" spans="1:16">
      <c r="A463" s="136"/>
      <c r="B463" s="805"/>
      <c r="C463" s="786"/>
      <c r="D463" s="812"/>
      <c r="E463" s="182"/>
      <c r="F463" s="161"/>
      <c r="G463" s="843"/>
      <c r="H463" s="162"/>
      <c r="I463" s="856"/>
      <c r="J463" s="166"/>
      <c r="K463" s="167"/>
      <c r="L463" s="881"/>
    </row>
    <row r="464" spans="1:16">
      <c r="A464" s="136"/>
      <c r="B464" s="805"/>
      <c r="C464" s="786"/>
      <c r="D464" s="812"/>
      <c r="E464" s="182"/>
      <c r="F464" s="161"/>
      <c r="G464" s="843"/>
      <c r="H464" s="162"/>
      <c r="I464" s="856"/>
      <c r="J464" s="166"/>
      <c r="K464" s="167"/>
      <c r="L464" s="881"/>
    </row>
    <row r="465" spans="1:16">
      <c r="A465" s="136"/>
      <c r="B465" s="805"/>
      <c r="C465" s="786"/>
      <c r="D465" s="812"/>
      <c r="E465" s="182"/>
      <c r="F465" s="161"/>
      <c r="G465" s="843"/>
      <c r="H465" s="162"/>
      <c r="I465" s="856"/>
      <c r="J465" s="166"/>
      <c r="K465" s="167"/>
      <c r="L465" s="881"/>
    </row>
    <row r="466" spans="1:16">
      <c r="A466" s="136"/>
      <c r="B466" s="805"/>
      <c r="C466" s="786"/>
      <c r="D466" s="812"/>
      <c r="E466" s="182"/>
      <c r="F466" s="161"/>
      <c r="G466" s="843"/>
      <c r="H466" s="162"/>
      <c r="I466" s="856"/>
      <c r="J466" s="166"/>
      <c r="K466" s="167"/>
      <c r="L466" s="881"/>
    </row>
    <row r="467" spans="1:16">
      <c r="A467" s="136"/>
      <c r="B467" s="805"/>
      <c r="C467" s="786"/>
      <c r="D467" s="812"/>
      <c r="E467" s="182"/>
      <c r="F467" s="161"/>
      <c r="G467" s="843"/>
      <c r="H467" s="162"/>
      <c r="I467" s="856"/>
      <c r="J467" s="166"/>
      <c r="K467" s="167"/>
      <c r="L467" s="881"/>
    </row>
    <row r="468" spans="1:16">
      <c r="A468" s="136"/>
      <c r="B468" s="805"/>
      <c r="C468" s="786"/>
      <c r="D468" s="812"/>
      <c r="E468" s="182"/>
      <c r="F468" s="161"/>
      <c r="G468" s="843"/>
      <c r="H468" s="162"/>
      <c r="I468" s="856"/>
      <c r="J468" s="166"/>
      <c r="K468" s="167"/>
      <c r="L468" s="881"/>
      <c r="M468" s="104">
        <v>8640</v>
      </c>
      <c r="N468" s="104">
        <f t="shared" si="46"/>
        <v>8380.7999999999993</v>
      </c>
      <c r="O468" s="105">
        <v>7.0000000000000007E-2</v>
      </c>
      <c r="P468" s="101">
        <f>(N468*O468)+N468</f>
        <v>8967.4559999999983</v>
      </c>
    </row>
    <row r="469" spans="1:16">
      <c r="A469" s="165"/>
      <c r="B469" s="805"/>
      <c r="C469" s="786"/>
      <c r="D469" s="812"/>
      <c r="E469" s="160"/>
      <c r="F469" s="161"/>
      <c r="G469" s="843"/>
      <c r="H469" s="162"/>
      <c r="I469" s="856"/>
      <c r="J469" s="166"/>
      <c r="K469" s="167"/>
      <c r="L469" s="881"/>
    </row>
    <row r="470" spans="1:16">
      <c r="F470" s="399"/>
    </row>
    <row r="471" spans="1:16">
      <c r="A471" s="2" t="s">
        <v>1</v>
      </c>
      <c r="B471" s="793"/>
      <c r="C471" s="785"/>
      <c r="F471" s="399"/>
      <c r="I471" s="853"/>
      <c r="K471" s="867"/>
      <c r="L471" s="878"/>
    </row>
    <row r="472" spans="1:16">
      <c r="A472" s="3761" t="s">
        <v>2670</v>
      </c>
      <c r="B472" s="3761"/>
      <c r="C472" s="792"/>
      <c r="D472" s="589"/>
      <c r="F472" s="399"/>
      <c r="I472" s="853"/>
      <c r="K472" s="867"/>
      <c r="L472" s="878"/>
    </row>
    <row r="473" spans="1:16" ht="35.25" thickBot="1">
      <c r="F473" s="399"/>
    </row>
    <row r="474" spans="1:16">
      <c r="A474" s="3770" t="s">
        <v>3</v>
      </c>
      <c r="B474" s="3771"/>
      <c r="C474" s="80" t="s">
        <v>4</v>
      </c>
      <c r="D474" s="808" t="s">
        <v>5</v>
      </c>
      <c r="E474" s="820" t="s">
        <v>6</v>
      </c>
      <c r="F474" s="833" t="s">
        <v>6</v>
      </c>
      <c r="G474" s="841" t="s">
        <v>7</v>
      </c>
      <c r="H474" s="850" t="s">
        <v>8</v>
      </c>
      <c r="I474" s="854" t="s">
        <v>936</v>
      </c>
      <c r="J474" s="860" t="s">
        <v>10</v>
      </c>
      <c r="K474" s="868" t="s">
        <v>10</v>
      </c>
      <c r="L474" s="879" t="s">
        <v>2534</v>
      </c>
      <c r="M474" s="117"/>
    </row>
    <row r="475" spans="1:16" ht="35.25" thickBot="1">
      <c r="A475" s="118"/>
      <c r="B475" s="794"/>
      <c r="C475" s="414"/>
      <c r="D475" s="809" t="s">
        <v>11</v>
      </c>
      <c r="E475" s="821" t="s">
        <v>13</v>
      </c>
      <c r="F475" s="834" t="s">
        <v>12</v>
      </c>
      <c r="G475" s="842"/>
      <c r="H475" s="851" t="s">
        <v>14</v>
      </c>
      <c r="I475" s="855" t="s">
        <v>937</v>
      </c>
      <c r="J475" s="861" t="s">
        <v>16</v>
      </c>
      <c r="K475" s="869" t="s">
        <v>15</v>
      </c>
      <c r="L475" s="880" t="s">
        <v>2535</v>
      </c>
      <c r="M475" s="117"/>
    </row>
    <row r="476" spans="1:16">
      <c r="A476" s="127"/>
      <c r="B476" s="805"/>
      <c r="C476" s="786"/>
      <c r="D476" s="811"/>
      <c r="E476" s="830"/>
      <c r="F476" s="835"/>
      <c r="G476" s="843"/>
      <c r="H476" s="162"/>
      <c r="I476" s="856"/>
      <c r="J476" s="166"/>
      <c r="K476" s="860"/>
      <c r="L476" s="881"/>
      <c r="M476" s="104">
        <v>3552</v>
      </c>
      <c r="N476" s="104">
        <f t="shared" ref="N476:N492" si="47">M476-(M476*0.03)</f>
        <v>3445.44</v>
      </c>
      <c r="O476" s="105">
        <v>7.0000000000000007E-2</v>
      </c>
      <c r="P476" s="101">
        <f t="shared" ref="P476:P492" si="48">(N476*O476)+N476</f>
        <v>3686.6208000000001</v>
      </c>
    </row>
    <row r="477" spans="1:16">
      <c r="A477" s="136"/>
      <c r="B477" s="805"/>
      <c r="C477" s="786"/>
      <c r="D477" s="811"/>
      <c r="E477" s="822"/>
      <c r="F477" s="161"/>
      <c r="G477" s="843"/>
      <c r="H477" s="162"/>
      <c r="I477" s="856"/>
      <c r="J477" s="166"/>
      <c r="K477" s="870"/>
      <c r="L477" s="881"/>
      <c r="N477" s="104">
        <f t="shared" si="47"/>
        <v>0</v>
      </c>
      <c r="O477" s="105">
        <v>7.0000000000000007E-2</v>
      </c>
      <c r="P477" s="101">
        <f t="shared" si="48"/>
        <v>0</v>
      </c>
    </row>
    <row r="478" spans="1:16">
      <c r="A478" s="136"/>
      <c r="B478" s="807"/>
      <c r="C478" s="786"/>
      <c r="D478" s="811"/>
      <c r="E478" s="822"/>
      <c r="F478" s="161"/>
      <c r="G478" s="843"/>
      <c r="H478" s="162"/>
      <c r="I478" s="856"/>
      <c r="J478" s="166"/>
      <c r="K478" s="871"/>
      <c r="L478" s="881"/>
      <c r="M478" s="104">
        <v>9498.06</v>
      </c>
      <c r="N478" s="104">
        <f t="shared" si="47"/>
        <v>9213.118199999999</v>
      </c>
      <c r="O478" s="105">
        <v>7.0000000000000007E-2</v>
      </c>
      <c r="P478" s="101">
        <f t="shared" si="48"/>
        <v>9858.0364739999986</v>
      </c>
    </row>
    <row r="479" spans="1:16">
      <c r="A479" s="136"/>
      <c r="B479" s="807"/>
      <c r="C479" s="786"/>
      <c r="D479" s="811"/>
      <c r="E479" s="822"/>
      <c r="F479" s="161"/>
      <c r="G479" s="843"/>
      <c r="H479" s="162"/>
      <c r="I479" s="856"/>
      <c r="J479" s="166"/>
      <c r="K479" s="167"/>
      <c r="L479" s="881"/>
      <c r="M479" s="104">
        <v>15305.4</v>
      </c>
      <c r="N479" s="104">
        <f t="shared" si="47"/>
        <v>14846.237999999999</v>
      </c>
      <c r="O479" s="105">
        <v>7.0000000000000007E-2</v>
      </c>
      <c r="P479" s="101">
        <f t="shared" si="48"/>
        <v>15885.47466</v>
      </c>
    </row>
    <row r="480" spans="1:16">
      <c r="A480" s="136"/>
      <c r="B480" s="805"/>
      <c r="C480" s="786"/>
      <c r="D480" s="811"/>
      <c r="E480" s="822"/>
      <c r="F480" s="161"/>
      <c r="G480" s="843"/>
      <c r="H480" s="162"/>
      <c r="I480" s="856"/>
      <c r="J480" s="166"/>
      <c r="K480" s="167"/>
      <c r="L480" s="881"/>
      <c r="N480" s="104">
        <f t="shared" si="47"/>
        <v>0</v>
      </c>
      <c r="O480" s="105">
        <v>7.0000000000000007E-2</v>
      </c>
      <c r="P480" s="101">
        <f t="shared" si="48"/>
        <v>0</v>
      </c>
    </row>
    <row r="481" spans="1:16">
      <c r="A481" s="136"/>
      <c r="B481" s="805"/>
      <c r="C481" s="786"/>
      <c r="D481" s="811"/>
      <c r="E481" s="822"/>
      <c r="F481" s="161"/>
      <c r="G481" s="843"/>
      <c r="H481" s="162"/>
      <c r="I481" s="856"/>
      <c r="J481" s="166"/>
      <c r="K481" s="167"/>
      <c r="L481" s="881"/>
      <c r="N481" s="104">
        <f t="shared" si="47"/>
        <v>0</v>
      </c>
      <c r="O481" s="105">
        <v>7.0000000000000007E-2</v>
      </c>
      <c r="P481" s="101">
        <f t="shared" si="48"/>
        <v>0</v>
      </c>
    </row>
    <row r="482" spans="1:16">
      <c r="A482" s="136"/>
      <c r="B482" s="805"/>
      <c r="C482" s="786"/>
      <c r="D482" s="811"/>
      <c r="E482" s="822"/>
      <c r="F482" s="161"/>
      <c r="G482" s="843"/>
      <c r="H482" s="162"/>
      <c r="I482" s="856"/>
      <c r="J482" s="166"/>
      <c r="K482" s="167"/>
      <c r="L482" s="881"/>
      <c r="N482" s="104">
        <f t="shared" si="47"/>
        <v>0</v>
      </c>
      <c r="O482" s="105">
        <v>7.0000000000000007E-2</v>
      </c>
      <c r="P482" s="101">
        <f t="shared" si="48"/>
        <v>0</v>
      </c>
    </row>
    <row r="483" spans="1:16">
      <c r="A483" s="136"/>
      <c r="B483" s="807"/>
      <c r="C483" s="789"/>
      <c r="D483" s="810"/>
      <c r="E483" s="822"/>
      <c r="F483" s="161"/>
      <c r="G483" s="844"/>
      <c r="H483" s="852"/>
      <c r="I483" s="857"/>
      <c r="J483" s="862"/>
      <c r="K483" s="872"/>
      <c r="M483" s="104">
        <v>14244.12</v>
      </c>
      <c r="N483" s="104">
        <f t="shared" si="47"/>
        <v>13816.796400000001</v>
      </c>
      <c r="O483" s="105">
        <v>7.0000000000000007E-2</v>
      </c>
      <c r="P483" s="101">
        <f t="shared" si="48"/>
        <v>14783.972148000001</v>
      </c>
    </row>
    <row r="484" spans="1:16">
      <c r="A484" s="136"/>
      <c r="B484" s="804"/>
      <c r="C484" s="786"/>
      <c r="D484" s="811"/>
      <c r="E484" s="822"/>
      <c r="F484" s="161"/>
      <c r="G484" s="843"/>
      <c r="H484" s="162"/>
      <c r="I484" s="856"/>
      <c r="J484" s="166"/>
      <c r="K484" s="167"/>
      <c r="L484" s="881"/>
      <c r="M484" s="104">
        <v>3240</v>
      </c>
      <c r="N484" s="104">
        <f t="shared" si="47"/>
        <v>3142.8</v>
      </c>
      <c r="O484" s="105">
        <v>7.0000000000000007E-2</v>
      </c>
      <c r="P484" s="101">
        <f t="shared" si="48"/>
        <v>3362.7960000000003</v>
      </c>
    </row>
    <row r="485" spans="1:16">
      <c r="A485" s="136"/>
      <c r="B485" s="804"/>
      <c r="C485" s="786"/>
      <c r="D485" s="811"/>
      <c r="E485" s="822"/>
      <c r="F485" s="161"/>
      <c r="G485" s="843"/>
      <c r="H485" s="162"/>
      <c r="I485" s="856"/>
      <c r="J485" s="166"/>
      <c r="K485" s="167"/>
      <c r="L485" s="881"/>
      <c r="M485" s="104">
        <v>14700</v>
      </c>
      <c r="N485" s="104">
        <f t="shared" si="47"/>
        <v>14259</v>
      </c>
      <c r="O485" s="105">
        <v>7.0000000000000007E-2</v>
      </c>
      <c r="P485" s="101">
        <f t="shared" si="48"/>
        <v>15257.130000000001</v>
      </c>
    </row>
    <row r="486" spans="1:16">
      <c r="A486" s="136"/>
      <c r="B486" s="804"/>
      <c r="C486" s="789"/>
      <c r="D486" s="810"/>
      <c r="E486" s="831"/>
      <c r="F486" s="836"/>
      <c r="G486" s="844"/>
      <c r="H486" s="852"/>
      <c r="I486" s="857"/>
      <c r="J486" s="862"/>
      <c r="K486" s="873"/>
      <c r="L486" s="882"/>
      <c r="M486" s="104">
        <v>14582.7</v>
      </c>
      <c r="N486" s="104">
        <f t="shared" si="47"/>
        <v>14145.219000000001</v>
      </c>
      <c r="O486" s="105">
        <v>7.0000000000000007E-2</v>
      </c>
      <c r="P486" s="101">
        <f t="shared" si="48"/>
        <v>15135.384330000001</v>
      </c>
    </row>
    <row r="487" spans="1:16">
      <c r="A487" s="136"/>
      <c r="B487" s="804"/>
      <c r="C487" s="786"/>
      <c r="D487" s="811"/>
      <c r="E487" s="822"/>
      <c r="F487" s="161"/>
      <c r="G487" s="843"/>
      <c r="H487" s="162"/>
      <c r="I487" s="856"/>
      <c r="J487" s="166"/>
      <c r="K487" s="167"/>
      <c r="L487" s="882"/>
      <c r="M487" s="104">
        <v>13483.8</v>
      </c>
      <c r="N487" s="104">
        <f t="shared" si="47"/>
        <v>13079.286</v>
      </c>
      <c r="O487" s="105">
        <v>7.0000000000000007E-2</v>
      </c>
      <c r="P487" s="101">
        <f t="shared" si="48"/>
        <v>13994.836020000001</v>
      </c>
    </row>
    <row r="488" spans="1:16">
      <c r="A488" s="136"/>
      <c r="B488" s="805"/>
      <c r="C488" s="789"/>
      <c r="D488" s="810"/>
      <c r="E488" s="822"/>
      <c r="F488" s="161"/>
      <c r="G488" s="844"/>
      <c r="H488" s="852"/>
      <c r="I488" s="857"/>
      <c r="J488" s="862"/>
      <c r="K488" s="873"/>
      <c r="L488" s="882"/>
      <c r="M488" s="104">
        <v>2669.52</v>
      </c>
      <c r="N488" s="104">
        <f t="shared" si="47"/>
        <v>2589.4344000000001</v>
      </c>
      <c r="O488" s="105">
        <v>7.0000000000000007E-2</v>
      </c>
      <c r="P488" s="101">
        <f t="shared" si="48"/>
        <v>2770.6948080000002</v>
      </c>
    </row>
    <row r="489" spans="1:16">
      <c r="A489" s="136"/>
      <c r="B489" s="805"/>
      <c r="C489" s="789"/>
      <c r="D489" s="810"/>
      <c r="E489" s="822"/>
      <c r="F489" s="161"/>
      <c r="G489" s="844"/>
      <c r="H489" s="852"/>
      <c r="I489" s="857"/>
      <c r="J489" s="862"/>
      <c r="K489" s="873"/>
      <c r="L489" s="882"/>
      <c r="N489" s="104">
        <f t="shared" si="47"/>
        <v>0</v>
      </c>
      <c r="O489" s="105">
        <v>7.0000000000000007E-2</v>
      </c>
      <c r="P489" s="101">
        <f t="shared" si="48"/>
        <v>0</v>
      </c>
    </row>
    <row r="490" spans="1:16">
      <c r="A490" s="148"/>
      <c r="B490" s="806"/>
      <c r="C490" s="789"/>
      <c r="D490" s="810"/>
      <c r="E490" s="822"/>
      <c r="F490" s="161"/>
      <c r="G490" s="844"/>
      <c r="H490" s="852"/>
      <c r="I490" s="857"/>
      <c r="J490" s="862"/>
      <c r="K490" s="873"/>
      <c r="L490" s="882"/>
      <c r="M490" s="104">
        <v>12972.96</v>
      </c>
      <c r="N490" s="104">
        <f t="shared" si="47"/>
        <v>12583.771199999999</v>
      </c>
      <c r="O490" s="105">
        <v>7.0000000000000007E-2</v>
      </c>
      <c r="P490" s="101">
        <f t="shared" si="48"/>
        <v>13464.635183999999</v>
      </c>
    </row>
    <row r="491" spans="1:16">
      <c r="A491" s="136"/>
      <c r="B491" s="805"/>
      <c r="C491" s="786"/>
      <c r="D491" s="811"/>
      <c r="E491" s="822"/>
      <c r="F491" s="161"/>
      <c r="G491" s="843"/>
      <c r="H491" s="162"/>
      <c r="I491" s="856"/>
      <c r="J491" s="862"/>
      <c r="K491" s="167"/>
      <c r="L491" s="882"/>
      <c r="M491" s="104">
        <v>12687.84</v>
      </c>
      <c r="N491" s="104">
        <f t="shared" si="47"/>
        <v>12307.2048</v>
      </c>
      <c r="O491" s="105">
        <v>7.0000000000000007E-2</v>
      </c>
      <c r="P491" s="101">
        <f t="shared" si="48"/>
        <v>13168.709135999999</v>
      </c>
    </row>
    <row r="492" spans="1:16">
      <c r="A492" s="136"/>
      <c r="B492" s="805"/>
      <c r="C492" s="786"/>
      <c r="D492" s="811"/>
      <c r="E492" s="822"/>
      <c r="F492" s="161"/>
      <c r="G492" s="843"/>
      <c r="H492" s="162"/>
      <c r="I492" s="856"/>
      <c r="J492" s="166"/>
      <c r="K492" s="167"/>
      <c r="L492" s="881"/>
      <c r="M492" s="104">
        <v>16572.599999999999</v>
      </c>
      <c r="N492" s="104">
        <f t="shared" si="47"/>
        <v>16075.421999999999</v>
      </c>
      <c r="O492" s="105">
        <v>7.0000000000000007E-2</v>
      </c>
      <c r="P492" s="101">
        <f t="shared" si="48"/>
        <v>17200.701539999998</v>
      </c>
    </row>
    <row r="493" spans="1:16">
      <c r="A493" s="136"/>
      <c r="B493" s="805"/>
      <c r="C493" s="786"/>
      <c r="D493" s="811"/>
      <c r="E493" s="823"/>
      <c r="F493" s="161"/>
      <c r="G493" s="843"/>
      <c r="H493" s="162"/>
      <c r="I493" s="856"/>
      <c r="J493" s="166"/>
      <c r="K493" s="167"/>
      <c r="L493" s="881"/>
      <c r="M493" s="104">
        <v>6021.12</v>
      </c>
      <c r="N493" s="104">
        <f>M493-(M493*0.03)</f>
        <v>5840.4863999999998</v>
      </c>
      <c r="O493" s="105">
        <v>7.0000000000000007E-2</v>
      </c>
      <c r="P493" s="101">
        <f>(N493*O493)+N493</f>
        <v>6249.3204479999995</v>
      </c>
    </row>
    <row r="494" spans="1:16">
      <c r="A494" s="136"/>
      <c r="B494" s="805"/>
      <c r="C494" s="786"/>
      <c r="D494" s="811"/>
      <c r="E494" s="823"/>
      <c r="F494" s="161"/>
      <c r="G494" s="843"/>
      <c r="H494" s="162"/>
      <c r="I494" s="856"/>
      <c r="J494" s="166"/>
      <c r="K494" s="167"/>
      <c r="L494" s="881"/>
      <c r="M494" s="104">
        <v>8714.16</v>
      </c>
      <c r="N494" s="104">
        <f>M494-(M494*0.03)</f>
        <v>8452.7351999999992</v>
      </c>
      <c r="O494" s="105">
        <v>7.0000000000000007E-2</v>
      </c>
      <c r="P494" s="101">
        <f>(N494*O494)+N494</f>
        <v>9044.4266639999987</v>
      </c>
    </row>
    <row r="495" spans="1:16">
      <c r="A495" s="136"/>
      <c r="B495" s="805"/>
      <c r="C495" s="786"/>
      <c r="D495" s="811"/>
      <c r="E495" s="823"/>
      <c r="F495" s="161"/>
      <c r="G495" s="843"/>
      <c r="H495" s="162"/>
      <c r="I495" s="856"/>
      <c r="J495" s="166"/>
      <c r="K495" s="167"/>
      <c r="L495" s="881"/>
      <c r="M495" s="104">
        <v>0</v>
      </c>
      <c r="N495" s="104">
        <f>M495-(M495*0.03)</f>
        <v>0</v>
      </c>
      <c r="O495" s="105">
        <v>7.0000000000000007E-2</v>
      </c>
      <c r="P495" s="101">
        <f t="shared" ref="P495:P501" si="49">(N495*O495)+N495</f>
        <v>0</v>
      </c>
    </row>
    <row r="496" spans="1:16">
      <c r="A496" s="136"/>
      <c r="B496" s="805"/>
      <c r="C496" s="786"/>
      <c r="D496" s="811"/>
      <c r="E496" s="823"/>
      <c r="F496" s="161"/>
      <c r="G496" s="843"/>
      <c r="H496" s="162"/>
      <c r="I496" s="856"/>
      <c r="J496" s="166"/>
      <c r="K496" s="167"/>
      <c r="L496" s="881"/>
      <c r="M496" s="104">
        <v>18537.7</v>
      </c>
      <c r="N496" s="104">
        <f>M496-(M496*0.03)</f>
        <v>17981.569</v>
      </c>
      <c r="O496" s="105">
        <v>7.0000000000000007E-2</v>
      </c>
      <c r="P496" s="101">
        <f t="shared" si="49"/>
        <v>19240.278829999999</v>
      </c>
    </row>
    <row r="497" spans="1:16">
      <c r="A497" s="151"/>
      <c r="B497" s="805"/>
      <c r="C497" s="786"/>
      <c r="D497" s="811"/>
      <c r="E497" s="824"/>
      <c r="F497" s="161"/>
      <c r="G497" s="843"/>
      <c r="H497" s="162"/>
      <c r="I497" s="856"/>
      <c r="J497" s="166"/>
      <c r="K497" s="167"/>
      <c r="L497" s="881"/>
      <c r="M497" s="104">
        <v>9031.68</v>
      </c>
      <c r="N497" s="104">
        <f t="shared" ref="N497:N506" si="50">M497-(M497*0.03)</f>
        <v>8760.7296000000006</v>
      </c>
      <c r="O497" s="105">
        <v>7.0000000000000007E-2</v>
      </c>
      <c r="P497" s="101">
        <f t="shared" si="49"/>
        <v>9373.9806720000015</v>
      </c>
    </row>
    <row r="498" spans="1:16">
      <c r="A498" s="152"/>
      <c r="B498" s="805"/>
      <c r="C498" s="786"/>
      <c r="D498" s="811"/>
      <c r="E498" s="825"/>
      <c r="F498" s="161"/>
      <c r="G498" s="843"/>
      <c r="H498" s="434"/>
      <c r="I498" s="858"/>
      <c r="J498" s="863"/>
      <c r="K498" s="874"/>
      <c r="L498" s="881"/>
      <c r="N498" s="104">
        <f t="shared" si="50"/>
        <v>0</v>
      </c>
      <c r="O498" s="105">
        <v>7.0000000000000007E-2</v>
      </c>
      <c r="P498" s="101">
        <f t="shared" si="49"/>
        <v>0</v>
      </c>
    </row>
    <row r="499" spans="1:16">
      <c r="A499" s="136"/>
      <c r="B499" s="805"/>
      <c r="C499" s="786"/>
      <c r="D499" s="811"/>
      <c r="E499" s="826"/>
      <c r="F499" s="161"/>
      <c r="G499" s="843"/>
      <c r="H499" s="162"/>
      <c r="I499" s="856"/>
      <c r="J499" s="166"/>
      <c r="K499" s="167"/>
      <c r="L499" s="881"/>
      <c r="M499" s="104">
        <v>8478.9599999999991</v>
      </c>
      <c r="N499" s="104">
        <f t="shared" si="50"/>
        <v>8224.5911999999989</v>
      </c>
      <c r="O499" s="105">
        <v>7.0000000000000007E-2</v>
      </c>
      <c r="P499" s="101">
        <f t="shared" si="49"/>
        <v>8800.3125839999993</v>
      </c>
    </row>
    <row r="500" spans="1:16">
      <c r="A500" s="136"/>
      <c r="B500" s="805"/>
      <c r="C500" s="786"/>
      <c r="D500" s="811"/>
      <c r="E500" s="182"/>
      <c r="F500" s="161"/>
      <c r="G500" s="843"/>
      <c r="H500" s="162"/>
      <c r="I500" s="856"/>
      <c r="J500" s="166"/>
      <c r="K500" s="167"/>
      <c r="L500" s="881"/>
      <c r="M500" s="104">
        <v>11122.62</v>
      </c>
      <c r="N500" s="104">
        <f t="shared" si="50"/>
        <v>10788.941400000002</v>
      </c>
      <c r="O500" s="105">
        <v>7.0000000000000007E-2</v>
      </c>
      <c r="P500" s="101">
        <f t="shared" si="49"/>
        <v>11544.167298000002</v>
      </c>
    </row>
    <row r="501" spans="1:16">
      <c r="A501" s="136"/>
      <c r="B501" s="805"/>
      <c r="C501" s="786"/>
      <c r="D501" s="812"/>
      <c r="E501" s="160"/>
      <c r="F501" s="161"/>
      <c r="G501" s="843"/>
      <c r="H501" s="162"/>
      <c r="I501" s="856"/>
      <c r="J501" s="166"/>
      <c r="K501" s="167"/>
      <c r="L501" s="881"/>
      <c r="M501" s="104">
        <v>3813.12</v>
      </c>
      <c r="N501" s="104">
        <f t="shared" si="50"/>
        <v>3698.7264</v>
      </c>
      <c r="O501" s="105">
        <v>7.0000000000000007E-2</v>
      </c>
      <c r="P501" s="101">
        <f t="shared" si="49"/>
        <v>3957.637248</v>
      </c>
    </row>
    <row r="502" spans="1:16">
      <c r="A502" s="136"/>
      <c r="B502" s="805"/>
      <c r="C502" s="786"/>
      <c r="D502" s="812"/>
      <c r="E502" s="182"/>
      <c r="F502" s="161"/>
      <c r="G502" s="843"/>
      <c r="H502" s="162"/>
      <c r="I502" s="856"/>
      <c r="J502" s="166"/>
      <c r="K502" s="167"/>
      <c r="L502" s="881"/>
    </row>
    <row r="503" spans="1:16">
      <c r="A503" s="136"/>
      <c r="B503" s="805"/>
      <c r="C503" s="786"/>
      <c r="D503" s="812"/>
      <c r="E503" s="182"/>
      <c r="F503" s="161"/>
      <c r="G503" s="843"/>
      <c r="H503" s="162"/>
      <c r="I503" s="856"/>
      <c r="J503" s="166"/>
      <c r="K503" s="167"/>
      <c r="L503" s="881"/>
    </row>
    <row r="504" spans="1:16">
      <c r="A504" s="136"/>
      <c r="B504" s="805"/>
      <c r="C504" s="786"/>
      <c r="D504" s="812"/>
      <c r="E504" s="182"/>
      <c r="F504" s="161"/>
      <c r="G504" s="843"/>
      <c r="H504" s="162"/>
      <c r="I504" s="856"/>
      <c r="J504" s="166"/>
      <c r="K504" s="167"/>
      <c r="L504" s="881"/>
    </row>
    <row r="505" spans="1:16">
      <c r="A505" s="136"/>
      <c r="B505" s="805"/>
      <c r="C505" s="786"/>
      <c r="D505" s="812"/>
      <c r="E505" s="182"/>
      <c r="F505" s="161"/>
      <c r="G505" s="843"/>
      <c r="H505" s="162"/>
      <c r="I505" s="856"/>
      <c r="J505" s="166"/>
      <c r="K505" s="167"/>
      <c r="L505" s="881"/>
    </row>
    <row r="506" spans="1:16">
      <c r="A506" s="136"/>
      <c r="B506" s="805"/>
      <c r="C506" s="786"/>
      <c r="D506" s="812"/>
      <c r="E506" s="182"/>
      <c r="F506" s="161"/>
      <c r="G506" s="843"/>
      <c r="H506" s="162"/>
      <c r="I506" s="856"/>
      <c r="J506" s="166"/>
      <c r="K506" s="167"/>
      <c r="L506" s="881"/>
      <c r="M506" s="104">
        <v>8640</v>
      </c>
      <c r="N506" s="104">
        <f t="shared" si="50"/>
        <v>8380.7999999999993</v>
      </c>
      <c r="O506" s="105">
        <v>7.0000000000000007E-2</v>
      </c>
      <c r="P506" s="101">
        <f>(N506*O506)+N506</f>
        <v>8967.4559999999983</v>
      </c>
    </row>
    <row r="507" spans="1:16">
      <c r="A507" s="165"/>
      <c r="B507" s="805"/>
      <c r="C507" s="786"/>
      <c r="D507" s="812"/>
      <c r="E507" s="160"/>
      <c r="F507" s="161"/>
      <c r="G507" s="843"/>
      <c r="H507" s="162"/>
      <c r="I507" s="856"/>
      <c r="J507" s="166"/>
      <c r="K507" s="167"/>
      <c r="L507" s="881"/>
    </row>
    <row r="508" spans="1:16">
      <c r="F508" s="399"/>
    </row>
    <row r="509" spans="1:16">
      <c r="A509" s="2" t="s">
        <v>1</v>
      </c>
      <c r="B509" s="793"/>
      <c r="C509" s="785"/>
      <c r="F509" s="399"/>
      <c r="I509" s="853"/>
      <c r="K509" s="867"/>
      <c r="L509" s="878"/>
    </row>
    <row r="510" spans="1:16">
      <c r="A510" s="3761" t="s">
        <v>2670</v>
      </c>
      <c r="B510" s="3761"/>
      <c r="C510" s="792"/>
      <c r="D510" s="589"/>
      <c r="F510" s="399"/>
      <c r="I510" s="853"/>
      <c r="K510" s="867"/>
      <c r="L510" s="878"/>
    </row>
    <row r="511" spans="1:16" ht="35.25" thickBot="1">
      <c r="F511" s="399"/>
    </row>
    <row r="512" spans="1:16">
      <c r="A512" s="3770" t="s">
        <v>3</v>
      </c>
      <c r="B512" s="3771"/>
      <c r="C512" s="80" t="s">
        <v>4</v>
      </c>
      <c r="D512" s="808" t="s">
        <v>5</v>
      </c>
      <c r="E512" s="820" t="s">
        <v>6</v>
      </c>
      <c r="F512" s="833" t="s">
        <v>6</v>
      </c>
      <c r="G512" s="841" t="s">
        <v>7</v>
      </c>
      <c r="H512" s="850" t="s">
        <v>8</v>
      </c>
      <c r="I512" s="854" t="s">
        <v>936</v>
      </c>
      <c r="J512" s="860" t="s">
        <v>10</v>
      </c>
      <c r="K512" s="868" t="s">
        <v>10</v>
      </c>
      <c r="L512" s="879" t="s">
        <v>2534</v>
      </c>
      <c r="M512" s="117"/>
    </row>
    <row r="513" spans="1:16" ht="35.25" thickBot="1">
      <c r="A513" s="118"/>
      <c r="B513" s="794"/>
      <c r="C513" s="414"/>
      <c r="D513" s="809" t="s">
        <v>11</v>
      </c>
      <c r="E513" s="821" t="s">
        <v>13</v>
      </c>
      <c r="F513" s="834" t="s">
        <v>12</v>
      </c>
      <c r="G513" s="842"/>
      <c r="H513" s="851" t="s">
        <v>14</v>
      </c>
      <c r="I513" s="855" t="s">
        <v>937</v>
      </c>
      <c r="J513" s="861" t="s">
        <v>16</v>
      </c>
      <c r="K513" s="869" t="s">
        <v>15</v>
      </c>
      <c r="L513" s="880" t="s">
        <v>2535</v>
      </c>
      <c r="M513" s="117"/>
    </row>
    <row r="514" spans="1:16">
      <c r="A514" s="127"/>
      <c r="B514" s="805"/>
      <c r="C514" s="786"/>
      <c r="D514" s="811"/>
      <c r="E514" s="830"/>
      <c r="F514" s="835"/>
      <c r="G514" s="843"/>
      <c r="H514" s="162"/>
      <c r="I514" s="856"/>
      <c r="J514" s="166"/>
      <c r="K514" s="860"/>
      <c r="L514" s="881"/>
      <c r="M514" s="104">
        <v>3552</v>
      </c>
      <c r="N514" s="104">
        <f t="shared" ref="N514:N530" si="51">M514-(M514*0.03)</f>
        <v>3445.44</v>
      </c>
      <c r="O514" s="105">
        <v>7.0000000000000007E-2</v>
      </c>
      <c r="P514" s="101">
        <f t="shared" ref="P514:P530" si="52">(N514*O514)+N514</f>
        <v>3686.6208000000001</v>
      </c>
    </row>
    <row r="515" spans="1:16">
      <c r="A515" s="136"/>
      <c r="B515" s="805"/>
      <c r="C515" s="786"/>
      <c r="D515" s="811"/>
      <c r="E515" s="822"/>
      <c r="F515" s="161"/>
      <c r="G515" s="843"/>
      <c r="H515" s="162"/>
      <c r="I515" s="856"/>
      <c r="J515" s="166"/>
      <c r="K515" s="870"/>
      <c r="L515" s="881"/>
      <c r="N515" s="104">
        <f t="shared" si="51"/>
        <v>0</v>
      </c>
      <c r="O515" s="105">
        <v>7.0000000000000007E-2</v>
      </c>
      <c r="P515" s="101">
        <f t="shared" si="52"/>
        <v>0</v>
      </c>
    </row>
    <row r="516" spans="1:16">
      <c r="A516" s="136"/>
      <c r="B516" s="807"/>
      <c r="C516" s="786"/>
      <c r="D516" s="811"/>
      <c r="E516" s="822"/>
      <c r="F516" s="161"/>
      <c r="G516" s="843"/>
      <c r="H516" s="162"/>
      <c r="I516" s="856"/>
      <c r="J516" s="166"/>
      <c r="K516" s="871"/>
      <c r="L516" s="881"/>
      <c r="M516" s="104">
        <v>9498.06</v>
      </c>
      <c r="N516" s="104">
        <f t="shared" si="51"/>
        <v>9213.118199999999</v>
      </c>
      <c r="O516" s="105">
        <v>7.0000000000000007E-2</v>
      </c>
      <c r="P516" s="101">
        <f t="shared" si="52"/>
        <v>9858.0364739999986</v>
      </c>
    </row>
    <row r="517" spans="1:16">
      <c r="A517" s="136"/>
      <c r="B517" s="807"/>
      <c r="C517" s="786"/>
      <c r="D517" s="811"/>
      <c r="E517" s="822"/>
      <c r="F517" s="161"/>
      <c r="G517" s="843"/>
      <c r="H517" s="162"/>
      <c r="I517" s="856"/>
      <c r="J517" s="166"/>
      <c r="K517" s="167"/>
      <c r="L517" s="881"/>
      <c r="M517" s="104">
        <v>15305.4</v>
      </c>
      <c r="N517" s="104">
        <f t="shared" si="51"/>
        <v>14846.237999999999</v>
      </c>
      <c r="O517" s="105">
        <v>7.0000000000000007E-2</v>
      </c>
      <c r="P517" s="101">
        <f t="shared" si="52"/>
        <v>15885.47466</v>
      </c>
    </row>
    <row r="518" spans="1:16">
      <c r="A518" s="136"/>
      <c r="B518" s="805"/>
      <c r="C518" s="786"/>
      <c r="D518" s="811"/>
      <c r="E518" s="822"/>
      <c r="F518" s="161"/>
      <c r="G518" s="843"/>
      <c r="H518" s="162"/>
      <c r="I518" s="856"/>
      <c r="J518" s="166"/>
      <c r="K518" s="167"/>
      <c r="L518" s="881"/>
      <c r="N518" s="104">
        <f t="shared" si="51"/>
        <v>0</v>
      </c>
      <c r="O518" s="105">
        <v>7.0000000000000007E-2</v>
      </c>
      <c r="P518" s="101">
        <f t="shared" si="52"/>
        <v>0</v>
      </c>
    </row>
    <row r="519" spans="1:16">
      <c r="A519" s="136"/>
      <c r="B519" s="805"/>
      <c r="C519" s="786"/>
      <c r="D519" s="811"/>
      <c r="E519" s="822"/>
      <c r="F519" s="161"/>
      <c r="G519" s="843"/>
      <c r="H519" s="162"/>
      <c r="I519" s="856"/>
      <c r="J519" s="166"/>
      <c r="K519" s="167"/>
      <c r="L519" s="881"/>
      <c r="N519" s="104">
        <f t="shared" si="51"/>
        <v>0</v>
      </c>
      <c r="O519" s="105">
        <v>7.0000000000000007E-2</v>
      </c>
      <c r="P519" s="101">
        <f t="shared" si="52"/>
        <v>0</v>
      </c>
    </row>
    <row r="520" spans="1:16">
      <c r="A520" s="136"/>
      <c r="B520" s="805"/>
      <c r="C520" s="786"/>
      <c r="D520" s="811"/>
      <c r="E520" s="822"/>
      <c r="F520" s="161"/>
      <c r="G520" s="843"/>
      <c r="H520" s="162"/>
      <c r="I520" s="856"/>
      <c r="J520" s="166"/>
      <c r="K520" s="167"/>
      <c r="L520" s="881"/>
      <c r="N520" s="104">
        <f t="shared" si="51"/>
        <v>0</v>
      </c>
      <c r="O520" s="105">
        <v>7.0000000000000007E-2</v>
      </c>
      <c r="P520" s="101">
        <f t="shared" si="52"/>
        <v>0</v>
      </c>
    </row>
    <row r="521" spans="1:16">
      <c r="A521" s="136"/>
      <c r="B521" s="807"/>
      <c r="C521" s="789"/>
      <c r="D521" s="810"/>
      <c r="E521" s="822"/>
      <c r="F521" s="161"/>
      <c r="G521" s="844"/>
      <c r="H521" s="852"/>
      <c r="I521" s="857"/>
      <c r="J521" s="862"/>
      <c r="K521" s="872"/>
      <c r="M521" s="104">
        <v>14244.12</v>
      </c>
      <c r="N521" s="104">
        <f t="shared" si="51"/>
        <v>13816.796400000001</v>
      </c>
      <c r="O521" s="105">
        <v>7.0000000000000007E-2</v>
      </c>
      <c r="P521" s="101">
        <f t="shared" si="52"/>
        <v>14783.972148000001</v>
      </c>
    </row>
    <row r="522" spans="1:16">
      <c r="A522" s="136"/>
      <c r="B522" s="804"/>
      <c r="C522" s="786"/>
      <c r="D522" s="811"/>
      <c r="E522" s="822"/>
      <c r="F522" s="161"/>
      <c r="G522" s="843"/>
      <c r="H522" s="162"/>
      <c r="I522" s="856"/>
      <c r="J522" s="166"/>
      <c r="K522" s="167"/>
      <c r="L522" s="881"/>
      <c r="M522" s="104">
        <v>3240</v>
      </c>
      <c r="N522" s="104">
        <f t="shared" si="51"/>
        <v>3142.8</v>
      </c>
      <c r="O522" s="105">
        <v>7.0000000000000007E-2</v>
      </c>
      <c r="P522" s="101">
        <f t="shared" si="52"/>
        <v>3362.7960000000003</v>
      </c>
    </row>
    <row r="523" spans="1:16">
      <c r="A523" s="136"/>
      <c r="B523" s="804"/>
      <c r="C523" s="786"/>
      <c r="D523" s="811"/>
      <c r="E523" s="822"/>
      <c r="F523" s="161"/>
      <c r="G523" s="843"/>
      <c r="H523" s="162"/>
      <c r="I523" s="856"/>
      <c r="J523" s="166"/>
      <c r="K523" s="167"/>
      <c r="L523" s="881"/>
      <c r="M523" s="104">
        <v>14700</v>
      </c>
      <c r="N523" s="104">
        <f t="shared" si="51"/>
        <v>14259</v>
      </c>
      <c r="O523" s="105">
        <v>7.0000000000000007E-2</v>
      </c>
      <c r="P523" s="101">
        <f t="shared" si="52"/>
        <v>15257.130000000001</v>
      </c>
    </row>
    <row r="524" spans="1:16">
      <c r="A524" s="136"/>
      <c r="B524" s="804"/>
      <c r="C524" s="789"/>
      <c r="D524" s="810"/>
      <c r="E524" s="831"/>
      <c r="F524" s="836"/>
      <c r="G524" s="844"/>
      <c r="H524" s="852"/>
      <c r="I524" s="857"/>
      <c r="J524" s="862"/>
      <c r="K524" s="873"/>
      <c r="L524" s="882"/>
      <c r="M524" s="104">
        <v>14582.7</v>
      </c>
      <c r="N524" s="104">
        <f t="shared" si="51"/>
        <v>14145.219000000001</v>
      </c>
      <c r="O524" s="105">
        <v>7.0000000000000007E-2</v>
      </c>
      <c r="P524" s="101">
        <f t="shared" si="52"/>
        <v>15135.384330000001</v>
      </c>
    </row>
    <row r="525" spans="1:16">
      <c r="A525" s="136"/>
      <c r="B525" s="804"/>
      <c r="C525" s="786"/>
      <c r="D525" s="811"/>
      <c r="E525" s="822"/>
      <c r="F525" s="161"/>
      <c r="G525" s="843"/>
      <c r="H525" s="162"/>
      <c r="I525" s="856"/>
      <c r="J525" s="166"/>
      <c r="K525" s="167"/>
      <c r="L525" s="882"/>
      <c r="M525" s="104">
        <v>13483.8</v>
      </c>
      <c r="N525" s="104">
        <f t="shared" si="51"/>
        <v>13079.286</v>
      </c>
      <c r="O525" s="105">
        <v>7.0000000000000007E-2</v>
      </c>
      <c r="P525" s="101">
        <f t="shared" si="52"/>
        <v>13994.836020000001</v>
      </c>
    </row>
    <row r="526" spans="1:16">
      <c r="A526" s="136"/>
      <c r="B526" s="805"/>
      <c r="C526" s="789"/>
      <c r="D526" s="810"/>
      <c r="E526" s="822"/>
      <c r="F526" s="161"/>
      <c r="G526" s="844"/>
      <c r="H526" s="852"/>
      <c r="I526" s="857"/>
      <c r="J526" s="862"/>
      <c r="K526" s="873"/>
      <c r="L526" s="882"/>
      <c r="M526" s="104">
        <v>2669.52</v>
      </c>
      <c r="N526" s="104">
        <f t="shared" si="51"/>
        <v>2589.4344000000001</v>
      </c>
      <c r="O526" s="105">
        <v>7.0000000000000007E-2</v>
      </c>
      <c r="P526" s="101">
        <f t="shared" si="52"/>
        <v>2770.6948080000002</v>
      </c>
    </row>
    <row r="527" spans="1:16">
      <c r="A527" s="136"/>
      <c r="B527" s="805"/>
      <c r="C527" s="789"/>
      <c r="D527" s="810"/>
      <c r="E527" s="822"/>
      <c r="F527" s="161"/>
      <c r="G527" s="844"/>
      <c r="H527" s="852"/>
      <c r="I527" s="857"/>
      <c r="J527" s="862"/>
      <c r="K527" s="873"/>
      <c r="L527" s="882"/>
      <c r="N527" s="104">
        <f t="shared" si="51"/>
        <v>0</v>
      </c>
      <c r="O527" s="105">
        <v>7.0000000000000007E-2</v>
      </c>
      <c r="P527" s="101">
        <f t="shared" si="52"/>
        <v>0</v>
      </c>
    </row>
    <row r="528" spans="1:16">
      <c r="A528" s="148"/>
      <c r="B528" s="806"/>
      <c r="C528" s="789"/>
      <c r="D528" s="810"/>
      <c r="E528" s="822"/>
      <c r="F528" s="161"/>
      <c r="G528" s="844"/>
      <c r="H528" s="852"/>
      <c r="I528" s="857"/>
      <c r="J528" s="862"/>
      <c r="K528" s="873"/>
      <c r="L528" s="882"/>
      <c r="M528" s="104">
        <v>12972.96</v>
      </c>
      <c r="N528" s="104">
        <f t="shared" si="51"/>
        <v>12583.771199999999</v>
      </c>
      <c r="O528" s="105">
        <v>7.0000000000000007E-2</v>
      </c>
      <c r="P528" s="101">
        <f t="shared" si="52"/>
        <v>13464.635183999999</v>
      </c>
    </row>
    <row r="529" spans="1:16">
      <c r="A529" s="136"/>
      <c r="B529" s="805"/>
      <c r="C529" s="786"/>
      <c r="D529" s="811"/>
      <c r="E529" s="822"/>
      <c r="F529" s="161"/>
      <c r="G529" s="843"/>
      <c r="H529" s="162"/>
      <c r="I529" s="856"/>
      <c r="J529" s="862"/>
      <c r="K529" s="167"/>
      <c r="L529" s="882"/>
      <c r="M529" s="104">
        <v>12687.84</v>
      </c>
      <c r="N529" s="104">
        <f t="shared" si="51"/>
        <v>12307.2048</v>
      </c>
      <c r="O529" s="105">
        <v>7.0000000000000007E-2</v>
      </c>
      <c r="P529" s="101">
        <f t="shared" si="52"/>
        <v>13168.709135999999</v>
      </c>
    </row>
    <row r="530" spans="1:16">
      <c r="A530" s="136"/>
      <c r="B530" s="805"/>
      <c r="C530" s="786"/>
      <c r="D530" s="811"/>
      <c r="E530" s="822"/>
      <c r="F530" s="161"/>
      <c r="G530" s="843"/>
      <c r="H530" s="162"/>
      <c r="I530" s="856"/>
      <c r="J530" s="166"/>
      <c r="K530" s="167"/>
      <c r="L530" s="881"/>
      <c r="M530" s="104">
        <v>16572.599999999999</v>
      </c>
      <c r="N530" s="104">
        <f t="shared" si="51"/>
        <v>16075.421999999999</v>
      </c>
      <c r="O530" s="105">
        <v>7.0000000000000007E-2</v>
      </c>
      <c r="P530" s="101">
        <f t="shared" si="52"/>
        <v>17200.701539999998</v>
      </c>
    </row>
    <row r="531" spans="1:16">
      <c r="A531" s="136"/>
      <c r="B531" s="805"/>
      <c r="C531" s="786"/>
      <c r="D531" s="811"/>
      <c r="E531" s="823"/>
      <c r="F531" s="161"/>
      <c r="G531" s="843"/>
      <c r="H531" s="162"/>
      <c r="I531" s="856"/>
      <c r="J531" s="166"/>
      <c r="K531" s="167"/>
      <c r="L531" s="881"/>
      <c r="M531" s="104">
        <v>6021.12</v>
      </c>
      <c r="N531" s="104">
        <f>M531-(M531*0.03)</f>
        <v>5840.4863999999998</v>
      </c>
      <c r="O531" s="105">
        <v>7.0000000000000007E-2</v>
      </c>
      <c r="P531" s="101">
        <f>(N531*O531)+N531</f>
        <v>6249.3204479999995</v>
      </c>
    </row>
    <row r="532" spans="1:16">
      <c r="A532" s="136"/>
      <c r="B532" s="805"/>
      <c r="C532" s="786"/>
      <c r="D532" s="811"/>
      <c r="E532" s="823"/>
      <c r="F532" s="161"/>
      <c r="G532" s="843"/>
      <c r="H532" s="162"/>
      <c r="I532" s="856"/>
      <c r="J532" s="166"/>
      <c r="K532" s="167"/>
      <c r="L532" s="881"/>
      <c r="M532" s="104">
        <v>8714.16</v>
      </c>
      <c r="N532" s="104">
        <f>M532-(M532*0.03)</f>
        <v>8452.7351999999992</v>
      </c>
      <c r="O532" s="105">
        <v>7.0000000000000007E-2</v>
      </c>
      <c r="P532" s="101">
        <f>(N532*O532)+N532</f>
        <v>9044.4266639999987</v>
      </c>
    </row>
    <row r="533" spans="1:16">
      <c r="A533" s="136"/>
      <c r="B533" s="805"/>
      <c r="C533" s="786"/>
      <c r="D533" s="811"/>
      <c r="E533" s="823"/>
      <c r="F533" s="161"/>
      <c r="G533" s="843"/>
      <c r="H533" s="162"/>
      <c r="I533" s="856"/>
      <c r="J533" s="166"/>
      <c r="K533" s="167"/>
      <c r="L533" s="881"/>
      <c r="M533" s="104">
        <v>0</v>
      </c>
      <c r="N533" s="104">
        <f>M533-(M533*0.03)</f>
        <v>0</v>
      </c>
      <c r="O533" s="105">
        <v>7.0000000000000007E-2</v>
      </c>
      <c r="P533" s="101">
        <f t="shared" ref="P533:P539" si="53">(N533*O533)+N533</f>
        <v>0</v>
      </c>
    </row>
    <row r="534" spans="1:16">
      <c r="A534" s="136"/>
      <c r="B534" s="805"/>
      <c r="C534" s="786"/>
      <c r="D534" s="811"/>
      <c r="E534" s="823"/>
      <c r="F534" s="161"/>
      <c r="G534" s="843"/>
      <c r="H534" s="162"/>
      <c r="I534" s="856"/>
      <c r="J534" s="166"/>
      <c r="K534" s="167"/>
      <c r="L534" s="881"/>
      <c r="M534" s="104">
        <v>18537.7</v>
      </c>
      <c r="N534" s="104">
        <f>M534-(M534*0.03)</f>
        <v>17981.569</v>
      </c>
      <c r="O534" s="105">
        <v>7.0000000000000007E-2</v>
      </c>
      <c r="P534" s="101">
        <f t="shared" si="53"/>
        <v>19240.278829999999</v>
      </c>
    </row>
    <row r="535" spans="1:16">
      <c r="A535" s="151"/>
      <c r="B535" s="805"/>
      <c r="C535" s="786"/>
      <c r="D535" s="811"/>
      <c r="E535" s="824"/>
      <c r="F535" s="161"/>
      <c r="G535" s="843"/>
      <c r="H535" s="162"/>
      <c r="I535" s="856"/>
      <c r="J535" s="166"/>
      <c r="K535" s="167"/>
      <c r="L535" s="881"/>
      <c r="M535" s="104">
        <v>9031.68</v>
      </c>
      <c r="N535" s="104">
        <f t="shared" ref="N535:N544" si="54">M535-(M535*0.03)</f>
        <v>8760.7296000000006</v>
      </c>
      <c r="O535" s="105">
        <v>7.0000000000000007E-2</v>
      </c>
      <c r="P535" s="101">
        <f t="shared" si="53"/>
        <v>9373.9806720000015</v>
      </c>
    </row>
    <row r="536" spans="1:16">
      <c r="A536" s="152"/>
      <c r="B536" s="805"/>
      <c r="C536" s="786"/>
      <c r="D536" s="811"/>
      <c r="E536" s="825"/>
      <c r="F536" s="161"/>
      <c r="G536" s="843"/>
      <c r="H536" s="434"/>
      <c r="I536" s="858"/>
      <c r="J536" s="863"/>
      <c r="K536" s="874"/>
      <c r="L536" s="881"/>
      <c r="N536" s="104">
        <f t="shared" si="54"/>
        <v>0</v>
      </c>
      <c r="O536" s="105">
        <v>7.0000000000000007E-2</v>
      </c>
      <c r="P536" s="101">
        <f t="shared" si="53"/>
        <v>0</v>
      </c>
    </row>
    <row r="537" spans="1:16">
      <c r="A537" s="136"/>
      <c r="B537" s="805"/>
      <c r="C537" s="786"/>
      <c r="D537" s="811"/>
      <c r="E537" s="826"/>
      <c r="F537" s="161"/>
      <c r="G537" s="843"/>
      <c r="H537" s="162"/>
      <c r="I537" s="856"/>
      <c r="J537" s="166"/>
      <c r="K537" s="167"/>
      <c r="L537" s="881"/>
      <c r="M537" s="104">
        <v>8478.9599999999991</v>
      </c>
      <c r="N537" s="104">
        <f t="shared" si="54"/>
        <v>8224.5911999999989</v>
      </c>
      <c r="O537" s="105">
        <v>7.0000000000000007E-2</v>
      </c>
      <c r="P537" s="101">
        <f t="shared" si="53"/>
        <v>8800.3125839999993</v>
      </c>
    </row>
    <row r="538" spans="1:16">
      <c r="A538" s="136"/>
      <c r="B538" s="805"/>
      <c r="C538" s="786"/>
      <c r="D538" s="811"/>
      <c r="E538" s="182"/>
      <c r="F538" s="161"/>
      <c r="G538" s="843"/>
      <c r="H538" s="162"/>
      <c r="I538" s="856"/>
      <c r="J538" s="166"/>
      <c r="K538" s="167"/>
      <c r="L538" s="881"/>
      <c r="M538" s="104">
        <v>11122.62</v>
      </c>
      <c r="N538" s="104">
        <f t="shared" si="54"/>
        <v>10788.941400000002</v>
      </c>
      <c r="O538" s="105">
        <v>7.0000000000000007E-2</v>
      </c>
      <c r="P538" s="101">
        <f t="shared" si="53"/>
        <v>11544.167298000002</v>
      </c>
    </row>
    <row r="539" spans="1:16">
      <c r="A539" s="136"/>
      <c r="B539" s="805"/>
      <c r="C539" s="786"/>
      <c r="D539" s="812"/>
      <c r="E539" s="160"/>
      <c r="F539" s="161"/>
      <c r="G539" s="843"/>
      <c r="H539" s="162"/>
      <c r="I539" s="856"/>
      <c r="J539" s="166"/>
      <c r="K539" s="167"/>
      <c r="L539" s="881"/>
      <c r="M539" s="104">
        <v>3813.12</v>
      </c>
      <c r="N539" s="104">
        <f t="shared" si="54"/>
        <v>3698.7264</v>
      </c>
      <c r="O539" s="105">
        <v>7.0000000000000007E-2</v>
      </c>
      <c r="P539" s="101">
        <f t="shared" si="53"/>
        <v>3957.637248</v>
      </c>
    </row>
    <row r="540" spans="1:16">
      <c r="A540" s="136"/>
      <c r="B540" s="805"/>
      <c r="C540" s="786"/>
      <c r="D540" s="812"/>
      <c r="E540" s="182"/>
      <c r="F540" s="161"/>
      <c r="G540" s="843"/>
      <c r="H540" s="162"/>
      <c r="I540" s="856"/>
      <c r="J540" s="166"/>
      <c r="K540" s="167"/>
      <c r="L540" s="881"/>
    </row>
    <row r="541" spans="1:16">
      <c r="A541" s="136"/>
      <c r="B541" s="805"/>
      <c r="C541" s="786"/>
      <c r="D541" s="812"/>
      <c r="E541" s="182"/>
      <c r="F541" s="161"/>
      <c r="G541" s="843"/>
      <c r="H541" s="162"/>
      <c r="I541" s="856"/>
      <c r="J541" s="166"/>
      <c r="K541" s="167"/>
      <c r="L541" s="881"/>
    </row>
    <row r="542" spans="1:16">
      <c r="A542" s="136"/>
      <c r="B542" s="805"/>
      <c r="C542" s="786"/>
      <c r="D542" s="812"/>
      <c r="E542" s="182"/>
      <c r="F542" s="161"/>
      <c r="G542" s="843"/>
      <c r="H542" s="162"/>
      <c r="I542" s="856"/>
      <c r="J542" s="166"/>
      <c r="K542" s="167"/>
      <c r="L542" s="881"/>
    </row>
    <row r="543" spans="1:16">
      <c r="A543" s="136"/>
      <c r="B543" s="805"/>
      <c r="C543" s="786"/>
      <c r="D543" s="812"/>
      <c r="E543" s="182"/>
      <c r="F543" s="161"/>
      <c r="G543" s="843"/>
      <c r="H543" s="162"/>
      <c r="I543" s="856"/>
      <c r="J543" s="166"/>
      <c r="K543" s="167"/>
      <c r="L543" s="881"/>
    </row>
    <row r="544" spans="1:16">
      <c r="A544" s="136"/>
      <c r="B544" s="805"/>
      <c r="C544" s="786"/>
      <c r="D544" s="812"/>
      <c r="E544" s="182"/>
      <c r="F544" s="161"/>
      <c r="G544" s="843"/>
      <c r="H544" s="162"/>
      <c r="I544" s="856"/>
      <c r="J544" s="166"/>
      <c r="K544" s="167"/>
      <c r="L544" s="881"/>
      <c r="M544" s="104">
        <v>8640</v>
      </c>
      <c r="N544" s="104">
        <f t="shared" si="54"/>
        <v>8380.7999999999993</v>
      </c>
      <c r="O544" s="105">
        <v>7.0000000000000007E-2</v>
      </c>
      <c r="P544" s="101">
        <f>(N544*O544)+N544</f>
        <v>8967.4559999999983</v>
      </c>
    </row>
    <row r="545" spans="1:16">
      <c r="A545" s="165"/>
      <c r="B545" s="805"/>
      <c r="C545" s="786"/>
      <c r="D545" s="812"/>
      <c r="E545" s="160"/>
      <c r="F545" s="161"/>
      <c r="G545" s="843"/>
      <c r="H545" s="162"/>
      <c r="I545" s="856"/>
      <c r="J545" s="166"/>
      <c r="K545" s="167"/>
      <c r="L545" s="881"/>
    </row>
    <row r="546" spans="1:16">
      <c r="F546" s="399"/>
    </row>
    <row r="547" spans="1:16">
      <c r="A547" s="2" t="s">
        <v>1</v>
      </c>
      <c r="B547" s="793"/>
      <c r="C547" s="785"/>
      <c r="F547" s="399"/>
      <c r="I547" s="853"/>
      <c r="K547" s="867"/>
      <c r="L547" s="878"/>
    </row>
    <row r="548" spans="1:16">
      <c r="A548" s="3761" t="s">
        <v>2670</v>
      </c>
      <c r="B548" s="3761"/>
      <c r="C548" s="792"/>
      <c r="D548" s="589"/>
      <c r="F548" s="399"/>
      <c r="I548" s="853"/>
      <c r="K548" s="867"/>
      <c r="L548" s="878"/>
    </row>
    <row r="549" spans="1:16" ht="35.25" thickBot="1">
      <c r="F549" s="399"/>
    </row>
    <row r="550" spans="1:16">
      <c r="A550" s="3770" t="s">
        <v>3</v>
      </c>
      <c r="B550" s="3771"/>
      <c r="C550" s="80" t="s">
        <v>4</v>
      </c>
      <c r="D550" s="808" t="s">
        <v>5</v>
      </c>
      <c r="E550" s="820" t="s">
        <v>6</v>
      </c>
      <c r="F550" s="833" t="s">
        <v>6</v>
      </c>
      <c r="G550" s="841" t="s">
        <v>7</v>
      </c>
      <c r="H550" s="850" t="s">
        <v>8</v>
      </c>
      <c r="I550" s="854" t="s">
        <v>936</v>
      </c>
      <c r="J550" s="860" t="s">
        <v>10</v>
      </c>
      <c r="K550" s="868" t="s">
        <v>10</v>
      </c>
      <c r="L550" s="879" t="s">
        <v>2534</v>
      </c>
      <c r="M550" s="117"/>
    </row>
    <row r="551" spans="1:16" ht="35.25" thickBot="1">
      <c r="A551" s="118"/>
      <c r="B551" s="794"/>
      <c r="C551" s="414"/>
      <c r="D551" s="809" t="s">
        <v>11</v>
      </c>
      <c r="E551" s="821" t="s">
        <v>13</v>
      </c>
      <c r="F551" s="834" t="s">
        <v>12</v>
      </c>
      <c r="G551" s="842"/>
      <c r="H551" s="851" t="s">
        <v>14</v>
      </c>
      <c r="I551" s="855" t="s">
        <v>937</v>
      </c>
      <c r="J551" s="861" t="s">
        <v>16</v>
      </c>
      <c r="K551" s="869" t="s">
        <v>15</v>
      </c>
      <c r="L551" s="880" t="s">
        <v>2535</v>
      </c>
      <c r="M551" s="117"/>
    </row>
    <row r="552" spans="1:16">
      <c r="A552" s="127"/>
      <c r="B552" s="805"/>
      <c r="C552" s="786"/>
      <c r="D552" s="811"/>
      <c r="E552" s="830"/>
      <c r="F552" s="835"/>
      <c r="G552" s="843"/>
      <c r="H552" s="162"/>
      <c r="I552" s="856"/>
      <c r="J552" s="166"/>
      <c r="K552" s="860"/>
      <c r="L552" s="881"/>
      <c r="M552" s="104">
        <v>3552</v>
      </c>
      <c r="N552" s="104">
        <f t="shared" ref="N552:N568" si="55">M552-(M552*0.03)</f>
        <v>3445.44</v>
      </c>
      <c r="O552" s="105">
        <v>7.0000000000000007E-2</v>
      </c>
      <c r="P552" s="101">
        <f t="shared" ref="P552:P568" si="56">(N552*O552)+N552</f>
        <v>3686.6208000000001</v>
      </c>
    </row>
    <row r="553" spans="1:16">
      <c r="A553" s="136"/>
      <c r="B553" s="805"/>
      <c r="C553" s="786"/>
      <c r="D553" s="811"/>
      <c r="E553" s="822"/>
      <c r="F553" s="161"/>
      <c r="G553" s="843"/>
      <c r="H553" s="162"/>
      <c r="I553" s="856"/>
      <c r="J553" s="166"/>
      <c r="K553" s="870"/>
      <c r="L553" s="881"/>
      <c r="N553" s="104">
        <f t="shared" si="55"/>
        <v>0</v>
      </c>
      <c r="O553" s="105">
        <v>7.0000000000000007E-2</v>
      </c>
      <c r="P553" s="101">
        <f t="shared" si="56"/>
        <v>0</v>
      </c>
    </row>
    <row r="554" spans="1:16">
      <c r="A554" s="136"/>
      <c r="B554" s="807"/>
      <c r="C554" s="786"/>
      <c r="D554" s="811"/>
      <c r="E554" s="822"/>
      <c r="F554" s="161"/>
      <c r="G554" s="843"/>
      <c r="H554" s="162"/>
      <c r="I554" s="856"/>
      <c r="J554" s="166"/>
      <c r="K554" s="871"/>
      <c r="L554" s="881"/>
      <c r="M554" s="104">
        <v>9498.06</v>
      </c>
      <c r="N554" s="104">
        <f t="shared" si="55"/>
        <v>9213.118199999999</v>
      </c>
      <c r="O554" s="105">
        <v>7.0000000000000007E-2</v>
      </c>
      <c r="P554" s="101">
        <f t="shared" si="56"/>
        <v>9858.0364739999986</v>
      </c>
    </row>
    <row r="555" spans="1:16">
      <c r="A555" s="136"/>
      <c r="B555" s="807"/>
      <c r="C555" s="786"/>
      <c r="D555" s="811"/>
      <c r="E555" s="822"/>
      <c r="F555" s="161"/>
      <c r="G555" s="843"/>
      <c r="H555" s="162"/>
      <c r="I555" s="856"/>
      <c r="J555" s="166"/>
      <c r="K555" s="167"/>
      <c r="L555" s="881"/>
      <c r="M555" s="104">
        <v>15305.4</v>
      </c>
      <c r="N555" s="104">
        <f t="shared" si="55"/>
        <v>14846.237999999999</v>
      </c>
      <c r="O555" s="105">
        <v>7.0000000000000007E-2</v>
      </c>
      <c r="P555" s="101">
        <f t="shared" si="56"/>
        <v>15885.47466</v>
      </c>
    </row>
    <row r="556" spans="1:16">
      <c r="A556" s="136"/>
      <c r="B556" s="805"/>
      <c r="C556" s="786"/>
      <c r="D556" s="811"/>
      <c r="E556" s="822"/>
      <c r="F556" s="161"/>
      <c r="G556" s="843"/>
      <c r="H556" s="162"/>
      <c r="I556" s="856"/>
      <c r="J556" s="166"/>
      <c r="K556" s="167"/>
      <c r="L556" s="881"/>
      <c r="N556" s="104">
        <f t="shared" si="55"/>
        <v>0</v>
      </c>
      <c r="O556" s="105">
        <v>7.0000000000000007E-2</v>
      </c>
      <c r="P556" s="101">
        <f t="shared" si="56"/>
        <v>0</v>
      </c>
    </row>
    <row r="557" spans="1:16">
      <c r="A557" s="136"/>
      <c r="B557" s="805"/>
      <c r="C557" s="786"/>
      <c r="D557" s="811"/>
      <c r="E557" s="822"/>
      <c r="F557" s="161"/>
      <c r="G557" s="843"/>
      <c r="H557" s="162"/>
      <c r="I557" s="856"/>
      <c r="J557" s="166"/>
      <c r="K557" s="167"/>
      <c r="L557" s="881"/>
      <c r="N557" s="104">
        <f t="shared" si="55"/>
        <v>0</v>
      </c>
      <c r="O557" s="105">
        <v>7.0000000000000007E-2</v>
      </c>
      <c r="P557" s="101">
        <f t="shared" si="56"/>
        <v>0</v>
      </c>
    </row>
    <row r="558" spans="1:16">
      <c r="A558" s="136"/>
      <c r="B558" s="805"/>
      <c r="C558" s="786"/>
      <c r="D558" s="811"/>
      <c r="E558" s="822"/>
      <c r="F558" s="161"/>
      <c r="G558" s="843"/>
      <c r="H558" s="162"/>
      <c r="I558" s="856"/>
      <c r="J558" s="166"/>
      <c r="K558" s="167"/>
      <c r="L558" s="881"/>
      <c r="N558" s="104">
        <f t="shared" si="55"/>
        <v>0</v>
      </c>
      <c r="O558" s="105">
        <v>7.0000000000000007E-2</v>
      </c>
      <c r="P558" s="101">
        <f t="shared" si="56"/>
        <v>0</v>
      </c>
    </row>
    <row r="559" spans="1:16">
      <c r="A559" s="136"/>
      <c r="B559" s="807"/>
      <c r="C559" s="789"/>
      <c r="D559" s="810"/>
      <c r="E559" s="822"/>
      <c r="F559" s="161"/>
      <c r="G559" s="844"/>
      <c r="H559" s="852"/>
      <c r="I559" s="857"/>
      <c r="J559" s="862"/>
      <c r="K559" s="872"/>
      <c r="M559" s="104">
        <v>14244.12</v>
      </c>
      <c r="N559" s="104">
        <f t="shared" si="55"/>
        <v>13816.796400000001</v>
      </c>
      <c r="O559" s="105">
        <v>7.0000000000000007E-2</v>
      </c>
      <c r="P559" s="101">
        <f t="shared" si="56"/>
        <v>14783.972148000001</v>
      </c>
    </row>
    <row r="560" spans="1:16">
      <c r="A560" s="136"/>
      <c r="B560" s="804"/>
      <c r="C560" s="786"/>
      <c r="D560" s="811"/>
      <c r="E560" s="822"/>
      <c r="F560" s="161"/>
      <c r="G560" s="843"/>
      <c r="H560" s="162"/>
      <c r="I560" s="856"/>
      <c r="J560" s="166"/>
      <c r="K560" s="167"/>
      <c r="L560" s="881"/>
      <c r="M560" s="104">
        <v>3240</v>
      </c>
      <c r="N560" s="104">
        <f t="shared" si="55"/>
        <v>3142.8</v>
      </c>
      <c r="O560" s="105">
        <v>7.0000000000000007E-2</v>
      </c>
      <c r="P560" s="101">
        <f t="shared" si="56"/>
        <v>3362.7960000000003</v>
      </c>
    </row>
    <row r="561" spans="1:16">
      <c r="A561" s="136"/>
      <c r="B561" s="804"/>
      <c r="C561" s="786"/>
      <c r="D561" s="811"/>
      <c r="E561" s="822"/>
      <c r="F561" s="161"/>
      <c r="G561" s="843"/>
      <c r="H561" s="162"/>
      <c r="I561" s="856"/>
      <c r="J561" s="166"/>
      <c r="K561" s="167"/>
      <c r="L561" s="881"/>
      <c r="M561" s="104">
        <v>14700</v>
      </c>
      <c r="N561" s="104">
        <f t="shared" si="55"/>
        <v>14259</v>
      </c>
      <c r="O561" s="105">
        <v>7.0000000000000007E-2</v>
      </c>
      <c r="P561" s="101">
        <f t="shared" si="56"/>
        <v>15257.130000000001</v>
      </c>
    </row>
    <row r="562" spans="1:16">
      <c r="A562" s="136"/>
      <c r="B562" s="804"/>
      <c r="C562" s="789"/>
      <c r="D562" s="810"/>
      <c r="E562" s="831"/>
      <c r="F562" s="836"/>
      <c r="G562" s="844"/>
      <c r="H562" s="852"/>
      <c r="I562" s="857"/>
      <c r="J562" s="862"/>
      <c r="K562" s="873"/>
      <c r="L562" s="882"/>
      <c r="M562" s="104">
        <v>14582.7</v>
      </c>
      <c r="N562" s="104">
        <f t="shared" si="55"/>
        <v>14145.219000000001</v>
      </c>
      <c r="O562" s="105">
        <v>7.0000000000000007E-2</v>
      </c>
      <c r="P562" s="101">
        <f t="shared" si="56"/>
        <v>15135.384330000001</v>
      </c>
    </row>
    <row r="563" spans="1:16">
      <c r="A563" s="136"/>
      <c r="B563" s="804"/>
      <c r="C563" s="786"/>
      <c r="D563" s="811"/>
      <c r="E563" s="822"/>
      <c r="F563" s="161"/>
      <c r="G563" s="843"/>
      <c r="H563" s="162"/>
      <c r="I563" s="856"/>
      <c r="J563" s="166"/>
      <c r="K563" s="167"/>
      <c r="L563" s="882"/>
      <c r="M563" s="104">
        <v>13483.8</v>
      </c>
      <c r="N563" s="104">
        <f t="shared" si="55"/>
        <v>13079.286</v>
      </c>
      <c r="O563" s="105">
        <v>7.0000000000000007E-2</v>
      </c>
      <c r="P563" s="101">
        <f t="shared" si="56"/>
        <v>13994.836020000001</v>
      </c>
    </row>
    <row r="564" spans="1:16">
      <c r="A564" s="136"/>
      <c r="B564" s="805"/>
      <c r="C564" s="789"/>
      <c r="D564" s="810"/>
      <c r="E564" s="822"/>
      <c r="F564" s="161"/>
      <c r="G564" s="844"/>
      <c r="H564" s="852"/>
      <c r="I564" s="857"/>
      <c r="J564" s="862"/>
      <c r="K564" s="873"/>
      <c r="L564" s="882"/>
      <c r="M564" s="104">
        <v>2669.52</v>
      </c>
      <c r="N564" s="104">
        <f t="shared" si="55"/>
        <v>2589.4344000000001</v>
      </c>
      <c r="O564" s="105">
        <v>7.0000000000000007E-2</v>
      </c>
      <c r="P564" s="101">
        <f t="shared" si="56"/>
        <v>2770.6948080000002</v>
      </c>
    </row>
    <row r="565" spans="1:16">
      <c r="A565" s="136"/>
      <c r="B565" s="805"/>
      <c r="C565" s="789"/>
      <c r="D565" s="810"/>
      <c r="E565" s="822"/>
      <c r="F565" s="161"/>
      <c r="G565" s="844"/>
      <c r="H565" s="852"/>
      <c r="I565" s="857"/>
      <c r="J565" s="862"/>
      <c r="K565" s="873"/>
      <c r="L565" s="882"/>
      <c r="N565" s="104">
        <f t="shared" si="55"/>
        <v>0</v>
      </c>
      <c r="O565" s="105">
        <v>7.0000000000000007E-2</v>
      </c>
      <c r="P565" s="101">
        <f t="shared" si="56"/>
        <v>0</v>
      </c>
    </row>
    <row r="566" spans="1:16">
      <c r="A566" s="148"/>
      <c r="B566" s="806"/>
      <c r="C566" s="789"/>
      <c r="D566" s="810"/>
      <c r="E566" s="822"/>
      <c r="F566" s="161"/>
      <c r="G566" s="844"/>
      <c r="H566" s="852"/>
      <c r="I566" s="857"/>
      <c r="J566" s="862"/>
      <c r="K566" s="873"/>
      <c r="L566" s="882"/>
      <c r="M566" s="104">
        <v>12972.96</v>
      </c>
      <c r="N566" s="104">
        <f t="shared" si="55"/>
        <v>12583.771199999999</v>
      </c>
      <c r="O566" s="105">
        <v>7.0000000000000007E-2</v>
      </c>
      <c r="P566" s="101">
        <f t="shared" si="56"/>
        <v>13464.635183999999</v>
      </c>
    </row>
    <row r="567" spans="1:16">
      <c r="A567" s="136"/>
      <c r="B567" s="805"/>
      <c r="C567" s="786"/>
      <c r="D567" s="811"/>
      <c r="E567" s="822"/>
      <c r="F567" s="161"/>
      <c r="G567" s="843"/>
      <c r="H567" s="162"/>
      <c r="I567" s="856"/>
      <c r="J567" s="862"/>
      <c r="K567" s="167"/>
      <c r="L567" s="882"/>
      <c r="M567" s="104">
        <v>12687.84</v>
      </c>
      <c r="N567" s="104">
        <f t="shared" si="55"/>
        <v>12307.2048</v>
      </c>
      <c r="O567" s="105">
        <v>7.0000000000000007E-2</v>
      </c>
      <c r="P567" s="101">
        <f t="shared" si="56"/>
        <v>13168.709135999999</v>
      </c>
    </row>
    <row r="568" spans="1:16">
      <c r="A568" s="136"/>
      <c r="B568" s="805"/>
      <c r="C568" s="786"/>
      <c r="D568" s="811"/>
      <c r="E568" s="822"/>
      <c r="F568" s="161"/>
      <c r="G568" s="843"/>
      <c r="H568" s="162"/>
      <c r="I568" s="856"/>
      <c r="J568" s="166"/>
      <c r="K568" s="167"/>
      <c r="L568" s="881"/>
      <c r="M568" s="104">
        <v>16572.599999999999</v>
      </c>
      <c r="N568" s="104">
        <f t="shared" si="55"/>
        <v>16075.421999999999</v>
      </c>
      <c r="O568" s="105">
        <v>7.0000000000000007E-2</v>
      </c>
      <c r="P568" s="101">
        <f t="shared" si="56"/>
        <v>17200.701539999998</v>
      </c>
    </row>
    <row r="569" spans="1:16">
      <c r="A569" s="136"/>
      <c r="B569" s="805"/>
      <c r="C569" s="786"/>
      <c r="D569" s="811"/>
      <c r="E569" s="823"/>
      <c r="F569" s="161"/>
      <c r="G569" s="843"/>
      <c r="H569" s="162"/>
      <c r="I569" s="856"/>
      <c r="J569" s="166"/>
      <c r="K569" s="167"/>
      <c r="L569" s="881"/>
      <c r="M569" s="104">
        <v>6021.12</v>
      </c>
      <c r="N569" s="104">
        <f>M569-(M569*0.03)</f>
        <v>5840.4863999999998</v>
      </c>
      <c r="O569" s="105">
        <v>7.0000000000000007E-2</v>
      </c>
      <c r="P569" s="101">
        <f>(N569*O569)+N569</f>
        <v>6249.3204479999995</v>
      </c>
    </row>
    <row r="570" spans="1:16">
      <c r="A570" s="136"/>
      <c r="B570" s="805"/>
      <c r="C570" s="786"/>
      <c r="D570" s="811"/>
      <c r="E570" s="823"/>
      <c r="F570" s="161"/>
      <c r="G570" s="843"/>
      <c r="H570" s="162"/>
      <c r="I570" s="856"/>
      <c r="J570" s="166"/>
      <c r="K570" s="167"/>
      <c r="L570" s="881"/>
      <c r="M570" s="104">
        <v>8714.16</v>
      </c>
      <c r="N570" s="104">
        <f>M570-(M570*0.03)</f>
        <v>8452.7351999999992</v>
      </c>
      <c r="O570" s="105">
        <v>7.0000000000000007E-2</v>
      </c>
      <c r="P570" s="101">
        <f>(N570*O570)+N570</f>
        <v>9044.4266639999987</v>
      </c>
    </row>
    <row r="571" spans="1:16">
      <c r="A571" s="136"/>
      <c r="B571" s="805"/>
      <c r="C571" s="786"/>
      <c r="D571" s="811"/>
      <c r="E571" s="823"/>
      <c r="F571" s="161"/>
      <c r="G571" s="843"/>
      <c r="H571" s="162"/>
      <c r="I571" s="856"/>
      <c r="J571" s="166"/>
      <c r="K571" s="167"/>
      <c r="L571" s="881"/>
      <c r="M571" s="104">
        <v>0</v>
      </c>
      <c r="N571" s="104">
        <f>M571-(M571*0.03)</f>
        <v>0</v>
      </c>
      <c r="O571" s="105">
        <v>7.0000000000000007E-2</v>
      </c>
      <c r="P571" s="101">
        <f t="shared" ref="P571:P577" si="57">(N571*O571)+N571</f>
        <v>0</v>
      </c>
    </row>
    <row r="572" spans="1:16">
      <c r="A572" s="136"/>
      <c r="B572" s="805"/>
      <c r="C572" s="786"/>
      <c r="D572" s="811"/>
      <c r="E572" s="823"/>
      <c r="F572" s="161"/>
      <c r="G572" s="843"/>
      <c r="H572" s="162"/>
      <c r="I572" s="856"/>
      <c r="J572" s="166"/>
      <c r="K572" s="167"/>
      <c r="L572" s="881"/>
      <c r="M572" s="104">
        <v>18537.7</v>
      </c>
      <c r="N572" s="104">
        <f>M572-(M572*0.03)</f>
        <v>17981.569</v>
      </c>
      <c r="O572" s="105">
        <v>7.0000000000000007E-2</v>
      </c>
      <c r="P572" s="101">
        <f t="shared" si="57"/>
        <v>19240.278829999999</v>
      </c>
    </row>
    <row r="573" spans="1:16">
      <c r="A573" s="151"/>
      <c r="B573" s="805"/>
      <c r="C573" s="786"/>
      <c r="D573" s="811"/>
      <c r="E573" s="824"/>
      <c r="F573" s="161"/>
      <c r="G573" s="843"/>
      <c r="H573" s="162"/>
      <c r="I573" s="856"/>
      <c r="J573" s="166"/>
      <c r="K573" s="167"/>
      <c r="L573" s="881"/>
      <c r="M573" s="104">
        <v>9031.68</v>
      </c>
      <c r="N573" s="104">
        <f t="shared" ref="N573:N582" si="58">M573-(M573*0.03)</f>
        <v>8760.7296000000006</v>
      </c>
      <c r="O573" s="105">
        <v>7.0000000000000007E-2</v>
      </c>
      <c r="P573" s="101">
        <f t="shared" si="57"/>
        <v>9373.9806720000015</v>
      </c>
    </row>
    <row r="574" spans="1:16">
      <c r="A574" s="152"/>
      <c r="B574" s="805"/>
      <c r="C574" s="786"/>
      <c r="D574" s="811"/>
      <c r="E574" s="825"/>
      <c r="F574" s="161"/>
      <c r="G574" s="843"/>
      <c r="H574" s="434"/>
      <c r="I574" s="858"/>
      <c r="J574" s="863"/>
      <c r="K574" s="874"/>
      <c r="L574" s="881"/>
      <c r="N574" s="104">
        <f t="shared" si="58"/>
        <v>0</v>
      </c>
      <c r="O574" s="105">
        <v>7.0000000000000007E-2</v>
      </c>
      <c r="P574" s="101">
        <f t="shared" si="57"/>
        <v>0</v>
      </c>
    </row>
    <row r="575" spans="1:16">
      <c r="A575" s="136"/>
      <c r="B575" s="805"/>
      <c r="C575" s="786"/>
      <c r="D575" s="811"/>
      <c r="E575" s="826"/>
      <c r="F575" s="161"/>
      <c r="G575" s="843"/>
      <c r="H575" s="162"/>
      <c r="I575" s="856"/>
      <c r="J575" s="166"/>
      <c r="K575" s="167"/>
      <c r="L575" s="881"/>
      <c r="M575" s="104">
        <v>8478.9599999999991</v>
      </c>
      <c r="N575" s="104">
        <f t="shared" si="58"/>
        <v>8224.5911999999989</v>
      </c>
      <c r="O575" s="105">
        <v>7.0000000000000007E-2</v>
      </c>
      <c r="P575" s="101">
        <f t="shared" si="57"/>
        <v>8800.3125839999993</v>
      </c>
    </row>
    <row r="576" spans="1:16">
      <c r="A576" s="136"/>
      <c r="B576" s="805"/>
      <c r="C576" s="786"/>
      <c r="D576" s="811"/>
      <c r="E576" s="182"/>
      <c r="F576" s="161"/>
      <c r="G576" s="843"/>
      <c r="H576" s="162"/>
      <c r="I576" s="856"/>
      <c r="J576" s="166"/>
      <c r="K576" s="167"/>
      <c r="L576" s="881"/>
      <c r="M576" s="104">
        <v>11122.62</v>
      </c>
      <c r="N576" s="104">
        <f t="shared" si="58"/>
        <v>10788.941400000002</v>
      </c>
      <c r="O576" s="105">
        <v>7.0000000000000007E-2</v>
      </c>
      <c r="P576" s="101">
        <f t="shared" si="57"/>
        <v>11544.167298000002</v>
      </c>
    </row>
    <row r="577" spans="1:16">
      <c r="A577" s="136"/>
      <c r="B577" s="805"/>
      <c r="C577" s="786"/>
      <c r="D577" s="812"/>
      <c r="E577" s="160"/>
      <c r="F577" s="161"/>
      <c r="G577" s="843"/>
      <c r="H577" s="162"/>
      <c r="I577" s="856"/>
      <c r="J577" s="166"/>
      <c r="K577" s="167"/>
      <c r="L577" s="881"/>
      <c r="M577" s="104">
        <v>3813.12</v>
      </c>
      <c r="N577" s="104">
        <f t="shared" si="58"/>
        <v>3698.7264</v>
      </c>
      <c r="O577" s="105">
        <v>7.0000000000000007E-2</v>
      </c>
      <c r="P577" s="101">
        <f t="shared" si="57"/>
        <v>3957.637248</v>
      </c>
    </row>
    <row r="578" spans="1:16">
      <c r="A578" s="136"/>
      <c r="B578" s="805"/>
      <c r="C578" s="786"/>
      <c r="D578" s="812"/>
      <c r="E578" s="182"/>
      <c r="F578" s="161"/>
      <c r="G578" s="843"/>
      <c r="H578" s="162"/>
      <c r="I578" s="856"/>
      <c r="J578" s="166"/>
      <c r="K578" s="167"/>
      <c r="L578" s="881"/>
    </row>
    <row r="579" spans="1:16">
      <c r="A579" s="136"/>
      <c r="B579" s="805"/>
      <c r="C579" s="786"/>
      <c r="D579" s="812"/>
      <c r="E579" s="182"/>
      <c r="F579" s="161"/>
      <c r="G579" s="843"/>
      <c r="H579" s="162"/>
      <c r="I579" s="856"/>
      <c r="J579" s="166"/>
      <c r="K579" s="167"/>
      <c r="L579" s="881"/>
    </row>
    <row r="580" spans="1:16">
      <c r="A580" s="136"/>
      <c r="B580" s="805"/>
      <c r="C580" s="786"/>
      <c r="D580" s="812"/>
      <c r="E580" s="182"/>
      <c r="F580" s="161"/>
      <c r="G580" s="843"/>
      <c r="H580" s="162"/>
      <c r="I580" s="856"/>
      <c r="J580" s="166"/>
      <c r="K580" s="167"/>
      <c r="L580" s="881"/>
    </row>
    <row r="581" spans="1:16">
      <c r="A581" s="136"/>
      <c r="B581" s="805"/>
      <c r="C581" s="786"/>
      <c r="D581" s="812"/>
      <c r="E581" s="182"/>
      <c r="F581" s="161"/>
      <c r="G581" s="843"/>
      <c r="H581" s="162"/>
      <c r="I581" s="856"/>
      <c r="J581" s="166"/>
      <c r="K581" s="167"/>
      <c r="L581" s="881"/>
    </row>
    <row r="582" spans="1:16">
      <c r="A582" s="136"/>
      <c r="B582" s="805"/>
      <c r="C582" s="786"/>
      <c r="D582" s="812"/>
      <c r="E582" s="182"/>
      <c r="F582" s="161"/>
      <c r="G582" s="843"/>
      <c r="H582" s="162"/>
      <c r="I582" s="856"/>
      <c r="J582" s="166"/>
      <c r="K582" s="167"/>
      <c r="L582" s="881"/>
      <c r="M582" s="104">
        <v>8640</v>
      </c>
      <c r="N582" s="104">
        <f t="shared" si="58"/>
        <v>8380.7999999999993</v>
      </c>
      <c r="O582" s="105">
        <v>7.0000000000000007E-2</v>
      </c>
      <c r="P582" s="101">
        <f>(N582*O582)+N582</f>
        <v>8967.4559999999983</v>
      </c>
    </row>
    <row r="583" spans="1:16">
      <c r="A583" s="165"/>
      <c r="B583" s="805"/>
      <c r="C583" s="786"/>
      <c r="D583" s="812"/>
      <c r="E583" s="160"/>
      <c r="F583" s="161"/>
      <c r="G583" s="843"/>
      <c r="H583" s="162"/>
      <c r="I583" s="856"/>
      <c r="J583" s="166"/>
      <c r="K583" s="167"/>
      <c r="L583" s="881"/>
    </row>
    <row r="584" spans="1:16">
      <c r="A584" s="168"/>
      <c r="B584" s="790"/>
      <c r="C584" s="790"/>
      <c r="D584" s="783"/>
      <c r="E584" s="618"/>
      <c r="F584" s="618"/>
      <c r="G584" s="848"/>
      <c r="H584" s="468"/>
      <c r="I584" s="783"/>
      <c r="J584" s="865"/>
      <c r="K584" s="618"/>
      <c r="L584" s="883"/>
      <c r="M584" s="3753"/>
    </row>
  </sheetData>
  <mergeCells count="24">
    <mergeCell ref="A548:B548"/>
    <mergeCell ref="A550:B550"/>
    <mergeCell ref="A318:B318"/>
    <mergeCell ref="A355:B355"/>
    <mergeCell ref="A357:B357"/>
    <mergeCell ref="A394:B394"/>
    <mergeCell ref="A396:B396"/>
    <mergeCell ref="A474:B474"/>
    <mergeCell ref="A510:B510"/>
    <mergeCell ref="A472:B472"/>
    <mergeCell ref="A435:B435"/>
    <mergeCell ref="A512:B512"/>
    <mergeCell ref="A433:B433"/>
    <mergeCell ref="A201:B201"/>
    <mergeCell ref="A238:B238"/>
    <mergeCell ref="A240:B240"/>
    <mergeCell ref="A277:B277"/>
    <mergeCell ref="A279:B279"/>
    <mergeCell ref="A316:B316"/>
    <mergeCell ref="A5:B5"/>
    <mergeCell ref="A45:B45"/>
    <mergeCell ref="A84:B84"/>
    <mergeCell ref="A123:B123"/>
    <mergeCell ref="A162:B162"/>
  </mergeCells>
  <phoneticPr fontId="4" type="noConversion"/>
  <pageMargins left="0.62992125984251968" right="0.35433070866141736" top="0.31496062992125984" bottom="0.27559055118110237" header="0.23622047244094491" footer="0.11811023622047245"/>
  <pageSetup paperSize="9" scale="60" orientation="portrait" r:id="rId1"/>
  <headerFooter alignWithMargins="0"/>
  <rowBreaks count="1" manualBreakCount="1">
    <brk id="93" max="16383" man="1"/>
  </rowBreaks>
  <colBreaks count="1" manualBreakCount="1">
    <brk id="11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873B2-01CC-4076-A9B5-87E619727BA0}">
  <dimension ref="A1:O174"/>
  <sheetViews>
    <sheetView topLeftCell="A175" zoomScale="75" zoomScaleNormal="75" workbookViewId="0">
      <selection activeCell="B14" sqref="B14"/>
    </sheetView>
  </sheetViews>
  <sheetFormatPr defaultColWidth="12.140625" defaultRowHeight="34.5"/>
  <cols>
    <col min="1" max="1" width="2.7109375" style="98" customWidth="1"/>
    <col min="2" max="2" width="33.140625" style="77" customWidth="1"/>
    <col min="3" max="3" width="12.85546875" style="98" customWidth="1"/>
    <col min="4" max="4" width="9.28515625" style="214" customWidth="1"/>
    <col min="5" max="5" width="9.42578125" style="178" customWidth="1"/>
    <col min="6" max="6" width="10.42578125" style="99" customWidth="1"/>
    <col min="7" max="7" width="11.140625" style="98" customWidth="1"/>
    <col min="8" max="8" width="10.5703125" style="100" customWidth="1"/>
    <col min="9" max="9" width="17.42578125" style="101" customWidth="1"/>
    <col min="10" max="10" width="14.140625" style="295" customWidth="1"/>
    <col min="11" max="11" width="14.5703125" style="333" customWidth="1"/>
    <col min="12" max="12" width="13.85546875" style="104" customWidth="1"/>
    <col min="13" max="13" width="8.85546875" style="105" customWidth="1"/>
    <col min="14" max="14" width="18.140625" style="101" customWidth="1"/>
    <col min="15" max="16384" width="12.140625" style="3"/>
  </cols>
  <sheetData>
    <row r="1" spans="1:14" ht="20.25" customHeight="1">
      <c r="A1" s="4"/>
      <c r="B1" s="3"/>
      <c r="C1" s="77"/>
      <c r="D1" s="317"/>
      <c r="E1" s="232"/>
      <c r="F1" s="233"/>
      <c r="G1" s="270"/>
      <c r="H1" s="3"/>
      <c r="I1" s="3"/>
      <c r="J1" s="299"/>
      <c r="K1" s="328"/>
      <c r="L1" s="3"/>
      <c r="M1" s="3"/>
      <c r="N1" s="3"/>
    </row>
    <row r="2" spans="1:14" s="1" customFormat="1">
      <c r="A2" s="1" t="s">
        <v>1</v>
      </c>
      <c r="C2" s="71"/>
      <c r="D2" s="317"/>
      <c r="E2" s="232"/>
      <c r="F2" s="233"/>
      <c r="G2" s="270"/>
      <c r="J2" s="299"/>
      <c r="K2" s="328"/>
    </row>
    <row r="3" spans="1:14" s="1" customFormat="1">
      <c r="A3" s="3777" t="s">
        <v>8682</v>
      </c>
      <c r="B3" s="3777"/>
      <c r="C3" s="617"/>
      <c r="D3" s="318"/>
      <c r="E3" s="232"/>
      <c r="F3" s="233"/>
      <c r="G3" s="270" t="s">
        <v>8683</v>
      </c>
      <c r="J3" s="299"/>
      <c r="K3" s="328"/>
    </row>
    <row r="4" spans="1:14" ht="17.25" customHeight="1" thickBot="1">
      <c r="A4" s="4"/>
      <c r="B4" s="3"/>
      <c r="C4" s="77"/>
      <c r="D4" s="317"/>
      <c r="E4" s="232"/>
      <c r="F4" s="233"/>
      <c r="G4" s="270"/>
      <c r="H4" s="3"/>
      <c r="I4" s="3"/>
      <c r="J4" s="299"/>
      <c r="K4" s="328"/>
      <c r="L4" s="3"/>
      <c r="M4" s="3"/>
      <c r="N4" s="3"/>
    </row>
    <row r="5" spans="1:14" s="10" customFormat="1">
      <c r="A5" s="3759"/>
      <c r="B5" s="3760" t="s">
        <v>3</v>
      </c>
      <c r="C5" s="6" t="s">
        <v>4</v>
      </c>
      <c r="D5" s="319" t="s">
        <v>5</v>
      </c>
      <c r="E5" s="234" t="s">
        <v>6</v>
      </c>
      <c r="F5" s="235" t="s">
        <v>6</v>
      </c>
      <c r="G5" s="201" t="s">
        <v>7</v>
      </c>
      <c r="H5" s="80" t="s">
        <v>8</v>
      </c>
      <c r="I5" s="6" t="s">
        <v>9</v>
      </c>
      <c r="J5" s="6" t="s">
        <v>10</v>
      </c>
      <c r="K5" s="329" t="s">
        <v>10</v>
      </c>
    </row>
    <row r="6" spans="1:14" s="10" customFormat="1" ht="35.25" thickBot="1">
      <c r="A6" s="118"/>
      <c r="B6" s="16"/>
      <c r="C6" s="12"/>
      <c r="D6" s="320" t="s">
        <v>11</v>
      </c>
      <c r="E6" s="236" t="s">
        <v>13</v>
      </c>
      <c r="F6" s="237" t="s">
        <v>12</v>
      </c>
      <c r="G6" s="202"/>
      <c r="H6" s="12" t="s">
        <v>14</v>
      </c>
      <c r="I6" s="12"/>
      <c r="J6" s="12" t="s">
        <v>15</v>
      </c>
      <c r="K6" s="330" t="s">
        <v>16</v>
      </c>
    </row>
    <row r="7" spans="1:14">
      <c r="A7" s="3076" t="s">
        <v>8001</v>
      </c>
      <c r="B7" s="3077" t="s">
        <v>5752</v>
      </c>
      <c r="C7" s="3078" t="s">
        <v>4563</v>
      </c>
      <c r="D7" s="3079" t="s">
        <v>5533</v>
      </c>
      <c r="E7" s="3080">
        <v>25</v>
      </c>
      <c r="F7" s="3081" t="s">
        <v>6484</v>
      </c>
      <c r="G7" s="2807" t="s">
        <v>8005</v>
      </c>
      <c r="H7" s="3082">
        <v>760</v>
      </c>
      <c r="I7" s="3083" t="s">
        <v>903</v>
      </c>
      <c r="J7" s="3084">
        <v>790</v>
      </c>
      <c r="K7" s="3084">
        <v>19.75</v>
      </c>
      <c r="L7" s="3084">
        <v>19.75</v>
      </c>
      <c r="M7" s="3"/>
      <c r="N7" s="3"/>
    </row>
    <row r="8" spans="1:14">
      <c r="A8" s="3076" t="s">
        <v>8001</v>
      </c>
      <c r="B8" s="3077" t="s">
        <v>8000</v>
      </c>
      <c r="C8" s="3078" t="s">
        <v>4563</v>
      </c>
      <c r="D8" s="3079" t="s">
        <v>5533</v>
      </c>
      <c r="E8" s="3080">
        <v>25</v>
      </c>
      <c r="F8" s="3081" t="s">
        <v>6484</v>
      </c>
      <c r="G8" s="2807" t="s">
        <v>8005</v>
      </c>
      <c r="H8" s="3082">
        <v>760</v>
      </c>
      <c r="I8" s="3083" t="s">
        <v>903</v>
      </c>
      <c r="J8" s="3084">
        <v>790</v>
      </c>
      <c r="K8" s="3084">
        <v>19.75</v>
      </c>
      <c r="L8" s="3084">
        <v>19.75</v>
      </c>
      <c r="M8" s="3"/>
      <c r="N8" s="3"/>
    </row>
    <row r="9" spans="1:14">
      <c r="A9" s="3076" t="s">
        <v>8001</v>
      </c>
      <c r="B9" s="3077" t="s">
        <v>6491</v>
      </c>
      <c r="C9" s="3078" t="s">
        <v>4563</v>
      </c>
      <c r="D9" s="3079" t="s">
        <v>5533</v>
      </c>
      <c r="E9" s="3080">
        <v>28</v>
      </c>
      <c r="F9" s="3081" t="s">
        <v>6492</v>
      </c>
      <c r="G9" s="2807" t="s">
        <v>8005</v>
      </c>
      <c r="H9" s="3082">
        <v>890</v>
      </c>
      <c r="I9" s="3083" t="s">
        <v>903</v>
      </c>
      <c r="J9" s="3084">
        <v>920</v>
      </c>
      <c r="K9" s="3084">
        <v>23</v>
      </c>
      <c r="L9" s="3084">
        <v>23</v>
      </c>
      <c r="M9" s="3"/>
      <c r="N9" s="3"/>
    </row>
    <row r="10" spans="1:14" ht="37.5">
      <c r="A10" s="3076" t="s">
        <v>8001</v>
      </c>
      <c r="B10" s="3077" t="s">
        <v>5776</v>
      </c>
      <c r="C10" s="3078" t="s">
        <v>4563</v>
      </c>
      <c r="D10" s="3079" t="s">
        <v>5533</v>
      </c>
      <c r="E10" s="3080">
        <v>30</v>
      </c>
      <c r="F10" s="3081" t="s">
        <v>1352</v>
      </c>
      <c r="G10" s="3085" t="s">
        <v>6352</v>
      </c>
      <c r="H10" s="3086">
        <v>900</v>
      </c>
      <c r="I10" s="3083" t="s">
        <v>903</v>
      </c>
      <c r="J10" s="3087">
        <v>930</v>
      </c>
      <c r="K10" s="3088">
        <v>23.25</v>
      </c>
      <c r="L10" s="3088">
        <v>23.25</v>
      </c>
      <c r="M10" s="3"/>
      <c r="N10" s="3"/>
    </row>
    <row r="11" spans="1:14" ht="37.5">
      <c r="A11" s="3076" t="s">
        <v>8001</v>
      </c>
      <c r="B11" s="3077" t="s">
        <v>5779</v>
      </c>
      <c r="C11" s="3078" t="s">
        <v>4563</v>
      </c>
      <c r="D11" s="3079" t="s">
        <v>5533</v>
      </c>
      <c r="E11" s="3080">
        <v>30</v>
      </c>
      <c r="F11" s="3081" t="s">
        <v>5580</v>
      </c>
      <c r="G11" s="3085" t="s">
        <v>2453</v>
      </c>
      <c r="H11" s="3086">
        <v>960</v>
      </c>
      <c r="I11" s="3083" t="s">
        <v>903</v>
      </c>
      <c r="J11" s="3087" t="s">
        <v>1216</v>
      </c>
      <c r="K11" s="3088">
        <v>24.75</v>
      </c>
      <c r="L11" s="3088">
        <v>24.75</v>
      </c>
      <c r="M11" s="3"/>
      <c r="N11" s="3"/>
    </row>
    <row r="12" spans="1:14" ht="37.5">
      <c r="A12" s="3076" t="s">
        <v>8001</v>
      </c>
      <c r="B12" s="3077" t="s">
        <v>5781</v>
      </c>
      <c r="C12" s="3078" t="s">
        <v>4563</v>
      </c>
      <c r="D12" s="3079" t="s">
        <v>5533</v>
      </c>
      <c r="E12" s="3080">
        <v>35</v>
      </c>
      <c r="F12" s="3081" t="s">
        <v>1218</v>
      </c>
      <c r="G12" s="3085" t="s">
        <v>5017</v>
      </c>
      <c r="H12" s="3086">
        <v>1050</v>
      </c>
      <c r="I12" s="3083" t="s">
        <v>903</v>
      </c>
      <c r="J12" s="3087" t="s">
        <v>8006</v>
      </c>
      <c r="K12" s="3088">
        <v>27</v>
      </c>
      <c r="L12" s="3088">
        <v>27</v>
      </c>
      <c r="M12" s="3"/>
      <c r="N12" s="3"/>
    </row>
    <row r="13" spans="1:14" ht="37.5">
      <c r="A13" s="3076" t="s">
        <v>8001</v>
      </c>
      <c r="B13" s="3077" t="s">
        <v>5783</v>
      </c>
      <c r="C13" s="3078" t="s">
        <v>4563</v>
      </c>
      <c r="D13" s="3079" t="s">
        <v>5533</v>
      </c>
      <c r="E13" s="3080">
        <v>40</v>
      </c>
      <c r="F13" s="3081" t="s">
        <v>184</v>
      </c>
      <c r="G13" s="3085" t="s">
        <v>5017</v>
      </c>
      <c r="H13" s="3086">
        <v>1240</v>
      </c>
      <c r="I13" s="3083" t="s">
        <v>903</v>
      </c>
      <c r="J13" s="3087" t="s">
        <v>8007</v>
      </c>
      <c r="K13" s="3088">
        <v>31.75</v>
      </c>
      <c r="L13" s="3088">
        <v>31.75</v>
      </c>
      <c r="M13" s="3"/>
      <c r="N13" s="3"/>
    </row>
    <row r="14" spans="1:14">
      <c r="A14" s="2382" t="s">
        <v>8001</v>
      </c>
      <c r="B14" s="69" t="s">
        <v>8002</v>
      </c>
      <c r="C14" s="3793" t="s">
        <v>4563</v>
      </c>
      <c r="D14" s="3353" t="s">
        <v>5533</v>
      </c>
      <c r="E14" s="1836">
        <v>15</v>
      </c>
      <c r="F14" s="1990" t="s">
        <v>264</v>
      </c>
      <c r="G14" s="2429" t="s">
        <v>6352</v>
      </c>
      <c r="H14" s="69">
        <v>460</v>
      </c>
      <c r="I14" s="455" t="s">
        <v>903</v>
      </c>
      <c r="J14" s="2132" t="s">
        <v>2134</v>
      </c>
      <c r="K14" s="2132" t="s">
        <v>8008</v>
      </c>
      <c r="L14" s="2132" t="s">
        <v>8008</v>
      </c>
      <c r="M14" s="3"/>
      <c r="N14" s="3"/>
    </row>
    <row r="15" spans="1:14" ht="37.5">
      <c r="A15" s="2382" t="s">
        <v>8001</v>
      </c>
      <c r="B15" s="69" t="s">
        <v>8003</v>
      </c>
      <c r="C15" s="3793" t="s">
        <v>4563</v>
      </c>
      <c r="D15" s="3353" t="s">
        <v>5533</v>
      </c>
      <c r="E15" s="1783">
        <v>20</v>
      </c>
      <c r="F15" s="1784" t="s">
        <v>8004</v>
      </c>
      <c r="G15" s="2473" t="s">
        <v>5026</v>
      </c>
      <c r="H15" s="852">
        <v>680</v>
      </c>
      <c r="I15" s="455" t="s">
        <v>903</v>
      </c>
      <c r="J15" s="2120" t="s">
        <v>1143</v>
      </c>
      <c r="K15" s="2131" t="s">
        <v>8009</v>
      </c>
      <c r="L15" s="2131" t="s">
        <v>8009</v>
      </c>
      <c r="M15" s="3"/>
      <c r="N15" s="3"/>
    </row>
    <row r="16" spans="1:14">
      <c r="A16" s="127"/>
      <c r="B16" s="259" t="s">
        <v>8684</v>
      </c>
      <c r="C16" s="392" t="s">
        <v>8685</v>
      </c>
      <c r="D16" s="370" t="s">
        <v>8686</v>
      </c>
      <c r="E16" s="157"/>
      <c r="F16" s="361"/>
      <c r="G16" s="131" t="s">
        <v>8687</v>
      </c>
      <c r="H16" s="29" t="s">
        <v>8688</v>
      </c>
      <c r="I16" s="132" t="s">
        <v>6705</v>
      </c>
      <c r="J16" s="956" t="s">
        <v>8689</v>
      </c>
      <c r="K16" s="311">
        <v>29.5</v>
      </c>
      <c r="L16" s="3"/>
      <c r="M16" s="3"/>
      <c r="N16" s="3"/>
    </row>
    <row r="17" spans="1:15">
      <c r="A17" s="127"/>
      <c r="B17" s="259" t="s">
        <v>8690</v>
      </c>
      <c r="C17" s="392" t="s">
        <v>8691</v>
      </c>
      <c r="D17" s="370" t="s">
        <v>7725</v>
      </c>
      <c r="E17" s="157"/>
      <c r="F17" s="361"/>
      <c r="G17" s="131" t="s">
        <v>8692</v>
      </c>
      <c r="H17" s="35"/>
      <c r="I17" s="467"/>
      <c r="J17" s="367" t="s">
        <v>8693</v>
      </c>
      <c r="K17" s="336">
        <v>13</v>
      </c>
      <c r="L17" s="3"/>
      <c r="M17" s="3"/>
      <c r="N17" s="3"/>
    </row>
    <row r="18" spans="1:15">
      <c r="A18" s="127"/>
      <c r="B18" s="393" t="s">
        <v>8694</v>
      </c>
      <c r="C18" s="392" t="s">
        <v>8691</v>
      </c>
      <c r="D18" s="370" t="s">
        <v>8695</v>
      </c>
      <c r="E18" s="157"/>
      <c r="F18" s="361"/>
      <c r="G18" s="131" t="s">
        <v>8616</v>
      </c>
      <c r="H18" s="29"/>
      <c r="I18" s="132"/>
      <c r="J18" s="360">
        <v>325</v>
      </c>
      <c r="K18" s="311">
        <v>13</v>
      </c>
      <c r="L18" s="3"/>
      <c r="M18" s="3"/>
      <c r="N18" s="3"/>
    </row>
    <row r="19" spans="1:15">
      <c r="A19" s="127"/>
      <c r="B19" s="225" t="s">
        <v>358</v>
      </c>
      <c r="C19" s="392" t="s">
        <v>8696</v>
      </c>
      <c r="D19" s="370"/>
      <c r="E19" s="158"/>
      <c r="F19" s="361"/>
      <c r="G19" s="131" t="s">
        <v>8697</v>
      </c>
      <c r="H19" s="29"/>
      <c r="I19" s="132"/>
      <c r="J19" s="360">
        <v>2600</v>
      </c>
      <c r="K19" s="311">
        <v>650</v>
      </c>
      <c r="L19" s="3"/>
      <c r="M19" s="3"/>
      <c r="N19" s="3"/>
    </row>
    <row r="20" spans="1:15">
      <c r="A20" s="127"/>
      <c r="B20" s="225"/>
      <c r="C20" s="357"/>
      <c r="D20" s="370"/>
      <c r="E20" s="158"/>
      <c r="F20" s="361"/>
      <c r="G20" s="131"/>
      <c r="H20" s="29"/>
      <c r="I20" s="132"/>
      <c r="J20" s="360"/>
      <c r="K20" s="311"/>
      <c r="L20" s="3"/>
      <c r="M20" s="3"/>
      <c r="N20" s="3"/>
    </row>
    <row r="21" spans="1:15">
      <c r="A21" s="127"/>
      <c r="B21" s="60" t="s">
        <v>8698</v>
      </c>
      <c r="C21" s="82" t="s">
        <v>2340</v>
      </c>
      <c r="D21" s="782" t="s">
        <v>1449</v>
      </c>
      <c r="E21" s="252"/>
      <c r="F21" s="241"/>
      <c r="G21" s="275" t="s">
        <v>8699</v>
      </c>
      <c r="H21" s="20"/>
      <c r="I21" s="20" t="s">
        <v>8700</v>
      </c>
      <c r="J21" s="308">
        <v>140</v>
      </c>
      <c r="K21" s="327">
        <v>14</v>
      </c>
      <c r="L21" s="3"/>
      <c r="M21" s="3"/>
      <c r="N21" s="3"/>
    </row>
    <row r="22" spans="1:15">
      <c r="A22" s="127"/>
      <c r="B22" s="225" t="s">
        <v>8701</v>
      </c>
      <c r="C22" s="392" t="s">
        <v>8702</v>
      </c>
      <c r="D22" s="370" t="s">
        <v>8703</v>
      </c>
      <c r="E22" s="158"/>
      <c r="F22" s="361"/>
      <c r="G22" s="131" t="s">
        <v>8687</v>
      </c>
      <c r="H22" s="29">
        <v>1800</v>
      </c>
      <c r="I22" s="132" t="s">
        <v>6705</v>
      </c>
      <c r="J22" s="360">
        <v>1830</v>
      </c>
      <c r="K22" s="311" t="s">
        <v>8704</v>
      </c>
      <c r="L22" s="3"/>
      <c r="M22" s="3"/>
      <c r="N22" s="3"/>
    </row>
    <row r="23" spans="1:15">
      <c r="A23" s="94"/>
      <c r="B23" s="225" t="s">
        <v>8367</v>
      </c>
      <c r="C23" s="357" t="s">
        <v>8705</v>
      </c>
      <c r="D23" s="370"/>
      <c r="E23" s="160"/>
      <c r="F23" s="368"/>
      <c r="G23" s="131" t="s">
        <v>8706</v>
      </c>
      <c r="H23" s="162"/>
      <c r="I23" s="163"/>
      <c r="J23" s="360">
        <v>680</v>
      </c>
      <c r="K23" s="311"/>
      <c r="M23" s="104"/>
      <c r="N23" s="105"/>
      <c r="O23" s="101"/>
    </row>
    <row r="24" spans="1:15">
      <c r="A24" s="222"/>
      <c r="B24" s="225"/>
      <c r="C24" s="362"/>
      <c r="D24" s="391"/>
      <c r="E24" s="158"/>
      <c r="F24" s="361"/>
      <c r="G24" s="180"/>
      <c r="H24" s="69"/>
      <c r="I24" s="144"/>
      <c r="J24" s="363"/>
      <c r="K24" s="364"/>
      <c r="L24" s="3"/>
      <c r="M24" s="3"/>
      <c r="N24" s="3"/>
    </row>
    <row r="25" spans="1:15" ht="35.25" thickBot="1">
      <c r="A25" s="127"/>
      <c r="B25" s="225"/>
      <c r="C25" s="362"/>
      <c r="D25" s="391"/>
      <c r="E25" s="158"/>
      <c r="F25" s="975"/>
      <c r="G25" s="180"/>
      <c r="H25" s="69"/>
      <c r="I25" s="467"/>
      <c r="J25" s="363"/>
      <c r="K25" s="364"/>
      <c r="L25" s="3"/>
      <c r="M25" s="3"/>
      <c r="N25" s="3"/>
    </row>
    <row r="26" spans="1:15">
      <c r="A26" s="127"/>
      <c r="B26" s="481" t="s">
        <v>8707</v>
      </c>
      <c r="C26" s="482" t="s">
        <v>8708</v>
      </c>
      <c r="D26" s="370" t="s">
        <v>8709</v>
      </c>
      <c r="E26" s="483"/>
      <c r="F26" s="361"/>
      <c r="G26" s="131"/>
      <c r="H26" s="29"/>
      <c r="I26" s="132"/>
      <c r="J26" s="360"/>
      <c r="K26" s="311"/>
      <c r="L26" s="3"/>
      <c r="M26" s="3"/>
      <c r="N26" s="3"/>
    </row>
    <row r="27" spans="1:15">
      <c r="A27" s="127"/>
      <c r="B27" s="284" t="s">
        <v>8710</v>
      </c>
      <c r="C27" s="479" t="s">
        <v>8509</v>
      </c>
      <c r="D27" s="480" t="s">
        <v>8711</v>
      </c>
      <c r="E27" s="396"/>
      <c r="F27" s="361"/>
      <c r="G27" s="180"/>
      <c r="H27" s="69"/>
      <c r="I27" s="144"/>
      <c r="J27" s="363"/>
      <c r="K27" s="364"/>
      <c r="L27" s="3"/>
      <c r="M27" s="3"/>
      <c r="N27" s="3"/>
    </row>
    <row r="28" spans="1:15">
      <c r="A28" s="127"/>
      <c r="B28" s="225" t="s">
        <v>8712</v>
      </c>
      <c r="C28" s="357" t="s">
        <v>8713</v>
      </c>
      <c r="D28" s="369" t="s">
        <v>8714</v>
      </c>
      <c r="E28" s="158"/>
      <c r="F28" s="361"/>
      <c r="G28" s="180"/>
      <c r="H28" s="69"/>
      <c r="I28" s="144"/>
      <c r="J28" s="363"/>
      <c r="K28" s="364"/>
      <c r="L28" s="3"/>
      <c r="M28" s="3"/>
      <c r="N28" s="3"/>
    </row>
    <row r="29" spans="1:15">
      <c r="A29" s="127"/>
      <c r="B29" s="225" t="s">
        <v>8715</v>
      </c>
      <c r="C29" s="357" t="s">
        <v>8716</v>
      </c>
      <c r="D29" s="370" t="s">
        <v>8714</v>
      </c>
      <c r="E29" s="158"/>
      <c r="F29" s="975"/>
      <c r="G29" s="180"/>
      <c r="H29" s="69"/>
      <c r="I29" s="467"/>
      <c r="J29" s="363"/>
      <c r="K29" s="364"/>
      <c r="L29" s="3"/>
      <c r="M29" s="3"/>
      <c r="N29" s="3"/>
    </row>
    <row r="30" spans="1:15">
      <c r="A30" s="127"/>
      <c r="B30" s="225" t="s">
        <v>8717</v>
      </c>
      <c r="C30" s="357" t="s">
        <v>8718</v>
      </c>
      <c r="D30" s="370" t="s">
        <v>5550</v>
      </c>
      <c r="E30" s="158"/>
      <c r="F30" s="361"/>
      <c r="G30" s="131"/>
      <c r="H30" s="29"/>
      <c r="I30" s="467"/>
      <c r="J30" s="363"/>
      <c r="K30" s="311"/>
      <c r="L30" s="3"/>
      <c r="M30" s="3"/>
      <c r="N30" s="3"/>
    </row>
    <row r="31" spans="1:15">
      <c r="A31" s="127"/>
      <c r="B31" s="225" t="s">
        <v>8719</v>
      </c>
      <c r="C31" s="357" t="s">
        <v>8718</v>
      </c>
      <c r="D31" s="370" t="s">
        <v>300</v>
      </c>
      <c r="E31" s="158"/>
      <c r="F31" s="361"/>
      <c r="G31" s="131"/>
      <c r="H31" s="29"/>
      <c r="I31" s="132"/>
      <c r="J31" s="360"/>
      <c r="K31" s="311"/>
      <c r="L31" s="3"/>
      <c r="M31" s="3"/>
      <c r="N31" s="3"/>
    </row>
    <row r="32" spans="1:15">
      <c r="A32" s="136"/>
      <c r="B32" s="225" t="s">
        <v>8720</v>
      </c>
      <c r="C32" s="357" t="s">
        <v>8721</v>
      </c>
      <c r="D32" s="370" t="s">
        <v>8722</v>
      </c>
      <c r="E32" s="158"/>
      <c r="F32" s="361"/>
      <c r="G32" s="131"/>
      <c r="H32" s="29"/>
      <c r="I32" s="150"/>
      <c r="J32" s="360"/>
      <c r="K32" s="311"/>
      <c r="L32" s="3"/>
      <c r="M32" s="3"/>
      <c r="N32" s="3"/>
    </row>
    <row r="33" spans="1:14">
      <c r="A33" s="136"/>
      <c r="B33" s="225" t="s">
        <v>8723</v>
      </c>
      <c r="C33" s="357" t="s">
        <v>724</v>
      </c>
      <c r="D33" s="370" t="s">
        <v>8724</v>
      </c>
      <c r="E33" s="95">
        <v>16</v>
      </c>
      <c r="F33" s="361" t="s">
        <v>1910</v>
      </c>
      <c r="G33" s="131" t="s">
        <v>8725</v>
      </c>
      <c r="H33" s="29">
        <v>760</v>
      </c>
      <c r="I33" s="163" t="s">
        <v>6705</v>
      </c>
      <c r="J33" s="3805">
        <v>790</v>
      </c>
      <c r="K33" s="311">
        <v>13.19</v>
      </c>
      <c r="L33" s="3"/>
      <c r="M33" s="3"/>
      <c r="N33" s="3"/>
    </row>
    <row r="34" spans="1:14">
      <c r="A34" s="127"/>
      <c r="B34" s="225"/>
      <c r="C34" s="357"/>
      <c r="D34" s="370"/>
      <c r="E34" s="95"/>
      <c r="F34" s="361"/>
      <c r="G34" s="131"/>
      <c r="H34" s="29"/>
      <c r="I34" s="150"/>
      <c r="J34" s="360"/>
      <c r="K34" s="311"/>
      <c r="L34" s="3"/>
      <c r="M34" s="3"/>
      <c r="N34" s="3"/>
    </row>
    <row r="35" spans="1:14">
      <c r="A35" s="127"/>
      <c r="B35" s="225"/>
      <c r="C35" s="357"/>
      <c r="D35" s="370"/>
      <c r="E35" s="95"/>
      <c r="F35" s="361"/>
      <c r="G35" s="131"/>
      <c r="H35" s="29"/>
      <c r="I35" s="150"/>
      <c r="J35" s="360"/>
      <c r="K35" s="311"/>
      <c r="L35" s="3"/>
      <c r="M35" s="3"/>
      <c r="N35" s="3"/>
    </row>
    <row r="36" spans="1:14">
      <c r="A36" s="4"/>
      <c r="B36" s="184"/>
      <c r="C36" s="184"/>
      <c r="D36" s="184"/>
      <c r="E36" s="184"/>
      <c r="F36" s="184"/>
      <c r="G36" s="184"/>
      <c r="H36" s="184"/>
      <c r="I36" s="184"/>
      <c r="J36" s="306"/>
      <c r="K36" s="334"/>
      <c r="L36" s="184"/>
    </row>
    <row r="37" spans="1:14" ht="29.25" customHeight="1">
      <c r="A37" s="4"/>
      <c r="B37" s="3"/>
      <c r="C37" s="77"/>
      <c r="D37" s="317"/>
      <c r="E37" s="232"/>
      <c r="F37" s="233"/>
      <c r="G37" s="270"/>
      <c r="H37" s="3"/>
      <c r="I37" s="3"/>
      <c r="J37" s="299"/>
      <c r="K37" s="328"/>
    </row>
    <row r="38" spans="1:14" ht="35.25" customHeight="1">
      <c r="A38" s="1" t="s">
        <v>1</v>
      </c>
      <c r="B38" s="1"/>
      <c r="C38" s="71"/>
      <c r="D38" s="317"/>
      <c r="E38" s="232"/>
      <c r="F38" s="233"/>
      <c r="G38" s="270"/>
      <c r="H38" s="1"/>
      <c r="I38" s="1"/>
      <c r="J38" s="299"/>
      <c r="K38" s="328"/>
    </row>
    <row r="39" spans="1:14">
      <c r="A39" s="3777" t="s">
        <v>8726</v>
      </c>
      <c r="B39" s="3777"/>
      <c r="C39" s="3777"/>
      <c r="D39" s="318"/>
      <c r="E39" s="232"/>
      <c r="F39" s="233"/>
      <c r="G39" s="270"/>
      <c r="H39" s="270" t="s">
        <v>8683</v>
      </c>
      <c r="I39" s="1"/>
      <c r="J39" s="299"/>
      <c r="K39" s="328"/>
    </row>
    <row r="40" spans="1:14" ht="21.75" customHeight="1" thickBot="1">
      <c r="A40" s="4"/>
      <c r="B40" s="3"/>
      <c r="C40" s="77"/>
      <c r="D40" s="317"/>
      <c r="E40" s="232"/>
      <c r="F40" s="233"/>
      <c r="G40" s="270"/>
      <c r="H40" s="3"/>
      <c r="I40" s="3"/>
      <c r="J40" s="299"/>
      <c r="K40" s="328"/>
    </row>
    <row r="41" spans="1:14">
      <c r="A41" s="3759"/>
      <c r="B41" s="3760" t="s">
        <v>3</v>
      </c>
      <c r="C41" s="6" t="s">
        <v>4</v>
      </c>
      <c r="D41" s="319" t="s">
        <v>5</v>
      </c>
      <c r="E41" s="234" t="s">
        <v>6</v>
      </c>
      <c r="F41" s="235" t="s">
        <v>6</v>
      </c>
      <c r="G41" s="201" t="s">
        <v>7</v>
      </c>
      <c r="H41" s="80" t="s">
        <v>8</v>
      </c>
      <c r="I41" s="6" t="s">
        <v>9</v>
      </c>
      <c r="J41" s="302" t="s">
        <v>10</v>
      </c>
      <c r="K41" s="329" t="s">
        <v>10</v>
      </c>
    </row>
    <row r="42" spans="1:14" ht="35.25" thickBot="1">
      <c r="A42" s="118"/>
      <c r="B42" s="16"/>
      <c r="C42" s="12"/>
      <c r="D42" s="320" t="s">
        <v>11</v>
      </c>
      <c r="E42" s="236" t="s">
        <v>12</v>
      </c>
      <c r="F42" s="237" t="s">
        <v>13</v>
      </c>
      <c r="G42" s="202"/>
      <c r="H42" s="12" t="s">
        <v>14</v>
      </c>
      <c r="I42" s="12"/>
      <c r="J42" s="303" t="s">
        <v>15</v>
      </c>
      <c r="K42" s="330" t="s">
        <v>16</v>
      </c>
    </row>
    <row r="43" spans="1:14" ht="35.25" thickBot="1">
      <c r="A43" s="70"/>
      <c r="B43" s="60" t="s">
        <v>260</v>
      </c>
      <c r="C43" s="82" t="s">
        <v>392</v>
      </c>
      <c r="D43" s="782" t="s">
        <v>671</v>
      </c>
      <c r="E43" s="252"/>
      <c r="F43" s="241"/>
      <c r="G43" s="275" t="s">
        <v>8687</v>
      </c>
      <c r="H43" s="20">
        <v>810</v>
      </c>
      <c r="I43" s="20">
        <v>25</v>
      </c>
      <c r="J43" s="308">
        <v>835</v>
      </c>
      <c r="K43" s="327">
        <v>13.92</v>
      </c>
    </row>
    <row r="44" spans="1:14">
      <c r="A44" s="262"/>
      <c r="B44" s="32"/>
      <c r="C44" s="82"/>
      <c r="D44" s="321"/>
      <c r="E44" s="252"/>
      <c r="F44" s="241"/>
      <c r="G44" s="276"/>
      <c r="H44" s="29"/>
      <c r="I44" s="29"/>
      <c r="J44" s="308"/>
      <c r="K44" s="327"/>
    </row>
    <row r="45" spans="1:14">
      <c r="A45" s="388"/>
      <c r="B45" s="225"/>
      <c r="C45" s="82"/>
      <c r="D45" s="321"/>
      <c r="E45" s="252"/>
      <c r="F45" s="241"/>
      <c r="G45" s="276"/>
      <c r="H45" s="29"/>
      <c r="I45" s="29"/>
      <c r="J45" s="308"/>
      <c r="K45" s="327"/>
    </row>
    <row r="46" spans="1:14">
      <c r="A46" s="94"/>
      <c r="B46" s="225" t="s">
        <v>8727</v>
      </c>
      <c r="C46" s="82"/>
      <c r="D46" s="321"/>
      <c r="E46" s="252"/>
      <c r="F46" s="241"/>
      <c r="G46" s="276"/>
      <c r="H46" s="29"/>
      <c r="I46" s="29"/>
      <c r="J46" s="308"/>
      <c r="K46" s="327"/>
    </row>
    <row r="47" spans="1:14">
      <c r="A47" s="94"/>
      <c r="B47" s="225" t="s">
        <v>8728</v>
      </c>
      <c r="C47" s="392" t="s">
        <v>8729</v>
      </c>
      <c r="D47" s="322"/>
      <c r="E47" s="252"/>
      <c r="F47" s="241"/>
      <c r="G47" s="276" t="s">
        <v>8658</v>
      </c>
      <c r="H47" s="29"/>
      <c r="I47" s="29"/>
      <c r="J47" s="203" t="s">
        <v>8730</v>
      </c>
      <c r="K47" s="332"/>
    </row>
    <row r="48" spans="1:14">
      <c r="A48" s="94"/>
      <c r="B48" s="225" t="s">
        <v>8731</v>
      </c>
      <c r="C48" s="392" t="s">
        <v>8729</v>
      </c>
      <c r="D48" s="370"/>
      <c r="E48" s="96"/>
      <c r="F48" s="361"/>
      <c r="G48" s="131" t="s">
        <v>8732</v>
      </c>
      <c r="H48" s="29"/>
      <c r="I48" s="132" t="s">
        <v>8733</v>
      </c>
      <c r="J48" s="956" t="s">
        <v>7960</v>
      </c>
      <c r="K48" s="1583" t="s">
        <v>8734</v>
      </c>
    </row>
    <row r="49" spans="1:11">
      <c r="A49" s="94"/>
      <c r="B49" s="225" t="s">
        <v>8735</v>
      </c>
      <c r="C49" s="392" t="s">
        <v>8729</v>
      </c>
      <c r="D49" s="370"/>
      <c r="E49" s="96"/>
      <c r="F49" s="361"/>
      <c r="G49" s="131" t="s">
        <v>8732</v>
      </c>
      <c r="H49" s="29"/>
      <c r="I49" s="132" t="s">
        <v>8733</v>
      </c>
      <c r="J49" s="956" t="s">
        <v>7960</v>
      </c>
      <c r="K49" s="1583" t="s">
        <v>8734</v>
      </c>
    </row>
    <row r="50" spans="1:11">
      <c r="A50" s="94"/>
      <c r="B50" s="259" t="s">
        <v>8230</v>
      </c>
      <c r="C50" s="392"/>
      <c r="D50" s="370"/>
      <c r="E50" s="157"/>
      <c r="F50" s="361"/>
      <c r="G50" s="131" t="s">
        <v>8692</v>
      </c>
      <c r="H50" s="29"/>
      <c r="I50" s="132"/>
      <c r="J50" s="956" t="s">
        <v>8736</v>
      </c>
      <c r="K50" s="311"/>
    </row>
    <row r="51" spans="1:11">
      <c r="A51" s="94"/>
      <c r="B51" s="259" t="s">
        <v>8737</v>
      </c>
      <c r="C51" s="392" t="s">
        <v>8685</v>
      </c>
      <c r="D51" s="370" t="s">
        <v>8686</v>
      </c>
      <c r="E51" s="157"/>
      <c r="F51" s="361"/>
      <c r="G51" s="131" t="s">
        <v>8687</v>
      </c>
      <c r="H51" s="29" t="s">
        <v>8688</v>
      </c>
      <c r="I51" s="132" t="s">
        <v>6705</v>
      </c>
      <c r="J51" s="956" t="s">
        <v>8689</v>
      </c>
      <c r="K51" s="311">
        <v>29.5</v>
      </c>
    </row>
    <row r="52" spans="1:11">
      <c r="A52" s="94"/>
      <c r="B52" s="259" t="s">
        <v>8684</v>
      </c>
      <c r="C52" s="392" t="s">
        <v>8685</v>
      </c>
      <c r="D52" s="370" t="s">
        <v>8686</v>
      </c>
      <c r="E52" s="157"/>
      <c r="F52" s="361"/>
      <c r="G52" s="131" t="s">
        <v>8687</v>
      </c>
      <c r="H52" s="29" t="s">
        <v>8688</v>
      </c>
      <c r="I52" s="132" t="s">
        <v>6705</v>
      </c>
      <c r="J52" s="956" t="s">
        <v>8689</v>
      </c>
      <c r="K52" s="311">
        <v>29.5</v>
      </c>
    </row>
    <row r="53" spans="1:11">
      <c r="A53" s="94"/>
      <c r="B53" s="259" t="s">
        <v>8690</v>
      </c>
      <c r="C53" s="392" t="s">
        <v>8691</v>
      </c>
      <c r="D53" s="370" t="s">
        <v>7725</v>
      </c>
      <c r="E53" s="157"/>
      <c r="F53" s="361"/>
      <c r="G53" s="131" t="s">
        <v>8692</v>
      </c>
      <c r="H53" s="35"/>
      <c r="I53" s="467"/>
      <c r="J53" s="367" t="s">
        <v>8693</v>
      </c>
      <c r="K53" s="336">
        <v>13</v>
      </c>
    </row>
    <row r="54" spans="1:11">
      <c r="A54" s="94"/>
      <c r="B54" s="393" t="s">
        <v>8694</v>
      </c>
      <c r="C54" s="392" t="s">
        <v>8691</v>
      </c>
      <c r="D54" s="370" t="s">
        <v>8695</v>
      </c>
      <c r="E54" s="157"/>
      <c r="F54" s="361"/>
      <c r="G54" s="131" t="s">
        <v>8616</v>
      </c>
      <c r="H54" s="29"/>
      <c r="I54" s="132"/>
      <c r="J54" s="360">
        <v>325</v>
      </c>
      <c r="K54" s="311">
        <v>13</v>
      </c>
    </row>
    <row r="55" spans="1:11">
      <c r="A55" s="94"/>
      <c r="B55" s="225" t="s">
        <v>358</v>
      </c>
      <c r="C55" s="392" t="s">
        <v>8696</v>
      </c>
      <c r="D55" s="370"/>
      <c r="E55" s="158"/>
      <c r="F55" s="361"/>
      <c r="G55" s="131" t="s">
        <v>8697</v>
      </c>
      <c r="H55" s="29"/>
      <c r="I55" s="132"/>
      <c r="J55" s="360">
        <v>2600</v>
      </c>
      <c r="K55" s="311">
        <v>650</v>
      </c>
    </row>
    <row r="56" spans="1:11">
      <c r="A56" s="94"/>
      <c r="B56" s="225"/>
      <c r="C56" s="357"/>
      <c r="D56" s="370"/>
      <c r="E56" s="158"/>
      <c r="F56" s="361"/>
      <c r="G56" s="131"/>
      <c r="H56" s="29"/>
      <c r="I56" s="132"/>
      <c r="J56" s="360"/>
      <c r="K56" s="311"/>
    </row>
    <row r="57" spans="1:11">
      <c r="A57" s="21"/>
      <c r="B57" s="60" t="s">
        <v>8698</v>
      </c>
      <c r="C57" s="82" t="s">
        <v>2340</v>
      </c>
      <c r="D57" s="782" t="s">
        <v>1449</v>
      </c>
      <c r="E57" s="252"/>
      <c r="F57" s="241"/>
      <c r="G57" s="275" t="s">
        <v>8699</v>
      </c>
      <c r="H57" s="20"/>
      <c r="I57" s="20" t="s">
        <v>8700</v>
      </c>
      <c r="J57" s="308">
        <v>140</v>
      </c>
      <c r="K57" s="327">
        <v>14</v>
      </c>
    </row>
    <row r="58" spans="1:11">
      <c r="A58" s="94"/>
      <c r="B58" s="225" t="s">
        <v>8701</v>
      </c>
      <c r="C58" s="392" t="s">
        <v>8702</v>
      </c>
      <c r="D58" s="370" t="s">
        <v>8703</v>
      </c>
      <c r="E58" s="158"/>
      <c r="F58" s="361"/>
      <c r="G58" s="131" t="s">
        <v>8687</v>
      </c>
      <c r="H58" s="29">
        <v>1800</v>
      </c>
      <c r="I58" s="132" t="s">
        <v>6705</v>
      </c>
      <c r="J58" s="360">
        <v>1830</v>
      </c>
      <c r="K58" s="311" t="s">
        <v>8704</v>
      </c>
    </row>
    <row r="59" spans="1:11">
      <c r="A59" s="21"/>
      <c r="B59" s="225" t="s">
        <v>8367</v>
      </c>
      <c r="C59" s="357" t="s">
        <v>8705</v>
      </c>
      <c r="D59" s="370"/>
      <c r="E59" s="160"/>
      <c r="F59" s="368"/>
      <c r="G59" s="131" t="s">
        <v>8706</v>
      </c>
      <c r="H59" s="162"/>
      <c r="I59" s="163"/>
      <c r="J59" s="360">
        <v>680</v>
      </c>
      <c r="K59" s="311"/>
    </row>
    <row r="60" spans="1:11">
      <c r="A60" s="94"/>
      <c r="B60" s="225"/>
      <c r="C60" s="362"/>
      <c r="D60" s="391"/>
      <c r="E60" s="158"/>
      <c r="F60" s="361"/>
      <c r="G60" s="180"/>
      <c r="H60" s="69"/>
      <c r="I60" s="144"/>
      <c r="J60" s="363"/>
      <c r="K60" s="364"/>
    </row>
    <row r="61" spans="1:11" ht="35.25" thickBot="1">
      <c r="A61" s="21"/>
      <c r="B61" s="225"/>
      <c r="C61" s="362"/>
      <c r="D61" s="391"/>
      <c r="E61" s="158"/>
      <c r="F61" s="975"/>
      <c r="G61" s="180"/>
      <c r="H61" s="69"/>
      <c r="I61" s="467"/>
      <c r="J61" s="363"/>
      <c r="K61" s="364"/>
    </row>
    <row r="62" spans="1:11">
      <c r="A62" s="94"/>
      <c r="B62" s="481" t="s">
        <v>8707</v>
      </c>
      <c r="C62" s="482" t="s">
        <v>8708</v>
      </c>
      <c r="D62" s="370" t="s">
        <v>8709</v>
      </c>
      <c r="E62" s="483"/>
      <c r="F62" s="361"/>
      <c r="G62" s="131"/>
      <c r="H62" s="29"/>
      <c r="I62" s="132"/>
      <c r="J62" s="360"/>
      <c r="K62" s="311"/>
    </row>
    <row r="63" spans="1:11">
      <c r="A63" s="21"/>
      <c r="B63" s="284" t="s">
        <v>8710</v>
      </c>
      <c r="C63" s="479" t="s">
        <v>8509</v>
      </c>
      <c r="D63" s="480" t="s">
        <v>8711</v>
      </c>
      <c r="E63" s="396"/>
      <c r="F63" s="361"/>
      <c r="G63" s="180"/>
      <c r="H63" s="69"/>
      <c r="I63" s="144"/>
      <c r="J63" s="363"/>
      <c r="K63" s="364"/>
    </row>
    <row r="64" spans="1:11">
      <c r="A64" s="21"/>
      <c r="B64" s="225" t="s">
        <v>8712</v>
      </c>
      <c r="C64" s="357" t="s">
        <v>8713</v>
      </c>
      <c r="D64" s="369" t="s">
        <v>8714</v>
      </c>
      <c r="E64" s="158"/>
      <c r="F64" s="361"/>
      <c r="G64" s="180"/>
      <c r="H64" s="69"/>
      <c r="I64" s="144"/>
      <c r="J64" s="363"/>
      <c r="K64" s="364"/>
    </row>
    <row r="65" spans="1:11">
      <c r="A65" s="21"/>
      <c r="B65" s="225" t="s">
        <v>8715</v>
      </c>
      <c r="C65" s="357" t="s">
        <v>8716</v>
      </c>
      <c r="D65" s="370" t="s">
        <v>8714</v>
      </c>
      <c r="E65" s="158"/>
      <c r="F65" s="975"/>
      <c r="G65" s="180"/>
      <c r="H65" s="69"/>
      <c r="I65" s="467"/>
      <c r="J65" s="363"/>
      <c r="K65" s="364"/>
    </row>
    <row r="66" spans="1:11">
      <c r="A66" s="94"/>
      <c r="B66" s="225" t="s">
        <v>8717</v>
      </c>
      <c r="C66" s="357" t="s">
        <v>8718</v>
      </c>
      <c r="D66" s="370" t="s">
        <v>5550</v>
      </c>
      <c r="E66" s="158"/>
      <c r="F66" s="361"/>
      <c r="G66" s="131"/>
      <c r="H66" s="29"/>
      <c r="I66" s="467"/>
      <c r="J66" s="363"/>
      <c r="K66" s="311"/>
    </row>
    <row r="67" spans="1:11">
      <c r="A67" s="94"/>
      <c r="B67" s="225" t="s">
        <v>8719</v>
      </c>
      <c r="C67" s="357" t="s">
        <v>8718</v>
      </c>
      <c r="D67" s="370" t="s">
        <v>300</v>
      </c>
      <c r="E67" s="158"/>
      <c r="F67" s="361"/>
      <c r="G67" s="131"/>
      <c r="H67" s="29"/>
      <c r="I67" s="132"/>
      <c r="J67" s="360"/>
      <c r="K67" s="311"/>
    </row>
    <row r="68" spans="1:11">
      <c r="A68" s="151"/>
      <c r="B68" s="225" t="s">
        <v>8720</v>
      </c>
      <c r="C68" s="357" t="s">
        <v>8721</v>
      </c>
      <c r="D68" s="370" t="s">
        <v>8722</v>
      </c>
      <c r="E68" s="158"/>
      <c r="F68" s="361"/>
      <c r="G68" s="131"/>
      <c r="H68" s="29"/>
      <c r="I68" s="150"/>
      <c r="J68" s="360"/>
      <c r="K68" s="311"/>
    </row>
    <row r="69" spans="1:11">
      <c r="A69" s="223"/>
      <c r="B69" s="225" t="s">
        <v>8723</v>
      </c>
      <c r="C69" s="357" t="s">
        <v>724</v>
      </c>
      <c r="D69" s="370" t="s">
        <v>8724</v>
      </c>
      <c r="E69" s="95">
        <v>16</v>
      </c>
      <c r="F69" s="361" t="s">
        <v>1910</v>
      </c>
      <c r="G69" s="131" t="s">
        <v>8725</v>
      </c>
      <c r="H69" s="29">
        <v>760</v>
      </c>
      <c r="I69" s="163" t="s">
        <v>6705</v>
      </c>
      <c r="J69" s="3805">
        <v>790</v>
      </c>
      <c r="K69" s="311">
        <v>13.19</v>
      </c>
    </row>
    <row r="70" spans="1:11">
      <c r="A70" s="127"/>
      <c r="B70" s="225" t="s">
        <v>8738</v>
      </c>
      <c r="C70" s="357" t="s">
        <v>5227</v>
      </c>
      <c r="D70" s="370" t="s">
        <v>303</v>
      </c>
      <c r="E70" s="95"/>
      <c r="F70" s="361">
        <v>100</v>
      </c>
      <c r="G70" s="131" t="s">
        <v>8739</v>
      </c>
      <c r="H70" s="29"/>
      <c r="I70" s="150"/>
      <c r="J70" s="360">
        <v>2400</v>
      </c>
      <c r="K70" s="311">
        <v>80</v>
      </c>
    </row>
    <row r="71" spans="1:11">
      <c r="A71" s="4"/>
      <c r="B71" s="225" t="s">
        <v>8738</v>
      </c>
      <c r="C71" s="357" t="s">
        <v>4475</v>
      </c>
      <c r="D71" s="370" t="s">
        <v>303</v>
      </c>
      <c r="E71" s="95">
        <v>100</v>
      </c>
      <c r="F71" s="361"/>
      <c r="G71" s="131" t="s">
        <v>8740</v>
      </c>
      <c r="H71" s="29"/>
      <c r="I71" s="150"/>
      <c r="J71" s="360">
        <v>2310</v>
      </c>
      <c r="K71" s="311">
        <v>77</v>
      </c>
    </row>
    <row r="72" spans="1:11" ht="35.25" customHeight="1">
      <c r="A72" s="1" t="s">
        <v>1</v>
      </c>
      <c r="B72" s="1"/>
      <c r="C72" s="71"/>
      <c r="D72" s="317"/>
      <c r="E72" s="232"/>
      <c r="F72" s="233"/>
      <c r="G72" s="270"/>
      <c r="H72" s="1"/>
      <c r="I72" s="1"/>
      <c r="J72" s="299"/>
      <c r="K72" s="328"/>
    </row>
    <row r="73" spans="1:11">
      <c r="A73" s="3777" t="s">
        <v>8726</v>
      </c>
      <c r="B73" s="3777"/>
      <c r="C73" s="3777"/>
      <c r="D73" s="318"/>
      <c r="E73" s="232"/>
      <c r="F73" s="233"/>
      <c r="G73" s="270"/>
      <c r="H73" s="1"/>
      <c r="I73" s="1"/>
      <c r="J73" s="299"/>
      <c r="K73" s="328"/>
    </row>
    <row r="74" spans="1:11" ht="21.75" customHeight="1" thickBot="1">
      <c r="A74" s="4"/>
      <c r="B74" s="3"/>
      <c r="C74" s="77"/>
      <c r="D74" s="317"/>
      <c r="E74" s="232"/>
      <c r="F74" s="233"/>
      <c r="G74" s="270"/>
      <c r="H74" s="3"/>
      <c r="I74" s="3"/>
      <c r="J74" s="299"/>
      <c r="K74" s="328"/>
    </row>
    <row r="75" spans="1:11">
      <c r="A75" s="3759"/>
      <c r="B75" s="3760" t="s">
        <v>3</v>
      </c>
      <c r="C75" s="6" t="s">
        <v>4</v>
      </c>
      <c r="D75" s="319" t="s">
        <v>5</v>
      </c>
      <c r="E75" s="234" t="s">
        <v>6</v>
      </c>
      <c r="F75" s="235" t="s">
        <v>6</v>
      </c>
      <c r="G75" s="297" t="s">
        <v>7</v>
      </c>
      <c r="H75" s="80" t="s">
        <v>8</v>
      </c>
      <c r="I75" s="6" t="s">
        <v>9</v>
      </c>
      <c r="J75" s="302" t="s">
        <v>10</v>
      </c>
      <c r="K75" s="329" t="s">
        <v>10</v>
      </c>
    </row>
    <row r="76" spans="1:11" ht="35.25" thickBot="1">
      <c r="A76" s="118"/>
      <c r="B76" s="16"/>
      <c r="C76" s="12"/>
      <c r="D76" s="320" t="s">
        <v>11</v>
      </c>
      <c r="E76" s="236" t="s">
        <v>12</v>
      </c>
      <c r="F76" s="237" t="s">
        <v>13</v>
      </c>
      <c r="G76" s="298"/>
      <c r="H76" s="12" t="s">
        <v>14</v>
      </c>
      <c r="I76" s="12"/>
      <c r="J76" s="303" t="s">
        <v>15</v>
      </c>
      <c r="K76" s="330" t="s">
        <v>16</v>
      </c>
    </row>
    <row r="77" spans="1:11" ht="35.25" thickBot="1">
      <c r="A77" s="70"/>
      <c r="B77" s="63" t="s">
        <v>8741</v>
      </c>
      <c r="C77" s="12"/>
      <c r="D77" s="13"/>
      <c r="E77" s="14"/>
      <c r="F77" s="15"/>
      <c r="G77" s="121"/>
      <c r="H77" s="122"/>
      <c r="I77" s="123"/>
      <c r="J77" s="124"/>
      <c r="K77" s="125"/>
    </row>
    <row r="78" spans="1:11">
      <c r="A78" s="70"/>
      <c r="B78" s="70" t="s">
        <v>8655</v>
      </c>
      <c r="C78" s="48"/>
      <c r="D78" s="159"/>
      <c r="E78" s="182"/>
      <c r="F78" s="161"/>
      <c r="G78" s="131"/>
      <c r="H78" s="162"/>
      <c r="I78" s="163"/>
      <c r="J78" s="133"/>
      <c r="K78" s="134"/>
    </row>
    <row r="79" spans="1:11">
      <c r="A79" s="70"/>
      <c r="B79" s="32" t="s">
        <v>8742</v>
      </c>
      <c r="C79" s="82" t="s">
        <v>8743</v>
      </c>
      <c r="D79" s="321" t="s">
        <v>714</v>
      </c>
      <c r="E79" s="252"/>
      <c r="F79" s="241"/>
      <c r="G79" s="276" t="s">
        <v>8744</v>
      </c>
      <c r="H79" s="29"/>
      <c r="I79" s="29"/>
      <c r="J79" s="308">
        <v>990</v>
      </c>
      <c r="K79" s="327">
        <f>J79/6</f>
        <v>165</v>
      </c>
    </row>
    <row r="80" spans="1:11">
      <c r="A80" s="70"/>
      <c r="B80" s="70" t="s">
        <v>8657</v>
      </c>
      <c r="C80" s="48"/>
      <c r="D80" s="159"/>
      <c r="E80" s="158"/>
      <c r="F80" s="51"/>
      <c r="G80" s="131"/>
      <c r="H80" s="29"/>
      <c r="I80" s="132"/>
      <c r="J80" s="133"/>
      <c r="K80" s="134"/>
    </row>
    <row r="81" spans="1:11">
      <c r="A81" s="70"/>
      <c r="B81" s="70" t="s">
        <v>7319</v>
      </c>
      <c r="C81" s="48"/>
      <c r="D81" s="159"/>
      <c r="E81" s="158"/>
      <c r="F81" s="51"/>
      <c r="G81" s="131"/>
      <c r="H81" s="29"/>
      <c r="I81" s="132"/>
      <c r="J81" s="133"/>
      <c r="K81" s="134"/>
    </row>
    <row r="82" spans="1:11">
      <c r="A82" s="70"/>
      <c r="B82" s="70" t="s">
        <v>8745</v>
      </c>
      <c r="C82" s="82"/>
      <c r="D82" s="321"/>
      <c r="E82" s="252"/>
      <c r="F82" s="241"/>
      <c r="G82" s="276"/>
      <c r="H82" s="29"/>
      <c r="I82" s="29"/>
      <c r="J82" s="308"/>
      <c r="K82" s="327"/>
    </row>
    <row r="83" spans="1:11" ht="35.25" thickBot="1">
      <c r="A83" s="70"/>
      <c r="B83" s="70" t="s">
        <v>8746</v>
      </c>
      <c r="C83" s="3753"/>
      <c r="D83" s="3753"/>
      <c r="E83" s="3753"/>
      <c r="F83" s="3753"/>
      <c r="G83" s="169"/>
      <c r="H83" s="91"/>
      <c r="I83" s="3753"/>
      <c r="J83" s="170"/>
      <c r="K83" s="3753"/>
    </row>
    <row r="84" spans="1:11">
      <c r="A84" s="185"/>
      <c r="B84" s="19" t="s">
        <v>8496</v>
      </c>
      <c r="C84" s="48"/>
      <c r="D84" s="172"/>
      <c r="E84" s="186"/>
      <c r="F84" s="187"/>
      <c r="G84" s="131"/>
      <c r="H84" s="29"/>
      <c r="I84" s="132"/>
      <c r="J84" s="133"/>
      <c r="K84" s="114"/>
    </row>
    <row r="85" spans="1:11">
      <c r="A85" s="28"/>
      <c r="B85" s="28" t="s">
        <v>8747</v>
      </c>
      <c r="C85" s="48"/>
      <c r="D85" s="172"/>
      <c r="E85" s="158"/>
      <c r="F85" s="51"/>
      <c r="G85" s="131"/>
      <c r="H85" s="29"/>
      <c r="I85" s="132"/>
      <c r="J85" s="133"/>
      <c r="K85" s="176"/>
    </row>
    <row r="86" spans="1:11">
      <c r="A86" s="28"/>
      <c r="B86" s="28" t="s">
        <v>8748</v>
      </c>
      <c r="C86" s="48"/>
      <c r="D86" s="159"/>
      <c r="E86" s="158"/>
      <c r="F86" s="51"/>
      <c r="G86" s="131"/>
      <c r="H86" s="29"/>
      <c r="I86" s="132"/>
      <c r="J86" s="133"/>
      <c r="K86" s="179"/>
    </row>
    <row r="87" spans="1:11">
      <c r="A87" s="28"/>
      <c r="B87" s="28" t="s">
        <v>8749</v>
      </c>
      <c r="C87" s="48"/>
      <c r="D87" s="159"/>
      <c r="E87" s="158"/>
      <c r="F87" s="51"/>
      <c r="G87" s="131"/>
      <c r="H87" s="29"/>
      <c r="I87" s="132"/>
      <c r="J87" s="133"/>
      <c r="K87" s="134"/>
    </row>
    <row r="88" spans="1:11">
      <c r="A88" s="28"/>
      <c r="B88" s="28" t="s">
        <v>8750</v>
      </c>
      <c r="C88" s="48"/>
      <c r="D88" s="159"/>
      <c r="E88" s="158"/>
      <c r="F88" s="51"/>
      <c r="G88" s="131"/>
      <c r="H88" s="29"/>
      <c r="I88" s="132"/>
      <c r="J88" s="133"/>
      <c r="K88" s="134"/>
    </row>
    <row r="89" spans="1:11">
      <c r="A89" s="28"/>
      <c r="B89" s="28" t="s">
        <v>8751</v>
      </c>
      <c r="C89" s="48"/>
      <c r="D89" s="159"/>
      <c r="E89" s="158"/>
      <c r="F89" s="51"/>
      <c r="G89" s="131"/>
      <c r="H89" s="29"/>
      <c r="I89" s="132"/>
      <c r="J89" s="133"/>
      <c r="K89" s="134"/>
    </row>
    <row r="90" spans="1:11">
      <c r="A90" s="28"/>
      <c r="B90" s="28" t="s">
        <v>8752</v>
      </c>
      <c r="C90" s="48"/>
      <c r="D90" s="159"/>
      <c r="E90" s="158"/>
      <c r="F90" s="51"/>
      <c r="G90" s="131"/>
      <c r="H90" s="29"/>
      <c r="I90" s="132"/>
      <c r="J90" s="133"/>
      <c r="K90" s="134"/>
    </row>
    <row r="91" spans="1:11">
      <c r="A91" s="29"/>
      <c r="B91" s="29" t="s">
        <v>8753</v>
      </c>
      <c r="C91" s="140"/>
      <c r="D91" s="188"/>
      <c r="E91" s="158"/>
      <c r="F91" s="51"/>
      <c r="G91" s="180"/>
      <c r="H91" s="69"/>
      <c r="I91" s="144"/>
      <c r="J91" s="145"/>
      <c r="K91" s="181"/>
    </row>
    <row r="92" spans="1:11" ht="35.25" thickBot="1">
      <c r="A92" s="37"/>
      <c r="B92" s="37" t="s">
        <v>8754</v>
      </c>
      <c r="C92" s="48"/>
      <c r="D92" s="159"/>
      <c r="E92" s="158"/>
      <c r="F92" s="51"/>
      <c r="G92" s="131"/>
      <c r="H92" s="29"/>
      <c r="I92" s="132"/>
      <c r="J92" s="133"/>
      <c r="K92" s="134"/>
    </row>
    <row r="93" spans="1:11">
      <c r="A93" s="20"/>
      <c r="B93" s="20" t="s">
        <v>8755</v>
      </c>
      <c r="C93" s="48"/>
      <c r="D93" s="159"/>
      <c r="E93" s="158"/>
      <c r="F93" s="51"/>
      <c r="G93" s="131"/>
      <c r="H93" s="29"/>
      <c r="I93" s="132"/>
      <c r="J93" s="133"/>
      <c r="K93" s="134"/>
    </row>
    <row r="94" spans="1:11">
      <c r="A94" s="29"/>
      <c r="B94" s="29" t="s">
        <v>8756</v>
      </c>
      <c r="C94" s="140"/>
      <c r="D94" s="188"/>
      <c r="E94" s="189"/>
      <c r="F94" s="143"/>
      <c r="G94" s="180"/>
      <c r="H94" s="69"/>
      <c r="I94" s="144"/>
      <c r="J94" s="145"/>
      <c r="K94" s="146"/>
    </row>
    <row r="95" spans="1:11">
      <c r="A95" s="29"/>
      <c r="B95" s="29" t="s">
        <v>8757</v>
      </c>
      <c r="C95" s="48"/>
      <c r="D95" s="159"/>
      <c r="E95" s="158"/>
      <c r="F95" s="51"/>
      <c r="G95" s="131"/>
      <c r="H95" s="29"/>
      <c r="I95" s="132"/>
      <c r="J95" s="133"/>
      <c r="K95" s="134"/>
    </row>
    <row r="96" spans="1:11">
      <c r="A96" s="20"/>
      <c r="B96" s="20" t="s">
        <v>8758</v>
      </c>
      <c r="C96" s="140"/>
      <c r="D96" s="188"/>
      <c r="E96" s="158"/>
      <c r="F96" s="51"/>
      <c r="G96" s="180"/>
      <c r="H96" s="69"/>
      <c r="I96" s="144"/>
      <c r="J96" s="145"/>
      <c r="K96" s="146"/>
    </row>
    <row r="97" spans="1:11">
      <c r="A97" s="29"/>
      <c r="B97" s="29" t="s">
        <v>8759</v>
      </c>
      <c r="C97" s="140"/>
      <c r="D97" s="188"/>
      <c r="E97" s="158"/>
      <c r="F97" s="51"/>
      <c r="G97" s="180"/>
      <c r="H97" s="69"/>
      <c r="I97" s="144"/>
      <c r="J97" s="145"/>
      <c r="K97" s="146"/>
    </row>
    <row r="98" spans="1:11">
      <c r="A98" s="20"/>
      <c r="B98" s="20" t="s">
        <v>8760</v>
      </c>
      <c r="C98" s="140"/>
      <c r="D98" s="188"/>
      <c r="E98" s="158"/>
      <c r="F98" s="51"/>
      <c r="G98" s="180"/>
      <c r="H98" s="69"/>
      <c r="I98" s="144"/>
      <c r="J98" s="145"/>
      <c r="K98" s="146"/>
    </row>
    <row r="99" spans="1:11">
      <c r="A99" s="29"/>
      <c r="B99" s="29" t="s">
        <v>8761</v>
      </c>
      <c r="C99" s="48"/>
      <c r="D99" s="159"/>
      <c r="E99" s="158"/>
      <c r="F99" s="51"/>
      <c r="G99" s="131"/>
      <c r="H99" s="29"/>
      <c r="I99" s="132"/>
      <c r="J99" s="145"/>
      <c r="K99" s="134"/>
    </row>
    <row r="100" spans="1:11">
      <c r="A100" s="20"/>
      <c r="B100" s="20" t="s">
        <v>8762</v>
      </c>
      <c r="C100" s="48"/>
      <c r="D100" s="159"/>
      <c r="E100" s="158"/>
      <c r="F100" s="51"/>
      <c r="G100" s="131"/>
      <c r="H100" s="29"/>
      <c r="I100" s="132"/>
      <c r="J100" s="133"/>
      <c r="K100" s="134"/>
    </row>
    <row r="101" spans="1:11">
      <c r="A101" s="29"/>
      <c r="B101" s="29" t="s">
        <v>8763</v>
      </c>
      <c r="C101" s="48"/>
      <c r="D101" s="159"/>
      <c r="E101" s="95"/>
      <c r="F101" s="51"/>
      <c r="G101" s="131"/>
      <c r="H101" s="29"/>
      <c r="I101" s="150"/>
      <c r="J101" s="133"/>
      <c r="K101" s="134"/>
    </row>
    <row r="102" spans="1:11">
      <c r="A102" s="20"/>
      <c r="B102" s="20" t="s">
        <v>8764</v>
      </c>
      <c r="C102" s="48"/>
      <c r="D102" s="159"/>
      <c r="E102" s="95"/>
      <c r="F102" s="51"/>
      <c r="G102" s="131"/>
      <c r="H102" s="29"/>
      <c r="I102" s="132"/>
      <c r="J102" s="133"/>
      <c r="K102" s="134"/>
    </row>
    <row r="103" spans="1:11">
      <c r="A103" s="29"/>
      <c r="B103" s="29" t="s">
        <v>8765</v>
      </c>
      <c r="C103" s="48"/>
      <c r="D103" s="159"/>
      <c r="E103" s="95"/>
      <c r="F103" s="51"/>
      <c r="G103" s="131"/>
      <c r="H103" s="29"/>
      <c r="I103" s="132"/>
      <c r="J103" s="133"/>
      <c r="K103" s="134"/>
    </row>
    <row r="104" spans="1:11">
      <c r="A104" s="20"/>
      <c r="B104" s="20" t="s">
        <v>8766</v>
      </c>
      <c r="C104" s="48"/>
      <c r="D104" s="159"/>
      <c r="E104" s="95"/>
      <c r="F104" s="51"/>
      <c r="G104" s="131"/>
      <c r="H104" s="29"/>
      <c r="I104" s="132"/>
      <c r="J104" s="133"/>
      <c r="K104" s="134"/>
    </row>
    <row r="105" spans="1:11">
      <c r="A105" s="29"/>
      <c r="B105" s="29" t="s">
        <v>8767</v>
      </c>
      <c r="C105" s="48"/>
      <c r="D105" s="159"/>
      <c r="E105" s="96"/>
      <c r="F105" s="51"/>
      <c r="G105" s="131"/>
      <c r="H105" s="29"/>
      <c r="I105" s="132"/>
      <c r="J105" s="133"/>
      <c r="K105" s="134"/>
    </row>
    <row r="106" spans="1:11" ht="28.5" customHeight="1">
      <c r="A106" s="4"/>
      <c r="B106" s="98"/>
      <c r="C106" s="77"/>
      <c r="D106" s="325"/>
      <c r="E106" s="1"/>
      <c r="F106" s="71"/>
      <c r="G106" s="292"/>
      <c r="H106" s="3"/>
      <c r="I106" s="100"/>
      <c r="J106" s="301"/>
    </row>
    <row r="107" spans="1:11" ht="35.25" customHeight="1">
      <c r="A107" s="1" t="s">
        <v>1</v>
      </c>
      <c r="B107" s="1"/>
      <c r="C107" s="71"/>
      <c r="D107" s="317"/>
      <c r="E107" s="232"/>
      <c r="F107" s="233"/>
      <c r="G107" s="270"/>
      <c r="H107" s="1"/>
      <c r="I107" s="1"/>
      <c r="J107" s="299"/>
      <c r="K107" s="328"/>
    </row>
    <row r="108" spans="1:11">
      <c r="A108" s="3777" t="s">
        <v>8726</v>
      </c>
      <c r="B108" s="3777"/>
      <c r="C108" s="3777"/>
      <c r="D108" s="318"/>
      <c r="E108" s="232"/>
      <c r="F108" s="233"/>
      <c r="G108" s="270"/>
      <c r="H108" s="1"/>
      <c r="I108" s="1"/>
      <c r="J108" s="299"/>
      <c r="K108" s="328"/>
    </row>
    <row r="109" spans="1:11" ht="21.75" customHeight="1" thickBot="1">
      <c r="A109" s="4"/>
      <c r="B109" s="3"/>
      <c r="C109" s="77"/>
      <c r="D109" s="317"/>
      <c r="E109" s="232"/>
      <c r="F109" s="233"/>
      <c r="G109" s="270"/>
      <c r="H109" s="3"/>
      <c r="I109" s="3"/>
      <c r="J109" s="299"/>
      <c r="K109" s="328"/>
    </row>
    <row r="110" spans="1:11">
      <c r="A110" s="3759"/>
      <c r="B110" s="3760" t="s">
        <v>3</v>
      </c>
      <c r="C110" s="6" t="s">
        <v>4</v>
      </c>
      <c r="D110" s="319" t="s">
        <v>5</v>
      </c>
      <c r="E110" s="234" t="s">
        <v>6</v>
      </c>
      <c r="F110" s="235" t="s">
        <v>6</v>
      </c>
      <c r="G110" s="297" t="s">
        <v>7</v>
      </c>
      <c r="H110" s="80" t="s">
        <v>8</v>
      </c>
      <c r="I110" s="6" t="s">
        <v>9</v>
      </c>
      <c r="J110" s="302" t="s">
        <v>10</v>
      </c>
      <c r="K110" s="329" t="s">
        <v>10</v>
      </c>
    </row>
    <row r="111" spans="1:11" ht="35.25" thickBot="1">
      <c r="A111" s="613"/>
      <c r="B111" s="614"/>
      <c r="C111" s="12"/>
      <c r="D111" s="320" t="s">
        <v>11</v>
      </c>
      <c r="E111" s="236" t="s">
        <v>12</v>
      </c>
      <c r="F111" s="237" t="s">
        <v>13</v>
      </c>
      <c r="G111" s="298"/>
      <c r="H111" s="12" t="s">
        <v>14</v>
      </c>
      <c r="I111" s="12"/>
      <c r="J111" s="303" t="s">
        <v>15</v>
      </c>
      <c r="K111" s="330" t="s">
        <v>16</v>
      </c>
    </row>
    <row r="112" spans="1:11">
      <c r="A112" s="41" t="s">
        <v>8597</v>
      </c>
      <c r="B112" s="41" t="s">
        <v>8597</v>
      </c>
      <c r="C112" s="48"/>
      <c r="D112" s="323"/>
      <c r="E112" s="238"/>
      <c r="F112" s="239"/>
      <c r="G112" s="296"/>
      <c r="H112" s="220"/>
      <c r="I112" s="220"/>
      <c r="J112" s="300"/>
      <c r="K112" s="331"/>
    </row>
    <row r="113" spans="1:11">
      <c r="A113" s="191"/>
      <c r="B113" s="28" t="s">
        <v>8768</v>
      </c>
      <c r="C113" s="48"/>
      <c r="D113" s="321"/>
      <c r="E113" s="250"/>
      <c r="F113" s="251"/>
      <c r="G113" s="275"/>
      <c r="H113" s="204"/>
      <c r="I113" s="20"/>
      <c r="J113" s="204"/>
      <c r="K113" s="327"/>
    </row>
    <row r="114" spans="1:11">
      <c r="A114" s="28"/>
      <c r="B114" s="28" t="s">
        <v>8769</v>
      </c>
      <c r="C114" s="48"/>
      <c r="D114" s="322"/>
      <c r="E114" s="250"/>
      <c r="F114" s="251"/>
      <c r="G114" s="276"/>
      <c r="H114" s="203"/>
      <c r="I114" s="29"/>
      <c r="J114" s="203"/>
      <c r="K114" s="332"/>
    </row>
    <row r="115" spans="1:11">
      <c r="A115" s="28"/>
      <c r="B115" s="47" t="s">
        <v>8770</v>
      </c>
      <c r="C115" s="48"/>
      <c r="D115" s="322"/>
      <c r="E115" s="252"/>
      <c r="F115" s="241"/>
      <c r="G115" s="276"/>
      <c r="H115" s="203"/>
      <c r="I115" s="29"/>
      <c r="J115" s="203"/>
      <c r="K115" s="332"/>
    </row>
    <row r="116" spans="1:11">
      <c r="A116" s="47"/>
      <c r="B116" s="53" t="s">
        <v>8771</v>
      </c>
      <c r="C116" s="48"/>
      <c r="D116" s="322"/>
      <c r="E116" s="252"/>
      <c r="F116" s="241"/>
      <c r="G116" s="276"/>
      <c r="H116" s="29"/>
      <c r="I116" s="29"/>
      <c r="J116" s="203"/>
      <c r="K116" s="332"/>
    </row>
    <row r="117" spans="1:11">
      <c r="A117" s="53"/>
      <c r="B117" s="28" t="s">
        <v>8772</v>
      </c>
      <c r="C117" s="48"/>
      <c r="D117" s="322"/>
      <c r="E117" s="252"/>
      <c r="F117" s="241"/>
      <c r="G117" s="276"/>
      <c r="H117" s="29"/>
      <c r="I117" s="29"/>
      <c r="J117" s="203"/>
      <c r="K117" s="332"/>
    </row>
    <row r="118" spans="1:11">
      <c r="A118" s="28"/>
      <c r="B118" s="28" t="s">
        <v>8773</v>
      </c>
      <c r="C118" s="48"/>
      <c r="D118" s="322"/>
      <c r="E118" s="252"/>
      <c r="F118" s="241"/>
      <c r="G118" s="276"/>
      <c r="H118" s="29"/>
      <c r="I118" s="29"/>
      <c r="J118" s="203"/>
      <c r="K118" s="332"/>
    </row>
    <row r="119" spans="1:11">
      <c r="A119" s="28"/>
      <c r="B119" s="28" t="s">
        <v>8774</v>
      </c>
      <c r="C119" s="48"/>
      <c r="D119" s="459"/>
      <c r="E119" s="252"/>
      <c r="F119" s="241"/>
      <c r="G119" s="276"/>
      <c r="H119" s="29"/>
      <c r="I119" s="29"/>
      <c r="J119" s="203"/>
      <c r="K119" s="332"/>
    </row>
    <row r="120" spans="1:11">
      <c r="A120" s="28"/>
      <c r="B120" s="47" t="s">
        <v>8775</v>
      </c>
      <c r="C120" s="3753"/>
      <c r="D120" s="322"/>
      <c r="E120" s="252"/>
      <c r="F120" s="241"/>
      <c r="G120" s="276"/>
      <c r="H120" s="29"/>
      <c r="I120" s="29"/>
      <c r="J120" s="203"/>
      <c r="K120" s="332"/>
    </row>
    <row r="121" spans="1:11">
      <c r="A121" s="47"/>
      <c r="B121" s="174"/>
      <c r="C121" s="82"/>
      <c r="D121" s="324"/>
      <c r="E121" s="256"/>
      <c r="F121" s="241"/>
      <c r="G121" s="277"/>
      <c r="H121" s="29"/>
      <c r="I121" s="29"/>
      <c r="J121" s="203"/>
      <c r="K121" s="332"/>
    </row>
    <row r="122" spans="1:11" ht="39.75">
      <c r="A122" s="615" t="s">
        <v>8776</v>
      </c>
      <c r="B122" s="173"/>
      <c r="C122" s="82"/>
      <c r="D122" s="324"/>
      <c r="E122" s="256"/>
      <c r="F122" s="241"/>
      <c r="G122" s="277"/>
      <c r="H122" s="29"/>
      <c r="I122" s="29"/>
      <c r="J122" s="203"/>
      <c r="K122" s="332"/>
    </row>
    <row r="123" spans="1:11" ht="39.75">
      <c r="A123" s="615"/>
      <c r="B123" s="28" t="s">
        <v>8555</v>
      </c>
      <c r="C123" s="173"/>
      <c r="D123" s="324"/>
      <c r="E123" s="256"/>
      <c r="F123" s="241"/>
      <c r="G123" s="277"/>
      <c r="H123" s="29"/>
      <c r="I123" s="29"/>
      <c r="J123" s="203"/>
      <c r="K123" s="332"/>
    </row>
    <row r="124" spans="1:11" ht="39.75">
      <c r="A124" s="28"/>
      <c r="B124" s="28" t="s">
        <v>8777</v>
      </c>
      <c r="C124" s="173"/>
      <c r="D124" s="321"/>
      <c r="E124" s="252"/>
      <c r="F124" s="241"/>
      <c r="G124" s="275"/>
      <c r="H124" s="20"/>
      <c r="I124" s="20"/>
      <c r="J124" s="204"/>
      <c r="K124" s="327"/>
    </row>
    <row r="125" spans="1:11" ht="39.75">
      <c r="A125" s="28"/>
      <c r="B125" s="28" t="s">
        <v>8778</v>
      </c>
      <c r="C125" s="173"/>
      <c r="D125" s="322"/>
      <c r="E125" s="252"/>
      <c r="F125" s="241"/>
      <c r="G125" s="276"/>
      <c r="H125" s="29"/>
      <c r="I125" s="29"/>
      <c r="J125" s="203"/>
      <c r="K125" s="332"/>
    </row>
    <row r="126" spans="1:11" ht="39.75">
      <c r="A126" s="28"/>
      <c r="B126" s="28" t="s">
        <v>8779</v>
      </c>
      <c r="C126" s="173"/>
      <c r="D126" s="322"/>
      <c r="E126" s="252"/>
      <c r="F126" s="241"/>
      <c r="G126" s="276"/>
      <c r="H126" s="29"/>
      <c r="I126" s="29"/>
      <c r="J126" s="203"/>
      <c r="K126" s="332"/>
    </row>
    <row r="127" spans="1:11" ht="39.75">
      <c r="A127" s="28"/>
      <c r="B127" s="28" t="s">
        <v>8780</v>
      </c>
      <c r="C127" s="173"/>
      <c r="D127" s="322"/>
      <c r="E127" s="252"/>
      <c r="F127" s="241"/>
      <c r="G127" s="276"/>
      <c r="H127" s="29"/>
      <c r="I127" s="29"/>
      <c r="J127" s="203"/>
      <c r="K127" s="332"/>
    </row>
    <row r="128" spans="1:11">
      <c r="A128" s="28"/>
      <c r="B128" s="28" t="s">
        <v>8781</v>
      </c>
      <c r="C128" s="48"/>
      <c r="D128" s="322"/>
      <c r="E128" s="252"/>
      <c r="F128" s="241"/>
      <c r="G128" s="276"/>
      <c r="H128" s="29"/>
      <c r="I128" s="29"/>
      <c r="J128" s="203"/>
      <c r="K128" s="332"/>
    </row>
    <row r="129" spans="1:11">
      <c r="A129" s="28"/>
      <c r="B129" s="28" t="s">
        <v>8782</v>
      </c>
      <c r="C129" s="140"/>
      <c r="D129" s="322"/>
      <c r="E129" s="252"/>
      <c r="F129" s="241"/>
      <c r="G129" s="276"/>
      <c r="H129" s="29"/>
      <c r="I129" s="29"/>
      <c r="J129" s="203"/>
      <c r="K129" s="332"/>
    </row>
    <row r="130" spans="1:11">
      <c r="A130" s="28"/>
      <c r="B130" s="28" t="s">
        <v>8570</v>
      </c>
      <c r="C130" s="48"/>
      <c r="D130" s="322"/>
      <c r="E130" s="252"/>
      <c r="F130" s="241"/>
      <c r="G130" s="276"/>
      <c r="H130" s="29"/>
      <c r="I130" s="29"/>
      <c r="J130" s="203"/>
      <c r="K130" s="332"/>
    </row>
    <row r="131" spans="1:11">
      <c r="A131" s="28"/>
      <c r="B131" s="28" t="s">
        <v>8571</v>
      </c>
      <c r="C131" s="48"/>
      <c r="D131" s="322"/>
      <c r="E131" s="252"/>
      <c r="F131" s="241"/>
      <c r="G131" s="276"/>
      <c r="H131" s="29"/>
      <c r="I131" s="29"/>
      <c r="J131" s="203"/>
      <c r="K131" s="332"/>
    </row>
    <row r="132" spans="1:11">
      <c r="A132" s="28"/>
      <c r="B132" s="48"/>
      <c r="C132" s="82"/>
      <c r="D132" s="322"/>
      <c r="E132" s="252"/>
      <c r="F132" s="241"/>
      <c r="G132" s="276"/>
      <c r="H132" s="29"/>
      <c r="I132" s="29"/>
      <c r="J132" s="203"/>
      <c r="K132" s="332"/>
    </row>
    <row r="133" spans="1:11">
      <c r="A133" s="185"/>
      <c r="B133" s="48"/>
      <c r="C133" s="82"/>
      <c r="D133" s="322"/>
      <c r="E133" s="252"/>
      <c r="F133" s="241"/>
      <c r="G133" s="276"/>
      <c r="H133" s="29"/>
      <c r="I133" s="29"/>
      <c r="J133" s="203"/>
      <c r="K133" s="332"/>
    </row>
    <row r="134" spans="1:11">
      <c r="A134" s="29"/>
      <c r="B134" s="48"/>
      <c r="C134" s="82"/>
      <c r="D134" s="322"/>
      <c r="E134" s="252"/>
      <c r="F134" s="241"/>
      <c r="G134" s="276"/>
      <c r="H134" s="29"/>
      <c r="I134" s="29"/>
      <c r="J134" s="203"/>
      <c r="K134" s="332"/>
    </row>
    <row r="135" spans="1:11">
      <c r="A135" s="20"/>
      <c r="B135" s="48"/>
      <c r="C135" s="82"/>
      <c r="D135" s="322"/>
      <c r="E135" s="240"/>
      <c r="F135" s="241"/>
      <c r="G135" s="276"/>
      <c r="H135" s="29"/>
      <c r="I135" s="29"/>
      <c r="J135" s="203"/>
      <c r="K135" s="332"/>
    </row>
    <row r="136" spans="1:11">
      <c r="A136" s="29"/>
      <c r="B136" s="48"/>
      <c r="C136" s="82"/>
      <c r="D136" s="322"/>
      <c r="E136" s="240"/>
      <c r="F136" s="241"/>
      <c r="G136" s="276"/>
      <c r="H136" s="29"/>
      <c r="I136" s="29"/>
      <c r="J136" s="203"/>
      <c r="K136" s="332"/>
    </row>
    <row r="137" spans="1:11">
      <c r="A137" s="20"/>
      <c r="B137" s="48"/>
      <c r="C137" s="82"/>
      <c r="D137" s="322"/>
      <c r="E137" s="240"/>
      <c r="F137" s="241"/>
      <c r="G137" s="276"/>
      <c r="H137" s="29"/>
      <c r="I137" s="29"/>
      <c r="J137" s="203"/>
      <c r="K137" s="332"/>
    </row>
    <row r="138" spans="1:11">
      <c r="A138" s="20"/>
      <c r="B138" s="48"/>
      <c r="C138" s="82"/>
      <c r="D138" s="322"/>
      <c r="E138" s="242"/>
      <c r="F138" s="243"/>
      <c r="G138" s="276"/>
      <c r="H138" s="82"/>
      <c r="I138" s="29"/>
      <c r="J138" s="203"/>
      <c r="K138" s="332"/>
    </row>
    <row r="139" spans="1:11">
      <c r="A139" s="20"/>
      <c r="B139" s="48"/>
      <c r="C139" s="87"/>
      <c r="D139" s="321"/>
      <c r="E139" s="244"/>
      <c r="F139" s="245"/>
      <c r="G139" s="275"/>
      <c r="H139" s="87"/>
      <c r="I139" s="87"/>
      <c r="J139" s="204"/>
      <c r="K139" s="327"/>
    </row>
    <row r="140" spans="1:11">
      <c r="A140" s="4"/>
      <c r="B140" s="98"/>
      <c r="C140" s="77"/>
      <c r="D140" s="325"/>
      <c r="E140" s="1"/>
      <c r="F140" s="71"/>
      <c r="G140" s="292"/>
      <c r="H140" s="3"/>
      <c r="I140" s="100"/>
      <c r="J140" s="301"/>
    </row>
    <row r="141" spans="1:11" ht="35.25" customHeight="1">
      <c r="A141" s="1" t="s">
        <v>1</v>
      </c>
      <c r="B141" s="1"/>
      <c r="C141" s="71"/>
      <c r="D141" s="317"/>
      <c r="E141" s="232"/>
      <c r="F141" s="233"/>
      <c r="G141" s="270"/>
      <c r="H141" s="1"/>
      <c r="I141" s="1"/>
      <c r="J141" s="299"/>
      <c r="K141" s="328"/>
    </row>
    <row r="142" spans="1:11">
      <c r="A142" s="3777" t="s">
        <v>8726</v>
      </c>
      <c r="B142" s="3777"/>
      <c r="C142" s="3777"/>
      <c r="D142" s="318"/>
      <c r="E142" s="232"/>
      <c r="F142" s="233"/>
      <c r="G142" s="270"/>
      <c r="H142" s="1"/>
      <c r="I142" s="1"/>
      <c r="J142" s="299"/>
      <c r="K142" s="328"/>
    </row>
    <row r="143" spans="1:11" ht="21.75" customHeight="1" thickBot="1">
      <c r="A143" s="4"/>
      <c r="B143" s="3"/>
      <c r="C143" s="77"/>
      <c r="D143" s="317"/>
      <c r="E143" s="232"/>
      <c r="F143" s="233"/>
      <c r="G143" s="270"/>
      <c r="H143" s="3"/>
      <c r="I143" s="3"/>
      <c r="J143" s="299"/>
      <c r="K143" s="328"/>
    </row>
    <row r="144" spans="1:11">
      <c r="A144" s="3759"/>
      <c r="B144" s="3760" t="s">
        <v>3</v>
      </c>
      <c r="C144" s="6" t="s">
        <v>4</v>
      </c>
      <c r="D144" s="319" t="s">
        <v>5</v>
      </c>
      <c r="E144" s="234" t="s">
        <v>6</v>
      </c>
      <c r="F144" s="235" t="s">
        <v>6</v>
      </c>
      <c r="G144" s="297" t="s">
        <v>7</v>
      </c>
      <c r="H144" s="80" t="s">
        <v>8</v>
      </c>
      <c r="I144" s="6" t="s">
        <v>9</v>
      </c>
      <c r="J144" s="302" t="s">
        <v>10</v>
      </c>
      <c r="K144" s="329" t="s">
        <v>10</v>
      </c>
    </row>
    <row r="145" spans="1:11" ht="35.25" thickBot="1">
      <c r="A145" s="118"/>
      <c r="B145" s="16"/>
      <c r="C145" s="12"/>
      <c r="D145" s="320" t="s">
        <v>11</v>
      </c>
      <c r="E145" s="236" t="s">
        <v>12</v>
      </c>
      <c r="F145" s="237" t="s">
        <v>13</v>
      </c>
      <c r="G145" s="298"/>
      <c r="H145" s="12" t="s">
        <v>14</v>
      </c>
      <c r="I145" s="12"/>
      <c r="J145" s="303" t="s">
        <v>15</v>
      </c>
      <c r="K145" s="330" t="s">
        <v>16</v>
      </c>
    </row>
    <row r="146" spans="1:11">
      <c r="A146" s="62"/>
      <c r="B146" s="19" t="s">
        <v>8783</v>
      </c>
      <c r="C146" s="48"/>
      <c r="D146" s="323"/>
      <c r="E146" s="238"/>
      <c r="F146" s="239"/>
      <c r="G146" s="296"/>
      <c r="H146" s="220"/>
      <c r="I146" s="220"/>
      <c r="J146" s="300"/>
      <c r="K146" s="331"/>
    </row>
    <row r="147" spans="1:11">
      <c r="A147" s="28"/>
      <c r="B147" s="29" t="s">
        <v>8784</v>
      </c>
      <c r="C147" s="48"/>
      <c r="D147" s="321"/>
      <c r="E147" s="250"/>
      <c r="F147" s="251"/>
      <c r="G147" s="275"/>
      <c r="H147" s="204"/>
      <c r="I147" s="20"/>
      <c r="J147" s="204"/>
      <c r="K147" s="327"/>
    </row>
    <row r="148" spans="1:11">
      <c r="A148" s="62"/>
      <c r="B148" s="20" t="s">
        <v>8785</v>
      </c>
      <c r="C148" s="48"/>
      <c r="D148" s="322"/>
      <c r="E148" s="250"/>
      <c r="F148" s="251"/>
      <c r="G148" s="276"/>
      <c r="H148" s="203"/>
      <c r="I148" s="29"/>
      <c r="J148" s="203"/>
      <c r="K148" s="332"/>
    </row>
    <row r="149" spans="1:11">
      <c r="A149" s="127"/>
      <c r="B149" s="29" t="s">
        <v>8786</v>
      </c>
      <c r="C149" s="48"/>
      <c r="D149" s="322"/>
      <c r="E149" s="252"/>
      <c r="F149" s="241"/>
      <c r="G149" s="276"/>
      <c r="H149" s="203"/>
      <c r="I149" s="29"/>
      <c r="J149" s="203"/>
      <c r="K149" s="332"/>
    </row>
    <row r="150" spans="1:11">
      <c r="A150" s="127"/>
      <c r="B150" s="20" t="s">
        <v>8787</v>
      </c>
      <c r="C150" s="48"/>
      <c r="D150" s="322"/>
      <c r="E150" s="252"/>
      <c r="F150" s="241"/>
      <c r="G150" s="276"/>
      <c r="H150" s="29"/>
      <c r="I150" s="29"/>
      <c r="J150" s="203"/>
      <c r="K150" s="332"/>
    </row>
    <row r="151" spans="1:11">
      <c r="A151" s="127"/>
      <c r="B151" s="20" t="s">
        <v>8788</v>
      </c>
      <c r="C151" s="48"/>
      <c r="D151" s="322"/>
      <c r="E151" s="252"/>
      <c r="F151" s="241"/>
      <c r="G151" s="276"/>
      <c r="H151" s="29"/>
      <c r="I151" s="29"/>
      <c r="J151" s="203"/>
      <c r="K151" s="332"/>
    </row>
    <row r="152" spans="1:11">
      <c r="A152" s="127"/>
      <c r="B152" s="20" t="s">
        <v>8789</v>
      </c>
      <c r="C152" s="48"/>
      <c r="D152" s="322"/>
      <c r="E152" s="252"/>
      <c r="F152" s="241"/>
      <c r="G152" s="276"/>
      <c r="H152" s="29"/>
      <c r="I152" s="29"/>
      <c r="J152" s="203"/>
      <c r="K152" s="332"/>
    </row>
    <row r="153" spans="1:11">
      <c r="A153" s="127"/>
      <c r="B153" s="55" t="s">
        <v>8790</v>
      </c>
      <c r="C153" s="48"/>
      <c r="D153" s="322"/>
      <c r="E153" s="252"/>
      <c r="F153" s="241"/>
      <c r="G153" s="276"/>
      <c r="H153" s="29"/>
      <c r="I153" s="29"/>
      <c r="J153" s="203"/>
      <c r="K153" s="332"/>
    </row>
    <row r="154" spans="1:11">
      <c r="A154" s="127"/>
      <c r="B154" s="28" t="s">
        <v>8791</v>
      </c>
      <c r="C154" s="48"/>
      <c r="D154" s="322"/>
      <c r="E154" s="252"/>
      <c r="F154" s="241"/>
      <c r="G154" s="276"/>
      <c r="H154" s="29"/>
      <c r="I154" s="29"/>
      <c r="J154" s="203"/>
      <c r="K154" s="332"/>
    </row>
    <row r="155" spans="1:11">
      <c r="A155" s="127"/>
      <c r="B155" s="28" t="s">
        <v>8792</v>
      </c>
      <c r="C155" s="48"/>
      <c r="D155" s="324"/>
      <c r="E155" s="256"/>
      <c r="F155" s="241"/>
      <c r="G155" s="277"/>
      <c r="H155" s="29"/>
      <c r="I155" s="29"/>
      <c r="J155" s="203"/>
      <c r="K155" s="332"/>
    </row>
    <row r="156" spans="1:11">
      <c r="A156" s="127"/>
      <c r="B156" s="28" t="s">
        <v>8793</v>
      </c>
      <c r="C156" s="48"/>
      <c r="D156" s="324"/>
      <c r="E156" s="256"/>
      <c r="F156" s="241"/>
      <c r="G156" s="277"/>
      <c r="H156" s="29"/>
      <c r="I156" s="29"/>
      <c r="J156" s="203"/>
      <c r="K156" s="332"/>
    </row>
    <row r="157" spans="1:11">
      <c r="A157" s="127"/>
      <c r="B157" s="28" t="s">
        <v>8794</v>
      </c>
      <c r="C157" s="48"/>
      <c r="D157" s="324"/>
      <c r="E157" s="256"/>
      <c r="F157" s="241"/>
      <c r="G157" s="277"/>
      <c r="H157" s="29"/>
      <c r="I157" s="29"/>
      <c r="J157" s="203"/>
      <c r="K157" s="332"/>
    </row>
    <row r="158" spans="1:11">
      <c r="A158" s="222"/>
      <c r="B158" s="28" t="s">
        <v>8584</v>
      </c>
      <c r="C158" s="48"/>
      <c r="D158" s="321"/>
      <c r="E158" s="252"/>
      <c r="F158" s="241"/>
      <c r="G158" s="275"/>
      <c r="H158" s="20"/>
      <c r="I158" s="20"/>
      <c r="J158" s="204"/>
      <c r="K158" s="327"/>
    </row>
    <row r="159" spans="1:11">
      <c r="A159" s="127"/>
      <c r="B159" s="47" t="s">
        <v>8501</v>
      </c>
      <c r="C159" s="48"/>
      <c r="D159" s="322"/>
      <c r="E159" s="252"/>
      <c r="F159" s="241"/>
      <c r="G159" s="276"/>
      <c r="H159" s="29"/>
      <c r="I159" s="29"/>
      <c r="J159" s="203"/>
      <c r="K159" s="332"/>
    </row>
    <row r="160" spans="1:11">
      <c r="A160" s="127"/>
      <c r="B160" s="47" t="s">
        <v>8502</v>
      </c>
      <c r="C160" s="48"/>
      <c r="D160" s="322"/>
      <c r="E160" s="252"/>
      <c r="F160" s="241"/>
      <c r="G160" s="276"/>
      <c r="H160" s="29"/>
      <c r="I160" s="29"/>
      <c r="J160" s="203"/>
      <c r="K160" s="332"/>
    </row>
    <row r="161" spans="1:11">
      <c r="A161" s="127"/>
      <c r="B161" s="62" t="s">
        <v>8504</v>
      </c>
      <c r="C161" s="48"/>
      <c r="D161" s="322"/>
      <c r="E161" s="252"/>
      <c r="F161" s="241"/>
      <c r="G161" s="276"/>
      <c r="H161" s="29"/>
      <c r="I161" s="29"/>
      <c r="J161" s="203"/>
      <c r="K161" s="332"/>
    </row>
    <row r="162" spans="1:11">
      <c r="A162" s="127"/>
      <c r="B162" s="28" t="s">
        <v>8590</v>
      </c>
      <c r="C162" s="48"/>
      <c r="D162" s="322"/>
      <c r="E162" s="252"/>
      <c r="F162" s="241"/>
      <c r="G162" s="276"/>
      <c r="H162" s="29"/>
      <c r="I162" s="29"/>
      <c r="J162" s="203"/>
      <c r="K162" s="332"/>
    </row>
    <row r="163" spans="1:11">
      <c r="A163" s="127"/>
      <c r="B163" s="225" t="s">
        <v>8728</v>
      </c>
      <c r="C163" s="392" t="s">
        <v>8729</v>
      </c>
      <c r="D163" s="322"/>
      <c r="E163" s="252"/>
      <c r="F163" s="241"/>
      <c r="G163" s="276" t="s">
        <v>8658</v>
      </c>
      <c r="H163" s="29"/>
      <c r="I163" s="29"/>
      <c r="J163" s="203">
        <v>600</v>
      </c>
      <c r="K163" s="332"/>
    </row>
    <row r="164" spans="1:11">
      <c r="A164" s="94"/>
      <c r="B164" s="225" t="s">
        <v>8795</v>
      </c>
      <c r="C164" s="392" t="s">
        <v>8729</v>
      </c>
      <c r="D164" s="370"/>
      <c r="E164" s="96"/>
      <c r="F164" s="361"/>
      <c r="G164" s="131" t="s">
        <v>8796</v>
      </c>
      <c r="H164" s="29"/>
      <c r="I164" s="132"/>
      <c r="J164" s="360">
        <v>3000</v>
      </c>
      <c r="K164" s="311">
        <f>J164/4</f>
        <v>750</v>
      </c>
    </row>
    <row r="165" spans="1:11">
      <c r="A165" s="21"/>
      <c r="B165" s="259" t="s">
        <v>8690</v>
      </c>
      <c r="C165" s="392" t="s">
        <v>8691</v>
      </c>
      <c r="D165" s="370" t="s">
        <v>7725</v>
      </c>
      <c r="E165" s="157"/>
      <c r="F165" s="361"/>
      <c r="G165" s="131" t="s">
        <v>8658</v>
      </c>
      <c r="H165" s="35"/>
      <c r="I165" s="467" t="s">
        <v>8797</v>
      </c>
      <c r="J165" s="367">
        <v>325</v>
      </c>
      <c r="K165" s="336"/>
    </row>
    <row r="166" spans="1:11">
      <c r="A166" s="389"/>
      <c r="B166" s="393" t="s">
        <v>8798</v>
      </c>
      <c r="C166" s="392" t="s">
        <v>8691</v>
      </c>
      <c r="D166" s="370" t="s">
        <v>8695</v>
      </c>
      <c r="E166" s="157"/>
      <c r="F166" s="361"/>
      <c r="G166" s="131" t="s">
        <v>8616</v>
      </c>
      <c r="H166" s="29"/>
      <c r="I166" s="132"/>
      <c r="J166" s="360">
        <v>325</v>
      </c>
      <c r="K166" s="311">
        <v>13</v>
      </c>
    </row>
    <row r="167" spans="1:11">
      <c r="A167" s="94"/>
      <c r="B167" s="225" t="s">
        <v>358</v>
      </c>
      <c r="C167" s="392" t="s">
        <v>8696</v>
      </c>
      <c r="D167" s="370"/>
      <c r="E167" s="158"/>
      <c r="F167" s="361"/>
      <c r="G167" s="131" t="s">
        <v>8697</v>
      </c>
      <c r="H167" s="29"/>
      <c r="I167" s="132"/>
      <c r="J167" s="360">
        <v>2600</v>
      </c>
      <c r="K167" s="311">
        <v>650</v>
      </c>
    </row>
    <row r="168" spans="1:11">
      <c r="A168" s="94"/>
      <c r="B168" s="225" t="s">
        <v>8367</v>
      </c>
      <c r="C168" s="357" t="s">
        <v>8705</v>
      </c>
      <c r="D168" s="370"/>
      <c r="E168" s="160"/>
      <c r="F168" s="368"/>
      <c r="G168" s="131" t="s">
        <v>8706</v>
      </c>
      <c r="H168" s="162"/>
      <c r="I168" s="163"/>
      <c r="J168" s="360">
        <v>680</v>
      </c>
      <c r="K168" s="311"/>
    </row>
    <row r="169" spans="1:11">
      <c r="A169" s="94"/>
      <c r="B169" s="225" t="s">
        <v>8799</v>
      </c>
      <c r="C169" s="357"/>
      <c r="D169" s="370"/>
      <c r="E169" s="182"/>
      <c r="F169" s="368"/>
      <c r="G169" s="131" t="s">
        <v>8800</v>
      </c>
      <c r="H169" s="162"/>
      <c r="I169" s="163"/>
      <c r="J169" s="360">
        <v>265</v>
      </c>
      <c r="K169" s="311">
        <v>265</v>
      </c>
    </row>
    <row r="170" spans="1:11">
      <c r="A170" s="94"/>
      <c r="B170" s="225" t="s">
        <v>8801</v>
      </c>
      <c r="C170" s="357"/>
      <c r="D170" s="370"/>
      <c r="E170" s="182"/>
      <c r="F170" s="368"/>
      <c r="G170" s="131" t="s">
        <v>8802</v>
      </c>
      <c r="H170" s="162"/>
      <c r="I170" s="163"/>
      <c r="J170" s="360">
        <v>660</v>
      </c>
      <c r="K170" s="311"/>
    </row>
    <row r="171" spans="1:11">
      <c r="A171" s="94"/>
      <c r="B171" s="225" t="s">
        <v>8803</v>
      </c>
      <c r="C171" s="357" t="s">
        <v>8804</v>
      </c>
      <c r="D171" s="370"/>
      <c r="E171" s="182"/>
      <c r="F171" s="368"/>
      <c r="G171" s="131" t="s">
        <v>8805</v>
      </c>
      <c r="H171" s="162"/>
      <c r="I171" s="163"/>
      <c r="J171" s="360">
        <v>1840</v>
      </c>
      <c r="K171" s="311">
        <v>306.67</v>
      </c>
    </row>
    <row r="172" spans="1:11">
      <c r="A172" s="94"/>
      <c r="B172" s="225" t="s">
        <v>8803</v>
      </c>
      <c r="C172" s="357" t="s">
        <v>8806</v>
      </c>
      <c r="D172" s="370"/>
      <c r="E172" s="182"/>
      <c r="F172" s="368"/>
      <c r="G172" s="131" t="s">
        <v>8807</v>
      </c>
      <c r="H172" s="162"/>
      <c r="I172" s="163"/>
      <c r="J172" s="360">
        <v>2200</v>
      </c>
      <c r="K172" s="311">
        <v>366.67</v>
      </c>
    </row>
    <row r="173" spans="1:11">
      <c r="A173" s="94"/>
      <c r="B173" s="225" t="s">
        <v>8647</v>
      </c>
      <c r="C173" s="357"/>
      <c r="D173" s="370" t="s">
        <v>7485</v>
      </c>
      <c r="E173" s="182"/>
      <c r="F173" s="368"/>
      <c r="G173" s="131" t="s">
        <v>8796</v>
      </c>
      <c r="H173" s="162"/>
      <c r="I173" s="163"/>
      <c r="J173" s="360">
        <v>1100</v>
      </c>
      <c r="K173" s="311"/>
    </row>
    <row r="174" spans="1:11">
      <c r="A174" s="490"/>
      <c r="B174" s="225" t="s">
        <v>8808</v>
      </c>
      <c r="C174" s="488" t="s">
        <v>8809</v>
      </c>
      <c r="D174" s="489"/>
      <c r="E174" s="182"/>
      <c r="F174" s="368"/>
      <c r="G174" s="131" t="s">
        <v>7107</v>
      </c>
      <c r="H174" s="487"/>
      <c r="I174" s="487"/>
      <c r="J174" s="360">
        <v>6400</v>
      </c>
      <c r="K174" s="311">
        <v>16</v>
      </c>
    </row>
  </sheetData>
  <mergeCells count="5">
    <mergeCell ref="A3:B3"/>
    <mergeCell ref="A39:C39"/>
    <mergeCell ref="A73:C73"/>
    <mergeCell ref="A108:C108"/>
    <mergeCell ref="A142:C142"/>
  </mergeCells>
  <pageMargins left="0.7" right="0.7" top="0.75" bottom="0.75" header="0.3" footer="0.3"/>
  <pageSetup paperSize="9" scale="56" orientation="portrait" r:id="rId1"/>
  <rowBreaks count="3" manualBreakCount="3">
    <brk id="70" max="10" man="1"/>
    <brk id="105" max="10" man="1"/>
    <brk id="139" max="10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7A839-7133-4AFC-8B75-B350569D3B2C}">
  <sheetPr>
    <tabColor rgb="FF00B050"/>
  </sheetPr>
  <dimension ref="A1:Q587"/>
  <sheetViews>
    <sheetView topLeftCell="A22" zoomScale="75" zoomScaleNormal="75" workbookViewId="0">
      <selection activeCell="A33" sqref="A33:K33"/>
    </sheetView>
  </sheetViews>
  <sheetFormatPr defaultColWidth="12.140625" defaultRowHeight="34.5"/>
  <cols>
    <col min="1" max="1" width="2.140625" style="4" customWidth="1"/>
    <col min="2" max="2" width="32.28515625" style="98" customWidth="1"/>
    <col min="3" max="3" width="12.7109375" style="317" customWidth="1"/>
    <col min="4" max="4" width="12.85546875" style="325" customWidth="1"/>
    <col min="5" max="5" width="11.7109375" style="1" customWidth="1"/>
    <col min="6" max="6" width="11.7109375" style="178" customWidth="1"/>
    <col min="7" max="7" width="12.85546875" style="420" customWidth="1"/>
    <col min="8" max="8" width="13" style="3" customWidth="1"/>
    <col min="9" max="9" width="27.28515625" style="100" customWidth="1"/>
    <col min="10" max="10" width="13" style="101" customWidth="1"/>
    <col min="11" max="11" width="13.140625" style="102" customWidth="1"/>
    <col min="12" max="12" width="16.140625" style="103" customWidth="1"/>
    <col min="13" max="13" width="14.85546875" style="104" customWidth="1"/>
    <col min="14" max="14" width="13.85546875" style="104" customWidth="1"/>
    <col min="15" max="15" width="8.85546875" style="105" customWidth="1"/>
    <col min="16" max="16" width="18.140625" style="101" customWidth="1"/>
    <col min="17" max="16384" width="12.140625" style="3"/>
  </cols>
  <sheetData>
    <row r="1" spans="1:16" ht="19.5" customHeight="1">
      <c r="F1" s="71"/>
    </row>
    <row r="2" spans="1:16">
      <c r="A2" s="2" t="s">
        <v>1</v>
      </c>
      <c r="B2" s="106"/>
      <c r="C2" s="318"/>
      <c r="F2" s="71"/>
      <c r="I2" s="107"/>
      <c r="K2" s="108"/>
      <c r="L2" s="109"/>
    </row>
    <row r="3" spans="1:16">
      <c r="A3" s="3761" t="s">
        <v>8052</v>
      </c>
      <c r="B3" s="3761"/>
      <c r="C3" s="168"/>
      <c r="D3" s="468"/>
      <c r="F3" s="71"/>
      <c r="I3" s="107"/>
      <c r="K3" s="108"/>
      <c r="L3" s="109"/>
    </row>
    <row r="4" spans="1:16" ht="22.5" customHeight="1" thickBot="1">
      <c r="F4" s="71"/>
    </row>
    <row r="5" spans="1:16">
      <c r="A5" s="3770" t="s">
        <v>3</v>
      </c>
      <c r="B5" s="3771"/>
      <c r="C5" s="400" t="s">
        <v>4</v>
      </c>
      <c r="D5" s="754" t="s">
        <v>5</v>
      </c>
      <c r="E5" s="8" t="s">
        <v>6</v>
      </c>
      <c r="F5" s="9" t="s">
        <v>6</v>
      </c>
      <c r="G5" s="763" t="s">
        <v>7</v>
      </c>
      <c r="H5" s="112" t="s">
        <v>8</v>
      </c>
      <c r="I5" s="113" t="s">
        <v>936</v>
      </c>
      <c r="J5" s="115" t="s">
        <v>10</v>
      </c>
      <c r="K5" s="114" t="s">
        <v>10</v>
      </c>
      <c r="L5" s="115"/>
      <c r="M5" s="117"/>
    </row>
    <row r="6" spans="1:16" ht="35.25" thickBot="1">
      <c r="A6" s="118"/>
      <c r="B6" s="119"/>
      <c r="C6" s="401"/>
      <c r="D6" s="755" t="s">
        <v>11</v>
      </c>
      <c r="E6" s="14" t="s">
        <v>13</v>
      </c>
      <c r="F6" s="15" t="s">
        <v>12</v>
      </c>
      <c r="G6" s="764"/>
      <c r="H6" s="122" t="s">
        <v>14</v>
      </c>
      <c r="I6" s="123" t="s">
        <v>937</v>
      </c>
      <c r="J6" s="125" t="s">
        <v>15</v>
      </c>
      <c r="K6" s="124" t="s">
        <v>16</v>
      </c>
      <c r="L6" s="125"/>
      <c r="M6" s="117"/>
    </row>
    <row r="7" spans="1:16" ht="38.25">
      <c r="A7" s="127"/>
      <c r="B7" s="2474"/>
      <c r="C7" s="2475"/>
      <c r="D7" s="2476"/>
      <c r="E7" s="2477"/>
      <c r="F7" s="2478"/>
      <c r="G7" s="1798"/>
      <c r="H7" s="1995"/>
      <c r="I7" s="482"/>
      <c r="J7" s="1995"/>
      <c r="K7" s="2125"/>
      <c r="L7" s="311"/>
      <c r="M7" s="104">
        <v>3552</v>
      </c>
      <c r="N7" s="104">
        <f t="shared" ref="N7:N23" si="0">M7-(M7*0.03)</f>
        <v>3445.44</v>
      </c>
      <c r="O7" s="105">
        <v>7.0000000000000007E-2</v>
      </c>
      <c r="P7" s="101">
        <f t="shared" ref="P7:P23" si="1">(N7*O7)+N7</f>
        <v>3686.6208000000001</v>
      </c>
    </row>
    <row r="8" spans="1:16" ht="38.25">
      <c r="A8" s="127" t="s">
        <v>906</v>
      </c>
      <c r="B8" s="69" t="s">
        <v>8810</v>
      </c>
      <c r="C8" s="82" t="s">
        <v>4714</v>
      </c>
      <c r="D8" s="322" t="s">
        <v>653</v>
      </c>
      <c r="E8" s="1783">
        <v>40</v>
      </c>
      <c r="F8" s="1784" t="s">
        <v>1419</v>
      </c>
      <c r="G8" s="2424" t="s">
        <v>8811</v>
      </c>
      <c r="H8" s="20" t="s">
        <v>5018</v>
      </c>
      <c r="I8" s="455" t="s">
        <v>903</v>
      </c>
      <c r="J8" s="2245" t="s">
        <v>4631</v>
      </c>
      <c r="K8" s="2246">
        <v>32.5</v>
      </c>
      <c r="L8" s="657"/>
      <c r="N8" s="104">
        <f t="shared" si="0"/>
        <v>0</v>
      </c>
      <c r="O8" s="105">
        <v>7.0000000000000007E-2</v>
      </c>
      <c r="P8" s="101">
        <f t="shared" si="1"/>
        <v>0</v>
      </c>
    </row>
    <row r="9" spans="1:16" ht="38.25">
      <c r="A9" s="127" t="s">
        <v>906</v>
      </c>
      <c r="B9" s="69" t="s">
        <v>5019</v>
      </c>
      <c r="C9" s="82" t="s">
        <v>4714</v>
      </c>
      <c r="D9" s="322" t="s">
        <v>653</v>
      </c>
      <c r="E9" s="1783">
        <v>45</v>
      </c>
      <c r="F9" s="1784" t="s">
        <v>5020</v>
      </c>
      <c r="G9" s="2424" t="s">
        <v>5026</v>
      </c>
      <c r="H9" s="29" t="s">
        <v>5022</v>
      </c>
      <c r="I9" s="455" t="s">
        <v>903</v>
      </c>
      <c r="J9" s="2245" t="s">
        <v>5023</v>
      </c>
      <c r="K9" s="2246">
        <v>36.68</v>
      </c>
      <c r="L9" s="657"/>
      <c r="M9" s="104">
        <v>9498.06</v>
      </c>
      <c r="N9" s="104">
        <f t="shared" si="0"/>
        <v>9213.118199999999</v>
      </c>
      <c r="O9" s="105">
        <v>7.0000000000000007E-2</v>
      </c>
      <c r="P9" s="101">
        <f t="shared" si="1"/>
        <v>9858.0364739999986</v>
      </c>
    </row>
    <row r="10" spans="1:16" ht="38.25">
      <c r="A10" s="127" t="s">
        <v>906</v>
      </c>
      <c r="B10" s="69" t="s">
        <v>5024</v>
      </c>
      <c r="C10" s="82" t="s">
        <v>4714</v>
      </c>
      <c r="D10" s="322" t="s">
        <v>1629</v>
      </c>
      <c r="E10" s="1783">
        <v>55</v>
      </c>
      <c r="F10" s="1784" t="s">
        <v>5025</v>
      </c>
      <c r="G10" s="2423" t="s">
        <v>5026</v>
      </c>
      <c r="H10" s="20" t="s">
        <v>5027</v>
      </c>
      <c r="I10" s="455" t="s">
        <v>903</v>
      </c>
      <c r="J10" s="2245" t="s">
        <v>5028</v>
      </c>
      <c r="K10" s="2246">
        <v>45.3</v>
      </c>
      <c r="L10" s="657"/>
      <c r="M10" s="104">
        <v>15305.4</v>
      </c>
      <c r="N10" s="104">
        <f t="shared" si="0"/>
        <v>14846.237999999999</v>
      </c>
      <c r="O10" s="105">
        <v>7.0000000000000007E-2</v>
      </c>
      <c r="P10" s="101">
        <f t="shared" si="1"/>
        <v>15885.47466</v>
      </c>
    </row>
    <row r="11" spans="1:16" ht="38.25">
      <c r="A11" s="127" t="s">
        <v>906</v>
      </c>
      <c r="B11" s="69" t="s">
        <v>5029</v>
      </c>
      <c r="C11" s="82" t="s">
        <v>4714</v>
      </c>
      <c r="D11" s="322" t="s">
        <v>653</v>
      </c>
      <c r="E11" s="1783">
        <v>45</v>
      </c>
      <c r="F11" s="1990" t="s">
        <v>5030</v>
      </c>
      <c r="G11" s="2424" t="s">
        <v>5026</v>
      </c>
      <c r="H11" s="29" t="s">
        <v>5031</v>
      </c>
      <c r="I11" s="455" t="s">
        <v>903</v>
      </c>
      <c r="J11" s="2245" t="s">
        <v>5032</v>
      </c>
      <c r="K11" s="2246">
        <v>39.340000000000003</v>
      </c>
      <c r="L11" s="657"/>
      <c r="N11" s="104">
        <f t="shared" si="0"/>
        <v>0</v>
      </c>
      <c r="O11" s="105">
        <v>7.0000000000000007E-2</v>
      </c>
      <c r="P11" s="101">
        <f t="shared" si="1"/>
        <v>0</v>
      </c>
    </row>
    <row r="12" spans="1:16" ht="38.25">
      <c r="A12" s="127" t="s">
        <v>906</v>
      </c>
      <c r="B12" s="69" t="s">
        <v>5033</v>
      </c>
      <c r="C12" s="82" t="s">
        <v>4714</v>
      </c>
      <c r="D12" s="322" t="s">
        <v>1629</v>
      </c>
      <c r="E12" s="1783">
        <v>55</v>
      </c>
      <c r="F12" s="1784" t="s">
        <v>3308</v>
      </c>
      <c r="G12" s="2424" t="s">
        <v>5026</v>
      </c>
      <c r="H12" s="20" t="s">
        <v>5034</v>
      </c>
      <c r="I12" s="455" t="s">
        <v>903</v>
      </c>
      <c r="J12" s="2245" t="s">
        <v>5035</v>
      </c>
      <c r="K12" s="2246">
        <v>47.2</v>
      </c>
      <c r="L12" s="657"/>
      <c r="N12" s="104">
        <f t="shared" si="0"/>
        <v>0</v>
      </c>
      <c r="O12" s="105">
        <v>7.0000000000000007E-2</v>
      </c>
      <c r="P12" s="101">
        <f t="shared" si="1"/>
        <v>0</v>
      </c>
    </row>
    <row r="13" spans="1:16">
      <c r="A13" s="127" t="s">
        <v>906</v>
      </c>
      <c r="B13" s="69" t="s">
        <v>5036</v>
      </c>
      <c r="C13" s="82" t="s">
        <v>4714</v>
      </c>
      <c r="D13" s="322" t="s">
        <v>2976</v>
      </c>
      <c r="E13" s="1783">
        <v>60</v>
      </c>
      <c r="F13" s="1990" t="s">
        <v>8812</v>
      </c>
      <c r="G13" s="2424" t="s">
        <v>8813</v>
      </c>
      <c r="H13" s="29" t="s">
        <v>2151</v>
      </c>
      <c r="I13" s="455" t="s">
        <v>903</v>
      </c>
      <c r="J13" s="2245" t="s">
        <v>542</v>
      </c>
      <c r="K13" s="2246">
        <v>48.33</v>
      </c>
      <c r="L13" s="529"/>
      <c r="N13" s="104">
        <f t="shared" si="0"/>
        <v>0</v>
      </c>
      <c r="O13" s="105">
        <v>7.0000000000000007E-2</v>
      </c>
      <c r="P13" s="101">
        <f t="shared" si="1"/>
        <v>0</v>
      </c>
    </row>
    <row r="14" spans="1:16">
      <c r="A14" s="127" t="s">
        <v>906</v>
      </c>
      <c r="B14" s="69" t="s">
        <v>5039</v>
      </c>
      <c r="C14" s="82" t="s">
        <v>4714</v>
      </c>
      <c r="D14" s="322" t="s">
        <v>2976</v>
      </c>
      <c r="E14" s="1783">
        <v>60</v>
      </c>
      <c r="F14" s="1784" t="s">
        <v>5040</v>
      </c>
      <c r="G14" s="2424" t="s">
        <v>8814</v>
      </c>
      <c r="H14" s="29" t="s">
        <v>1517</v>
      </c>
      <c r="I14" s="455" t="s">
        <v>903</v>
      </c>
      <c r="J14" s="1778" t="s">
        <v>3919</v>
      </c>
      <c r="K14" s="305">
        <v>52.33</v>
      </c>
      <c r="L14" s="529"/>
      <c r="M14" s="104">
        <v>14244.12</v>
      </c>
      <c r="N14" s="104">
        <f t="shared" si="0"/>
        <v>13816.796400000001</v>
      </c>
      <c r="O14" s="105">
        <v>7.0000000000000007E-2</v>
      </c>
      <c r="P14" s="101">
        <f t="shared" si="1"/>
        <v>14783.972148000001</v>
      </c>
    </row>
    <row r="15" spans="1:16">
      <c r="A15" s="127" t="s">
        <v>906</v>
      </c>
      <c r="B15" s="69" t="s">
        <v>5044</v>
      </c>
      <c r="C15" s="82" t="s">
        <v>4714</v>
      </c>
      <c r="D15" s="322" t="s">
        <v>334</v>
      </c>
      <c r="E15" s="1783">
        <v>100</v>
      </c>
      <c r="F15" s="1784" t="s">
        <v>8815</v>
      </c>
      <c r="G15" s="2424" t="s">
        <v>8816</v>
      </c>
      <c r="H15" s="29" t="s">
        <v>1103</v>
      </c>
      <c r="I15" s="455" t="s">
        <v>903</v>
      </c>
      <c r="J15" s="1778" t="s">
        <v>4074</v>
      </c>
      <c r="K15" s="305">
        <v>91</v>
      </c>
      <c r="L15" s="529"/>
      <c r="M15" s="104">
        <v>3240</v>
      </c>
      <c r="N15" s="104">
        <f t="shared" si="0"/>
        <v>3142.8</v>
      </c>
      <c r="O15" s="105">
        <v>7.0000000000000007E-2</v>
      </c>
      <c r="P15" s="101">
        <f t="shared" si="1"/>
        <v>3362.7960000000003</v>
      </c>
    </row>
    <row r="16" spans="1:16">
      <c r="A16" s="127" t="s">
        <v>906</v>
      </c>
      <c r="B16" s="69" t="s">
        <v>5046</v>
      </c>
      <c r="C16" s="82" t="s">
        <v>4714</v>
      </c>
      <c r="D16" s="218" t="s">
        <v>1629</v>
      </c>
      <c r="E16" s="1783">
        <v>70</v>
      </c>
      <c r="F16" s="1784" t="s">
        <v>5047</v>
      </c>
      <c r="G16" s="2424" t="s">
        <v>5026</v>
      </c>
      <c r="H16" s="29" t="s">
        <v>4437</v>
      </c>
      <c r="I16" s="455" t="s">
        <v>903</v>
      </c>
      <c r="J16" s="1778" t="s">
        <v>3034</v>
      </c>
      <c r="K16" s="305">
        <v>61.5</v>
      </c>
      <c r="L16" s="529"/>
      <c r="M16" s="104">
        <v>14700</v>
      </c>
      <c r="N16" s="104">
        <f t="shared" si="0"/>
        <v>14259</v>
      </c>
      <c r="O16" s="105">
        <v>7.0000000000000007E-2</v>
      </c>
      <c r="P16" s="101">
        <f t="shared" si="1"/>
        <v>15257.130000000001</v>
      </c>
    </row>
    <row r="17" spans="1:16">
      <c r="A17" s="127" t="s">
        <v>906</v>
      </c>
      <c r="B17" s="69" t="s">
        <v>5048</v>
      </c>
      <c r="C17" s="82" t="s">
        <v>4714</v>
      </c>
      <c r="D17" s="218" t="s">
        <v>550</v>
      </c>
      <c r="E17" s="1783">
        <v>120</v>
      </c>
      <c r="F17" s="1784" t="s">
        <v>5049</v>
      </c>
      <c r="G17" s="2424" t="s">
        <v>5026</v>
      </c>
      <c r="H17" s="29" t="s">
        <v>4629</v>
      </c>
      <c r="I17" s="455" t="s">
        <v>903</v>
      </c>
      <c r="J17" s="1778" t="s">
        <v>1103</v>
      </c>
      <c r="K17" s="305">
        <v>99.44</v>
      </c>
      <c r="L17" s="529"/>
      <c r="M17" s="104">
        <v>14582.7</v>
      </c>
      <c r="N17" s="104">
        <f t="shared" si="0"/>
        <v>14145.219000000001</v>
      </c>
      <c r="O17" s="105">
        <v>7.0000000000000007E-2</v>
      </c>
      <c r="P17" s="101">
        <f t="shared" si="1"/>
        <v>15135.384330000001</v>
      </c>
    </row>
    <row r="18" spans="1:16" ht="37.5">
      <c r="A18" s="127" t="s">
        <v>906</v>
      </c>
      <c r="B18" s="69" t="s">
        <v>5050</v>
      </c>
      <c r="C18" s="82" t="s">
        <v>4714</v>
      </c>
      <c r="D18" s="218" t="s">
        <v>5051</v>
      </c>
      <c r="E18" s="1783">
        <v>75</v>
      </c>
      <c r="F18" s="1784" t="s">
        <v>5287</v>
      </c>
      <c r="G18" s="2424" t="s">
        <v>6616</v>
      </c>
      <c r="H18" s="2104" t="s">
        <v>8817</v>
      </c>
      <c r="I18" s="455" t="s">
        <v>903</v>
      </c>
      <c r="J18" s="1996" t="s">
        <v>3393</v>
      </c>
      <c r="K18" s="2127">
        <v>65</v>
      </c>
      <c r="L18" s="147"/>
      <c r="M18" s="104">
        <v>13483.8</v>
      </c>
      <c r="N18" s="104">
        <f t="shared" si="0"/>
        <v>13079.286</v>
      </c>
      <c r="O18" s="105">
        <v>7.0000000000000007E-2</v>
      </c>
      <c r="P18" s="101">
        <f t="shared" si="1"/>
        <v>13994.836020000001</v>
      </c>
    </row>
    <row r="19" spans="1:16">
      <c r="A19" s="127" t="s">
        <v>906</v>
      </c>
      <c r="B19" s="69" t="s">
        <v>5054</v>
      </c>
      <c r="C19" s="82" t="s">
        <v>4714</v>
      </c>
      <c r="D19" s="322" t="s">
        <v>5051</v>
      </c>
      <c r="E19" s="33">
        <v>85</v>
      </c>
      <c r="F19" s="34" t="s">
        <v>8818</v>
      </c>
      <c r="G19" s="2424" t="s">
        <v>6616</v>
      </c>
      <c r="H19" s="29" t="s">
        <v>802</v>
      </c>
      <c r="I19" s="455" t="s">
        <v>903</v>
      </c>
      <c r="J19" s="1778" t="s">
        <v>1078</v>
      </c>
      <c r="K19" s="305">
        <v>76</v>
      </c>
      <c r="L19" s="147"/>
      <c r="M19" s="104">
        <v>2669.52</v>
      </c>
      <c r="N19" s="104">
        <f t="shared" si="0"/>
        <v>2589.4344000000001</v>
      </c>
      <c r="O19" s="105">
        <v>7.0000000000000007E-2</v>
      </c>
      <c r="P19" s="101">
        <f t="shared" si="1"/>
        <v>2770.6948080000002</v>
      </c>
    </row>
    <row r="20" spans="1:16">
      <c r="A20" s="127" t="s">
        <v>906</v>
      </c>
      <c r="B20" s="69" t="s">
        <v>5058</v>
      </c>
      <c r="C20" s="82" t="s">
        <v>4714</v>
      </c>
      <c r="D20" s="322" t="s">
        <v>5059</v>
      </c>
      <c r="E20" s="33">
        <v>80</v>
      </c>
      <c r="F20" s="34" t="s">
        <v>5282</v>
      </c>
      <c r="G20" s="2424" t="s">
        <v>8813</v>
      </c>
      <c r="H20" s="29" t="s">
        <v>4676</v>
      </c>
      <c r="I20" s="455" t="s">
        <v>903</v>
      </c>
      <c r="J20" s="1778" t="s">
        <v>1041</v>
      </c>
      <c r="K20" s="305">
        <v>69.260000000000005</v>
      </c>
      <c r="L20" s="147"/>
      <c r="N20" s="104">
        <f t="shared" si="0"/>
        <v>0</v>
      </c>
      <c r="O20" s="105">
        <v>7.0000000000000007E-2</v>
      </c>
      <c r="P20" s="101">
        <f t="shared" si="1"/>
        <v>0</v>
      </c>
    </row>
    <row r="21" spans="1:16">
      <c r="A21" s="127" t="s">
        <v>906</v>
      </c>
      <c r="B21" s="69" t="s">
        <v>5290</v>
      </c>
      <c r="C21" s="82" t="s">
        <v>4714</v>
      </c>
      <c r="D21" s="605" t="s">
        <v>4745</v>
      </c>
      <c r="E21" s="33">
        <v>120</v>
      </c>
      <c r="F21" s="34" t="s">
        <v>8819</v>
      </c>
      <c r="G21" s="2434" t="s">
        <v>8820</v>
      </c>
      <c r="H21" s="852" t="s">
        <v>8821</v>
      </c>
      <c r="I21" s="455" t="s">
        <v>903</v>
      </c>
      <c r="J21" s="2130" t="s">
        <v>8822</v>
      </c>
      <c r="K21" s="2130">
        <v>102.5</v>
      </c>
      <c r="L21" s="147"/>
      <c r="M21" s="104">
        <v>12972.96</v>
      </c>
      <c r="N21" s="104">
        <f t="shared" si="0"/>
        <v>12583.771199999999</v>
      </c>
      <c r="O21" s="105">
        <v>7.0000000000000007E-2</v>
      </c>
      <c r="P21" s="101">
        <f t="shared" si="1"/>
        <v>13464.635183999999</v>
      </c>
    </row>
    <row r="22" spans="1:16" ht="38.25">
      <c r="A22" s="127" t="s">
        <v>906</v>
      </c>
      <c r="B22" s="69" t="s">
        <v>5090</v>
      </c>
      <c r="C22" s="82" t="s">
        <v>4714</v>
      </c>
      <c r="D22" s="605" t="s">
        <v>183</v>
      </c>
      <c r="E22" s="33">
        <v>160</v>
      </c>
      <c r="F22" s="34" t="s">
        <v>5091</v>
      </c>
      <c r="G22" s="1539"/>
      <c r="H22" s="69"/>
      <c r="I22" s="455" t="s">
        <v>903</v>
      </c>
      <c r="J22" s="2120"/>
      <c r="K22" s="2128"/>
      <c r="L22" s="147"/>
      <c r="M22" s="104">
        <v>12687.84</v>
      </c>
      <c r="N22" s="104">
        <f t="shared" si="0"/>
        <v>12307.2048</v>
      </c>
      <c r="O22" s="105">
        <v>7.0000000000000007E-2</v>
      </c>
      <c r="P22" s="101">
        <f t="shared" si="1"/>
        <v>13168.709135999999</v>
      </c>
    </row>
    <row r="23" spans="1:16">
      <c r="A23" s="127" t="s">
        <v>906</v>
      </c>
      <c r="B23" s="69" t="s">
        <v>5044</v>
      </c>
      <c r="C23" s="82" t="s">
        <v>4714</v>
      </c>
      <c r="D23" s="605" t="s">
        <v>183</v>
      </c>
      <c r="E23" s="3167">
        <v>100</v>
      </c>
      <c r="F23" s="2805" t="s">
        <v>5066</v>
      </c>
      <c r="G23" s="2430" t="s">
        <v>5067</v>
      </c>
      <c r="H23" s="1345">
        <v>1790</v>
      </c>
      <c r="I23" s="455" t="s">
        <v>903</v>
      </c>
      <c r="J23" s="2130" t="s">
        <v>4074</v>
      </c>
      <c r="K23" s="2130" t="s">
        <v>5068</v>
      </c>
      <c r="L23" s="135"/>
      <c r="M23" s="104">
        <v>16572.599999999999</v>
      </c>
      <c r="N23" s="104">
        <f t="shared" si="0"/>
        <v>16075.421999999999</v>
      </c>
      <c r="O23" s="105">
        <v>7.0000000000000007E-2</v>
      </c>
      <c r="P23" s="101">
        <f t="shared" si="1"/>
        <v>17200.701539999998</v>
      </c>
    </row>
    <row r="24" spans="1:16">
      <c r="A24" s="127" t="s">
        <v>906</v>
      </c>
      <c r="B24" s="69" t="s">
        <v>5036</v>
      </c>
      <c r="C24" s="82" t="s">
        <v>901</v>
      </c>
      <c r="D24" s="322" t="s">
        <v>303</v>
      </c>
      <c r="E24" s="3166">
        <v>55</v>
      </c>
      <c r="F24" s="2805" t="s">
        <v>5069</v>
      </c>
      <c r="G24" s="2433" t="s">
        <v>5070</v>
      </c>
      <c r="H24" s="69">
        <v>1420</v>
      </c>
      <c r="I24" s="455" t="s">
        <v>903</v>
      </c>
      <c r="J24" s="2146" t="s">
        <v>542</v>
      </c>
      <c r="K24" s="1999">
        <v>48.33</v>
      </c>
      <c r="L24" s="135"/>
      <c r="M24" s="104">
        <v>6021.12</v>
      </c>
      <c r="N24" s="104">
        <f t="shared" ref="N24:N32" si="2">M24-(M24*0.03)</f>
        <v>5840.4863999999998</v>
      </c>
      <c r="O24" s="105">
        <v>7.0000000000000007E-2</v>
      </c>
      <c r="P24" s="101">
        <f>(N24*O24)+N24</f>
        <v>6249.3204479999995</v>
      </c>
    </row>
    <row r="25" spans="1:16">
      <c r="A25" s="127" t="s">
        <v>906</v>
      </c>
      <c r="B25" s="69" t="s">
        <v>5071</v>
      </c>
      <c r="C25" s="82" t="s">
        <v>901</v>
      </c>
      <c r="D25" s="322" t="s">
        <v>453</v>
      </c>
      <c r="E25" s="3166">
        <v>80</v>
      </c>
      <c r="F25" s="2805" t="s">
        <v>5465</v>
      </c>
      <c r="G25" s="2097"/>
      <c r="H25" s="42"/>
      <c r="I25" s="455" t="s">
        <v>903</v>
      </c>
      <c r="J25" s="2098"/>
      <c r="K25" s="2129"/>
      <c r="L25" s="135"/>
      <c r="M25" s="104">
        <v>8714.16</v>
      </c>
      <c r="N25" s="104">
        <f t="shared" si="2"/>
        <v>8452.7351999999992</v>
      </c>
      <c r="O25" s="105">
        <v>7.0000000000000007E-2</v>
      </c>
      <c r="P25" s="101">
        <f>(N25*O25)+N25</f>
        <v>9044.4266639999987</v>
      </c>
    </row>
    <row r="26" spans="1:16">
      <c r="A26" s="127" t="s">
        <v>906</v>
      </c>
      <c r="B26" s="69" t="s">
        <v>5074</v>
      </c>
      <c r="C26" s="82" t="s">
        <v>4563</v>
      </c>
      <c r="D26" s="322" t="s">
        <v>550</v>
      </c>
      <c r="E26" s="3232">
        <v>75</v>
      </c>
      <c r="F26" s="2805" t="s">
        <v>5075</v>
      </c>
      <c r="G26" s="2436" t="s">
        <v>5076</v>
      </c>
      <c r="H26" s="29">
        <v>1024</v>
      </c>
      <c r="I26" s="455" t="s">
        <v>903</v>
      </c>
      <c r="J26" s="2146" t="s">
        <v>5077</v>
      </c>
      <c r="K26" s="1999" t="s">
        <v>5078</v>
      </c>
      <c r="L26" s="135"/>
      <c r="M26" s="104">
        <v>0</v>
      </c>
      <c r="N26" s="104">
        <f t="shared" si="2"/>
        <v>0</v>
      </c>
      <c r="O26" s="105">
        <v>7.0000000000000007E-2</v>
      </c>
      <c r="P26" s="101">
        <f t="shared" ref="P26:P32" si="3">(N26*O26)+N26</f>
        <v>0</v>
      </c>
    </row>
    <row r="27" spans="1:16">
      <c r="A27" s="127" t="s">
        <v>906</v>
      </c>
      <c r="B27" s="69" t="s">
        <v>5079</v>
      </c>
      <c r="C27" s="82" t="s">
        <v>4563</v>
      </c>
      <c r="D27" s="322" t="s">
        <v>550</v>
      </c>
      <c r="E27" s="3232">
        <v>75</v>
      </c>
      <c r="F27" s="2805" t="s">
        <v>5080</v>
      </c>
      <c r="G27" s="2436" t="s">
        <v>5081</v>
      </c>
      <c r="H27" s="29">
        <v>952</v>
      </c>
      <c r="I27" s="455" t="s">
        <v>903</v>
      </c>
      <c r="J27" s="2146" t="s">
        <v>5082</v>
      </c>
      <c r="K27" s="1999" t="s">
        <v>5083</v>
      </c>
      <c r="L27" s="135"/>
      <c r="M27" s="104">
        <v>18537.7</v>
      </c>
      <c r="N27" s="104">
        <f t="shared" si="2"/>
        <v>17981.569</v>
      </c>
      <c r="O27" s="105">
        <v>7.0000000000000007E-2</v>
      </c>
      <c r="P27" s="101">
        <f t="shared" si="3"/>
        <v>19240.278829999999</v>
      </c>
    </row>
    <row r="28" spans="1:16">
      <c r="A28" s="127" t="s">
        <v>906</v>
      </c>
      <c r="B28" s="69" t="s">
        <v>4666</v>
      </c>
      <c r="C28" s="82" t="s">
        <v>4563</v>
      </c>
      <c r="D28" s="322" t="s">
        <v>172</v>
      </c>
      <c r="E28" s="3166">
        <v>110</v>
      </c>
      <c r="F28" s="2805" t="s">
        <v>4667</v>
      </c>
      <c r="G28" s="2429" t="s">
        <v>5026</v>
      </c>
      <c r="H28" s="69" t="s">
        <v>1852</v>
      </c>
      <c r="I28" s="455" t="s">
        <v>903</v>
      </c>
      <c r="J28" s="2132" t="s">
        <v>5084</v>
      </c>
      <c r="K28" s="2132" t="s">
        <v>5085</v>
      </c>
      <c r="L28" s="135"/>
      <c r="M28" s="104">
        <v>9031.68</v>
      </c>
      <c r="N28" s="104">
        <f t="shared" si="2"/>
        <v>8760.7296000000006</v>
      </c>
      <c r="O28" s="105">
        <v>7.0000000000000007E-2</v>
      </c>
      <c r="P28" s="101">
        <f t="shared" si="3"/>
        <v>9373.9806720000015</v>
      </c>
    </row>
    <row r="29" spans="1:16">
      <c r="A29" s="127" t="s">
        <v>906</v>
      </c>
      <c r="B29" s="69" t="s">
        <v>8823</v>
      </c>
      <c r="C29" s="82" t="s">
        <v>4563</v>
      </c>
      <c r="D29" s="322" t="s">
        <v>172</v>
      </c>
      <c r="E29" s="3167">
        <v>140</v>
      </c>
      <c r="F29" s="2805" t="s">
        <v>5087</v>
      </c>
      <c r="G29" s="2101"/>
      <c r="H29" s="1718"/>
      <c r="I29" s="455" t="s">
        <v>903</v>
      </c>
      <c r="J29" s="2103"/>
      <c r="K29" s="2102"/>
      <c r="L29" s="135"/>
      <c r="N29" s="104">
        <f t="shared" si="2"/>
        <v>0</v>
      </c>
      <c r="O29" s="105">
        <v>7.0000000000000007E-2</v>
      </c>
      <c r="P29" s="101">
        <f t="shared" si="3"/>
        <v>0</v>
      </c>
    </row>
    <row r="30" spans="1:16">
      <c r="A30" s="127" t="s">
        <v>906</v>
      </c>
      <c r="B30" s="69" t="s">
        <v>4673</v>
      </c>
      <c r="C30" s="82" t="s">
        <v>4563</v>
      </c>
      <c r="D30" s="322" t="s">
        <v>172</v>
      </c>
      <c r="E30" s="3167">
        <v>140</v>
      </c>
      <c r="F30" s="2805" t="s">
        <v>4674</v>
      </c>
      <c r="G30" s="2430" t="s">
        <v>5070</v>
      </c>
      <c r="H30" s="1345" t="s">
        <v>5088</v>
      </c>
      <c r="I30" s="455" t="s">
        <v>903</v>
      </c>
      <c r="J30" s="1345" t="s">
        <v>5089</v>
      </c>
      <c r="K30" s="3794">
        <v>123.33</v>
      </c>
      <c r="L30" s="135"/>
      <c r="M30" s="104">
        <v>8478.9599999999991</v>
      </c>
      <c r="N30" s="104">
        <f t="shared" si="2"/>
        <v>8224.5911999999989</v>
      </c>
      <c r="O30" s="105">
        <v>7.0000000000000007E-2</v>
      </c>
      <c r="P30" s="101">
        <f t="shared" si="3"/>
        <v>8800.3125839999993</v>
      </c>
    </row>
    <row r="31" spans="1:16" ht="38.25">
      <c r="A31" s="127" t="s">
        <v>906</v>
      </c>
      <c r="B31" s="69" t="s">
        <v>5090</v>
      </c>
      <c r="C31" s="82" t="s">
        <v>4714</v>
      </c>
      <c r="D31" s="605" t="s">
        <v>183</v>
      </c>
      <c r="E31" s="33">
        <v>160</v>
      </c>
      <c r="F31" s="34" t="s">
        <v>5091</v>
      </c>
      <c r="G31" s="1539"/>
      <c r="H31" s="69"/>
      <c r="I31" s="455" t="s">
        <v>903</v>
      </c>
      <c r="J31" s="2120"/>
      <c r="K31" s="2128"/>
      <c r="L31" s="135"/>
      <c r="M31" s="104">
        <v>11122.62</v>
      </c>
      <c r="N31" s="104">
        <f t="shared" si="2"/>
        <v>10788.941400000002</v>
      </c>
      <c r="O31" s="105">
        <v>7.0000000000000007E-2</v>
      </c>
      <c r="P31" s="101">
        <f t="shared" si="3"/>
        <v>11544.167298000002</v>
      </c>
    </row>
    <row r="32" spans="1:16">
      <c r="A32" s="127" t="s">
        <v>906</v>
      </c>
      <c r="B32" s="69" t="s">
        <v>5092</v>
      </c>
      <c r="C32" s="82" t="s">
        <v>4714</v>
      </c>
      <c r="D32" s="322" t="s">
        <v>334</v>
      </c>
      <c r="E32" s="3167">
        <v>115</v>
      </c>
      <c r="F32" s="2805"/>
      <c r="G32" s="1116" t="s">
        <v>5093</v>
      </c>
      <c r="H32" s="1345">
        <v>2100</v>
      </c>
      <c r="I32" s="455" t="s">
        <v>903</v>
      </c>
      <c r="J32" s="3795" t="s">
        <v>908</v>
      </c>
      <c r="K32" s="3795" t="s">
        <v>5094</v>
      </c>
      <c r="L32" s="135"/>
      <c r="M32" s="104">
        <v>3813.12</v>
      </c>
      <c r="N32" s="104">
        <f t="shared" si="2"/>
        <v>3698.7264</v>
      </c>
      <c r="O32" s="105">
        <v>7.0000000000000007E-2</v>
      </c>
      <c r="P32" s="101">
        <f t="shared" si="3"/>
        <v>3957.637248</v>
      </c>
    </row>
    <row r="33" spans="1:16">
      <c r="A33" s="127" t="s">
        <v>906</v>
      </c>
      <c r="B33" s="2432" t="s">
        <v>5095</v>
      </c>
      <c r="C33" s="82" t="s">
        <v>4563</v>
      </c>
      <c r="D33" s="322" t="s">
        <v>963</v>
      </c>
      <c r="E33" s="1783">
        <v>50</v>
      </c>
      <c r="F33" s="1784" t="s">
        <v>5096</v>
      </c>
      <c r="G33" s="2429" t="s">
        <v>5097</v>
      </c>
      <c r="H33" s="852">
        <v>680</v>
      </c>
      <c r="I33" s="455" t="s">
        <v>903</v>
      </c>
      <c r="J33" s="2132" t="s">
        <v>1143</v>
      </c>
      <c r="K33" s="2132" t="s">
        <v>5098</v>
      </c>
      <c r="L33" s="135"/>
    </row>
    <row r="34" spans="1:16">
      <c r="A34" s="127" t="s">
        <v>906</v>
      </c>
      <c r="B34" s="3235" t="s">
        <v>8824</v>
      </c>
      <c r="C34" s="3793" t="s">
        <v>4563</v>
      </c>
      <c r="D34" s="3353" t="s">
        <v>5533</v>
      </c>
      <c r="E34" s="3796">
        <v>40</v>
      </c>
      <c r="F34" s="3797" t="s">
        <v>1064</v>
      </c>
      <c r="G34" s="3870" t="s">
        <v>8825</v>
      </c>
      <c r="H34" s="3799" t="s">
        <v>1065</v>
      </c>
      <c r="I34" s="3800" t="s">
        <v>903</v>
      </c>
      <c r="J34" s="3801" t="s">
        <v>347</v>
      </c>
      <c r="K34" s="3844" t="s">
        <v>6159</v>
      </c>
      <c r="L34" s="135"/>
    </row>
    <row r="35" spans="1:16" ht="37.5">
      <c r="A35" s="127" t="s">
        <v>906</v>
      </c>
      <c r="B35" s="852" t="s">
        <v>8826</v>
      </c>
      <c r="C35" s="753" t="s">
        <v>3450</v>
      </c>
      <c r="D35" s="218" t="s">
        <v>7725</v>
      </c>
      <c r="E35" s="2319">
        <v>105</v>
      </c>
      <c r="F35" s="1990"/>
      <c r="G35" s="1713" t="s">
        <v>930</v>
      </c>
      <c r="H35" s="69" t="s">
        <v>624</v>
      </c>
      <c r="I35" s="3800" t="s">
        <v>903</v>
      </c>
      <c r="J35" s="2130" t="s">
        <v>5510</v>
      </c>
      <c r="K35" s="2318" t="s">
        <v>8827</v>
      </c>
      <c r="L35" s="135"/>
    </row>
    <row r="36" spans="1:16" ht="37.5">
      <c r="A36" s="127" t="s">
        <v>906</v>
      </c>
      <c r="B36" s="2317" t="s">
        <v>900</v>
      </c>
      <c r="C36" s="2310" t="s">
        <v>901</v>
      </c>
      <c r="D36" s="2316" t="s">
        <v>172</v>
      </c>
      <c r="E36" s="2320">
        <v>190</v>
      </c>
      <c r="F36" s="2321" t="s">
        <v>802</v>
      </c>
      <c r="G36" s="2311" t="s">
        <v>902</v>
      </c>
      <c r="H36" s="2312">
        <v>2185</v>
      </c>
      <c r="I36" s="2313" t="s">
        <v>903</v>
      </c>
      <c r="J36" s="2314" t="s">
        <v>904</v>
      </c>
      <c r="K36" s="2315" t="s">
        <v>905</v>
      </c>
      <c r="L36" s="135"/>
    </row>
    <row r="37" spans="1:16" ht="37.5">
      <c r="A37" s="127" t="s">
        <v>906</v>
      </c>
      <c r="B37" s="852" t="s">
        <v>900</v>
      </c>
      <c r="C37" s="753" t="s">
        <v>901</v>
      </c>
      <c r="D37" s="753" t="s">
        <v>172</v>
      </c>
      <c r="E37" s="2319">
        <v>190</v>
      </c>
      <c r="F37" s="2322" t="s">
        <v>802</v>
      </c>
      <c r="G37" s="1713" t="s">
        <v>907</v>
      </c>
      <c r="H37" s="69">
        <v>2100</v>
      </c>
      <c r="I37" s="455" t="s">
        <v>903</v>
      </c>
      <c r="J37" s="2130" t="s">
        <v>908</v>
      </c>
      <c r="K37" s="2132" t="s">
        <v>909</v>
      </c>
      <c r="L37" s="135"/>
    </row>
    <row r="38" spans="1:16">
      <c r="A38" s="127" t="s">
        <v>906</v>
      </c>
      <c r="B38" s="852" t="s">
        <v>8828</v>
      </c>
      <c r="C38" s="3793" t="s">
        <v>3450</v>
      </c>
      <c r="D38" s="3353" t="s">
        <v>3132</v>
      </c>
      <c r="E38" s="1836" t="s">
        <v>8829</v>
      </c>
      <c r="F38" s="1990" t="s">
        <v>8830</v>
      </c>
      <c r="G38" s="2429" t="s">
        <v>8671</v>
      </c>
      <c r="H38" s="69">
        <v>800</v>
      </c>
      <c r="I38" s="455" t="s">
        <v>3921</v>
      </c>
      <c r="J38" s="2132" t="s">
        <v>5905</v>
      </c>
      <c r="K38" s="2132" t="s">
        <v>8831</v>
      </c>
      <c r="L38" s="135"/>
    </row>
    <row r="39" spans="1:16">
      <c r="A39" s="127" t="s">
        <v>906</v>
      </c>
      <c r="B39" s="852" t="s">
        <v>8832</v>
      </c>
      <c r="C39" s="3793" t="s">
        <v>3450</v>
      </c>
      <c r="D39" s="3353" t="s">
        <v>3506</v>
      </c>
      <c r="E39" s="1783">
        <v>110</v>
      </c>
      <c r="F39" s="1784" t="s">
        <v>4850</v>
      </c>
      <c r="G39" s="2430" t="s">
        <v>8671</v>
      </c>
      <c r="H39" s="1345">
        <v>2850</v>
      </c>
      <c r="I39" s="455" t="s">
        <v>3921</v>
      </c>
      <c r="J39" s="3801" t="s">
        <v>3072</v>
      </c>
      <c r="K39" s="2132" t="s">
        <v>8672</v>
      </c>
      <c r="L39" s="135"/>
    </row>
    <row r="40" spans="1:16">
      <c r="A40" s="127" t="s">
        <v>906</v>
      </c>
      <c r="B40" s="852" t="s">
        <v>4824</v>
      </c>
      <c r="C40" s="3793" t="s">
        <v>3450</v>
      </c>
      <c r="D40" s="3353" t="s">
        <v>3132</v>
      </c>
      <c r="E40" s="1783">
        <v>65</v>
      </c>
      <c r="F40" s="1784" t="s">
        <v>8666</v>
      </c>
      <c r="G40" s="2430" t="s">
        <v>8671</v>
      </c>
      <c r="H40" s="1345">
        <v>1780</v>
      </c>
      <c r="I40" s="455" t="s">
        <v>3921</v>
      </c>
      <c r="J40" s="2130" t="s">
        <v>5431</v>
      </c>
      <c r="K40" s="2132" t="s">
        <v>8669</v>
      </c>
      <c r="L40" s="135"/>
    </row>
    <row r="41" spans="1:16" ht="40.5">
      <c r="A41" s="136"/>
      <c r="B41" s="225"/>
      <c r="C41" s="357"/>
      <c r="D41" s="813"/>
      <c r="E41" s="158"/>
      <c r="F41" s="361"/>
      <c r="G41" s="630"/>
      <c r="H41" s="915"/>
      <c r="I41" s="912"/>
      <c r="J41" s="916"/>
      <c r="K41" s="917"/>
      <c r="L41" s="135"/>
    </row>
    <row r="42" spans="1:16">
      <c r="A42" s="136"/>
      <c r="B42" s="70"/>
      <c r="C42" s="213"/>
      <c r="D42" s="757"/>
      <c r="E42" s="158"/>
      <c r="F42" s="51"/>
      <c r="G42" s="766"/>
      <c r="H42" s="29"/>
      <c r="I42" s="132"/>
      <c r="J42" s="133"/>
      <c r="K42" s="134"/>
      <c r="L42" s="135"/>
    </row>
    <row r="43" spans="1:16">
      <c r="A43" s="136"/>
      <c r="B43" s="70"/>
      <c r="C43" s="213"/>
      <c r="D43" s="757"/>
      <c r="E43" s="158"/>
      <c r="F43" s="51"/>
      <c r="G43" s="766"/>
      <c r="H43" s="29"/>
      <c r="I43" s="132"/>
      <c r="J43" s="133"/>
      <c r="K43" s="134"/>
      <c r="L43" s="135"/>
      <c r="M43" s="104">
        <v>8640</v>
      </c>
      <c r="N43" s="104">
        <f>M43-(M43*0.03)</f>
        <v>8380.7999999999993</v>
      </c>
      <c r="O43" s="105">
        <v>7.0000000000000007E-2</v>
      </c>
      <c r="P43" s="101">
        <f>(N43*O43)+N43</f>
        <v>8967.4559999999983</v>
      </c>
    </row>
    <row r="44" spans="1:16">
      <c r="F44" s="71"/>
    </row>
    <row r="45" spans="1:16">
      <c r="A45" s="2" t="s">
        <v>1</v>
      </c>
      <c r="B45" s="106"/>
      <c r="C45" s="318"/>
      <c r="F45" s="71"/>
      <c r="I45" s="107"/>
      <c r="K45" s="108"/>
      <c r="L45" s="109"/>
    </row>
    <row r="46" spans="1:16" ht="35.25" customHeight="1">
      <c r="A46" s="3761" t="s">
        <v>8052</v>
      </c>
      <c r="B46" s="3761"/>
      <c r="C46" s="168"/>
      <c r="D46" s="468"/>
      <c r="F46" s="71"/>
      <c r="I46" s="107"/>
      <c r="K46" s="108"/>
      <c r="L46" s="109"/>
    </row>
    <row r="47" spans="1:16" ht="35.25" thickBot="1">
      <c r="F47" s="71"/>
    </row>
    <row r="48" spans="1:16">
      <c r="A48" s="3770" t="s">
        <v>3</v>
      </c>
      <c r="B48" s="3771"/>
      <c r="C48" s="400" t="s">
        <v>4</v>
      </c>
      <c r="D48" s="754" t="s">
        <v>5</v>
      </c>
      <c r="E48" s="9" t="s">
        <v>6</v>
      </c>
      <c r="F48" s="9" t="s">
        <v>6</v>
      </c>
      <c r="G48" s="763" t="s">
        <v>7</v>
      </c>
      <c r="H48" s="112" t="s">
        <v>8</v>
      </c>
      <c r="I48" s="113" t="s">
        <v>936</v>
      </c>
      <c r="J48" s="115" t="s">
        <v>10</v>
      </c>
      <c r="K48" s="114" t="s">
        <v>10</v>
      </c>
      <c r="L48" s="114"/>
      <c r="M48" s="117"/>
    </row>
    <row r="49" spans="1:16" ht="35.25" thickBot="1">
      <c r="A49" s="118"/>
      <c r="B49" s="119"/>
      <c r="C49" s="401"/>
      <c r="D49" s="755" t="s">
        <v>11</v>
      </c>
      <c r="E49" s="15" t="s">
        <v>13</v>
      </c>
      <c r="F49" s="15" t="s">
        <v>12</v>
      </c>
      <c r="G49" s="764"/>
      <c r="H49" s="122" t="s">
        <v>14</v>
      </c>
      <c r="I49" s="123" t="s">
        <v>937</v>
      </c>
      <c r="J49" s="125" t="s">
        <v>15</v>
      </c>
      <c r="K49" s="124" t="s">
        <v>16</v>
      </c>
      <c r="L49" s="124"/>
      <c r="M49" s="117"/>
    </row>
    <row r="50" spans="1:16" ht="39.75">
      <c r="A50" s="1806"/>
      <c r="B50" s="3899"/>
      <c r="C50" s="2286"/>
      <c r="D50" s="2287"/>
      <c r="E50" s="2288"/>
      <c r="F50" s="2289"/>
      <c r="G50" s="2290"/>
      <c r="H50" s="2291"/>
      <c r="I50" s="2292"/>
      <c r="J50" s="2293"/>
      <c r="K50" s="2294"/>
      <c r="L50" s="712"/>
      <c r="M50" s="104">
        <v>3552</v>
      </c>
      <c r="N50" s="104">
        <f t="shared" ref="N50:N75" si="4">M50-(M50*0.03)</f>
        <v>3445.44</v>
      </c>
      <c r="O50" s="105">
        <v>7.0000000000000007E-2</v>
      </c>
      <c r="P50" s="101">
        <f t="shared" ref="P50:P66" si="5">(N50*O50)+N50</f>
        <v>3686.6208000000001</v>
      </c>
    </row>
    <row r="51" spans="1:16">
      <c r="A51" s="1806" t="s">
        <v>906</v>
      </c>
      <c r="B51" s="69" t="s">
        <v>5054</v>
      </c>
      <c r="C51" s="82" t="s">
        <v>4714</v>
      </c>
      <c r="D51" s="322" t="s">
        <v>5051</v>
      </c>
      <c r="E51" s="33">
        <v>80</v>
      </c>
      <c r="F51" s="34" t="s">
        <v>5461</v>
      </c>
      <c r="G51" s="1798"/>
      <c r="H51" s="29"/>
      <c r="I51" s="455" t="s">
        <v>903</v>
      </c>
      <c r="J51" s="1778"/>
      <c r="K51" s="305"/>
      <c r="L51" s="305"/>
      <c r="N51" s="104">
        <f t="shared" si="4"/>
        <v>0</v>
      </c>
      <c r="O51" s="105">
        <v>7.0000000000000007E-2</v>
      </c>
      <c r="P51" s="101">
        <f t="shared" si="5"/>
        <v>0</v>
      </c>
    </row>
    <row r="52" spans="1:16">
      <c r="A52" s="1806" t="s">
        <v>906</v>
      </c>
      <c r="B52" s="69" t="s">
        <v>5058</v>
      </c>
      <c r="C52" s="82" t="s">
        <v>4714</v>
      </c>
      <c r="D52" s="322" t="s">
        <v>5059</v>
      </c>
      <c r="E52" s="33">
        <v>80</v>
      </c>
      <c r="F52" s="34" t="s">
        <v>8833</v>
      </c>
      <c r="G52" s="1798" t="s">
        <v>8834</v>
      </c>
      <c r="H52" s="29">
        <v>1850</v>
      </c>
      <c r="I52" s="455" t="s">
        <v>903</v>
      </c>
      <c r="J52" s="1778" t="s">
        <v>1050</v>
      </c>
      <c r="K52" s="305">
        <v>67.77</v>
      </c>
      <c r="L52" s="305">
        <v>67.77</v>
      </c>
      <c r="M52" s="104">
        <v>9498.06</v>
      </c>
      <c r="N52" s="104">
        <f t="shared" si="4"/>
        <v>9213.118199999999</v>
      </c>
      <c r="O52" s="105">
        <v>7.0000000000000007E-2</v>
      </c>
      <c r="P52" s="101">
        <f t="shared" si="5"/>
        <v>9858.0364739999986</v>
      </c>
    </row>
    <row r="53" spans="1:16">
      <c r="A53" s="1806" t="s">
        <v>906</v>
      </c>
      <c r="B53" s="69" t="s">
        <v>5290</v>
      </c>
      <c r="C53" s="82" t="s">
        <v>4714</v>
      </c>
      <c r="D53" s="605" t="s">
        <v>4745</v>
      </c>
      <c r="E53" s="33">
        <v>120</v>
      </c>
      <c r="F53" s="34" t="s">
        <v>5425</v>
      </c>
      <c r="G53" s="455" t="s">
        <v>5502</v>
      </c>
      <c r="H53" s="1345">
        <v>1690</v>
      </c>
      <c r="I53" s="455" t="s">
        <v>903</v>
      </c>
      <c r="J53" s="2130" t="s">
        <v>5503</v>
      </c>
      <c r="K53" s="2130">
        <v>107.5</v>
      </c>
      <c r="L53" s="2130">
        <v>107.5</v>
      </c>
      <c r="M53" s="104">
        <v>15305.4</v>
      </c>
      <c r="N53" s="104">
        <f t="shared" si="4"/>
        <v>14846.237999999999</v>
      </c>
      <c r="O53" s="105">
        <v>7.0000000000000007E-2</v>
      </c>
      <c r="P53" s="101">
        <f t="shared" si="5"/>
        <v>15885.47466</v>
      </c>
    </row>
    <row r="54" spans="1:16" ht="38.25">
      <c r="A54" s="1806" t="s">
        <v>906</v>
      </c>
      <c r="B54" s="69" t="s">
        <v>5090</v>
      </c>
      <c r="C54" s="82" t="s">
        <v>4714</v>
      </c>
      <c r="D54" s="605" t="s">
        <v>183</v>
      </c>
      <c r="E54" s="33">
        <v>160</v>
      </c>
      <c r="F54" s="34" t="s">
        <v>5091</v>
      </c>
      <c r="G54" s="1539"/>
      <c r="H54" s="69"/>
      <c r="I54" s="455" t="s">
        <v>903</v>
      </c>
      <c r="J54" s="2120"/>
      <c r="K54" s="2128"/>
      <c r="L54" s="2128"/>
      <c r="N54" s="104">
        <f t="shared" si="4"/>
        <v>0</v>
      </c>
      <c r="O54" s="105">
        <v>7.0000000000000007E-2</v>
      </c>
      <c r="P54" s="101">
        <f t="shared" si="5"/>
        <v>0</v>
      </c>
    </row>
    <row r="55" spans="1:16">
      <c r="A55" s="1806" t="s">
        <v>906</v>
      </c>
      <c r="B55" s="69" t="s">
        <v>5044</v>
      </c>
      <c r="C55" s="82" t="s">
        <v>4714</v>
      </c>
      <c r="D55" s="605" t="s">
        <v>183</v>
      </c>
      <c r="E55" s="3167">
        <v>115</v>
      </c>
      <c r="F55" s="2805" t="s">
        <v>8833</v>
      </c>
      <c r="G55" s="1116" t="s">
        <v>8835</v>
      </c>
      <c r="H55" s="1345">
        <v>1800</v>
      </c>
      <c r="I55" s="455" t="s">
        <v>903</v>
      </c>
      <c r="J55" s="2130" t="s">
        <v>1050</v>
      </c>
      <c r="K55" s="2130" t="s">
        <v>8836</v>
      </c>
      <c r="L55" s="2130" t="s">
        <v>8836</v>
      </c>
      <c r="N55" s="104">
        <f t="shared" si="4"/>
        <v>0</v>
      </c>
      <c r="O55" s="105">
        <v>7.0000000000000007E-2</v>
      </c>
      <c r="P55" s="101">
        <f t="shared" si="5"/>
        <v>0</v>
      </c>
    </row>
    <row r="56" spans="1:16">
      <c r="A56" s="1806" t="s">
        <v>906</v>
      </c>
      <c r="B56" s="69" t="s">
        <v>5036</v>
      </c>
      <c r="C56" s="82" t="s">
        <v>901</v>
      </c>
      <c r="D56" s="322" t="s">
        <v>303</v>
      </c>
      <c r="E56" s="3166">
        <v>60</v>
      </c>
      <c r="F56" s="2805" t="s">
        <v>5069</v>
      </c>
      <c r="G56" s="1539" t="s">
        <v>3787</v>
      </c>
      <c r="H56" s="69">
        <v>1420</v>
      </c>
      <c r="I56" s="455" t="s">
        <v>903</v>
      </c>
      <c r="J56" s="2146" t="s">
        <v>542</v>
      </c>
      <c r="K56" s="1999">
        <v>48.33</v>
      </c>
      <c r="L56" s="1999">
        <v>48.33</v>
      </c>
      <c r="N56" s="104">
        <f t="shared" si="4"/>
        <v>0</v>
      </c>
      <c r="O56" s="105">
        <v>7.0000000000000007E-2</v>
      </c>
      <c r="P56" s="101">
        <f t="shared" si="5"/>
        <v>0</v>
      </c>
    </row>
    <row r="57" spans="1:16" ht="40.5">
      <c r="A57" s="1806"/>
      <c r="B57" s="69"/>
      <c r="C57" s="82"/>
      <c r="D57" s="218"/>
      <c r="E57" s="1783"/>
      <c r="F57" s="1784"/>
      <c r="G57" s="1798"/>
      <c r="H57" s="29"/>
      <c r="I57" s="455"/>
      <c r="J57" s="1778"/>
      <c r="K57" s="305"/>
      <c r="L57" s="724"/>
      <c r="M57" s="104">
        <v>14244.12</v>
      </c>
      <c r="N57" s="104">
        <f t="shared" si="4"/>
        <v>13816.796400000001</v>
      </c>
      <c r="O57" s="105">
        <v>7.0000000000000007E-2</v>
      </c>
      <c r="P57" s="101">
        <f t="shared" si="5"/>
        <v>14783.972148000001</v>
      </c>
    </row>
    <row r="58" spans="1:16" ht="39.75">
      <c r="A58" s="1806"/>
      <c r="B58" s="69"/>
      <c r="C58" s="82"/>
      <c r="D58" s="218"/>
      <c r="E58" s="1783"/>
      <c r="F58" s="1784"/>
      <c r="G58" s="1798"/>
      <c r="H58" s="2104"/>
      <c r="I58" s="132"/>
      <c r="J58" s="1996"/>
      <c r="K58" s="2127"/>
      <c r="L58" s="712"/>
      <c r="M58" s="104">
        <v>3240</v>
      </c>
      <c r="N58" s="104">
        <f t="shared" si="4"/>
        <v>3142.8</v>
      </c>
      <c r="O58" s="105">
        <v>7.0000000000000007E-2</v>
      </c>
      <c r="P58" s="101">
        <f t="shared" si="5"/>
        <v>3362.7960000000003</v>
      </c>
    </row>
    <row r="59" spans="1:16" ht="39.75">
      <c r="A59" s="127" t="s">
        <v>911</v>
      </c>
      <c r="B59" s="284" t="s">
        <v>4418</v>
      </c>
      <c r="C59" s="362" t="s">
        <v>5232</v>
      </c>
      <c r="D59" s="1203" t="s">
        <v>4470</v>
      </c>
      <c r="E59" s="1836">
        <v>200</v>
      </c>
      <c r="F59" s="1990" t="s">
        <v>5037</v>
      </c>
      <c r="G59" s="1541" t="s">
        <v>5307</v>
      </c>
      <c r="H59" s="69" t="s">
        <v>8837</v>
      </c>
      <c r="I59" s="486" t="s">
        <v>903</v>
      </c>
      <c r="J59" s="2146" t="s">
        <v>2151</v>
      </c>
      <c r="K59" s="2239">
        <v>177.5</v>
      </c>
      <c r="L59" s="716"/>
      <c r="M59" s="104">
        <v>14700</v>
      </c>
      <c r="N59" s="104">
        <f t="shared" si="4"/>
        <v>14259</v>
      </c>
      <c r="O59" s="105">
        <v>7.0000000000000007E-2</v>
      </c>
      <c r="P59" s="101">
        <f t="shared" si="5"/>
        <v>15257.130000000001</v>
      </c>
    </row>
    <row r="60" spans="1:16" ht="39.75">
      <c r="A60" s="1817" t="s">
        <v>5253</v>
      </c>
      <c r="B60" s="69" t="s">
        <v>5476</v>
      </c>
      <c r="C60" s="82" t="s">
        <v>4563</v>
      </c>
      <c r="D60" s="322" t="s">
        <v>172</v>
      </c>
      <c r="E60" s="3166">
        <v>150</v>
      </c>
      <c r="F60" s="2805" t="s">
        <v>3019</v>
      </c>
      <c r="G60" s="276" t="s">
        <v>5264</v>
      </c>
      <c r="H60" s="29" t="s">
        <v>5477</v>
      </c>
      <c r="I60" s="455" t="s">
        <v>701</v>
      </c>
      <c r="J60" s="29" t="s">
        <v>5478</v>
      </c>
      <c r="K60" s="3154">
        <v>132.91999999999999</v>
      </c>
      <c r="L60" s="712"/>
      <c r="M60" s="104">
        <v>14582.7</v>
      </c>
      <c r="N60" s="104">
        <f t="shared" si="4"/>
        <v>14145.219000000001</v>
      </c>
      <c r="O60" s="105">
        <v>7.0000000000000007E-2</v>
      </c>
      <c r="P60" s="101">
        <f t="shared" si="5"/>
        <v>15135.384330000001</v>
      </c>
    </row>
    <row r="61" spans="1:16" ht="39.75">
      <c r="A61" s="1806"/>
      <c r="B61" s="69"/>
      <c r="C61" s="82"/>
      <c r="D61" s="322"/>
      <c r="E61" s="33"/>
      <c r="F61" s="34"/>
      <c r="G61" s="1798"/>
      <c r="H61" s="29"/>
      <c r="I61" s="455"/>
      <c r="J61" s="1778"/>
      <c r="K61" s="305"/>
      <c r="L61" s="712"/>
      <c r="M61" s="104">
        <v>13483.8</v>
      </c>
      <c r="N61" s="104">
        <f t="shared" si="4"/>
        <v>13079.286</v>
      </c>
      <c r="O61" s="105">
        <v>7.0000000000000007E-2</v>
      </c>
      <c r="P61" s="101">
        <f t="shared" si="5"/>
        <v>13994.836020000001</v>
      </c>
    </row>
    <row r="62" spans="1:16" ht="39.75">
      <c r="A62" s="1806" t="s">
        <v>911</v>
      </c>
      <c r="B62" s="128" t="s">
        <v>912</v>
      </c>
      <c r="C62" s="362" t="s">
        <v>4531</v>
      </c>
      <c r="D62" s="358" t="s">
        <v>4532</v>
      </c>
      <c r="E62" s="1480">
        <v>90</v>
      </c>
      <c r="F62" s="1481" t="s">
        <v>778</v>
      </c>
      <c r="G62" s="1539" t="s">
        <v>5307</v>
      </c>
      <c r="H62" s="69" t="s">
        <v>171</v>
      </c>
      <c r="I62" s="486" t="s">
        <v>903</v>
      </c>
      <c r="J62" s="2146" t="s">
        <v>646</v>
      </c>
      <c r="K62" s="2099">
        <v>79.16</v>
      </c>
      <c r="L62" s="716"/>
      <c r="M62" s="104">
        <v>2669.52</v>
      </c>
      <c r="N62" s="104">
        <f t="shared" si="4"/>
        <v>2589.4344000000001</v>
      </c>
      <c r="O62" s="105">
        <v>7.0000000000000007E-2</v>
      </c>
      <c r="P62" s="101">
        <f t="shared" si="5"/>
        <v>2770.6948080000002</v>
      </c>
    </row>
    <row r="63" spans="1:16" ht="39.75">
      <c r="A63" s="1806" t="s">
        <v>911</v>
      </c>
      <c r="B63" s="128" t="s">
        <v>912</v>
      </c>
      <c r="C63" s="362" t="s">
        <v>4537</v>
      </c>
      <c r="D63" s="358" t="s">
        <v>4538</v>
      </c>
      <c r="E63" s="1480">
        <v>85</v>
      </c>
      <c r="F63" s="1481" t="s">
        <v>1709</v>
      </c>
      <c r="G63" s="1539" t="s">
        <v>916</v>
      </c>
      <c r="H63" s="69" t="s">
        <v>8838</v>
      </c>
      <c r="I63" s="486" t="s">
        <v>8839</v>
      </c>
      <c r="J63" s="2146" t="s">
        <v>5043</v>
      </c>
      <c r="K63" s="2099">
        <v>65.22</v>
      </c>
      <c r="L63" s="716"/>
      <c r="N63" s="104">
        <f t="shared" si="4"/>
        <v>0</v>
      </c>
      <c r="O63" s="105">
        <v>7.0000000000000007E-2</v>
      </c>
      <c r="P63" s="101">
        <f t="shared" si="5"/>
        <v>0</v>
      </c>
    </row>
    <row r="64" spans="1:16" ht="39.75">
      <c r="A64" s="1806" t="s">
        <v>911</v>
      </c>
      <c r="B64" s="128" t="s">
        <v>912</v>
      </c>
      <c r="C64" s="357" t="s">
        <v>4544</v>
      </c>
      <c r="D64" s="172" t="s">
        <v>4545</v>
      </c>
      <c r="E64" s="1476">
        <v>80</v>
      </c>
      <c r="F64" s="1477" t="s">
        <v>8029</v>
      </c>
      <c r="G64" s="1539" t="s">
        <v>5307</v>
      </c>
      <c r="H64" s="29" t="s">
        <v>624</v>
      </c>
      <c r="I64" s="1115"/>
      <c r="J64" s="1778" t="s">
        <v>5510</v>
      </c>
      <c r="K64" s="2096">
        <v>64.17</v>
      </c>
      <c r="L64" s="721"/>
      <c r="M64" s="104">
        <v>12972.96</v>
      </c>
      <c r="N64" s="104">
        <f t="shared" si="4"/>
        <v>12583.771199999999</v>
      </c>
      <c r="O64" s="105">
        <v>7.0000000000000007E-2</v>
      </c>
      <c r="P64" s="101">
        <f t="shared" si="5"/>
        <v>13464.635183999999</v>
      </c>
    </row>
    <row r="65" spans="1:16" ht="40.5">
      <c r="A65" s="1806" t="s">
        <v>906</v>
      </c>
      <c r="B65" s="69" t="s">
        <v>4666</v>
      </c>
      <c r="C65" s="82" t="s">
        <v>4563</v>
      </c>
      <c r="D65" s="322"/>
      <c r="E65" s="3166">
        <v>120</v>
      </c>
      <c r="F65" s="2805" t="s">
        <v>4266</v>
      </c>
      <c r="G65" s="1713" t="s">
        <v>8840</v>
      </c>
      <c r="H65" s="69" t="s">
        <v>3222</v>
      </c>
      <c r="I65" s="455" t="s">
        <v>903</v>
      </c>
      <c r="J65" s="2132" t="s">
        <v>8166</v>
      </c>
      <c r="K65" s="2132">
        <v>102.5</v>
      </c>
      <c r="L65" s="724"/>
      <c r="M65" s="104">
        <v>12687.84</v>
      </c>
      <c r="N65" s="104">
        <f t="shared" si="4"/>
        <v>12307.2048</v>
      </c>
      <c r="O65" s="105">
        <v>7.0000000000000007E-2</v>
      </c>
      <c r="P65" s="101">
        <f t="shared" si="5"/>
        <v>13168.709135999999</v>
      </c>
    </row>
    <row r="66" spans="1:16" ht="40.5">
      <c r="A66" s="1806" t="s">
        <v>911</v>
      </c>
      <c r="B66" s="128" t="s">
        <v>912</v>
      </c>
      <c r="C66" s="357" t="s">
        <v>913</v>
      </c>
      <c r="D66" s="358" t="s">
        <v>914</v>
      </c>
      <c r="E66" s="1476">
        <v>150</v>
      </c>
      <c r="F66" s="1477" t="s">
        <v>55</v>
      </c>
      <c r="G66" s="1539" t="s">
        <v>916</v>
      </c>
      <c r="H66" s="69" t="s">
        <v>8841</v>
      </c>
      <c r="I66" s="486" t="s">
        <v>8842</v>
      </c>
      <c r="J66" s="2146" t="s">
        <v>8843</v>
      </c>
      <c r="K66" s="2099">
        <v>138</v>
      </c>
      <c r="L66" s="730"/>
      <c r="M66" s="104">
        <v>16572.599999999999</v>
      </c>
      <c r="N66" s="104">
        <f t="shared" si="4"/>
        <v>16075.421999999999</v>
      </c>
      <c r="O66" s="105">
        <v>7.0000000000000007E-2</v>
      </c>
      <c r="P66" s="101">
        <f t="shared" si="5"/>
        <v>17200.701539999998</v>
      </c>
    </row>
    <row r="67" spans="1:16" ht="40.5">
      <c r="A67" s="2350" t="s">
        <v>911</v>
      </c>
      <c r="B67" s="2351" t="s">
        <v>912</v>
      </c>
      <c r="C67" s="2352" t="s">
        <v>913</v>
      </c>
      <c r="D67" s="2353" t="s">
        <v>914</v>
      </c>
      <c r="E67" s="2354">
        <v>150</v>
      </c>
      <c r="F67" s="2355" t="s">
        <v>915</v>
      </c>
      <c r="G67" s="2356" t="s">
        <v>8844</v>
      </c>
      <c r="H67" s="947" t="s">
        <v>917</v>
      </c>
      <c r="I67" s="2357" t="s">
        <v>918</v>
      </c>
      <c r="J67" s="2358" t="s">
        <v>919</v>
      </c>
      <c r="K67" s="2359" t="s">
        <v>920</v>
      </c>
      <c r="L67" s="730"/>
      <c r="M67" s="104">
        <v>6021.12</v>
      </c>
      <c r="N67" s="104">
        <f t="shared" si="4"/>
        <v>5840.4863999999998</v>
      </c>
      <c r="O67" s="105">
        <v>7.0000000000000007E-2</v>
      </c>
      <c r="P67" s="101">
        <f>(N67*O67)+N67</f>
        <v>6249.3204479999995</v>
      </c>
    </row>
    <row r="68" spans="1:16" ht="39.75">
      <c r="A68" s="1806"/>
      <c r="B68" s="128" t="s">
        <v>4588</v>
      </c>
      <c r="C68" s="362"/>
      <c r="D68" s="358" t="s">
        <v>4589</v>
      </c>
      <c r="E68" s="1476">
        <v>240</v>
      </c>
      <c r="F68" s="1477"/>
      <c r="G68" s="1539"/>
      <c r="H68" s="69"/>
      <c r="I68" s="486" t="s">
        <v>903</v>
      </c>
      <c r="J68" s="2146" t="s">
        <v>4590</v>
      </c>
      <c r="K68" s="364"/>
      <c r="L68" s="736"/>
      <c r="M68" s="104">
        <v>8714.16</v>
      </c>
      <c r="N68" s="104">
        <f t="shared" si="4"/>
        <v>8452.7351999999992</v>
      </c>
      <c r="O68" s="105">
        <v>7.0000000000000007E-2</v>
      </c>
      <c r="P68" s="101">
        <f>(N68*O68)+N68</f>
        <v>9044.4266639999987</v>
      </c>
    </row>
    <row r="69" spans="1:16" ht="39.75">
      <c r="A69" s="1903" t="s">
        <v>5253</v>
      </c>
      <c r="B69" s="661" t="s">
        <v>4078</v>
      </c>
      <c r="C69" s="1871" t="s">
        <v>4079</v>
      </c>
      <c r="D69" s="417" t="s">
        <v>1789</v>
      </c>
      <c r="E69" s="2345">
        <v>70</v>
      </c>
      <c r="F69" s="2346" t="s">
        <v>5256</v>
      </c>
      <c r="G69" s="493" t="s">
        <v>5257</v>
      </c>
      <c r="H69" s="1345" t="s">
        <v>5258</v>
      </c>
      <c r="I69" s="455" t="s">
        <v>701</v>
      </c>
      <c r="J69" s="2347" t="s">
        <v>5259</v>
      </c>
      <c r="K69" s="2348" t="s">
        <v>5260</v>
      </c>
      <c r="L69" s="720"/>
      <c r="M69" s="104">
        <v>0</v>
      </c>
      <c r="N69" s="104">
        <f t="shared" si="4"/>
        <v>0</v>
      </c>
      <c r="O69" s="105">
        <v>7.0000000000000007E-2</v>
      </c>
      <c r="P69" s="101">
        <f t="shared" ref="P69:P75" si="6">(N69*O69)+N69</f>
        <v>0</v>
      </c>
    </row>
    <row r="70" spans="1:16" ht="37.5">
      <c r="A70" s="1903" t="s">
        <v>5253</v>
      </c>
      <c r="B70" s="698" t="s">
        <v>5261</v>
      </c>
      <c r="C70" s="1905" t="s">
        <v>4079</v>
      </c>
      <c r="D70" s="1906" t="s">
        <v>5262</v>
      </c>
      <c r="E70" s="2341">
        <v>150</v>
      </c>
      <c r="F70" s="2342" t="s">
        <v>5263</v>
      </c>
      <c r="G70" s="1908" t="s">
        <v>5264</v>
      </c>
      <c r="H70" s="415" t="s">
        <v>5265</v>
      </c>
      <c r="I70" s="2143" t="s">
        <v>701</v>
      </c>
      <c r="J70" s="2343" t="s">
        <v>5266</v>
      </c>
      <c r="K70" s="2344" t="s">
        <v>5267</v>
      </c>
      <c r="L70" s="203"/>
      <c r="M70" s="104">
        <v>18537.7</v>
      </c>
      <c r="N70" s="104">
        <f t="shared" si="4"/>
        <v>17981.569</v>
      </c>
      <c r="O70" s="105">
        <v>7.0000000000000007E-2</v>
      </c>
      <c r="P70" s="101">
        <f t="shared" si="6"/>
        <v>19240.278829999999</v>
      </c>
    </row>
    <row r="71" spans="1:16">
      <c r="A71" s="1806" t="s">
        <v>906</v>
      </c>
      <c r="B71" s="852" t="s">
        <v>900</v>
      </c>
      <c r="C71" s="753" t="s">
        <v>901</v>
      </c>
      <c r="D71" s="634" t="s">
        <v>172</v>
      </c>
      <c r="E71" s="1836">
        <v>185</v>
      </c>
      <c r="F71" s="1990" t="s">
        <v>1797</v>
      </c>
      <c r="G71" s="1713" t="s">
        <v>907</v>
      </c>
      <c r="H71" s="69">
        <v>2100</v>
      </c>
      <c r="I71" s="455" t="s">
        <v>903</v>
      </c>
      <c r="J71" s="2130" t="s">
        <v>908</v>
      </c>
      <c r="K71" s="2132" t="s">
        <v>909</v>
      </c>
      <c r="L71" s="135"/>
      <c r="M71" s="104">
        <v>9031.68</v>
      </c>
      <c r="N71" s="104">
        <f t="shared" si="4"/>
        <v>8760.7296000000006</v>
      </c>
      <c r="O71" s="105">
        <v>7.0000000000000007E-2</v>
      </c>
      <c r="P71" s="101">
        <f t="shared" si="6"/>
        <v>9373.9806720000015</v>
      </c>
    </row>
    <row r="72" spans="1:16" ht="37.5">
      <c r="A72" s="2350" t="s">
        <v>5948</v>
      </c>
      <c r="B72" s="2360" t="s">
        <v>900</v>
      </c>
      <c r="C72" s="2361" t="s">
        <v>901</v>
      </c>
      <c r="D72" s="942" t="s">
        <v>172</v>
      </c>
      <c r="E72" s="2362">
        <v>190</v>
      </c>
      <c r="F72" s="2363" t="s">
        <v>802</v>
      </c>
      <c r="G72" s="2364" t="s">
        <v>902</v>
      </c>
      <c r="H72" s="947">
        <v>2185</v>
      </c>
      <c r="I72" s="2357" t="s">
        <v>903</v>
      </c>
      <c r="J72" s="2365" t="s">
        <v>904</v>
      </c>
      <c r="K72" s="2366" t="s">
        <v>905</v>
      </c>
      <c r="L72" s="135"/>
      <c r="N72" s="104">
        <f t="shared" si="4"/>
        <v>0</v>
      </c>
      <c r="O72" s="105">
        <v>7.0000000000000007E-2</v>
      </c>
      <c r="P72" s="101">
        <f t="shared" si="6"/>
        <v>0</v>
      </c>
    </row>
    <row r="73" spans="1:16" ht="37.5">
      <c r="A73" s="1806" t="s">
        <v>911</v>
      </c>
      <c r="B73" s="128" t="s">
        <v>4684</v>
      </c>
      <c r="C73" s="957" t="s">
        <v>4714</v>
      </c>
      <c r="D73" s="1174" t="s">
        <v>334</v>
      </c>
      <c r="E73" s="1476">
        <v>60</v>
      </c>
      <c r="F73" s="1477"/>
      <c r="G73" s="689"/>
      <c r="H73" s="694" t="s">
        <v>2255</v>
      </c>
      <c r="I73" s="695" t="s">
        <v>126</v>
      </c>
      <c r="J73" s="2120" t="s">
        <v>8845</v>
      </c>
      <c r="K73" s="2105" t="s">
        <v>8846</v>
      </c>
      <c r="L73" s="135"/>
      <c r="M73" s="104">
        <v>8478.9599999999991</v>
      </c>
      <c r="N73" s="104">
        <f t="shared" si="4"/>
        <v>8224.5911999999989</v>
      </c>
      <c r="O73" s="105">
        <v>7.0000000000000007E-2</v>
      </c>
      <c r="P73" s="101">
        <f t="shared" si="6"/>
        <v>8800.3125839999993</v>
      </c>
    </row>
    <row r="74" spans="1:16" ht="37.5">
      <c r="A74" s="1806" t="s">
        <v>911</v>
      </c>
      <c r="B74" s="128" t="s">
        <v>4688</v>
      </c>
      <c r="C74" s="957" t="s">
        <v>4714</v>
      </c>
      <c r="D74" s="1174" t="s">
        <v>334</v>
      </c>
      <c r="E74" s="1476">
        <v>90</v>
      </c>
      <c r="F74" s="1477"/>
      <c r="G74" s="689" t="s">
        <v>737</v>
      </c>
      <c r="H74" s="694" t="s">
        <v>1517</v>
      </c>
      <c r="I74" s="695" t="s">
        <v>126</v>
      </c>
      <c r="J74" s="2120" t="s">
        <v>3919</v>
      </c>
      <c r="K74" s="2105" t="s">
        <v>8847</v>
      </c>
      <c r="L74" s="135"/>
      <c r="M74" s="104">
        <v>11122.62</v>
      </c>
      <c r="N74" s="104">
        <f t="shared" si="4"/>
        <v>10788.941400000002</v>
      </c>
      <c r="O74" s="105">
        <v>7.0000000000000007E-2</v>
      </c>
      <c r="P74" s="101">
        <f t="shared" si="6"/>
        <v>11544.167298000002</v>
      </c>
    </row>
    <row r="75" spans="1:16" ht="37.5">
      <c r="A75" s="1806" t="s">
        <v>911</v>
      </c>
      <c r="B75" s="128" t="s">
        <v>4691</v>
      </c>
      <c r="C75" s="957" t="s">
        <v>4714</v>
      </c>
      <c r="D75" s="1174" t="s">
        <v>334</v>
      </c>
      <c r="E75" s="1482">
        <v>120</v>
      </c>
      <c r="F75" s="1477" t="s">
        <v>5483</v>
      </c>
      <c r="G75" s="689" t="s">
        <v>737</v>
      </c>
      <c r="H75" s="1996" t="s">
        <v>6621</v>
      </c>
      <c r="I75" s="690" t="s">
        <v>350</v>
      </c>
      <c r="J75" s="1996" t="s">
        <v>4723</v>
      </c>
      <c r="K75" s="2379" t="s">
        <v>8848</v>
      </c>
      <c r="L75" s="135"/>
      <c r="M75" s="104">
        <v>3813.12</v>
      </c>
      <c r="N75" s="104">
        <f t="shared" si="4"/>
        <v>3698.7264</v>
      </c>
      <c r="O75" s="105">
        <v>7.0000000000000007E-2</v>
      </c>
      <c r="P75" s="101">
        <f t="shared" si="6"/>
        <v>3957.637248</v>
      </c>
    </row>
    <row r="76" spans="1:16" ht="37.5">
      <c r="A76" s="1806" t="s">
        <v>911</v>
      </c>
      <c r="B76" s="128" t="s">
        <v>5422</v>
      </c>
      <c r="C76" s="957" t="s">
        <v>4714</v>
      </c>
      <c r="D76" s="1174" t="s">
        <v>334</v>
      </c>
      <c r="E76" s="1477">
        <v>145</v>
      </c>
      <c r="F76" s="1477" t="s">
        <v>8849</v>
      </c>
      <c r="G76" s="689" t="s">
        <v>737</v>
      </c>
      <c r="H76" s="659" t="s">
        <v>5461</v>
      </c>
      <c r="I76" s="690" t="s">
        <v>350</v>
      </c>
      <c r="J76" s="1996" t="s">
        <v>4775</v>
      </c>
      <c r="K76" s="2379" t="s">
        <v>8850</v>
      </c>
      <c r="L76" s="135"/>
    </row>
    <row r="77" spans="1:16" ht="39.75">
      <c r="A77" s="2382" t="s">
        <v>8851</v>
      </c>
      <c r="B77" s="947" t="s">
        <v>4722</v>
      </c>
      <c r="C77" s="1366" t="s">
        <v>4714</v>
      </c>
      <c r="D77" s="1367" t="s">
        <v>334</v>
      </c>
      <c r="E77" s="2383">
        <v>120</v>
      </c>
      <c r="F77" s="2355" t="s">
        <v>5483</v>
      </c>
      <c r="G77" s="946" t="s">
        <v>5484</v>
      </c>
      <c r="H77" s="947" t="s">
        <v>792</v>
      </c>
      <c r="I77" s="2384" t="s">
        <v>903</v>
      </c>
      <c r="J77" s="947" t="s">
        <v>5485</v>
      </c>
      <c r="K77" s="3856" t="s">
        <v>5486</v>
      </c>
      <c r="L77" s="135"/>
    </row>
    <row r="78" spans="1:16" ht="39.75">
      <c r="A78" s="2382" t="s">
        <v>8851</v>
      </c>
      <c r="B78" s="947" t="s">
        <v>5487</v>
      </c>
      <c r="C78" s="1366" t="s">
        <v>4714</v>
      </c>
      <c r="D78" s="1367" t="s">
        <v>334</v>
      </c>
      <c r="E78" s="2355">
        <v>145</v>
      </c>
      <c r="F78" s="2355" t="s">
        <v>8849</v>
      </c>
      <c r="G78" s="946" t="s">
        <v>5484</v>
      </c>
      <c r="H78" s="947" t="s">
        <v>8852</v>
      </c>
      <c r="I78" s="2384" t="s">
        <v>903</v>
      </c>
      <c r="J78" s="947" t="s">
        <v>5488</v>
      </c>
      <c r="K78" s="3856" t="s">
        <v>8853</v>
      </c>
    </row>
    <row r="79" spans="1:16">
      <c r="A79" s="1806" t="s">
        <v>5253</v>
      </c>
      <c r="B79" s="3235" t="s">
        <v>8824</v>
      </c>
      <c r="C79" s="3793" t="s">
        <v>4563</v>
      </c>
      <c r="D79" s="3353" t="s">
        <v>5533</v>
      </c>
      <c r="E79" s="3857">
        <v>40</v>
      </c>
      <c r="F79" s="3858" t="s">
        <v>1064</v>
      </c>
      <c r="G79" s="3859" t="s">
        <v>7182</v>
      </c>
      <c r="H79" s="3799" t="s">
        <v>1065</v>
      </c>
      <c r="I79" s="3800" t="s">
        <v>903</v>
      </c>
      <c r="J79" s="3801" t="s">
        <v>347</v>
      </c>
      <c r="K79" s="3844" t="s">
        <v>6159</v>
      </c>
      <c r="L79" s="135"/>
    </row>
    <row r="80" spans="1:16" ht="37.5">
      <c r="A80" s="2381" t="s">
        <v>5948</v>
      </c>
      <c r="B80" s="852" t="s">
        <v>8826</v>
      </c>
      <c r="C80" s="753" t="s">
        <v>3450</v>
      </c>
      <c r="D80" s="218" t="s">
        <v>7725</v>
      </c>
      <c r="E80" s="2319">
        <v>105</v>
      </c>
      <c r="F80" s="1990" t="s">
        <v>2363</v>
      </c>
      <c r="G80" s="1713" t="s">
        <v>930</v>
      </c>
      <c r="H80" s="69" t="s">
        <v>624</v>
      </c>
      <c r="I80" s="3800" t="s">
        <v>903</v>
      </c>
      <c r="J80" s="2130" t="s">
        <v>5510</v>
      </c>
      <c r="K80" s="2318" t="s">
        <v>8827</v>
      </c>
      <c r="L80" s="135"/>
    </row>
    <row r="81" spans="1:16" ht="37.5">
      <c r="A81" s="1806"/>
      <c r="B81" s="128"/>
      <c r="C81" s="957"/>
      <c r="D81" s="1174"/>
      <c r="E81" s="1477"/>
      <c r="F81" s="1477"/>
      <c r="G81" s="689"/>
      <c r="H81" s="659"/>
      <c r="I81" s="690"/>
      <c r="J81" s="1996"/>
      <c r="K81" s="2379"/>
      <c r="L81" s="135"/>
    </row>
    <row r="82" spans="1:16">
      <c r="A82" s="1806"/>
      <c r="B82" s="3235"/>
      <c r="C82" s="3793"/>
      <c r="D82" s="3353"/>
      <c r="E82" s="3857"/>
      <c r="F82" s="3858"/>
      <c r="G82" s="3859"/>
      <c r="H82" s="3799"/>
      <c r="I82" s="3800"/>
      <c r="J82" s="3801"/>
      <c r="K82" s="3844"/>
      <c r="L82" s="135"/>
    </row>
    <row r="83" spans="1:16" ht="37.5">
      <c r="A83" s="2381"/>
      <c r="B83" s="852"/>
      <c r="C83" s="753"/>
      <c r="D83" s="218"/>
      <c r="E83" s="2319"/>
      <c r="F83" s="1990"/>
      <c r="G83" s="1713"/>
      <c r="H83" s="69"/>
      <c r="I83" s="3800"/>
      <c r="J83" s="2130"/>
      <c r="K83" s="2318"/>
    </row>
    <row r="84" spans="1:16">
      <c r="A84" s="1806"/>
      <c r="B84" s="3235"/>
      <c r="C84" s="3793"/>
      <c r="D84" s="3353"/>
      <c r="E84" s="3857"/>
      <c r="F84" s="3858"/>
      <c r="G84" s="3859"/>
      <c r="H84" s="3799"/>
      <c r="I84" s="3800"/>
      <c r="J84" s="3801"/>
      <c r="K84" s="3844"/>
      <c r="L84" s="109"/>
    </row>
    <row r="85" spans="1:16" ht="35.25" customHeight="1">
      <c r="A85" s="2381"/>
      <c r="B85" s="852"/>
      <c r="C85" s="753"/>
      <c r="D85" s="218"/>
      <c r="E85" s="2319"/>
      <c r="F85" s="1990"/>
      <c r="G85" s="1713"/>
      <c r="H85" s="69"/>
      <c r="I85" s="3800"/>
      <c r="J85" s="2130"/>
      <c r="K85" s="2318"/>
      <c r="L85" s="109"/>
    </row>
    <row r="86" spans="1:16" ht="35.25" thickBot="1">
      <c r="F86" s="71"/>
    </row>
    <row r="87" spans="1:16">
      <c r="A87" s="3777" t="s">
        <v>3</v>
      </c>
      <c r="B87" s="3777"/>
      <c r="C87" s="749" t="s">
        <v>4</v>
      </c>
      <c r="D87" s="761" t="s">
        <v>5</v>
      </c>
      <c r="E87" s="8" t="s">
        <v>6</v>
      </c>
      <c r="F87" s="9" t="s">
        <v>6</v>
      </c>
      <c r="G87" s="763" t="s">
        <v>7</v>
      </c>
      <c r="H87" s="112" t="s">
        <v>8</v>
      </c>
      <c r="I87" s="113" t="s">
        <v>936</v>
      </c>
      <c r="J87" s="115" t="s">
        <v>10</v>
      </c>
      <c r="K87" s="114" t="s">
        <v>10</v>
      </c>
      <c r="L87" s="114"/>
      <c r="M87" s="117"/>
    </row>
    <row r="88" spans="1:16" ht="35.25" thickBot="1">
      <c r="A88" s="118"/>
      <c r="B88" s="119"/>
      <c r="C88" s="401"/>
      <c r="D88" s="762" t="s">
        <v>11</v>
      </c>
      <c r="E88" s="14" t="s">
        <v>13</v>
      </c>
      <c r="F88" s="15" t="s">
        <v>12</v>
      </c>
      <c r="G88" s="764"/>
      <c r="H88" s="122" t="s">
        <v>14</v>
      </c>
      <c r="I88" s="123" t="s">
        <v>937</v>
      </c>
      <c r="J88" s="125" t="s">
        <v>15</v>
      </c>
      <c r="K88" s="124" t="s">
        <v>16</v>
      </c>
      <c r="L88" s="124"/>
      <c r="M88" s="117"/>
    </row>
    <row r="89" spans="1:16" ht="40.5">
      <c r="A89" s="127"/>
      <c r="B89" s="679"/>
      <c r="C89" s="747"/>
      <c r="D89" s="321"/>
      <c r="E89" s="669"/>
      <c r="F89" s="677"/>
      <c r="G89" s="3777"/>
      <c r="H89" s="3777"/>
      <c r="I89" s="3777"/>
      <c r="J89" s="3777"/>
      <c r="K89" s="3777"/>
      <c r="L89" s="713"/>
      <c r="N89" s="104">
        <f t="shared" ref="N89:N105" si="7">M89-(M89*0.03)</f>
        <v>0</v>
      </c>
      <c r="O89" s="105">
        <v>7.0000000000000007E-2</v>
      </c>
      <c r="P89" s="101">
        <f t="shared" ref="P89:P105" si="8">(N89*O89)+N89</f>
        <v>0</v>
      </c>
    </row>
    <row r="90" spans="1:16" ht="40.5">
      <c r="A90" s="136"/>
      <c r="B90" s="654" t="s">
        <v>8854</v>
      </c>
      <c r="C90" s="747" t="s">
        <v>45</v>
      </c>
      <c r="D90" s="322" t="s">
        <v>8855</v>
      </c>
      <c r="E90" s="669"/>
      <c r="F90" s="670"/>
      <c r="G90" s="652" t="s">
        <v>8856</v>
      </c>
      <c r="H90" s="658">
        <v>2160</v>
      </c>
      <c r="I90" s="656"/>
      <c r="J90" s="671">
        <v>2160</v>
      </c>
      <c r="K90" s="657">
        <v>180</v>
      </c>
      <c r="L90" s="713"/>
      <c r="N90" s="104">
        <f t="shared" si="7"/>
        <v>0</v>
      </c>
      <c r="O90" s="105">
        <v>7.0000000000000007E-2</v>
      </c>
      <c r="P90" s="101">
        <f t="shared" si="8"/>
        <v>0</v>
      </c>
    </row>
    <row r="91" spans="1:16" ht="40.5">
      <c r="A91" s="42"/>
      <c r="B91" s="654" t="s">
        <v>8854</v>
      </c>
      <c r="C91" s="747" t="s">
        <v>2045</v>
      </c>
      <c r="D91" s="322" t="s">
        <v>8855</v>
      </c>
      <c r="E91" s="672"/>
      <c r="F91" s="670"/>
      <c r="G91" s="652" t="s">
        <v>8856</v>
      </c>
      <c r="H91" s="658">
        <v>2160</v>
      </c>
      <c r="I91" s="1389" t="s">
        <v>8857</v>
      </c>
      <c r="J91" s="671">
        <v>2160</v>
      </c>
      <c r="K91" s="657">
        <v>180</v>
      </c>
      <c r="L91" s="713"/>
      <c r="N91" s="104">
        <f t="shared" si="7"/>
        <v>0</v>
      </c>
      <c r="O91" s="105">
        <v>7.0000000000000007E-2</v>
      </c>
      <c r="P91" s="101">
        <f t="shared" si="8"/>
        <v>0</v>
      </c>
    </row>
    <row r="92" spans="1:16" ht="40.5">
      <c r="A92" s="42"/>
      <c r="B92" s="654"/>
      <c r="C92" s="747"/>
      <c r="D92" s="322"/>
      <c r="E92" s="672"/>
      <c r="F92" s="670"/>
      <c r="G92" s="275"/>
      <c r="H92" s="658"/>
      <c r="I92" s="656"/>
      <c r="J92" s="671"/>
      <c r="K92" s="657"/>
      <c r="L92" s="713"/>
      <c r="N92" s="104">
        <f t="shared" si="7"/>
        <v>0</v>
      </c>
      <c r="O92" s="105">
        <v>7.0000000000000007E-2</v>
      </c>
      <c r="P92" s="101">
        <f t="shared" si="8"/>
        <v>0</v>
      </c>
    </row>
    <row r="93" spans="1:16" ht="40.5">
      <c r="A93" s="42"/>
      <c r="B93" s="654"/>
      <c r="C93" s="459"/>
      <c r="D93" s="322"/>
      <c r="E93" s="672"/>
      <c r="F93" s="670"/>
      <c r="G93" s="276"/>
      <c r="H93" s="658"/>
      <c r="I93" s="659"/>
      <c r="J93" s="671"/>
      <c r="K93" s="657"/>
      <c r="L93" s="713"/>
      <c r="N93" s="104">
        <f t="shared" si="7"/>
        <v>0</v>
      </c>
      <c r="O93" s="105">
        <v>7.0000000000000007E-2</v>
      </c>
      <c r="P93" s="101">
        <f t="shared" si="8"/>
        <v>0</v>
      </c>
    </row>
    <row r="94" spans="1:16" ht="40.5">
      <c r="A94" s="42"/>
      <c r="B94" s="128"/>
      <c r="C94" s="213"/>
      <c r="D94" s="757"/>
      <c r="E94" s="182"/>
      <c r="F94" s="161"/>
      <c r="G94" s="766"/>
      <c r="H94" s="162"/>
      <c r="I94" s="163"/>
      <c r="J94" s="133"/>
      <c r="K94" s="134"/>
      <c r="L94" s="713"/>
      <c r="N94" s="104">
        <f t="shared" si="7"/>
        <v>0</v>
      </c>
      <c r="O94" s="105">
        <v>7.0000000000000007E-2</v>
      </c>
      <c r="P94" s="101">
        <f t="shared" si="8"/>
        <v>0</v>
      </c>
    </row>
    <row r="95" spans="1:16" ht="40.5">
      <c r="A95" s="42"/>
      <c r="B95" s="718"/>
      <c r="C95" s="459"/>
      <c r="D95" s="321"/>
      <c r="E95" s="719"/>
      <c r="F95" s="719"/>
      <c r="G95" s="275"/>
      <c r="H95" s="720"/>
      <c r="I95" s="642"/>
      <c r="J95" s="721"/>
      <c r="K95" s="722"/>
      <c r="L95" s="722"/>
      <c r="N95" s="104">
        <f t="shared" si="7"/>
        <v>0</v>
      </c>
      <c r="O95" s="105">
        <v>7.0000000000000007E-2</v>
      </c>
      <c r="P95" s="101">
        <f t="shared" si="8"/>
        <v>0</v>
      </c>
    </row>
    <row r="96" spans="1:16" ht="40.5">
      <c r="A96" s="42"/>
      <c r="B96" s="1183"/>
      <c r="C96" s="459"/>
      <c r="D96" s="321"/>
      <c r="E96" s="719"/>
      <c r="F96" s="719"/>
      <c r="G96" s="275"/>
      <c r="H96" s="720"/>
      <c r="I96" s="642"/>
      <c r="J96" s="721"/>
      <c r="K96" s="722"/>
      <c r="L96" s="722"/>
      <c r="N96" s="104">
        <f t="shared" si="7"/>
        <v>0</v>
      </c>
      <c r="O96" s="105">
        <v>7.0000000000000007E-2</v>
      </c>
      <c r="P96" s="101">
        <f t="shared" si="8"/>
        <v>0</v>
      </c>
    </row>
    <row r="97" spans="1:16" ht="40.5">
      <c r="A97" s="42"/>
      <c r="B97" s="718"/>
      <c r="C97" s="459"/>
      <c r="D97" s="321"/>
      <c r="E97" s="719"/>
      <c r="F97" s="719"/>
      <c r="G97" s="275"/>
      <c r="H97" s="720"/>
      <c r="I97" s="642"/>
      <c r="J97" s="721"/>
      <c r="K97" s="722"/>
      <c r="L97" s="722"/>
      <c r="N97" s="104">
        <f t="shared" si="7"/>
        <v>0</v>
      </c>
      <c r="O97" s="105">
        <v>7.0000000000000007E-2</v>
      </c>
      <c r="P97" s="101">
        <f t="shared" si="8"/>
        <v>0</v>
      </c>
    </row>
    <row r="98" spans="1:16" ht="40.5">
      <c r="A98" s="42"/>
      <c r="B98" s="708" t="s">
        <v>3284</v>
      </c>
      <c r="C98" s="766" t="s">
        <v>3285</v>
      </c>
      <c r="D98" s="659"/>
      <c r="E98" s="690"/>
      <c r="F98" s="688"/>
      <c r="G98" s="3777" t="s">
        <v>3286</v>
      </c>
      <c r="H98" s="3777"/>
      <c r="I98" s="3777"/>
      <c r="J98" s="3777"/>
      <c r="K98" s="3777"/>
      <c r="L98" s="713"/>
      <c r="N98" s="104">
        <f t="shared" si="7"/>
        <v>0</v>
      </c>
      <c r="O98" s="105">
        <v>7.0000000000000007E-2</v>
      </c>
      <c r="P98" s="101">
        <f t="shared" si="8"/>
        <v>0</v>
      </c>
    </row>
    <row r="99" spans="1:16" ht="40.5">
      <c r="A99" s="42"/>
      <c r="B99" s="662" t="s">
        <v>3287</v>
      </c>
      <c r="C99" s="392"/>
      <c r="D99" s="370"/>
      <c r="E99" s="687"/>
      <c r="F99" s="688"/>
      <c r="G99" s="766" t="s">
        <v>3288</v>
      </c>
      <c r="H99" s="659"/>
      <c r="I99" s="466" t="s">
        <v>3289</v>
      </c>
      <c r="J99" s="691" t="s">
        <v>3290</v>
      </c>
      <c r="K99" s="692"/>
      <c r="L99" s="713"/>
      <c r="N99" s="104">
        <f t="shared" si="7"/>
        <v>0</v>
      </c>
      <c r="O99" s="105">
        <v>7.0000000000000007E-2</v>
      </c>
      <c r="P99" s="101">
        <f t="shared" si="8"/>
        <v>0</v>
      </c>
    </row>
    <row r="100" spans="1:16" ht="40.5">
      <c r="A100" s="42"/>
      <c r="B100" s="128"/>
      <c r="C100" s="213"/>
      <c r="D100" s="756"/>
      <c r="E100" s="44"/>
      <c r="F100" s="51"/>
      <c r="G100" s="766"/>
      <c r="H100" s="29"/>
      <c r="I100" s="466" t="s">
        <v>3291</v>
      </c>
      <c r="J100" s="133"/>
      <c r="K100" s="134"/>
      <c r="L100" s="713"/>
      <c r="N100" s="104">
        <f t="shared" si="7"/>
        <v>0</v>
      </c>
      <c r="O100" s="105">
        <v>7.0000000000000007E-2</v>
      </c>
      <c r="P100" s="101">
        <f t="shared" si="8"/>
        <v>0</v>
      </c>
    </row>
    <row r="101" spans="1:16">
      <c r="A101" s="42"/>
      <c r="B101" s="128"/>
      <c r="C101" s="213"/>
      <c r="D101" s="756"/>
      <c r="E101" s="44"/>
      <c r="F101" s="51"/>
      <c r="G101" s="766"/>
      <c r="H101" s="29"/>
      <c r="I101" s="132"/>
      <c r="J101" s="133"/>
      <c r="K101" s="134"/>
      <c r="L101" s="147"/>
      <c r="M101" s="104">
        <v>2669.52</v>
      </c>
      <c r="N101" s="104">
        <f t="shared" si="7"/>
        <v>2589.4344000000001</v>
      </c>
      <c r="O101" s="105">
        <v>7.0000000000000007E-2</v>
      </c>
      <c r="P101" s="101">
        <f t="shared" si="8"/>
        <v>2770.6948080000002</v>
      </c>
    </row>
    <row r="102" spans="1:16">
      <c r="A102" s="42"/>
      <c r="B102" s="128"/>
      <c r="C102" s="213"/>
      <c r="D102" s="756"/>
      <c r="E102" s="44"/>
      <c r="F102" s="51"/>
      <c r="G102" s="766"/>
      <c r="H102" s="29"/>
      <c r="I102" s="132"/>
      <c r="J102" s="133"/>
      <c r="K102" s="134"/>
      <c r="L102" s="147"/>
      <c r="N102" s="104">
        <f t="shared" si="7"/>
        <v>0</v>
      </c>
      <c r="O102" s="105">
        <v>7.0000000000000007E-2</v>
      </c>
      <c r="P102" s="101">
        <f t="shared" si="8"/>
        <v>0</v>
      </c>
    </row>
    <row r="103" spans="1:16" ht="35.25" thickBot="1">
      <c r="A103" s="190"/>
      <c r="B103" s="128"/>
      <c r="C103" s="213"/>
      <c r="D103" s="756"/>
      <c r="E103" s="44"/>
      <c r="F103" s="51"/>
      <c r="G103" s="766"/>
      <c r="H103" s="29"/>
      <c r="I103" s="132"/>
      <c r="J103" s="133"/>
      <c r="K103" s="134"/>
      <c r="L103" s="147"/>
      <c r="M103" s="104">
        <v>12972.96</v>
      </c>
      <c r="N103" s="104">
        <f t="shared" si="7"/>
        <v>12583.771199999999</v>
      </c>
      <c r="O103" s="105">
        <v>7.0000000000000007E-2</v>
      </c>
      <c r="P103" s="101">
        <f t="shared" si="8"/>
        <v>13464.635183999999</v>
      </c>
    </row>
    <row r="104" spans="1:16" ht="40.5">
      <c r="A104" s="42"/>
      <c r="B104" s="679" t="s">
        <v>8858</v>
      </c>
      <c r="C104" s="747"/>
      <c r="D104" s="321"/>
      <c r="E104" s="669"/>
      <c r="F104" s="677"/>
      <c r="G104" s="3777"/>
      <c r="H104" s="3777"/>
      <c r="I104" s="3777"/>
      <c r="J104" s="3777"/>
      <c r="K104" s="3777"/>
      <c r="L104" s="147"/>
      <c r="M104" s="104">
        <v>12687.84</v>
      </c>
      <c r="N104" s="104">
        <f t="shared" si="7"/>
        <v>12307.2048</v>
      </c>
      <c r="O104" s="105">
        <v>7.0000000000000007E-2</v>
      </c>
      <c r="P104" s="101">
        <f t="shared" si="8"/>
        <v>13168.709135999999</v>
      </c>
    </row>
    <row r="105" spans="1:16" ht="38.25">
      <c r="A105" s="42"/>
      <c r="B105" s="654" t="s">
        <v>8859</v>
      </c>
      <c r="C105" s="747"/>
      <c r="D105" s="322"/>
      <c r="E105" s="669"/>
      <c r="F105" s="670"/>
      <c r="G105" s="275" t="s">
        <v>8860</v>
      </c>
      <c r="H105" s="658"/>
      <c r="I105" s="656"/>
      <c r="J105" s="671" t="s">
        <v>8861</v>
      </c>
      <c r="K105" s="657" t="s">
        <v>8264</v>
      </c>
      <c r="L105" s="135"/>
      <c r="M105" s="104">
        <v>16572.599999999999</v>
      </c>
      <c r="N105" s="104">
        <f t="shared" si="7"/>
        <v>16075.421999999999</v>
      </c>
      <c r="O105" s="105">
        <v>7.0000000000000007E-2</v>
      </c>
      <c r="P105" s="101">
        <f t="shared" si="8"/>
        <v>17200.701539999998</v>
      </c>
    </row>
    <row r="106" spans="1:16" ht="40.5">
      <c r="A106" s="42"/>
      <c r="B106" s="727"/>
      <c r="C106" s="213"/>
      <c r="D106" s="756"/>
      <c r="E106" s="731"/>
      <c r="F106" s="723"/>
      <c r="G106" s="766"/>
      <c r="H106" s="642"/>
      <c r="I106" s="728"/>
      <c r="J106" s="729"/>
      <c r="K106" s="730"/>
      <c r="L106" s="135"/>
      <c r="M106" s="104">
        <v>6021.12</v>
      </c>
      <c r="N106" s="104">
        <f>M106-(M106*0.03)</f>
        <v>5840.4863999999998</v>
      </c>
      <c r="O106" s="105">
        <v>7.0000000000000007E-2</v>
      </c>
      <c r="P106" s="101">
        <f>(N106*O106)+N106</f>
        <v>6249.3204479999995</v>
      </c>
    </row>
    <row r="107" spans="1:16" ht="40.5">
      <c r="A107" s="42"/>
      <c r="B107" s="732"/>
      <c r="C107" s="747"/>
      <c r="D107" s="321"/>
      <c r="E107" s="733"/>
      <c r="F107" s="734"/>
      <c r="G107" s="275"/>
      <c r="H107" s="720"/>
      <c r="I107" s="735"/>
      <c r="J107" s="722"/>
      <c r="K107" s="736"/>
      <c r="L107" s="135"/>
      <c r="M107" s="104">
        <v>8714.16</v>
      </c>
      <c r="N107" s="104">
        <f>M107-(M107*0.03)</f>
        <v>8452.7351999999992</v>
      </c>
      <c r="O107" s="105">
        <v>7.0000000000000007E-2</v>
      </c>
      <c r="P107" s="101">
        <f>(N107*O107)+N107</f>
        <v>9044.4266639999987</v>
      </c>
    </row>
    <row r="108" spans="1:16" ht="40.5">
      <c r="A108" s="42"/>
      <c r="B108" s="678"/>
      <c r="C108" s="747"/>
      <c r="D108" s="321"/>
      <c r="E108" s="737"/>
      <c r="F108" s="738"/>
      <c r="G108" s="275"/>
      <c r="H108" s="720"/>
      <c r="I108" s="735"/>
      <c r="J108" s="722"/>
      <c r="K108" s="720"/>
      <c r="L108" s="135"/>
      <c r="M108" s="104">
        <v>0</v>
      </c>
      <c r="N108" s="104">
        <f>M108-(M108*0.03)</f>
        <v>0</v>
      </c>
      <c r="O108" s="105">
        <v>7.0000000000000007E-2</v>
      </c>
      <c r="P108" s="101">
        <f t="shared" ref="P108:P114" si="9">(N108*O108)+N108</f>
        <v>0</v>
      </c>
    </row>
    <row r="109" spans="1:16" ht="38.25">
      <c r="A109" s="42"/>
      <c r="B109" s="708" t="s">
        <v>8862</v>
      </c>
      <c r="C109" s="748"/>
      <c r="D109" s="760"/>
      <c r="E109" s="672"/>
      <c r="F109" s="670"/>
      <c r="G109" s="765"/>
      <c r="H109" s="69"/>
      <c r="I109" s="144"/>
      <c r="J109" s="145"/>
      <c r="K109" s="146"/>
      <c r="L109" s="135"/>
      <c r="M109" s="104">
        <v>18537.7</v>
      </c>
      <c r="N109" s="104">
        <f>M109-(M109*0.03)</f>
        <v>17981.569</v>
      </c>
      <c r="O109" s="105">
        <v>7.0000000000000007E-2</v>
      </c>
      <c r="P109" s="101">
        <f t="shared" si="9"/>
        <v>19240.278829999999</v>
      </c>
    </row>
    <row r="110" spans="1:16" ht="38.25">
      <c r="A110" s="48"/>
      <c r="B110" s="393" t="s">
        <v>8863</v>
      </c>
      <c r="C110" s="753"/>
      <c r="D110" s="1339" t="s">
        <v>3228</v>
      </c>
      <c r="E110" s="672" t="s">
        <v>8864</v>
      </c>
      <c r="F110" s="670"/>
      <c r="G110" s="1115" t="s">
        <v>8856</v>
      </c>
      <c r="H110" s="69"/>
      <c r="I110" s="144"/>
      <c r="J110" s="145" t="s">
        <v>8865</v>
      </c>
      <c r="K110" s="181" t="s">
        <v>8866</v>
      </c>
      <c r="L110" s="135"/>
      <c r="M110" s="104">
        <v>9031.68</v>
      </c>
      <c r="N110" s="104">
        <f t="shared" ref="N110:N119" si="10">M110-(M110*0.03)</f>
        <v>8760.7296000000006</v>
      </c>
      <c r="O110" s="105">
        <v>7.0000000000000007E-2</v>
      </c>
      <c r="P110" s="101">
        <f t="shared" si="9"/>
        <v>9373.9806720000015</v>
      </c>
    </row>
    <row r="111" spans="1:16">
      <c r="A111" s="42"/>
      <c r="B111" s="393" t="s">
        <v>705</v>
      </c>
      <c r="C111" s="753" t="s">
        <v>45</v>
      </c>
      <c r="D111" s="1339" t="s">
        <v>867</v>
      </c>
      <c r="E111" s="130"/>
      <c r="F111" s="88"/>
      <c r="G111" s="1115" t="s">
        <v>8312</v>
      </c>
      <c r="H111" s="69"/>
      <c r="I111" s="144"/>
      <c r="J111" s="145" t="s">
        <v>8867</v>
      </c>
      <c r="K111" s="181" t="s">
        <v>8868</v>
      </c>
      <c r="L111" s="135"/>
      <c r="N111" s="104">
        <f t="shared" si="10"/>
        <v>0</v>
      </c>
      <c r="O111" s="105">
        <v>7.0000000000000007E-2</v>
      </c>
      <c r="P111" s="101">
        <f t="shared" si="9"/>
        <v>0</v>
      </c>
    </row>
    <row r="112" spans="1:16" ht="39.75">
      <c r="A112" s="42"/>
      <c r="B112" s="1338" t="s">
        <v>699</v>
      </c>
      <c r="C112" s="753" t="s">
        <v>45</v>
      </c>
      <c r="D112" s="1339" t="s">
        <v>867</v>
      </c>
      <c r="E112" s="669"/>
      <c r="F112" s="670"/>
      <c r="G112" s="1119" t="s">
        <v>8312</v>
      </c>
      <c r="H112" s="1119"/>
      <c r="I112" s="1119"/>
      <c r="J112" s="1119" t="s">
        <v>8869</v>
      </c>
      <c r="K112" s="1118" t="s">
        <v>8870</v>
      </c>
      <c r="L112" s="135"/>
      <c r="M112" s="104">
        <v>8478.9599999999991</v>
      </c>
      <c r="N112" s="104">
        <f t="shared" si="10"/>
        <v>8224.5911999999989</v>
      </c>
      <c r="O112" s="105">
        <v>7.0000000000000007E-2</v>
      </c>
      <c r="P112" s="101">
        <f t="shared" si="9"/>
        <v>8800.3125839999993</v>
      </c>
    </row>
    <row r="113" spans="1:16" ht="38.25">
      <c r="A113" s="42"/>
      <c r="B113" s="898"/>
      <c r="C113" s="751"/>
      <c r="D113" s="899"/>
      <c r="E113" s="672"/>
      <c r="F113" s="670"/>
      <c r="G113" s="1116"/>
      <c r="H113" s="900"/>
      <c r="I113" s="694"/>
      <c r="J113" s="902"/>
      <c r="K113" s="1117">
        <v>3</v>
      </c>
      <c r="L113" s="135"/>
      <c r="M113" s="104">
        <v>11122.62</v>
      </c>
      <c r="N113" s="104">
        <f t="shared" si="10"/>
        <v>10788.941400000002</v>
      </c>
      <c r="O113" s="105">
        <v>7.0000000000000007E-2</v>
      </c>
      <c r="P113" s="101">
        <f t="shared" si="9"/>
        <v>11544.167298000002</v>
      </c>
    </row>
    <row r="114" spans="1:16" ht="38.25">
      <c r="A114" s="42"/>
      <c r="B114" s="898"/>
      <c r="C114" s="751"/>
      <c r="D114" s="899"/>
      <c r="E114" s="672"/>
      <c r="F114" s="670"/>
      <c r="G114" s="1116"/>
      <c r="H114" s="900"/>
      <c r="I114" s="694"/>
      <c r="J114" s="902"/>
      <c r="K114" s="1117"/>
      <c r="L114" s="135"/>
      <c r="M114" s="104">
        <v>3813.12</v>
      </c>
      <c r="N114" s="104">
        <f t="shared" si="10"/>
        <v>3698.7264</v>
      </c>
      <c r="O114" s="105">
        <v>7.0000000000000007E-2</v>
      </c>
      <c r="P114" s="101">
        <f t="shared" si="9"/>
        <v>3957.637248</v>
      </c>
    </row>
    <row r="115" spans="1:16" ht="38.25">
      <c r="A115" s="42"/>
      <c r="B115" s="1188" t="s">
        <v>8871</v>
      </c>
      <c r="C115" s="751"/>
      <c r="D115" s="899"/>
      <c r="E115" s="672"/>
      <c r="F115" s="670"/>
      <c r="G115" s="630" t="s">
        <v>8872</v>
      </c>
      <c r="H115" s="900">
        <v>869774465</v>
      </c>
      <c r="I115" s="901"/>
      <c r="J115" s="902"/>
      <c r="K115" s="903"/>
      <c r="L115" s="135"/>
    </row>
    <row r="116" spans="1:16" ht="38.25">
      <c r="A116" s="42"/>
      <c r="B116" s="898" t="s">
        <v>8873</v>
      </c>
      <c r="C116" s="753"/>
      <c r="D116" s="899"/>
      <c r="E116" s="672"/>
      <c r="F116" s="670"/>
      <c r="G116" s="904" t="s">
        <v>8874</v>
      </c>
      <c r="H116" s="900"/>
      <c r="I116" s="694"/>
      <c r="J116" s="902">
        <v>265</v>
      </c>
      <c r="K116" s="903"/>
      <c r="L116" s="135"/>
    </row>
    <row r="117" spans="1:16">
      <c r="A117" s="136"/>
      <c r="B117" s="26"/>
      <c r="C117" s="747"/>
      <c r="D117" s="321"/>
      <c r="E117" s="252"/>
      <c r="F117" s="241"/>
      <c r="G117" s="276"/>
      <c r="H117" s="29"/>
      <c r="I117" s="29"/>
      <c r="J117" s="203"/>
      <c r="K117" s="327"/>
      <c r="L117" s="135"/>
    </row>
    <row r="118" spans="1:16">
      <c r="A118" s="136"/>
      <c r="B118" s="174"/>
      <c r="C118" s="213"/>
      <c r="D118" s="757"/>
      <c r="E118" s="182"/>
      <c r="F118" s="161"/>
      <c r="G118" s="766"/>
      <c r="H118" s="162"/>
      <c r="I118" s="163"/>
      <c r="J118" s="133"/>
      <c r="K118" s="134"/>
      <c r="L118" s="135"/>
    </row>
    <row r="119" spans="1:16">
      <c r="A119" s="136"/>
      <c r="B119" s="177"/>
      <c r="C119" s="213"/>
      <c r="D119" s="757"/>
      <c r="E119" s="158"/>
      <c r="F119" s="51"/>
      <c r="G119" s="766"/>
      <c r="H119" s="29"/>
      <c r="I119" s="132"/>
      <c r="J119" s="133"/>
      <c r="K119" s="134"/>
      <c r="L119" s="135"/>
      <c r="M119" s="104">
        <v>8640</v>
      </c>
      <c r="N119" s="104">
        <f t="shared" si="10"/>
        <v>8380.7999999999993</v>
      </c>
      <c r="O119" s="105">
        <v>7.0000000000000007E-2</v>
      </c>
      <c r="P119" s="101">
        <f>(N119*O119)+N119</f>
        <v>8967.4559999999983</v>
      </c>
    </row>
    <row r="120" spans="1:16" ht="40.5">
      <c r="A120" s="136"/>
      <c r="B120" s="1165"/>
      <c r="C120" s="213"/>
      <c r="D120" s="757"/>
      <c r="E120" s="157"/>
      <c r="F120" s="745"/>
      <c r="G120" s="766"/>
      <c r="H120" s="29"/>
      <c r="I120" s="132"/>
      <c r="J120" s="133"/>
      <c r="K120" s="134"/>
      <c r="L120" s="135"/>
    </row>
    <row r="121" spans="1:16">
      <c r="A121" s="136"/>
      <c r="B121" s="177"/>
      <c r="C121" s="213"/>
      <c r="D121" s="757"/>
      <c r="E121" s="157"/>
      <c r="F121" s="745"/>
      <c r="G121" s="766"/>
      <c r="H121" s="29"/>
      <c r="I121" s="132"/>
      <c r="J121" s="133"/>
      <c r="K121" s="134"/>
      <c r="L121" s="135"/>
    </row>
    <row r="122" spans="1:16">
      <c r="A122" s="136"/>
      <c r="B122" s="177"/>
      <c r="C122" s="213"/>
      <c r="D122" s="757"/>
      <c r="E122" s="157"/>
      <c r="F122" s="745"/>
      <c r="G122" s="766"/>
      <c r="H122" s="29"/>
      <c r="I122" s="132"/>
      <c r="J122" s="133"/>
      <c r="K122" s="134"/>
      <c r="L122" s="135"/>
    </row>
    <row r="123" spans="1:16">
      <c r="A123" s="136"/>
      <c r="B123" s="177"/>
      <c r="C123" s="213"/>
      <c r="D123" s="757"/>
      <c r="E123" s="157"/>
      <c r="F123" s="745"/>
      <c r="G123" s="766"/>
      <c r="H123" s="29"/>
      <c r="I123" s="132"/>
      <c r="J123" s="133"/>
      <c r="K123" s="134"/>
      <c r="L123" s="135"/>
    </row>
    <row r="124" spans="1:16">
      <c r="A124" s="136"/>
      <c r="B124" s="177"/>
      <c r="C124" s="213"/>
      <c r="D124" s="757"/>
      <c r="E124" s="157"/>
      <c r="F124" s="745"/>
      <c r="G124" s="766"/>
      <c r="H124" s="29"/>
      <c r="I124" s="132"/>
      <c r="J124" s="133"/>
      <c r="K124" s="134"/>
      <c r="L124" s="135"/>
    </row>
    <row r="125" spans="1:16">
      <c r="A125" s="136"/>
      <c r="B125" s="177"/>
      <c r="C125" s="213"/>
      <c r="D125" s="757"/>
      <c r="E125" s="157"/>
      <c r="F125" s="745"/>
      <c r="G125" s="766"/>
      <c r="H125" s="29"/>
      <c r="I125" s="132"/>
      <c r="J125" s="133"/>
      <c r="K125" s="134"/>
      <c r="L125" s="135"/>
    </row>
    <row r="126" spans="1:16">
      <c r="F126" s="71"/>
    </row>
    <row r="127" spans="1:16">
      <c r="A127" s="2" t="s">
        <v>1</v>
      </c>
      <c r="B127" s="106"/>
      <c r="C127" s="318"/>
      <c r="F127" s="71"/>
      <c r="I127" s="107"/>
      <c r="K127" s="108"/>
      <c r="L127" s="109"/>
    </row>
    <row r="128" spans="1:16" ht="35.25" customHeight="1">
      <c r="A128" s="3761" t="s">
        <v>8052</v>
      </c>
      <c r="B128" s="3761"/>
      <c r="C128" s="168"/>
      <c r="D128" s="468"/>
      <c r="F128" s="71"/>
      <c r="I128" s="107"/>
      <c r="K128" s="108"/>
      <c r="L128" s="109"/>
    </row>
    <row r="129" spans="1:16" ht="35.25" thickBot="1">
      <c r="F129" s="71"/>
    </row>
    <row r="130" spans="1:16">
      <c r="A130" s="3770" t="s">
        <v>3</v>
      </c>
      <c r="B130" s="3771"/>
      <c r="C130" s="400" t="s">
        <v>4</v>
      </c>
      <c r="D130" s="754" t="s">
        <v>5</v>
      </c>
      <c r="E130" s="8" t="s">
        <v>6</v>
      </c>
      <c r="F130" s="9" t="s">
        <v>6</v>
      </c>
      <c r="G130" s="763" t="s">
        <v>7</v>
      </c>
      <c r="H130" s="112" t="s">
        <v>8</v>
      </c>
      <c r="I130" s="113" t="s">
        <v>936</v>
      </c>
      <c r="J130" s="114" t="s">
        <v>10</v>
      </c>
      <c r="K130" s="115" t="s">
        <v>10</v>
      </c>
      <c r="L130" s="116" t="s">
        <v>2534</v>
      </c>
      <c r="M130" s="117"/>
    </row>
    <row r="131" spans="1:16" ht="35.25" thickBot="1">
      <c r="A131" s="118"/>
      <c r="B131" s="119"/>
      <c r="C131" s="401"/>
      <c r="D131" s="755" t="s">
        <v>11</v>
      </c>
      <c r="E131" s="14" t="s">
        <v>13</v>
      </c>
      <c r="F131" s="15" t="s">
        <v>12</v>
      </c>
      <c r="G131" s="764"/>
      <c r="H131" s="122" t="s">
        <v>14</v>
      </c>
      <c r="I131" s="123" t="s">
        <v>937</v>
      </c>
      <c r="J131" s="124" t="s">
        <v>15</v>
      </c>
      <c r="K131" s="125" t="s">
        <v>16</v>
      </c>
      <c r="L131" s="126" t="s">
        <v>2535</v>
      </c>
      <c r="M131" s="117"/>
    </row>
    <row r="132" spans="1:16" ht="40.5">
      <c r="A132" s="127"/>
      <c r="B132" s="679" t="s">
        <v>7435</v>
      </c>
      <c r="C132" s="3777" t="s">
        <v>3263</v>
      </c>
      <c r="D132" s="3777"/>
      <c r="E132" s="3777"/>
      <c r="F132" s="3777"/>
      <c r="G132" s="3777"/>
      <c r="H132" s="3777"/>
      <c r="I132" s="3777"/>
      <c r="J132" s="3777"/>
      <c r="K132" s="3777"/>
      <c r="L132" s="135"/>
      <c r="M132" s="104">
        <v>3552</v>
      </c>
      <c r="N132" s="104">
        <f t="shared" ref="N132:N148" si="11">M132-(M132*0.03)</f>
        <v>3445.44</v>
      </c>
      <c r="O132" s="105">
        <v>7.0000000000000007E-2</v>
      </c>
      <c r="P132" s="101">
        <f t="shared" ref="P132:P148" si="12">(N132*O132)+N132</f>
        <v>3686.6208000000001</v>
      </c>
    </row>
    <row r="133" spans="1:16" ht="38.25">
      <c r="A133" s="136"/>
      <c r="B133" s="654" t="s">
        <v>3264</v>
      </c>
      <c r="C133" s="747"/>
      <c r="D133" s="322"/>
      <c r="E133" s="669"/>
      <c r="F133" s="670"/>
      <c r="G133" s="275" t="s">
        <v>7436</v>
      </c>
      <c r="H133" s="656" t="s">
        <v>3272</v>
      </c>
      <c r="I133" s="656" t="s">
        <v>7437</v>
      </c>
      <c r="J133" s="671">
        <v>802</v>
      </c>
      <c r="K133" s="657"/>
      <c r="L133" s="135"/>
      <c r="N133" s="104">
        <f t="shared" si="11"/>
        <v>0</v>
      </c>
      <c r="O133" s="105">
        <v>7.0000000000000007E-2</v>
      </c>
      <c r="P133" s="101">
        <f t="shared" si="12"/>
        <v>0</v>
      </c>
    </row>
    <row r="134" spans="1:16" ht="38.25">
      <c r="A134" s="136"/>
      <c r="B134" s="654" t="s">
        <v>3270</v>
      </c>
      <c r="C134" s="747"/>
      <c r="D134" s="322"/>
      <c r="E134" s="672"/>
      <c r="F134" s="670"/>
      <c r="G134" s="275" t="s">
        <v>7436</v>
      </c>
      <c r="H134" s="656" t="s">
        <v>3272</v>
      </c>
      <c r="I134" s="656" t="s">
        <v>7437</v>
      </c>
      <c r="J134" s="671">
        <v>802</v>
      </c>
      <c r="K134" s="657"/>
      <c r="L134" s="135"/>
      <c r="M134" s="104">
        <v>9498.06</v>
      </c>
      <c r="N134" s="104">
        <f t="shared" si="11"/>
        <v>9213.118199999999</v>
      </c>
      <c r="O134" s="105">
        <v>7.0000000000000007E-2</v>
      </c>
      <c r="P134" s="101">
        <f t="shared" si="12"/>
        <v>9858.0364739999986</v>
      </c>
    </row>
    <row r="135" spans="1:16" ht="38.25">
      <c r="A135" s="136"/>
      <c r="B135" s="654" t="s">
        <v>3275</v>
      </c>
      <c r="C135" s="747"/>
      <c r="D135" s="322"/>
      <c r="E135" s="672"/>
      <c r="F135" s="670"/>
      <c r="G135" s="275" t="s">
        <v>7436</v>
      </c>
      <c r="H135" s="656" t="s">
        <v>7438</v>
      </c>
      <c r="I135" s="656" t="s">
        <v>7439</v>
      </c>
      <c r="J135" s="671">
        <v>812</v>
      </c>
      <c r="K135" s="657"/>
      <c r="L135" s="135"/>
      <c r="M135" s="104">
        <v>15305.4</v>
      </c>
      <c r="N135" s="104">
        <f t="shared" si="11"/>
        <v>14846.237999999999</v>
      </c>
      <c r="O135" s="105">
        <v>7.0000000000000007E-2</v>
      </c>
      <c r="P135" s="101">
        <f t="shared" si="12"/>
        <v>15885.47466</v>
      </c>
    </row>
    <row r="136" spans="1:16" ht="38.25">
      <c r="A136" s="136"/>
      <c r="B136" s="654"/>
      <c r="C136" s="747"/>
      <c r="D136" s="322"/>
      <c r="E136" s="672"/>
      <c r="F136" s="670"/>
      <c r="G136" s="275"/>
      <c r="H136" s="656"/>
      <c r="I136" s="656"/>
      <c r="J136" s="671"/>
      <c r="K136" s="657"/>
      <c r="L136" s="135"/>
      <c r="N136" s="104">
        <f t="shared" si="11"/>
        <v>0</v>
      </c>
      <c r="O136" s="105">
        <v>7.0000000000000007E-2</v>
      </c>
      <c r="P136" s="101">
        <f t="shared" si="12"/>
        <v>0</v>
      </c>
    </row>
    <row r="137" spans="1:16" ht="38.25">
      <c r="A137" s="136"/>
      <c r="B137" s="654"/>
      <c r="C137" s="459"/>
      <c r="D137" s="322"/>
      <c r="E137" s="672"/>
      <c r="F137" s="670"/>
      <c r="G137" s="276"/>
      <c r="H137" s="658"/>
      <c r="I137" s="1568" t="s">
        <v>7440</v>
      </c>
      <c r="J137" s="671"/>
      <c r="K137" s="134"/>
      <c r="L137" s="135"/>
      <c r="N137" s="104">
        <f t="shared" si="11"/>
        <v>0</v>
      </c>
      <c r="O137" s="105">
        <v>7.0000000000000007E-2</v>
      </c>
      <c r="P137" s="101">
        <f t="shared" si="12"/>
        <v>0</v>
      </c>
    </row>
    <row r="138" spans="1:16">
      <c r="A138" s="136"/>
      <c r="B138" s="128"/>
      <c r="C138" s="213"/>
      <c r="D138" s="757"/>
      <c r="E138" s="182"/>
      <c r="F138" s="161"/>
      <c r="G138" s="766"/>
      <c r="H138" s="162"/>
      <c r="I138" s="1569" t="s">
        <v>7441</v>
      </c>
      <c r="J138" s="133"/>
      <c r="K138" s="310"/>
      <c r="N138" s="104">
        <f t="shared" si="11"/>
        <v>0</v>
      </c>
      <c r="O138" s="105">
        <v>7.0000000000000007E-2</v>
      </c>
      <c r="P138" s="101">
        <f t="shared" si="12"/>
        <v>0</v>
      </c>
    </row>
    <row r="139" spans="1:16" ht="38.25">
      <c r="A139" s="136"/>
      <c r="B139" s="708" t="s">
        <v>7442</v>
      </c>
      <c r="C139" s="392"/>
      <c r="D139" s="370"/>
      <c r="E139" s="702"/>
      <c r="F139" s="688"/>
      <c r="G139" s="766"/>
      <c r="H139" s="659"/>
      <c r="I139" s="690"/>
      <c r="J139" s="691"/>
      <c r="K139" s="692"/>
      <c r="L139" s="135"/>
      <c r="M139" s="104">
        <v>14244.12</v>
      </c>
      <c r="N139" s="104">
        <f t="shared" si="11"/>
        <v>13816.796400000001</v>
      </c>
      <c r="O139" s="105">
        <v>7.0000000000000007E-2</v>
      </c>
      <c r="P139" s="101">
        <f t="shared" si="12"/>
        <v>14783.972148000001</v>
      </c>
    </row>
    <row r="140" spans="1:16" ht="38.25">
      <c r="A140" s="136"/>
      <c r="B140" s="707" t="s">
        <v>7443</v>
      </c>
      <c r="C140" s="392"/>
      <c r="D140" s="370"/>
      <c r="E140" s="702"/>
      <c r="F140" s="688"/>
      <c r="G140" s="766" t="s">
        <v>2909</v>
      </c>
      <c r="H140" s="659"/>
      <c r="I140" s="690"/>
      <c r="J140" s="691"/>
      <c r="K140" s="692" t="s">
        <v>7444</v>
      </c>
      <c r="L140" s="135"/>
      <c r="M140" s="104">
        <v>3240</v>
      </c>
      <c r="N140" s="104">
        <f t="shared" si="11"/>
        <v>3142.8</v>
      </c>
      <c r="O140" s="105">
        <v>7.0000000000000007E-2</v>
      </c>
      <c r="P140" s="101">
        <f t="shared" si="12"/>
        <v>3362.7960000000003</v>
      </c>
    </row>
    <row r="141" spans="1:16" ht="38.25">
      <c r="A141" s="136"/>
      <c r="B141" s="707" t="s">
        <v>7445</v>
      </c>
      <c r="C141" s="392"/>
      <c r="D141" s="370"/>
      <c r="E141" s="702"/>
      <c r="F141" s="688"/>
      <c r="G141" s="766"/>
      <c r="H141" s="659"/>
      <c r="I141" s="690"/>
      <c r="J141" s="691"/>
      <c r="K141" s="692"/>
      <c r="L141" s="147"/>
      <c r="M141" s="104">
        <v>14700</v>
      </c>
      <c r="N141" s="104">
        <f t="shared" si="11"/>
        <v>14259</v>
      </c>
      <c r="O141" s="105">
        <v>7.0000000000000007E-2</v>
      </c>
      <c r="P141" s="101">
        <f t="shared" si="12"/>
        <v>15257.130000000001</v>
      </c>
    </row>
    <row r="142" spans="1:16" ht="38.25">
      <c r="A142" s="136"/>
      <c r="B142" s="707" t="s">
        <v>7446</v>
      </c>
      <c r="C142" s="392"/>
      <c r="D142" s="370"/>
      <c r="E142" s="702"/>
      <c r="F142" s="688"/>
      <c r="G142" s="766"/>
      <c r="H142" s="659"/>
      <c r="I142" s="690"/>
      <c r="J142" s="691"/>
      <c r="K142" s="692"/>
      <c r="L142" s="147"/>
      <c r="M142" s="104">
        <v>14582.7</v>
      </c>
      <c r="N142" s="104">
        <f t="shared" si="11"/>
        <v>14145.219000000001</v>
      </c>
      <c r="O142" s="105">
        <v>7.0000000000000007E-2</v>
      </c>
      <c r="P142" s="101">
        <f t="shared" si="12"/>
        <v>15135.384330000001</v>
      </c>
    </row>
    <row r="143" spans="1:16" ht="38.25">
      <c r="A143" s="136"/>
      <c r="B143" s="707" t="s">
        <v>7443</v>
      </c>
      <c r="C143" s="392" t="s">
        <v>7447</v>
      </c>
      <c r="D143" s="370"/>
      <c r="E143" s="702"/>
      <c r="F143" s="688"/>
      <c r="G143" s="766" t="s">
        <v>7448</v>
      </c>
      <c r="H143" s="659"/>
      <c r="I143" s="690"/>
      <c r="J143" s="691"/>
      <c r="K143" s="692" t="s">
        <v>7449</v>
      </c>
      <c r="L143" s="147"/>
      <c r="M143" s="104">
        <v>13483.8</v>
      </c>
      <c r="N143" s="104">
        <f t="shared" si="11"/>
        <v>13079.286</v>
      </c>
      <c r="O143" s="105">
        <v>7.0000000000000007E-2</v>
      </c>
      <c r="P143" s="101">
        <f t="shared" si="12"/>
        <v>13994.836020000001</v>
      </c>
    </row>
    <row r="144" spans="1:16" ht="38.25">
      <c r="A144" s="136"/>
      <c r="B144" s="707"/>
      <c r="C144" s="392"/>
      <c r="D144" s="370"/>
      <c r="E144" s="702"/>
      <c r="F144" s="688"/>
      <c r="G144" s="766"/>
      <c r="H144" s="659"/>
      <c r="I144" s="690"/>
      <c r="J144" s="691"/>
      <c r="K144" s="692"/>
      <c r="L144" s="147"/>
      <c r="M144" s="104">
        <v>2669.52</v>
      </c>
      <c r="N144" s="104">
        <f t="shared" si="11"/>
        <v>2589.4344000000001</v>
      </c>
      <c r="O144" s="105">
        <v>7.0000000000000007E-2</v>
      </c>
      <c r="P144" s="101">
        <f t="shared" si="12"/>
        <v>2770.6948080000002</v>
      </c>
    </row>
    <row r="145" spans="1:16" ht="38.25">
      <c r="A145" s="136"/>
      <c r="B145" s="708" t="s">
        <v>7450</v>
      </c>
      <c r="C145" s="392"/>
      <c r="D145" s="370"/>
      <c r="E145" s="702"/>
      <c r="F145" s="688"/>
      <c r="G145" s="766"/>
      <c r="H145" s="659"/>
      <c r="I145" s="690"/>
      <c r="J145" s="691"/>
      <c r="K145" s="692"/>
      <c r="L145" s="147"/>
      <c r="N145" s="104">
        <f t="shared" si="11"/>
        <v>0</v>
      </c>
      <c r="O145" s="105">
        <v>7.0000000000000007E-2</v>
      </c>
      <c r="P145" s="101">
        <f t="shared" si="12"/>
        <v>0</v>
      </c>
    </row>
    <row r="146" spans="1:16" ht="39" thickBot="1">
      <c r="A146" s="148"/>
      <c r="B146" s="662" t="s">
        <v>7451</v>
      </c>
      <c r="C146" s="392" t="s">
        <v>7452</v>
      </c>
      <c r="D146" s="370" t="s">
        <v>7453</v>
      </c>
      <c r="E146" s="687"/>
      <c r="F146" s="688"/>
      <c r="G146" s="766" t="s">
        <v>7090</v>
      </c>
      <c r="H146" s="659"/>
      <c r="I146" s="690"/>
      <c r="J146" s="691">
        <v>750</v>
      </c>
      <c r="K146" s="692">
        <v>75</v>
      </c>
      <c r="L146" s="147"/>
      <c r="M146" s="104">
        <v>12972.96</v>
      </c>
      <c r="N146" s="104">
        <f t="shared" si="11"/>
        <v>12583.771199999999</v>
      </c>
      <c r="O146" s="105">
        <v>7.0000000000000007E-2</v>
      </c>
      <c r="P146" s="101">
        <f t="shared" si="12"/>
        <v>13464.635183999999</v>
      </c>
    </row>
    <row r="147" spans="1:16">
      <c r="A147" s="1052"/>
      <c r="B147" s="128"/>
      <c r="C147" s="213"/>
      <c r="D147" s="756"/>
      <c r="E147" s="44"/>
      <c r="F147" s="51"/>
      <c r="G147" s="766"/>
      <c r="H147" s="29"/>
      <c r="I147" s="150"/>
      <c r="J147" s="133"/>
      <c r="K147" s="134"/>
      <c r="L147" s="135"/>
      <c r="M147" s="104">
        <v>12687.84</v>
      </c>
      <c r="N147" s="104">
        <f t="shared" si="11"/>
        <v>12307.2048</v>
      </c>
      <c r="O147" s="105">
        <v>7.0000000000000007E-2</v>
      </c>
      <c r="P147" s="101">
        <f t="shared" si="12"/>
        <v>13168.709135999999</v>
      </c>
    </row>
    <row r="148" spans="1:16">
      <c r="A148" s="94"/>
      <c r="B148" s="685" t="s">
        <v>7454</v>
      </c>
      <c r="C148" s="213"/>
      <c r="D148" s="756"/>
      <c r="E148" s="44"/>
      <c r="F148" s="51"/>
      <c r="G148" s="766"/>
      <c r="H148" s="29"/>
      <c r="I148" s="132"/>
      <c r="J148" s="133"/>
      <c r="K148" s="134"/>
      <c r="L148" s="135"/>
      <c r="M148" s="104">
        <v>16572.599999999999</v>
      </c>
      <c r="N148" s="104">
        <f t="shared" si="11"/>
        <v>16075.421999999999</v>
      </c>
      <c r="O148" s="105">
        <v>7.0000000000000007E-2</v>
      </c>
      <c r="P148" s="101">
        <f t="shared" si="12"/>
        <v>17200.701539999998</v>
      </c>
    </row>
    <row r="149" spans="1:16" ht="38.25" thickBot="1">
      <c r="A149" s="94"/>
      <c r="B149" s="662" t="s">
        <v>7451</v>
      </c>
      <c r="C149" s="392" t="s">
        <v>7452</v>
      </c>
      <c r="D149" s="370" t="s">
        <v>7453</v>
      </c>
      <c r="E149" s="44"/>
      <c r="F149" s="51"/>
      <c r="G149" s="766" t="s">
        <v>2506</v>
      </c>
      <c r="H149" s="29"/>
      <c r="I149" s="132"/>
      <c r="J149" s="133">
        <v>750</v>
      </c>
      <c r="K149" s="134"/>
      <c r="L149" s="135"/>
      <c r="M149" s="104">
        <v>6021.12</v>
      </c>
      <c r="N149" s="104">
        <f t="shared" ref="N149:N157" si="13">M149-(M149*0.03)</f>
        <v>5840.4863999999998</v>
      </c>
      <c r="O149" s="105">
        <v>7.0000000000000007E-2</v>
      </c>
      <c r="P149" s="101">
        <f>(N149*O149)+N149</f>
        <v>6249.3204479999995</v>
      </c>
    </row>
    <row r="150" spans="1:16" ht="38.25">
      <c r="A150" s="1052"/>
      <c r="B150" s="1507"/>
      <c r="C150" s="459"/>
      <c r="D150" s="322"/>
      <c r="E150" s="672"/>
      <c r="F150" s="670"/>
      <c r="G150" s="276"/>
      <c r="H150" s="658"/>
      <c r="I150" s="659"/>
      <c r="J150" s="671"/>
      <c r="K150" s="657"/>
      <c r="L150" s="135"/>
      <c r="M150" s="104">
        <v>8714.16</v>
      </c>
      <c r="N150" s="104">
        <f t="shared" si="13"/>
        <v>8452.7351999999992</v>
      </c>
      <c r="O150" s="105">
        <v>7.0000000000000007E-2</v>
      </c>
      <c r="P150" s="101">
        <f>(N150*O150)+N150</f>
        <v>9044.4266639999987</v>
      </c>
    </row>
    <row r="151" spans="1:16" ht="38.25">
      <c r="A151" s="94"/>
      <c r="B151" s="662"/>
      <c r="C151" s="459"/>
      <c r="D151" s="322"/>
      <c r="E151" s="672"/>
      <c r="F151" s="670"/>
      <c r="G151" s="276"/>
      <c r="H151" s="658"/>
      <c r="I151" s="659"/>
      <c r="J151" s="671"/>
      <c r="K151" s="657"/>
      <c r="L151" s="135"/>
      <c r="M151" s="104">
        <v>0</v>
      </c>
      <c r="N151" s="104">
        <f t="shared" si="13"/>
        <v>0</v>
      </c>
      <c r="O151" s="105">
        <v>7.0000000000000007E-2</v>
      </c>
      <c r="P151" s="101">
        <f t="shared" ref="P151:P157" si="14">(N151*O151)+N151</f>
        <v>0</v>
      </c>
    </row>
    <row r="152" spans="1:16">
      <c r="A152" s="94"/>
      <c r="B152" s="225"/>
      <c r="C152" s="357"/>
      <c r="D152" s="324"/>
      <c r="E152" s="158"/>
      <c r="F152" s="361"/>
      <c r="G152" s="131"/>
      <c r="H152" s="29"/>
      <c r="I152" s="455"/>
      <c r="J152" s="442"/>
      <c r="K152" s="311"/>
      <c r="L152" s="135"/>
      <c r="M152" s="104">
        <v>18537.7</v>
      </c>
      <c r="N152" s="104">
        <f t="shared" si="13"/>
        <v>17981.569</v>
      </c>
      <c r="O152" s="105">
        <v>7.0000000000000007E-2</v>
      </c>
      <c r="P152" s="101">
        <f t="shared" si="14"/>
        <v>19240.278829999999</v>
      </c>
    </row>
    <row r="153" spans="1:16">
      <c r="A153" s="94"/>
      <c r="B153" s="225"/>
      <c r="C153" s="357"/>
      <c r="D153" s="324"/>
      <c r="E153" s="158"/>
      <c r="F153" s="361"/>
      <c r="G153" s="131"/>
      <c r="H153" s="29"/>
      <c r="I153" s="455"/>
      <c r="J153" s="442"/>
      <c r="K153" s="311"/>
      <c r="L153" s="135"/>
      <c r="M153" s="104">
        <v>9031.68</v>
      </c>
      <c r="N153" s="104">
        <f t="shared" si="13"/>
        <v>8760.7296000000006</v>
      </c>
      <c r="O153" s="105">
        <v>7.0000000000000007E-2</v>
      </c>
      <c r="P153" s="101">
        <f t="shared" si="14"/>
        <v>9373.9806720000015</v>
      </c>
    </row>
    <row r="154" spans="1:16">
      <c r="A154" s="94"/>
      <c r="B154" s="225"/>
      <c r="C154" s="357"/>
      <c r="D154" s="324"/>
      <c r="E154" s="158"/>
      <c r="F154" s="361"/>
      <c r="G154" s="131"/>
      <c r="H154" s="29"/>
      <c r="I154" s="455"/>
      <c r="J154" s="442"/>
      <c r="K154" s="311"/>
      <c r="L154" s="135"/>
      <c r="N154" s="104">
        <f t="shared" si="13"/>
        <v>0</v>
      </c>
      <c r="O154" s="105">
        <v>7.0000000000000007E-2</v>
      </c>
      <c r="P154" s="101">
        <f t="shared" si="14"/>
        <v>0</v>
      </c>
    </row>
    <row r="155" spans="1:16">
      <c r="A155" s="94"/>
      <c r="B155" s="225"/>
      <c r="C155" s="357"/>
      <c r="D155" s="324"/>
      <c r="E155" s="158"/>
      <c r="F155" s="361"/>
      <c r="G155" s="131"/>
      <c r="H155" s="29"/>
      <c r="I155" s="455"/>
      <c r="J155" s="442"/>
      <c r="K155" s="311"/>
      <c r="L155" s="135"/>
      <c r="M155" s="104">
        <v>8478.9599999999991</v>
      </c>
      <c r="N155" s="104">
        <f t="shared" si="13"/>
        <v>8224.5911999999989</v>
      </c>
      <c r="O155" s="105">
        <v>7.0000000000000007E-2</v>
      </c>
      <c r="P155" s="101">
        <f t="shared" si="14"/>
        <v>8800.3125839999993</v>
      </c>
    </row>
    <row r="156" spans="1:16" ht="38.25">
      <c r="A156" s="94"/>
      <c r="B156" s="708" t="s">
        <v>8875</v>
      </c>
      <c r="C156" s="752"/>
      <c r="D156" s="370"/>
      <c r="E156" s="687"/>
      <c r="F156" s="688"/>
      <c r="G156" s="768" t="s">
        <v>8876</v>
      </c>
      <c r="H156" s="686"/>
      <c r="I156" s="690"/>
      <c r="J156" s="691"/>
      <c r="K156" s="692"/>
      <c r="L156" s="135"/>
      <c r="M156" s="104">
        <v>11122.62</v>
      </c>
      <c r="N156" s="104">
        <f t="shared" si="13"/>
        <v>10788.941400000002</v>
      </c>
      <c r="O156" s="105">
        <v>7.0000000000000007E-2</v>
      </c>
      <c r="P156" s="101">
        <f t="shared" si="14"/>
        <v>11544.167298000002</v>
      </c>
    </row>
    <row r="157" spans="1:16" ht="38.25">
      <c r="A157" s="94"/>
      <c r="B157" s="662" t="s">
        <v>8877</v>
      </c>
      <c r="C157" s="443" t="s">
        <v>8878</v>
      </c>
      <c r="D157" s="444" t="s">
        <v>183</v>
      </c>
      <c r="E157" s="687"/>
      <c r="F157" s="688"/>
      <c r="G157" s="765" t="s">
        <v>8273</v>
      </c>
      <c r="H157" s="694"/>
      <c r="I157" s="695"/>
      <c r="J157" s="696">
        <v>930</v>
      </c>
      <c r="K157" s="697">
        <v>46.5</v>
      </c>
      <c r="L157" s="135"/>
      <c r="M157" s="104">
        <v>3813.12</v>
      </c>
      <c r="N157" s="104">
        <f t="shared" si="13"/>
        <v>3698.7264</v>
      </c>
      <c r="O157" s="105">
        <v>7.0000000000000007E-2</v>
      </c>
      <c r="P157" s="101">
        <f t="shared" si="14"/>
        <v>3957.637248</v>
      </c>
    </row>
    <row r="158" spans="1:16" ht="38.25">
      <c r="A158" s="94"/>
      <c r="B158" s="662"/>
      <c r="C158" s="443" t="s">
        <v>8879</v>
      </c>
      <c r="D158" s="444" t="s">
        <v>183</v>
      </c>
      <c r="E158" s="687"/>
      <c r="F158" s="688"/>
      <c r="G158" s="765" t="s">
        <v>8273</v>
      </c>
      <c r="H158" s="694"/>
      <c r="I158" s="695"/>
      <c r="J158" s="696">
        <v>1130</v>
      </c>
      <c r="K158" s="697">
        <v>56.5</v>
      </c>
      <c r="L158" s="135"/>
    </row>
    <row r="159" spans="1:16" ht="38.25">
      <c r="A159" s="94"/>
      <c r="B159" s="698"/>
      <c r="C159" s="392"/>
      <c r="D159" s="370"/>
      <c r="E159" s="700"/>
      <c r="F159" s="688"/>
      <c r="G159" s="766"/>
      <c r="H159" s="659"/>
      <c r="I159" s="690"/>
      <c r="J159" s="691"/>
      <c r="K159" s="692"/>
      <c r="L159" s="135"/>
    </row>
    <row r="160" spans="1:16" ht="38.25">
      <c r="A160" s="136"/>
      <c r="B160" s="708" t="s">
        <v>8880</v>
      </c>
      <c r="C160" s="392"/>
      <c r="D160" s="370"/>
      <c r="E160" s="700"/>
      <c r="F160" s="688"/>
      <c r="G160" s="766" t="s">
        <v>8881</v>
      </c>
      <c r="H160" s="659"/>
      <c r="I160" s="690"/>
      <c r="J160" s="691"/>
      <c r="K160" s="692"/>
      <c r="L160" s="135"/>
    </row>
    <row r="161" spans="1:16" ht="38.25">
      <c r="A161" s="136"/>
      <c r="B161" s="662" t="s">
        <v>8882</v>
      </c>
      <c r="C161" s="392" t="s">
        <v>8883</v>
      </c>
      <c r="D161" s="370" t="s">
        <v>5550</v>
      </c>
      <c r="E161" s="701"/>
      <c r="F161" s="688"/>
      <c r="G161" s="766" t="s">
        <v>8884</v>
      </c>
      <c r="H161" s="659"/>
      <c r="I161" s="690"/>
      <c r="J161" s="691">
        <v>935</v>
      </c>
      <c r="K161" s="692">
        <f>J161/20</f>
        <v>46.75</v>
      </c>
      <c r="L161" s="135"/>
    </row>
    <row r="162" spans="1:16" ht="38.25">
      <c r="A162" s="136"/>
      <c r="B162" s="698" t="s">
        <v>8885</v>
      </c>
      <c r="C162" s="392" t="s">
        <v>21</v>
      </c>
      <c r="D162" s="370" t="s">
        <v>550</v>
      </c>
      <c r="E162" s="702"/>
      <c r="F162" s="688"/>
      <c r="G162" s="766" t="s">
        <v>8884</v>
      </c>
      <c r="H162" s="703"/>
      <c r="I162" s="704"/>
      <c r="J162" s="705">
        <v>450</v>
      </c>
      <c r="K162" s="706">
        <f>J162/18</f>
        <v>25</v>
      </c>
      <c r="L162" s="135"/>
    </row>
    <row r="163" spans="1:16">
      <c r="A163" s="136"/>
      <c r="B163" s="174"/>
      <c r="C163" s="213"/>
      <c r="D163" s="757"/>
      <c r="E163" s="158"/>
      <c r="F163" s="51"/>
      <c r="G163" s="766"/>
      <c r="H163" s="29"/>
      <c r="I163" s="132"/>
      <c r="J163" s="133"/>
      <c r="K163" s="134"/>
      <c r="L163" s="135"/>
    </row>
    <row r="164" spans="1:16">
      <c r="A164" s="136"/>
      <c r="B164" s="174"/>
      <c r="C164" s="213"/>
      <c r="D164" s="757"/>
      <c r="E164" s="158"/>
      <c r="F164" s="51"/>
      <c r="G164" s="766"/>
      <c r="H164" s="29"/>
      <c r="I164" s="132"/>
      <c r="J164" s="133"/>
      <c r="K164" s="134"/>
      <c r="L164" s="135"/>
    </row>
    <row r="165" spans="1:16">
      <c r="A165" s="136"/>
      <c r="B165" s="174"/>
      <c r="C165" s="213"/>
      <c r="D165" s="757"/>
      <c r="E165" s="158"/>
      <c r="F165" s="51"/>
      <c r="G165" s="766"/>
      <c r="H165" s="29"/>
      <c r="I165" s="132"/>
      <c r="J165" s="133"/>
      <c r="K165" s="134"/>
      <c r="L165" s="135"/>
    </row>
    <row r="166" spans="1:16" ht="38.25">
      <c r="A166" s="136"/>
      <c r="B166" s="1282" t="s">
        <v>8886</v>
      </c>
      <c r="C166" s="459"/>
      <c r="D166" s="322"/>
      <c r="E166" s="672"/>
      <c r="F166" s="670"/>
      <c r="G166" s="276" t="s">
        <v>8887</v>
      </c>
      <c r="H166" s="658" t="s">
        <v>8888</v>
      </c>
      <c r="I166" s="659"/>
      <c r="J166" s="671"/>
      <c r="K166" s="657"/>
      <c r="L166" s="135"/>
    </row>
    <row r="167" spans="1:16" ht="38.25">
      <c r="A167" s="136"/>
      <c r="B167" s="662" t="s">
        <v>8889</v>
      </c>
      <c r="C167" s="459"/>
      <c r="D167" s="322"/>
      <c r="E167" s="672"/>
      <c r="F167" s="670"/>
      <c r="G167" s="276" t="s">
        <v>8890</v>
      </c>
      <c r="H167" s="658">
        <v>3816</v>
      </c>
      <c r="I167" s="659" t="s">
        <v>8891</v>
      </c>
      <c r="J167" s="671"/>
      <c r="K167" s="657"/>
      <c r="L167" s="135"/>
      <c r="M167" s="104">
        <v>8640</v>
      </c>
      <c r="N167" s="104">
        <f>M167-(M167*0.03)</f>
        <v>8380.7999999999993</v>
      </c>
      <c r="O167" s="105">
        <v>7.0000000000000007E-2</v>
      </c>
      <c r="P167" s="101">
        <f>(N167*O167)+N167</f>
        <v>8967.4559999999983</v>
      </c>
    </row>
    <row r="168" spans="1:16" ht="33.75" customHeight="1">
      <c r="A168" s="165"/>
      <c r="B168" s="174"/>
      <c r="C168" s="213"/>
      <c r="D168" s="757"/>
      <c r="E168" s="160"/>
      <c r="F168" s="161"/>
      <c r="G168" s="766"/>
      <c r="H168" s="162"/>
      <c r="I168" s="163"/>
      <c r="J168" s="166"/>
      <c r="K168" s="167"/>
      <c r="L168" s="135"/>
    </row>
    <row r="169" spans="1:16" ht="33.75" customHeight="1">
      <c r="A169" s="168"/>
      <c r="B169" s="3753"/>
      <c r="C169" s="399"/>
      <c r="D169" s="618"/>
      <c r="E169" s="739"/>
      <c r="F169" s="740"/>
      <c r="G169" s="767"/>
      <c r="H169" s="184"/>
      <c r="I169" s="462"/>
      <c r="J169" s="667"/>
      <c r="K169" s="668"/>
      <c r="L169" s="109"/>
    </row>
    <row r="170" spans="1:16">
      <c r="A170" s="2" t="s">
        <v>1</v>
      </c>
      <c r="B170" s="106"/>
      <c r="C170" s="318"/>
      <c r="F170" s="71"/>
      <c r="I170" s="107"/>
      <c r="K170" s="108"/>
      <c r="L170" s="109"/>
    </row>
    <row r="171" spans="1:16">
      <c r="A171" s="3761" t="s">
        <v>8052</v>
      </c>
      <c r="B171" s="3761"/>
      <c r="C171" s="168"/>
      <c r="D171" s="468"/>
      <c r="F171" s="71"/>
      <c r="I171" s="107"/>
      <c r="K171" s="108"/>
      <c r="L171" s="109"/>
    </row>
    <row r="172" spans="1:16" ht="35.25" thickBot="1">
      <c r="F172" s="71"/>
    </row>
    <row r="173" spans="1:16">
      <c r="A173" s="3770" t="s">
        <v>3</v>
      </c>
      <c r="B173" s="3771"/>
      <c r="C173" s="400" t="s">
        <v>4</v>
      </c>
      <c r="D173" s="754" t="s">
        <v>5</v>
      </c>
      <c r="E173" s="8" t="s">
        <v>6</v>
      </c>
      <c r="F173" s="9" t="s">
        <v>6</v>
      </c>
      <c r="G173" s="763" t="s">
        <v>7</v>
      </c>
      <c r="H173" s="112" t="s">
        <v>8</v>
      </c>
      <c r="I173" s="113" t="s">
        <v>936</v>
      </c>
      <c r="J173" s="114" t="s">
        <v>10</v>
      </c>
      <c r="K173" s="115" t="s">
        <v>10</v>
      </c>
      <c r="L173" s="116" t="s">
        <v>2534</v>
      </c>
      <c r="M173" s="117"/>
    </row>
    <row r="174" spans="1:16" ht="35.25" thickBot="1">
      <c r="A174" s="118"/>
      <c r="B174" s="119"/>
      <c r="C174" s="401"/>
      <c r="D174" s="755" t="s">
        <v>11</v>
      </c>
      <c r="E174" s="14" t="s">
        <v>13</v>
      </c>
      <c r="F174" s="15" t="s">
        <v>12</v>
      </c>
      <c r="G174" s="764"/>
      <c r="H174" s="122" t="s">
        <v>14</v>
      </c>
      <c r="I174" s="123" t="s">
        <v>937</v>
      </c>
      <c r="J174" s="124" t="s">
        <v>16</v>
      </c>
      <c r="K174" s="125" t="s">
        <v>15</v>
      </c>
      <c r="L174" s="126" t="s">
        <v>2535</v>
      </c>
      <c r="M174" s="117"/>
    </row>
    <row r="175" spans="1:16">
      <c r="A175" s="194"/>
      <c r="B175" s="685" t="s">
        <v>8892</v>
      </c>
      <c r="C175" s="213"/>
      <c r="D175" s="756"/>
      <c r="E175" s="130"/>
      <c r="F175" s="88"/>
      <c r="G175" s="766"/>
      <c r="H175" s="29"/>
      <c r="I175" s="132"/>
      <c r="J175" s="133"/>
      <c r="K175" s="114"/>
      <c r="L175" s="135"/>
      <c r="M175" s="104">
        <v>3552</v>
      </c>
      <c r="N175" s="104">
        <f t="shared" ref="N175:N191" si="15">M175-(M175*0.03)</f>
        <v>3445.44</v>
      </c>
      <c r="O175" s="105">
        <v>7.0000000000000007E-2</v>
      </c>
      <c r="P175" s="101">
        <f t="shared" ref="P175:P191" si="16">(N175*O175)+N175</f>
        <v>3686.6208000000001</v>
      </c>
    </row>
    <row r="176" spans="1:16" ht="38.25">
      <c r="A176" s="136"/>
      <c r="B176" s="661" t="s">
        <v>8893</v>
      </c>
      <c r="C176" s="598" t="s">
        <v>8894</v>
      </c>
      <c r="D176" s="322"/>
      <c r="E176" s="669">
        <v>90</v>
      </c>
      <c r="F176" s="670" t="s">
        <v>8895</v>
      </c>
      <c r="G176" s="275" t="s">
        <v>8896</v>
      </c>
      <c r="H176" s="658"/>
      <c r="I176" s="656"/>
      <c r="J176" s="671">
        <v>730</v>
      </c>
      <c r="K176" s="657">
        <v>73</v>
      </c>
      <c r="L176" s="135"/>
      <c r="N176" s="104">
        <f t="shared" si="15"/>
        <v>0</v>
      </c>
      <c r="O176" s="105">
        <v>7.0000000000000007E-2</v>
      </c>
      <c r="P176" s="101">
        <f t="shared" si="16"/>
        <v>0</v>
      </c>
    </row>
    <row r="177" spans="1:17" ht="38.25">
      <c r="A177" s="136"/>
      <c r="B177" s="661"/>
      <c r="C177" s="598"/>
      <c r="D177" s="322"/>
      <c r="E177" s="669"/>
      <c r="F177" s="670"/>
      <c r="G177" s="275"/>
      <c r="H177" s="658"/>
      <c r="I177" s="656"/>
      <c r="J177" s="671"/>
      <c r="K177" s="657"/>
      <c r="L177" s="135"/>
      <c r="M177" s="104">
        <v>9498.06</v>
      </c>
      <c r="N177" s="104">
        <f t="shared" si="15"/>
        <v>9213.118199999999</v>
      </c>
      <c r="O177" s="105">
        <v>7.0000000000000007E-2</v>
      </c>
      <c r="P177" s="101">
        <f t="shared" si="16"/>
        <v>9858.0364739999986</v>
      </c>
    </row>
    <row r="178" spans="1:17" ht="38.25">
      <c r="A178" s="136"/>
      <c r="B178" s="661"/>
      <c r="C178" s="747"/>
      <c r="D178" s="322"/>
      <c r="E178" s="672"/>
      <c r="F178" s="670"/>
      <c r="G178" s="275"/>
      <c r="H178" s="658"/>
      <c r="I178" s="656"/>
      <c r="J178" s="671"/>
      <c r="K178" s="657"/>
      <c r="L178" s="135"/>
      <c r="M178" s="104">
        <v>15305.4</v>
      </c>
      <c r="N178" s="104">
        <f t="shared" si="15"/>
        <v>14846.237999999999</v>
      </c>
      <c r="O178" s="105">
        <v>7.0000000000000007E-2</v>
      </c>
      <c r="P178" s="101">
        <f t="shared" si="16"/>
        <v>15885.47466</v>
      </c>
    </row>
    <row r="179" spans="1:17" ht="38.25">
      <c r="A179" s="136"/>
      <c r="B179" s="661"/>
      <c r="C179" s="747"/>
      <c r="D179" s="322"/>
      <c r="E179" s="672"/>
      <c r="F179" s="670"/>
      <c r="G179" s="276"/>
      <c r="H179" s="658"/>
      <c r="I179" s="659"/>
      <c r="J179" s="671"/>
      <c r="K179" s="657"/>
      <c r="L179" s="135"/>
      <c r="N179" s="104">
        <f t="shared" si="15"/>
        <v>0</v>
      </c>
      <c r="O179" s="105">
        <v>7.0000000000000007E-2</v>
      </c>
      <c r="P179" s="101">
        <f t="shared" si="16"/>
        <v>0</v>
      </c>
    </row>
    <row r="180" spans="1:17" ht="38.25">
      <c r="A180" s="136"/>
      <c r="B180" s="661"/>
      <c r="C180" s="747"/>
      <c r="D180" s="322"/>
      <c r="E180" s="672"/>
      <c r="F180" s="670"/>
      <c r="G180" s="276"/>
      <c r="H180" s="658"/>
      <c r="I180" s="659"/>
      <c r="J180" s="671"/>
      <c r="K180" s="657"/>
      <c r="L180" s="135"/>
      <c r="N180" s="104">
        <f t="shared" si="15"/>
        <v>0</v>
      </c>
      <c r="O180" s="105">
        <v>7.0000000000000007E-2</v>
      </c>
      <c r="P180" s="101">
        <f t="shared" si="16"/>
        <v>0</v>
      </c>
    </row>
    <row r="181" spans="1:17" ht="38.25">
      <c r="A181" s="136"/>
      <c r="B181" s="661"/>
      <c r="C181" s="747"/>
      <c r="D181" s="605"/>
      <c r="E181" s="672"/>
      <c r="F181" s="670"/>
      <c r="G181" s="276"/>
      <c r="H181" s="658"/>
      <c r="I181" s="671"/>
      <c r="J181" s="671"/>
      <c r="K181" s="674"/>
      <c r="L181" s="135"/>
      <c r="N181" s="104">
        <f t="shared" si="15"/>
        <v>0</v>
      </c>
      <c r="O181" s="105">
        <v>7.0000000000000007E-2</v>
      </c>
      <c r="P181" s="101">
        <f t="shared" si="16"/>
        <v>0</v>
      </c>
    </row>
    <row r="182" spans="1:17" ht="38.25">
      <c r="A182" s="136"/>
      <c r="B182" s="661"/>
      <c r="C182" s="747"/>
      <c r="D182" s="605"/>
      <c r="E182" s="672"/>
      <c r="F182" s="670"/>
      <c r="G182" s="276"/>
      <c r="H182" s="658"/>
      <c r="I182" s="671"/>
      <c r="J182" s="671"/>
      <c r="K182" s="657"/>
      <c r="M182" s="104">
        <v>14244.12</v>
      </c>
      <c r="N182" s="104">
        <f t="shared" si="15"/>
        <v>13816.796400000001</v>
      </c>
      <c r="O182" s="105">
        <v>7.0000000000000007E-2</v>
      </c>
      <c r="P182" s="101">
        <f t="shared" si="16"/>
        <v>14783.972148000001</v>
      </c>
    </row>
    <row r="183" spans="1:17" ht="38.25">
      <c r="A183" s="136"/>
      <c r="B183" s="661"/>
      <c r="C183" s="747"/>
      <c r="D183" s="324"/>
      <c r="E183" s="672"/>
      <c r="F183" s="670"/>
      <c r="G183" s="276"/>
      <c r="H183" s="658"/>
      <c r="I183" s="659"/>
      <c r="J183" s="671"/>
      <c r="K183" s="657"/>
      <c r="L183" s="135"/>
      <c r="M183" s="104">
        <v>3240</v>
      </c>
      <c r="N183" s="104">
        <f t="shared" si="15"/>
        <v>3142.8</v>
      </c>
      <c r="O183" s="105">
        <v>7.0000000000000007E-2</v>
      </c>
      <c r="P183" s="101">
        <f t="shared" si="16"/>
        <v>3362.7960000000003</v>
      </c>
    </row>
    <row r="184" spans="1:17" ht="39" thickBot="1">
      <c r="A184" s="136"/>
      <c r="B184" s="661"/>
      <c r="C184" s="747"/>
      <c r="D184" s="324"/>
      <c r="E184" s="672"/>
      <c r="F184" s="670"/>
      <c r="G184" s="276"/>
      <c r="H184" s="658"/>
      <c r="I184" s="659"/>
      <c r="J184" s="671"/>
      <c r="K184" s="657"/>
      <c r="L184" s="135"/>
      <c r="M184" s="104">
        <v>14700</v>
      </c>
      <c r="N184" s="104">
        <f t="shared" si="15"/>
        <v>14259</v>
      </c>
      <c r="O184" s="105">
        <v>7.0000000000000007E-2</v>
      </c>
      <c r="P184" s="101">
        <f t="shared" si="16"/>
        <v>15257.130000000001</v>
      </c>
    </row>
    <row r="185" spans="1:17" ht="37.5">
      <c r="A185" s="127"/>
      <c r="B185" s="685" t="s">
        <v>8897</v>
      </c>
      <c r="C185" s="213"/>
      <c r="D185" s="756"/>
      <c r="E185" s="130"/>
      <c r="F185" s="88"/>
      <c r="G185" s="689" t="s">
        <v>8898</v>
      </c>
      <c r="H185" s="659"/>
      <c r="I185" s="132"/>
      <c r="J185" s="133"/>
      <c r="K185" s="114"/>
      <c r="L185" s="114"/>
      <c r="M185" s="104">
        <v>14582.7</v>
      </c>
      <c r="N185" s="104">
        <f t="shared" si="15"/>
        <v>14145.219000000001</v>
      </c>
      <c r="O185" s="105">
        <v>7.0000000000000007E-2</v>
      </c>
      <c r="P185" s="101">
        <f t="shared" si="16"/>
        <v>15135.384330000001</v>
      </c>
    </row>
    <row r="186" spans="1:17" ht="38.25">
      <c r="A186" s="42"/>
      <c r="B186" s="660" t="s">
        <v>8899</v>
      </c>
      <c r="C186" s="459"/>
      <c r="D186" s="322" t="s">
        <v>1629</v>
      </c>
      <c r="E186" s="672"/>
      <c r="F186" s="670"/>
      <c r="G186" s="276" t="s">
        <v>6980</v>
      </c>
      <c r="H186" s="658"/>
      <c r="I186" s="659"/>
      <c r="J186" s="671">
        <v>840</v>
      </c>
      <c r="K186" s="657">
        <v>21</v>
      </c>
      <c r="L186" s="657"/>
      <c r="M186" s="104">
        <v>13483.8</v>
      </c>
      <c r="N186" s="104">
        <f t="shared" si="15"/>
        <v>13079.286</v>
      </c>
      <c r="O186" s="105">
        <v>7.0000000000000007E-2</v>
      </c>
      <c r="P186" s="101">
        <f t="shared" si="16"/>
        <v>13994.836020000001</v>
      </c>
    </row>
    <row r="187" spans="1:17" ht="38.25">
      <c r="A187" s="42"/>
      <c r="B187" s="662" t="s">
        <v>8900</v>
      </c>
      <c r="C187" s="459"/>
      <c r="D187" s="322"/>
      <c r="E187" s="672"/>
      <c r="F187" s="670"/>
      <c r="G187" s="276" t="s">
        <v>8901</v>
      </c>
      <c r="H187" s="658"/>
      <c r="I187" s="659"/>
      <c r="J187" s="671">
        <v>940</v>
      </c>
      <c r="K187" s="657">
        <v>94</v>
      </c>
      <c r="L187" s="657"/>
      <c r="M187" s="104">
        <v>2669.52</v>
      </c>
      <c r="N187" s="104">
        <f t="shared" si="15"/>
        <v>2589.4344000000001</v>
      </c>
      <c r="O187" s="105">
        <v>7.0000000000000007E-2</v>
      </c>
      <c r="P187" s="101">
        <f t="shared" si="16"/>
        <v>2770.6948080000002</v>
      </c>
    </row>
    <row r="188" spans="1:17" ht="38.25">
      <c r="A188" s="1498"/>
      <c r="B188" s="1506" t="s">
        <v>8902</v>
      </c>
      <c r="C188" s="460"/>
      <c r="D188" s="1499" t="s">
        <v>540</v>
      </c>
      <c r="E188" s="1500" t="s">
        <v>8903</v>
      </c>
      <c r="F188" s="1501" t="s">
        <v>8904</v>
      </c>
      <c r="G188" s="282" t="s">
        <v>8905</v>
      </c>
      <c r="H188" s="1502">
        <v>700</v>
      </c>
      <c r="I188" s="703"/>
      <c r="J188" s="1175">
        <v>700</v>
      </c>
      <c r="K188" s="1503" t="s">
        <v>8906</v>
      </c>
      <c r="L188" s="1503"/>
      <c r="N188" s="104">
        <f t="shared" si="15"/>
        <v>0</v>
      </c>
      <c r="O188" s="105">
        <v>7.0000000000000007E-2</v>
      </c>
      <c r="P188" s="101">
        <f t="shared" si="16"/>
        <v>0</v>
      </c>
    </row>
    <row r="189" spans="1:17">
      <c r="A189" s="3777"/>
      <c r="B189" s="3777"/>
      <c r="C189" s="459"/>
      <c r="D189" s="162"/>
      <c r="E189" s="1504"/>
      <c r="F189" s="1505"/>
      <c r="G189" s="466"/>
      <c r="H189" s="29"/>
      <c r="I189" s="466"/>
      <c r="J189" s="1187"/>
      <c r="K189" s="1494"/>
      <c r="L189" s="1494"/>
      <c r="M189" s="104">
        <v>12972.96</v>
      </c>
      <c r="N189" s="104">
        <f t="shared" si="15"/>
        <v>12583.771199999999</v>
      </c>
      <c r="O189" s="105">
        <v>7.0000000000000007E-2</v>
      </c>
      <c r="P189" s="101">
        <f t="shared" si="16"/>
        <v>13464.635183999999</v>
      </c>
      <c r="Q189" s="3">
        <f>598.5/12</f>
        <v>49.875</v>
      </c>
    </row>
    <row r="190" spans="1:17">
      <c r="A190" s="127"/>
      <c r="B190" s="32" t="s">
        <v>8907</v>
      </c>
      <c r="C190" s="459"/>
      <c r="D190" s="324" t="s">
        <v>8908</v>
      </c>
      <c r="E190" s="95">
        <v>195</v>
      </c>
      <c r="F190" s="361">
        <v>1950</v>
      </c>
      <c r="G190" s="131" t="s">
        <v>8909</v>
      </c>
      <c r="H190" s="29">
        <v>1850</v>
      </c>
      <c r="I190" s="466" t="s">
        <v>8910</v>
      </c>
      <c r="J190" s="442">
        <f>9246.3/5</f>
        <v>1849.2599999999998</v>
      </c>
      <c r="K190" s="332">
        <v>184.9</v>
      </c>
      <c r="L190" s="332"/>
      <c r="M190" s="104">
        <v>12687.84</v>
      </c>
      <c r="N190" s="104">
        <f t="shared" si="15"/>
        <v>12307.2048</v>
      </c>
      <c r="O190" s="105">
        <v>7.0000000000000007E-2</v>
      </c>
      <c r="P190" s="101">
        <f t="shared" si="16"/>
        <v>13168.709135999999</v>
      </c>
      <c r="Q190" s="3">
        <f>450/12</f>
        <v>37.5</v>
      </c>
    </row>
    <row r="191" spans="1:17">
      <c r="A191" s="127"/>
      <c r="B191" s="32" t="s">
        <v>8911</v>
      </c>
      <c r="C191" s="459"/>
      <c r="D191" s="324" t="s">
        <v>8908</v>
      </c>
      <c r="E191" s="95">
        <v>170</v>
      </c>
      <c r="F191" s="361">
        <v>1700</v>
      </c>
      <c r="G191" s="131" t="s">
        <v>8912</v>
      </c>
      <c r="H191" s="29">
        <v>1600</v>
      </c>
      <c r="I191" s="466" t="s">
        <v>8913</v>
      </c>
      <c r="J191" s="442">
        <f>15520/10</f>
        <v>1552</v>
      </c>
      <c r="K191" s="332">
        <f>J191/10</f>
        <v>155.19999999999999</v>
      </c>
      <c r="L191" s="332"/>
      <c r="M191" s="104">
        <v>16572.599999999999</v>
      </c>
      <c r="N191" s="104">
        <f t="shared" si="15"/>
        <v>16075.421999999999</v>
      </c>
      <c r="O191" s="105">
        <v>7.0000000000000007E-2</v>
      </c>
      <c r="P191" s="101">
        <f t="shared" si="16"/>
        <v>17200.701539999998</v>
      </c>
    </row>
    <row r="192" spans="1:17">
      <c r="A192" s="127"/>
      <c r="B192" s="32"/>
      <c r="C192" s="459"/>
      <c r="D192" s="324"/>
      <c r="E192" s="95"/>
      <c r="F192" s="361"/>
      <c r="G192" s="131"/>
      <c r="H192" s="29"/>
      <c r="I192" s="466"/>
      <c r="J192" s="442"/>
      <c r="K192" s="332"/>
      <c r="L192" s="332"/>
      <c r="M192" s="104">
        <v>6021.12</v>
      </c>
      <c r="N192" s="104">
        <f t="shared" ref="N192:N200" si="17">M192-(M192*0.03)</f>
        <v>5840.4863999999998</v>
      </c>
      <c r="O192" s="105">
        <v>7.0000000000000007E-2</v>
      </c>
      <c r="P192" s="101">
        <f>(N192*O192)+N192</f>
        <v>6249.3204479999995</v>
      </c>
    </row>
    <row r="193" spans="1:16">
      <c r="A193" s="42"/>
      <c r="B193" s="685" t="s">
        <v>8914</v>
      </c>
      <c r="C193" s="1497"/>
      <c r="D193" s="756"/>
      <c r="E193" s="44"/>
      <c r="F193" s="51"/>
      <c r="G193" s="766" t="s">
        <v>8915</v>
      </c>
      <c r="H193" s="29" t="s">
        <v>8916</v>
      </c>
      <c r="I193" s="150"/>
      <c r="J193" s="133"/>
      <c r="K193" s="134"/>
      <c r="L193" s="134"/>
      <c r="M193" s="104">
        <v>8714.16</v>
      </c>
      <c r="N193" s="104">
        <f t="shared" si="17"/>
        <v>8452.7351999999992</v>
      </c>
      <c r="O193" s="105">
        <v>7.0000000000000007E-2</v>
      </c>
      <c r="P193" s="101">
        <f>(N193*O193)+N193</f>
        <v>9044.4266639999987</v>
      </c>
    </row>
    <row r="194" spans="1:16">
      <c r="A194" s="148"/>
      <c r="B194" s="1375" t="s">
        <v>8917</v>
      </c>
      <c r="C194" s="753" t="s">
        <v>8918</v>
      </c>
      <c r="D194" s="1339" t="s">
        <v>1629</v>
      </c>
      <c r="E194" s="130"/>
      <c r="F194" s="88"/>
      <c r="G194" s="765" t="s">
        <v>8919</v>
      </c>
      <c r="H194" s="69">
        <v>940</v>
      </c>
      <c r="I194" s="497"/>
      <c r="J194" s="1376">
        <v>940</v>
      </c>
      <c r="K194" s="1377">
        <v>23.5</v>
      </c>
      <c r="L194" s="1377"/>
      <c r="M194" s="104">
        <v>0</v>
      </c>
      <c r="N194" s="104">
        <f t="shared" si="17"/>
        <v>0</v>
      </c>
      <c r="O194" s="105">
        <v>7.0000000000000007E-2</v>
      </c>
      <c r="P194" s="101">
        <f t="shared" ref="P194:P200" si="18">(N194*O194)+N194</f>
        <v>0</v>
      </c>
    </row>
    <row r="195" spans="1:16" ht="38.25">
      <c r="A195" s="148"/>
      <c r="B195" s="393"/>
      <c r="C195" s="753"/>
      <c r="D195" s="1339"/>
      <c r="E195" s="669"/>
      <c r="F195" s="670"/>
      <c r="G195" s="1115"/>
      <c r="H195" s="69"/>
      <c r="I195" s="144"/>
      <c r="J195" s="1376"/>
      <c r="K195" s="1378"/>
      <c r="L195" s="1378"/>
      <c r="M195" s="104">
        <v>18537.7</v>
      </c>
      <c r="N195" s="104">
        <f t="shared" si="17"/>
        <v>17981.569</v>
      </c>
      <c r="O195" s="105">
        <v>7.0000000000000007E-2</v>
      </c>
      <c r="P195" s="101">
        <f t="shared" si="18"/>
        <v>19240.278829999999</v>
      </c>
    </row>
    <row r="196" spans="1:16" ht="37.5">
      <c r="A196" s="151"/>
      <c r="B196" s="707"/>
      <c r="C196" s="392"/>
      <c r="D196" s="370"/>
      <c r="E196" s="44"/>
      <c r="F196" s="51"/>
      <c r="G196" s="766"/>
      <c r="H196" s="29"/>
      <c r="I196" s="132"/>
      <c r="J196" s="133"/>
      <c r="K196" s="134"/>
      <c r="L196" s="135"/>
      <c r="M196" s="104">
        <v>9031.68</v>
      </c>
      <c r="N196" s="104">
        <f t="shared" si="17"/>
        <v>8760.7296000000006</v>
      </c>
      <c r="O196" s="105">
        <v>7.0000000000000007E-2</v>
      </c>
      <c r="P196" s="101">
        <f t="shared" si="18"/>
        <v>9373.9806720000015</v>
      </c>
    </row>
    <row r="197" spans="1:16">
      <c r="A197" s="152"/>
      <c r="B197" s="387"/>
      <c r="C197" s="213"/>
      <c r="D197" s="756"/>
      <c r="E197" s="44"/>
      <c r="F197" s="51"/>
      <c r="G197" s="766"/>
      <c r="H197" s="29"/>
      <c r="I197" s="132"/>
      <c r="J197" s="133"/>
      <c r="K197" s="134"/>
      <c r="L197" s="135"/>
      <c r="N197" s="104">
        <f t="shared" si="17"/>
        <v>0</v>
      </c>
      <c r="O197" s="105">
        <v>7.0000000000000007E-2</v>
      </c>
      <c r="P197" s="101">
        <f t="shared" si="18"/>
        <v>0</v>
      </c>
    </row>
    <row r="198" spans="1:16" ht="40.5">
      <c r="A198" s="136"/>
      <c r="B198" s="1508"/>
      <c r="C198" s="3777"/>
      <c r="D198" s="3777"/>
      <c r="E198" s="3777"/>
      <c r="F198" s="3777"/>
      <c r="G198" s="3777"/>
      <c r="H198" s="3777"/>
      <c r="I198" s="3777"/>
      <c r="J198" s="3777"/>
      <c r="K198" s="3777"/>
      <c r="L198" s="135"/>
      <c r="M198" s="104">
        <v>8478.9599999999991</v>
      </c>
      <c r="N198" s="104">
        <f t="shared" si="17"/>
        <v>8224.5911999999989</v>
      </c>
      <c r="O198" s="105">
        <v>7.0000000000000007E-2</v>
      </c>
      <c r="P198" s="101">
        <f t="shared" si="18"/>
        <v>8800.3125839999993</v>
      </c>
    </row>
    <row r="199" spans="1:16" ht="38.25">
      <c r="A199" s="136"/>
      <c r="B199" s="654"/>
      <c r="C199" s="747"/>
      <c r="D199" s="322"/>
      <c r="E199" s="669"/>
      <c r="F199" s="670"/>
      <c r="G199" s="275"/>
      <c r="H199" s="656"/>
      <c r="I199" s="656"/>
      <c r="J199" s="671"/>
      <c r="K199" s="657"/>
      <c r="L199" s="135"/>
      <c r="M199" s="104">
        <v>11122.62</v>
      </c>
      <c r="N199" s="104">
        <f t="shared" si="17"/>
        <v>10788.941400000002</v>
      </c>
      <c r="O199" s="105">
        <v>7.0000000000000007E-2</v>
      </c>
      <c r="P199" s="101">
        <f t="shared" si="18"/>
        <v>11544.167298000002</v>
      </c>
    </row>
    <row r="200" spans="1:16" ht="38.25">
      <c r="A200" s="136"/>
      <c r="B200" s="654"/>
      <c r="C200" s="747"/>
      <c r="D200" s="322"/>
      <c r="E200" s="672"/>
      <c r="F200" s="670"/>
      <c r="G200" s="275"/>
      <c r="H200" s="656"/>
      <c r="I200" s="656"/>
      <c r="J200" s="671"/>
      <c r="K200" s="657"/>
      <c r="L200" s="135"/>
      <c r="M200" s="104">
        <v>3813.12</v>
      </c>
      <c r="N200" s="104">
        <f t="shared" si="17"/>
        <v>3698.7264</v>
      </c>
      <c r="O200" s="105">
        <v>7.0000000000000007E-2</v>
      </c>
      <c r="P200" s="101">
        <f t="shared" si="18"/>
        <v>3957.637248</v>
      </c>
    </row>
    <row r="201" spans="1:16" ht="38.25">
      <c r="A201" s="136"/>
      <c r="B201" s="654"/>
      <c r="C201" s="747"/>
      <c r="D201" s="322"/>
      <c r="E201" s="672"/>
      <c r="F201" s="670"/>
      <c r="G201" s="275"/>
      <c r="H201" s="656"/>
      <c r="I201" s="656"/>
      <c r="J201" s="671"/>
      <c r="K201" s="657"/>
      <c r="L201" s="135"/>
    </row>
    <row r="202" spans="1:16" ht="38.25">
      <c r="A202" s="136"/>
      <c r="B202" s="654"/>
      <c r="C202" s="459"/>
      <c r="D202" s="322"/>
      <c r="E202" s="672"/>
      <c r="F202" s="670"/>
      <c r="G202" s="276"/>
      <c r="H202" s="658"/>
      <c r="I202" s="1568"/>
      <c r="J202" s="671"/>
      <c r="K202" s="657"/>
      <c r="L202" s="135"/>
    </row>
    <row r="203" spans="1:16">
      <c r="A203" s="136"/>
      <c r="B203" s="128"/>
      <c r="C203" s="213"/>
      <c r="D203" s="757"/>
      <c r="E203" s="182"/>
      <c r="F203" s="161"/>
      <c r="G203" s="766"/>
      <c r="H203" s="162"/>
      <c r="I203" s="1569"/>
      <c r="J203" s="133"/>
      <c r="K203" s="134"/>
      <c r="L203" s="135"/>
    </row>
    <row r="204" spans="1:16">
      <c r="A204" s="136"/>
      <c r="B204" s="26"/>
      <c r="C204" s="459"/>
      <c r="D204" s="324"/>
      <c r="E204" s="189"/>
      <c r="F204" s="665"/>
      <c r="G204" s="276"/>
      <c r="H204" s="203"/>
      <c r="I204" s="29"/>
      <c r="J204" s="353"/>
      <c r="K204" s="310"/>
      <c r="L204" s="135"/>
    </row>
    <row r="205" spans="1:16">
      <c r="A205" s="136"/>
      <c r="B205" s="26"/>
      <c r="C205" s="459"/>
      <c r="D205" s="322"/>
      <c r="E205" s="189"/>
      <c r="F205" s="665"/>
      <c r="G205" s="276"/>
      <c r="H205" s="203"/>
      <c r="I205" s="29"/>
      <c r="J205" s="353"/>
      <c r="K205" s="310"/>
      <c r="L205" s="135"/>
    </row>
    <row r="206" spans="1:16">
      <c r="A206" s="136"/>
      <c r="B206" s="26"/>
      <c r="C206" s="459"/>
      <c r="D206" s="322"/>
      <c r="E206" s="189"/>
      <c r="F206" s="665"/>
      <c r="G206" s="276"/>
      <c r="H206" s="203"/>
      <c r="I206" s="29"/>
      <c r="J206" s="353"/>
      <c r="K206" s="310"/>
      <c r="L206" s="135"/>
    </row>
    <row r="207" spans="1:16">
      <c r="A207" s="136"/>
      <c r="B207" s="26"/>
      <c r="C207" s="459"/>
      <c r="D207" s="322"/>
      <c r="E207" s="189"/>
      <c r="F207" s="665"/>
      <c r="G207" s="276"/>
      <c r="H207" s="203"/>
      <c r="I207" s="29"/>
      <c r="J207" s="353"/>
      <c r="K207" s="310"/>
      <c r="L207" s="135"/>
    </row>
    <row r="208" spans="1:16">
      <c r="A208" s="136"/>
      <c r="B208" s="26"/>
      <c r="C208" s="459"/>
      <c r="D208" s="322"/>
      <c r="E208" s="189"/>
      <c r="F208" s="665"/>
      <c r="G208" s="276"/>
      <c r="H208" s="203"/>
      <c r="I208" s="29"/>
      <c r="J208" s="353"/>
      <c r="K208" s="310"/>
      <c r="L208" s="135"/>
    </row>
    <row r="209" spans="1:16">
      <c r="A209" s="136"/>
      <c r="B209" s="225"/>
      <c r="C209" s="459"/>
      <c r="D209" s="322"/>
      <c r="E209" s="189"/>
      <c r="F209" s="665"/>
      <c r="G209" s="276"/>
      <c r="H209" s="203"/>
      <c r="I209" s="29"/>
      <c r="J209" s="353"/>
      <c r="K209" s="310"/>
      <c r="L209" s="135"/>
      <c r="M209" s="104">
        <v>8640</v>
      </c>
      <c r="N209" s="104">
        <f>M209-(M209*0.03)</f>
        <v>8380.7999999999993</v>
      </c>
      <c r="O209" s="105">
        <v>7.0000000000000007E-2</v>
      </c>
      <c r="P209" s="101">
        <f>(N209*O209)+N209</f>
        <v>8967.4559999999983</v>
      </c>
    </row>
    <row r="210" spans="1:16">
      <c r="A210" s="168"/>
      <c r="B210" s="3753"/>
      <c r="C210" s="618"/>
      <c r="D210" s="618"/>
      <c r="E210" s="3753"/>
      <c r="F210" s="3753"/>
      <c r="G210" s="281"/>
      <c r="H210" s="91"/>
      <c r="I210" s="3753"/>
      <c r="J210" s="170"/>
      <c r="K210" s="3753"/>
      <c r="L210" s="171"/>
      <c r="M210" s="3753"/>
    </row>
    <row r="211" spans="1:16">
      <c r="A211" s="2" t="s">
        <v>1</v>
      </c>
      <c r="B211" s="106"/>
      <c r="C211" s="318"/>
      <c r="F211" s="71"/>
      <c r="I211" s="107"/>
      <c r="K211" s="108"/>
      <c r="L211" s="109"/>
    </row>
    <row r="212" spans="1:16">
      <c r="A212" s="3761" t="s">
        <v>8052</v>
      </c>
      <c r="B212" s="3761"/>
      <c r="C212" s="168"/>
      <c r="D212" s="468"/>
      <c r="F212" s="71"/>
      <c r="I212" s="107"/>
      <c r="K212" s="108"/>
      <c r="L212" s="109"/>
    </row>
    <row r="213" spans="1:16" ht="35.25" thickBot="1">
      <c r="F213" s="71"/>
    </row>
    <row r="214" spans="1:16">
      <c r="A214" s="3770" t="s">
        <v>3</v>
      </c>
      <c r="B214" s="3771"/>
      <c r="C214" s="400" t="s">
        <v>4</v>
      </c>
      <c r="D214" s="754" t="s">
        <v>5</v>
      </c>
      <c r="E214" s="8" t="s">
        <v>6</v>
      </c>
      <c r="F214" s="9" t="s">
        <v>6</v>
      </c>
      <c r="G214" s="763" t="s">
        <v>7</v>
      </c>
      <c r="H214" s="112" t="s">
        <v>8</v>
      </c>
      <c r="I214" s="113" t="s">
        <v>936</v>
      </c>
      <c r="J214" s="115" t="s">
        <v>10</v>
      </c>
      <c r="K214" s="115" t="s">
        <v>10</v>
      </c>
      <c r="L214" s="116" t="s">
        <v>2534</v>
      </c>
      <c r="M214" s="117"/>
    </row>
    <row r="215" spans="1:16" ht="35.25" thickBot="1">
      <c r="A215" s="118"/>
      <c r="B215" s="119"/>
      <c r="C215" s="401"/>
      <c r="D215" s="755" t="s">
        <v>11</v>
      </c>
      <c r="E215" s="14" t="s">
        <v>13</v>
      </c>
      <c r="F215" s="15" t="s">
        <v>12</v>
      </c>
      <c r="G215" s="764"/>
      <c r="H215" s="122" t="s">
        <v>14</v>
      </c>
      <c r="I215" s="123" t="s">
        <v>937</v>
      </c>
      <c r="J215" s="125" t="s">
        <v>15</v>
      </c>
      <c r="K215" s="125" t="s">
        <v>16</v>
      </c>
      <c r="L215" s="126" t="s">
        <v>2535</v>
      </c>
      <c r="M215" s="117"/>
    </row>
    <row r="216" spans="1:16" ht="40.5">
      <c r="A216" s="1195"/>
      <c r="B216" s="387"/>
      <c r="C216" s="748"/>
      <c r="D216" s="756"/>
      <c r="E216" s="130"/>
      <c r="F216" s="88"/>
      <c r="G216" s="689"/>
      <c r="H216" s="659"/>
      <c r="I216" s="132"/>
      <c r="J216" s="133"/>
      <c r="K216" s="114"/>
      <c r="L216" s="714"/>
      <c r="M216" s="104">
        <v>3552</v>
      </c>
      <c r="N216" s="104">
        <f t="shared" ref="N216:N232" si="19">M216-(M216*0.03)</f>
        <v>3445.44</v>
      </c>
      <c r="O216" s="105">
        <v>7.0000000000000007E-2</v>
      </c>
      <c r="P216" s="101">
        <f t="shared" ref="P216:P232" si="20">(N216*O216)+N216</f>
        <v>3686.6208000000001</v>
      </c>
    </row>
    <row r="217" spans="1:16" ht="40.5">
      <c r="A217" s="190"/>
      <c r="B217" s="1507"/>
      <c r="C217" s="753"/>
      <c r="D217" s="322"/>
      <c r="E217" s="672"/>
      <c r="F217" s="670"/>
      <c r="G217" s="276"/>
      <c r="H217" s="658"/>
      <c r="I217" s="659"/>
      <c r="J217" s="671"/>
      <c r="K217" s="657"/>
      <c r="L217" s="714"/>
      <c r="N217" s="104">
        <f t="shared" si="19"/>
        <v>0</v>
      </c>
      <c r="O217" s="105">
        <v>7.0000000000000007E-2</v>
      </c>
      <c r="P217" s="101">
        <f t="shared" si="20"/>
        <v>0</v>
      </c>
    </row>
    <row r="218" spans="1:16" ht="40.5">
      <c r="A218" s="190"/>
      <c r="B218" s="707"/>
      <c r="C218" s="753"/>
      <c r="D218" s="322"/>
      <c r="E218" s="672"/>
      <c r="F218" s="670"/>
      <c r="G218" s="276"/>
      <c r="H218" s="658"/>
      <c r="I218" s="659"/>
      <c r="J218" s="671"/>
      <c r="K218" s="657"/>
      <c r="L218" s="714"/>
      <c r="M218" s="104">
        <v>9498.06</v>
      </c>
      <c r="N218" s="104">
        <f t="shared" si="19"/>
        <v>9213.118199999999</v>
      </c>
      <c r="O218" s="105">
        <v>7.0000000000000007E-2</v>
      </c>
      <c r="P218" s="101">
        <f t="shared" si="20"/>
        <v>9858.0364739999986</v>
      </c>
    </row>
    <row r="219" spans="1:16" ht="40.5">
      <c r="A219" s="1576"/>
      <c r="B219" s="1577"/>
      <c r="C219" s="1578"/>
      <c r="D219" s="1499"/>
      <c r="E219" s="1500"/>
      <c r="F219" s="1501"/>
      <c r="G219" s="282"/>
      <c r="H219" s="1502"/>
      <c r="I219" s="703"/>
      <c r="J219" s="1175"/>
      <c r="K219" s="1503"/>
      <c r="L219" s="714"/>
      <c r="M219" s="104">
        <v>15305.4</v>
      </c>
      <c r="N219" s="104">
        <f t="shared" si="19"/>
        <v>14846.237999999999</v>
      </c>
      <c r="O219" s="105">
        <v>7.0000000000000007E-2</v>
      </c>
      <c r="P219" s="101">
        <f t="shared" si="20"/>
        <v>15885.47466</v>
      </c>
    </row>
    <row r="220" spans="1:16" ht="40.5">
      <c r="A220" s="3777"/>
      <c r="B220" s="3777"/>
      <c r="C220" s="753"/>
      <c r="D220" s="162"/>
      <c r="E220" s="1504"/>
      <c r="F220" s="1505"/>
      <c r="G220" s="466"/>
      <c r="H220" s="29"/>
      <c r="I220" s="466"/>
      <c r="J220" s="1187"/>
      <c r="K220" s="1494"/>
      <c r="L220" s="714"/>
      <c r="N220" s="104">
        <f t="shared" si="19"/>
        <v>0</v>
      </c>
      <c r="O220" s="105">
        <v>7.0000000000000007E-2</v>
      </c>
      <c r="P220" s="101">
        <f t="shared" si="20"/>
        <v>0</v>
      </c>
    </row>
    <row r="221" spans="1:16" ht="40.5">
      <c r="A221" s="1195"/>
      <c r="B221" s="616"/>
      <c r="C221" s="753"/>
      <c r="D221" s="324"/>
      <c r="E221" s="95"/>
      <c r="F221" s="361"/>
      <c r="G221" s="131"/>
      <c r="H221" s="29"/>
      <c r="I221" s="466"/>
      <c r="J221" s="442"/>
      <c r="K221" s="332"/>
      <c r="L221" s="714"/>
      <c r="N221" s="104">
        <f t="shared" si="19"/>
        <v>0</v>
      </c>
      <c r="O221" s="105">
        <v>7.0000000000000007E-2</v>
      </c>
      <c r="P221" s="101">
        <f t="shared" si="20"/>
        <v>0</v>
      </c>
    </row>
    <row r="222" spans="1:16" ht="40.5">
      <c r="A222" s="1195"/>
      <c r="B222" s="616"/>
      <c r="C222" s="753"/>
      <c r="D222" s="324"/>
      <c r="E222" s="95"/>
      <c r="F222" s="361"/>
      <c r="G222" s="131"/>
      <c r="H222" s="29"/>
      <c r="I222" s="466"/>
      <c r="J222" s="442"/>
      <c r="K222" s="332"/>
      <c r="L222" s="714"/>
      <c r="N222" s="104">
        <f t="shared" si="19"/>
        <v>0</v>
      </c>
      <c r="O222" s="105">
        <v>7.0000000000000007E-2</v>
      </c>
      <c r="P222" s="101">
        <f t="shared" si="20"/>
        <v>0</v>
      </c>
    </row>
    <row r="223" spans="1:16" ht="39.75">
      <c r="A223" s="1195"/>
      <c r="B223" s="616"/>
      <c r="C223" s="753"/>
      <c r="D223" s="324"/>
      <c r="E223" s="95"/>
      <c r="F223" s="361"/>
      <c r="G223" s="131"/>
      <c r="H223" s="29"/>
      <c r="I223" s="466"/>
      <c r="J223" s="442"/>
      <c r="K223" s="332"/>
      <c r="L223" s="725"/>
      <c r="M223" s="104">
        <v>14244.12</v>
      </c>
      <c r="N223" s="104">
        <f t="shared" si="19"/>
        <v>13816.796400000001</v>
      </c>
      <c r="O223" s="105">
        <v>7.0000000000000007E-2</v>
      </c>
      <c r="P223" s="101">
        <f t="shared" si="20"/>
        <v>14783.972148000001</v>
      </c>
    </row>
    <row r="224" spans="1:16" ht="40.5">
      <c r="A224" s="190"/>
      <c r="B224" s="387"/>
      <c r="C224" s="748"/>
      <c r="D224" s="756"/>
      <c r="E224" s="44"/>
      <c r="F224" s="51"/>
      <c r="G224" s="766"/>
      <c r="H224" s="29"/>
      <c r="I224" s="150"/>
      <c r="J224" s="133"/>
      <c r="K224" s="134"/>
      <c r="L224" s="714"/>
      <c r="M224" s="104">
        <v>3240</v>
      </c>
      <c r="N224" s="104">
        <f t="shared" si="19"/>
        <v>3142.8</v>
      </c>
      <c r="O224" s="105">
        <v>7.0000000000000007E-2</v>
      </c>
      <c r="P224" s="101">
        <f t="shared" si="20"/>
        <v>3362.7960000000003</v>
      </c>
    </row>
    <row r="225" spans="1:16" ht="40.5">
      <c r="A225" s="148"/>
      <c r="B225" s="1375"/>
      <c r="C225" s="753"/>
      <c r="D225" s="1339"/>
      <c r="E225" s="130"/>
      <c r="F225" s="88"/>
      <c r="G225" s="765"/>
      <c r="H225" s="69"/>
      <c r="I225" s="497"/>
      <c r="J225" s="1376"/>
      <c r="K225" s="1377"/>
      <c r="L225" s="714"/>
      <c r="M225" s="104">
        <v>14700</v>
      </c>
      <c r="N225" s="104">
        <f t="shared" si="19"/>
        <v>14259</v>
      </c>
      <c r="O225" s="105">
        <v>7.0000000000000007E-2</v>
      </c>
      <c r="P225" s="101">
        <f t="shared" si="20"/>
        <v>15257.130000000001</v>
      </c>
    </row>
    <row r="226" spans="1:16" ht="40.5">
      <c r="A226" s="148"/>
      <c r="B226" s="393"/>
      <c r="C226" s="753"/>
      <c r="D226" s="1339"/>
      <c r="E226" s="669"/>
      <c r="F226" s="670"/>
      <c r="G226" s="1115"/>
      <c r="H226" s="69"/>
      <c r="I226" s="144"/>
      <c r="J226" s="1376"/>
      <c r="K226" s="1378"/>
      <c r="L226" s="726"/>
      <c r="M226" s="104">
        <v>14582.7</v>
      </c>
      <c r="N226" s="104">
        <f t="shared" si="19"/>
        <v>14145.219000000001</v>
      </c>
      <c r="O226" s="105">
        <v>7.0000000000000007E-2</v>
      </c>
      <c r="P226" s="101">
        <f t="shared" si="20"/>
        <v>15135.384330000001</v>
      </c>
    </row>
    <row r="227" spans="1:16" ht="40.5">
      <c r="A227" s="148"/>
      <c r="B227" s="393"/>
      <c r="C227" s="753"/>
      <c r="D227" s="1339"/>
      <c r="E227" s="672"/>
      <c r="F227" s="670"/>
      <c r="G227" s="1115"/>
      <c r="H227" s="69"/>
      <c r="I227" s="144"/>
      <c r="J227" s="145"/>
      <c r="K227" s="181"/>
      <c r="L227" s="726"/>
      <c r="M227" s="104">
        <v>13483.8</v>
      </c>
      <c r="N227" s="104">
        <f t="shared" si="19"/>
        <v>13079.286</v>
      </c>
      <c r="O227" s="105">
        <v>7.0000000000000007E-2</v>
      </c>
      <c r="P227" s="101">
        <f t="shared" si="20"/>
        <v>13994.836020000001</v>
      </c>
    </row>
    <row r="228" spans="1:16" ht="41.25" thickBot="1">
      <c r="A228" s="42"/>
      <c r="B228" s="645"/>
      <c r="C228" s="459"/>
      <c r="D228" s="322"/>
      <c r="E228" s="673"/>
      <c r="F228" s="1254"/>
      <c r="G228" s="276"/>
      <c r="H228" s="658"/>
      <c r="I228" s="659"/>
      <c r="J228" s="671"/>
      <c r="K228" s="657"/>
      <c r="L228" s="726"/>
      <c r="M228" s="104">
        <v>2669.52</v>
      </c>
      <c r="N228" s="104">
        <f t="shared" si="19"/>
        <v>2589.4344000000001</v>
      </c>
      <c r="O228" s="105">
        <v>7.0000000000000007E-2</v>
      </c>
      <c r="P228" s="101">
        <f t="shared" si="20"/>
        <v>2770.6948080000002</v>
      </c>
    </row>
    <row r="229" spans="1:16" ht="35.25" customHeight="1">
      <c r="A229" s="3777"/>
      <c r="B229" s="3777"/>
      <c r="C229" s="459"/>
      <c r="D229" s="646"/>
      <c r="E229" s="1186"/>
      <c r="F229" s="88"/>
      <c r="G229" s="131"/>
      <c r="H229" s="29"/>
      <c r="I229" s="466"/>
      <c r="J229" s="1187"/>
      <c r="K229" s="313"/>
      <c r="L229" s="726"/>
      <c r="N229" s="104">
        <f t="shared" si="19"/>
        <v>0</v>
      </c>
      <c r="O229" s="105">
        <v>7.0000000000000007E-2</v>
      </c>
      <c r="P229" s="101">
        <f t="shared" si="20"/>
        <v>0</v>
      </c>
    </row>
    <row r="230" spans="1:16" ht="40.5">
      <c r="A230" s="127"/>
      <c r="B230" s="32"/>
      <c r="C230" s="459"/>
      <c r="D230" s="324"/>
      <c r="E230" s="95"/>
      <c r="F230" s="361"/>
      <c r="G230" s="131"/>
      <c r="H230" s="29"/>
      <c r="I230" s="466"/>
      <c r="J230" s="442"/>
      <c r="K230" s="332"/>
      <c r="L230" s="726"/>
      <c r="M230" s="104">
        <v>12972.96</v>
      </c>
      <c r="N230" s="104">
        <f t="shared" si="19"/>
        <v>12583.771199999999</v>
      </c>
      <c r="O230" s="105">
        <v>7.0000000000000007E-2</v>
      </c>
      <c r="P230" s="101">
        <f t="shared" si="20"/>
        <v>13464.635183999999</v>
      </c>
    </row>
    <row r="231" spans="1:16" ht="40.5">
      <c r="A231" s="127"/>
      <c r="B231" s="32"/>
      <c r="C231" s="459"/>
      <c r="D231" s="324"/>
      <c r="E231" s="95"/>
      <c r="F231" s="361"/>
      <c r="G231" s="131"/>
      <c r="H231" s="29"/>
      <c r="I231" s="466"/>
      <c r="J231" s="442"/>
      <c r="K231" s="332"/>
      <c r="L231" s="726"/>
      <c r="M231" s="104">
        <v>12687.84</v>
      </c>
      <c r="N231" s="104">
        <f t="shared" si="19"/>
        <v>12307.2048</v>
      </c>
      <c r="O231" s="105">
        <v>7.0000000000000007E-2</v>
      </c>
      <c r="P231" s="101">
        <f t="shared" si="20"/>
        <v>13168.709135999999</v>
      </c>
    </row>
    <row r="232" spans="1:16" ht="40.5">
      <c r="A232" s="127"/>
      <c r="B232" s="32"/>
      <c r="C232" s="459"/>
      <c r="D232" s="324"/>
      <c r="E232" s="95"/>
      <c r="F232" s="361"/>
      <c r="G232" s="131"/>
      <c r="H232" s="29"/>
      <c r="I232" s="466"/>
      <c r="J232" s="442"/>
      <c r="K232" s="332"/>
      <c r="L232" s="714"/>
      <c r="M232" s="104">
        <v>16572.599999999999</v>
      </c>
      <c r="N232" s="104">
        <f t="shared" si="19"/>
        <v>16075.421999999999</v>
      </c>
      <c r="O232" s="105">
        <v>7.0000000000000007E-2</v>
      </c>
      <c r="P232" s="101">
        <f t="shared" si="20"/>
        <v>17200.701539999998</v>
      </c>
    </row>
    <row r="233" spans="1:16" ht="40.5">
      <c r="A233" s="42"/>
      <c r="B233" s="128"/>
      <c r="C233" s="213"/>
      <c r="D233" s="756"/>
      <c r="E233" s="44"/>
      <c r="F233" s="51"/>
      <c r="G233" s="766"/>
      <c r="H233" s="29"/>
      <c r="I233" s="150"/>
      <c r="J233" s="133"/>
      <c r="K233" s="134"/>
      <c r="L233" s="714"/>
      <c r="M233" s="104">
        <v>6021.12</v>
      </c>
      <c r="N233" s="104">
        <f t="shared" ref="N233:N241" si="21">M233-(M233*0.03)</f>
        <v>5840.4863999999998</v>
      </c>
      <c r="O233" s="105">
        <v>7.0000000000000007E-2</v>
      </c>
      <c r="P233" s="101">
        <f>(N233*O233)+N233</f>
        <v>6249.3204479999995</v>
      </c>
    </row>
    <row r="234" spans="1:16" ht="40.5">
      <c r="A234" s="148"/>
      <c r="B234" s="1375"/>
      <c r="C234" s="753"/>
      <c r="D234" s="1339"/>
      <c r="E234" s="130"/>
      <c r="F234" s="88"/>
      <c r="G234" s="765"/>
      <c r="H234" s="69"/>
      <c r="I234" s="497"/>
      <c r="J234" s="1376"/>
      <c r="K234" s="1377"/>
      <c r="L234" s="714"/>
      <c r="M234" s="104">
        <v>8714.16</v>
      </c>
      <c r="N234" s="104">
        <f t="shared" si="21"/>
        <v>8452.7351999999992</v>
      </c>
      <c r="O234" s="105">
        <v>7.0000000000000007E-2</v>
      </c>
      <c r="P234" s="101">
        <f>(N234*O234)+N234</f>
        <v>9044.4266639999987</v>
      </c>
    </row>
    <row r="235" spans="1:16" ht="40.5">
      <c r="A235" s="148"/>
      <c r="B235" s="393"/>
      <c r="C235" s="753"/>
      <c r="D235" s="1339"/>
      <c r="E235" s="669"/>
      <c r="F235" s="670"/>
      <c r="G235" s="1115"/>
      <c r="H235" s="69"/>
      <c r="I235" s="144"/>
      <c r="J235" s="1376"/>
      <c r="K235" s="1378"/>
      <c r="L235" s="714"/>
      <c r="M235" s="104">
        <v>0</v>
      </c>
      <c r="N235" s="104">
        <f t="shared" si="21"/>
        <v>0</v>
      </c>
      <c r="O235" s="105">
        <v>7.0000000000000007E-2</v>
      </c>
      <c r="P235" s="101">
        <f t="shared" ref="P235:P241" si="22">(N235*O235)+N235</f>
        <v>0</v>
      </c>
    </row>
    <row r="236" spans="1:16" ht="38.25">
      <c r="A236" s="148"/>
      <c r="B236" s="393"/>
      <c r="C236" s="753"/>
      <c r="D236" s="1339"/>
      <c r="E236" s="672"/>
      <c r="F236" s="670"/>
      <c r="G236" s="1115"/>
      <c r="H236" s="69"/>
      <c r="I236" s="144"/>
      <c r="J236" s="145"/>
      <c r="K236" s="181"/>
      <c r="L236" s="135"/>
      <c r="M236" s="104">
        <v>18537.7</v>
      </c>
      <c r="N236" s="104">
        <f t="shared" si="21"/>
        <v>17981.569</v>
      </c>
      <c r="O236" s="105">
        <v>7.0000000000000007E-2</v>
      </c>
      <c r="P236" s="101">
        <f t="shared" si="22"/>
        <v>19240.278829999999</v>
      </c>
    </row>
    <row r="237" spans="1:16" ht="39.75">
      <c r="A237" s="896"/>
      <c r="B237" s="1338"/>
      <c r="C237" s="753"/>
      <c r="D237" s="1339"/>
      <c r="E237" s="672"/>
      <c r="F237" s="670"/>
      <c r="G237" s="1119"/>
      <c r="H237" s="1119"/>
      <c r="I237" s="1119"/>
      <c r="J237" s="1119"/>
      <c r="K237" s="1118"/>
      <c r="L237" s="135"/>
      <c r="M237" s="104">
        <v>9031.68</v>
      </c>
      <c r="N237" s="104">
        <f t="shared" si="21"/>
        <v>8760.7296000000006</v>
      </c>
      <c r="O237" s="105">
        <v>7.0000000000000007E-2</v>
      </c>
      <c r="P237" s="101">
        <f t="shared" si="22"/>
        <v>9373.9806720000015</v>
      </c>
    </row>
    <row r="238" spans="1:16" ht="38.25">
      <c r="A238" s="897"/>
      <c r="B238" s="993"/>
      <c r="C238" s="748"/>
      <c r="D238" s="760"/>
      <c r="E238" s="672"/>
      <c r="F238" s="670"/>
      <c r="G238" s="765"/>
      <c r="H238" s="69"/>
      <c r="I238" s="144"/>
      <c r="J238" s="145"/>
      <c r="K238" s="146"/>
      <c r="L238" s="135"/>
      <c r="N238" s="104">
        <f t="shared" si="21"/>
        <v>0</v>
      </c>
      <c r="O238" s="105">
        <v>7.0000000000000007E-2</v>
      </c>
      <c r="P238" s="101">
        <f t="shared" si="22"/>
        <v>0</v>
      </c>
    </row>
    <row r="239" spans="1:16" ht="38.25">
      <c r="A239" s="148"/>
      <c r="B239" s="393"/>
      <c r="C239" s="753"/>
      <c r="D239" s="1339"/>
      <c r="E239" s="672"/>
      <c r="F239" s="670"/>
      <c r="G239" s="1115"/>
      <c r="H239" s="69"/>
      <c r="I239" s="144"/>
      <c r="J239" s="145"/>
      <c r="K239" s="181"/>
      <c r="L239" s="135"/>
      <c r="M239" s="104">
        <v>8478.9599999999991</v>
      </c>
      <c r="N239" s="104">
        <f t="shared" si="21"/>
        <v>8224.5911999999989</v>
      </c>
      <c r="O239" s="105">
        <v>7.0000000000000007E-2</v>
      </c>
      <c r="P239" s="101">
        <f t="shared" si="22"/>
        <v>8800.3125839999993</v>
      </c>
    </row>
    <row r="240" spans="1:16">
      <c r="A240" s="148"/>
      <c r="B240" s="393"/>
      <c r="C240" s="753"/>
      <c r="D240" s="1339"/>
      <c r="E240" s="130"/>
      <c r="F240" s="88"/>
      <c r="G240" s="1115"/>
      <c r="H240" s="69"/>
      <c r="I240" s="144"/>
      <c r="J240" s="145"/>
      <c r="K240" s="181"/>
      <c r="L240" s="135"/>
      <c r="M240" s="104">
        <v>11122.62</v>
      </c>
      <c r="N240" s="104">
        <f t="shared" si="21"/>
        <v>10788.941400000002</v>
      </c>
      <c r="O240" s="105">
        <v>7.0000000000000007E-2</v>
      </c>
      <c r="P240" s="101">
        <f t="shared" si="22"/>
        <v>11544.167298000002</v>
      </c>
    </row>
    <row r="241" spans="1:16" ht="39.75">
      <c r="A241" s="148"/>
      <c r="B241" s="1338"/>
      <c r="C241" s="753"/>
      <c r="D241" s="1339"/>
      <c r="E241" s="669"/>
      <c r="F241" s="670"/>
      <c r="G241" s="1119"/>
      <c r="H241" s="1119"/>
      <c r="I241" s="1119"/>
      <c r="J241" s="1119"/>
      <c r="K241" s="1118"/>
      <c r="L241" s="135"/>
      <c r="M241" s="104">
        <v>3813.12</v>
      </c>
      <c r="N241" s="104">
        <f t="shared" si="21"/>
        <v>3698.7264</v>
      </c>
      <c r="O241" s="105">
        <v>7.0000000000000007E-2</v>
      </c>
      <c r="P241" s="101">
        <f t="shared" si="22"/>
        <v>3957.637248</v>
      </c>
    </row>
    <row r="242" spans="1:16" ht="38.25">
      <c r="A242" s="148"/>
      <c r="B242" s="898"/>
      <c r="C242" s="751"/>
      <c r="D242" s="899"/>
      <c r="E242" s="672"/>
      <c r="F242" s="670"/>
      <c r="G242" s="1116"/>
      <c r="H242" s="900"/>
      <c r="I242" s="694"/>
      <c r="J242" s="902"/>
      <c r="K242" s="1117"/>
      <c r="L242" s="135"/>
    </row>
    <row r="243" spans="1:16" ht="38.25">
      <c r="A243" s="148"/>
      <c r="B243" s="898"/>
      <c r="C243" s="751"/>
      <c r="D243" s="899"/>
      <c r="E243" s="672"/>
      <c r="F243" s="670"/>
      <c r="G243" s="1116"/>
      <c r="H243" s="900"/>
      <c r="I243" s="694"/>
      <c r="J243" s="902"/>
      <c r="K243" s="1117"/>
      <c r="L243" s="135"/>
    </row>
    <row r="244" spans="1:16" ht="38.25">
      <c r="A244" s="148"/>
      <c r="B244" s="1579"/>
      <c r="C244" s="751"/>
      <c r="D244" s="899"/>
      <c r="E244" s="672"/>
      <c r="F244" s="670"/>
      <c r="G244" s="630"/>
      <c r="H244" s="900"/>
      <c r="I244" s="901"/>
      <c r="J244" s="902"/>
      <c r="K244" s="903"/>
      <c r="L244" s="135"/>
    </row>
    <row r="245" spans="1:16" ht="38.25">
      <c r="A245" s="148"/>
      <c r="B245" s="898"/>
      <c r="C245" s="753"/>
      <c r="D245" s="899"/>
      <c r="E245" s="672"/>
      <c r="F245" s="670"/>
      <c r="G245" s="904"/>
      <c r="H245" s="900"/>
      <c r="I245" s="694"/>
      <c r="J245" s="902"/>
      <c r="K245" s="903"/>
      <c r="L245" s="135"/>
    </row>
    <row r="246" spans="1:16" ht="38.25">
      <c r="A246" s="136"/>
      <c r="B246" s="128"/>
      <c r="C246" s="213"/>
      <c r="D246" s="757"/>
      <c r="E246" s="672"/>
      <c r="F246" s="670"/>
      <c r="G246" s="766"/>
      <c r="H246" s="162"/>
      <c r="I246" s="163"/>
      <c r="J246" s="133"/>
      <c r="K246" s="134"/>
      <c r="L246" s="135"/>
    </row>
    <row r="247" spans="1:16" ht="38.25">
      <c r="A247" s="136"/>
      <c r="B247" s="128"/>
      <c r="C247" s="213"/>
      <c r="D247" s="757"/>
      <c r="E247" s="672"/>
      <c r="F247" s="670"/>
      <c r="G247" s="766"/>
      <c r="H247" s="162"/>
      <c r="I247" s="163"/>
      <c r="J247" s="133"/>
      <c r="K247" s="134"/>
      <c r="L247" s="135"/>
    </row>
    <row r="248" spans="1:16" ht="28.5" customHeight="1">
      <c r="A248" s="136"/>
      <c r="B248" s="128"/>
      <c r="C248" s="213"/>
      <c r="D248" s="757"/>
      <c r="E248" s="182"/>
      <c r="F248" s="161"/>
      <c r="G248" s="766"/>
      <c r="H248" s="162"/>
      <c r="I248" s="163"/>
      <c r="J248" s="133"/>
      <c r="K248" s="134"/>
      <c r="L248" s="135"/>
    </row>
    <row r="249" spans="1:16">
      <c r="A249" s="168"/>
      <c r="B249" s="3753"/>
      <c r="C249" s="618"/>
      <c r="D249" s="618"/>
      <c r="E249" s="3753"/>
      <c r="F249" s="3753"/>
      <c r="G249" s="281"/>
      <c r="H249" s="91"/>
      <c r="I249" s="3753"/>
      <c r="J249" s="170"/>
      <c r="K249" s="3753"/>
    </row>
    <row r="250" spans="1:16">
      <c r="A250" s="2" t="s">
        <v>1</v>
      </c>
      <c r="B250" s="106"/>
      <c r="C250" s="318"/>
      <c r="F250" s="71"/>
      <c r="I250" s="107"/>
      <c r="K250" s="108"/>
      <c r="L250" s="109"/>
    </row>
    <row r="251" spans="1:16">
      <c r="A251" s="3761" t="s">
        <v>8052</v>
      </c>
      <c r="B251" s="3761"/>
      <c r="C251" s="168"/>
      <c r="D251" s="468"/>
      <c r="F251" s="71"/>
      <c r="I251" s="107"/>
      <c r="K251" s="108"/>
      <c r="L251" s="109"/>
    </row>
    <row r="252" spans="1:16" ht="35.25" thickBot="1">
      <c r="F252" s="71"/>
    </row>
    <row r="253" spans="1:16">
      <c r="A253" s="3770" t="s">
        <v>3</v>
      </c>
      <c r="B253" s="3771"/>
      <c r="C253" s="400" t="s">
        <v>4</v>
      </c>
      <c r="D253" s="754" t="s">
        <v>5</v>
      </c>
      <c r="E253" s="8" t="s">
        <v>6</v>
      </c>
      <c r="F253" s="9" t="s">
        <v>6</v>
      </c>
      <c r="G253" s="763" t="s">
        <v>7</v>
      </c>
      <c r="H253" s="112" t="s">
        <v>8</v>
      </c>
      <c r="I253" s="113" t="s">
        <v>936</v>
      </c>
      <c r="J253" s="114" t="s">
        <v>10</v>
      </c>
      <c r="K253" s="115" t="s">
        <v>10</v>
      </c>
      <c r="L253" s="116" t="s">
        <v>2534</v>
      </c>
      <c r="M253" s="117"/>
    </row>
    <row r="254" spans="1:16" ht="35.25" thickBot="1">
      <c r="A254" s="118"/>
      <c r="B254" s="119"/>
      <c r="C254" s="401"/>
      <c r="D254" s="755" t="s">
        <v>11</v>
      </c>
      <c r="E254" s="14" t="s">
        <v>13</v>
      </c>
      <c r="F254" s="15" t="s">
        <v>12</v>
      </c>
      <c r="G254" s="764"/>
      <c r="H254" s="122" t="s">
        <v>14</v>
      </c>
      <c r="I254" s="123" t="s">
        <v>937</v>
      </c>
      <c r="J254" s="124" t="s">
        <v>16</v>
      </c>
      <c r="K254" s="125" t="s">
        <v>15</v>
      </c>
      <c r="L254" s="126" t="s">
        <v>2535</v>
      </c>
      <c r="M254" s="117"/>
    </row>
    <row r="255" spans="1:16" ht="38.25">
      <c r="A255" s="127"/>
      <c r="B255" s="993"/>
      <c r="C255" s="766"/>
      <c r="D255" s="659"/>
      <c r="E255" s="690"/>
      <c r="F255" s="688"/>
      <c r="G255" s="3777"/>
      <c r="H255" s="3777"/>
      <c r="I255" s="3777"/>
      <c r="J255" s="3777"/>
      <c r="K255" s="3777"/>
      <c r="L255" s="135"/>
      <c r="M255" s="104">
        <v>3552</v>
      </c>
      <c r="N255" s="104">
        <f t="shared" ref="N255:N271" si="23">M255-(M255*0.03)</f>
        <v>3445.44</v>
      </c>
      <c r="O255" s="105">
        <v>7.0000000000000007E-2</v>
      </c>
      <c r="P255" s="101">
        <f t="shared" ref="P255:P271" si="24">(N255*O255)+N255</f>
        <v>3686.6208000000001</v>
      </c>
    </row>
    <row r="256" spans="1:16" ht="38.25">
      <c r="A256" s="136"/>
      <c r="B256" s="707"/>
      <c r="C256" s="392"/>
      <c r="D256" s="370"/>
      <c r="E256" s="687"/>
      <c r="F256" s="688"/>
      <c r="G256" s="766"/>
      <c r="H256" s="659"/>
      <c r="I256" s="466"/>
      <c r="J256" s="691"/>
      <c r="K256" s="692"/>
      <c r="L256" s="135"/>
      <c r="N256" s="104">
        <f t="shared" si="23"/>
        <v>0</v>
      </c>
      <c r="O256" s="105">
        <v>7.0000000000000007E-2</v>
      </c>
      <c r="P256" s="101">
        <f t="shared" si="24"/>
        <v>0</v>
      </c>
    </row>
    <row r="257" spans="1:16">
      <c r="A257" s="136"/>
      <c r="B257" s="387"/>
      <c r="C257" s="213"/>
      <c r="D257" s="756"/>
      <c r="E257" s="44"/>
      <c r="F257" s="51"/>
      <c r="G257" s="766"/>
      <c r="H257" s="29"/>
      <c r="I257" s="466"/>
      <c r="J257" s="133"/>
      <c r="K257" s="134"/>
      <c r="L257" s="135"/>
      <c r="M257" s="104">
        <v>9498.06</v>
      </c>
      <c r="N257" s="104">
        <f t="shared" si="23"/>
        <v>9213.118199999999</v>
      </c>
      <c r="O257" s="105">
        <v>7.0000000000000007E-2</v>
      </c>
      <c r="P257" s="101">
        <f t="shared" si="24"/>
        <v>9858.0364739999986</v>
      </c>
    </row>
    <row r="258" spans="1:16">
      <c r="A258" s="136"/>
      <c r="B258" s="387"/>
      <c r="C258" s="213"/>
      <c r="D258" s="756"/>
      <c r="E258" s="44"/>
      <c r="F258" s="51"/>
      <c r="G258" s="766"/>
      <c r="H258" s="29"/>
      <c r="I258" s="132"/>
      <c r="J258" s="133"/>
      <c r="K258" s="134"/>
      <c r="L258" s="135"/>
      <c r="M258" s="104">
        <v>15305.4</v>
      </c>
      <c r="N258" s="104">
        <f t="shared" si="23"/>
        <v>14846.237999999999</v>
      </c>
      <c r="O258" s="105">
        <v>7.0000000000000007E-2</v>
      </c>
      <c r="P258" s="101">
        <f t="shared" si="24"/>
        <v>15885.47466</v>
      </c>
    </row>
    <row r="259" spans="1:16">
      <c r="A259" s="136"/>
      <c r="B259" s="387"/>
      <c r="C259" s="213"/>
      <c r="D259" s="756"/>
      <c r="E259" s="44"/>
      <c r="F259" s="51"/>
      <c r="G259" s="766"/>
      <c r="H259" s="29"/>
      <c r="I259" s="132"/>
      <c r="J259" s="133"/>
      <c r="K259" s="134"/>
      <c r="L259" s="135"/>
      <c r="N259" s="104">
        <f t="shared" si="23"/>
        <v>0</v>
      </c>
      <c r="O259" s="105">
        <v>7.0000000000000007E-2</v>
      </c>
      <c r="P259" s="101">
        <f t="shared" si="24"/>
        <v>0</v>
      </c>
    </row>
    <row r="260" spans="1:16" ht="35.25" thickBot="1">
      <c r="A260" s="136"/>
      <c r="B260" s="387"/>
      <c r="C260" s="213"/>
      <c r="D260" s="756"/>
      <c r="E260" s="44"/>
      <c r="F260" s="51"/>
      <c r="G260" s="766"/>
      <c r="H260" s="29"/>
      <c r="I260" s="132"/>
      <c r="J260" s="133"/>
      <c r="K260" s="134"/>
      <c r="L260" s="135"/>
      <c r="N260" s="104">
        <f t="shared" si="23"/>
        <v>0</v>
      </c>
      <c r="O260" s="105">
        <v>7.0000000000000007E-2</v>
      </c>
      <c r="P260" s="101">
        <f t="shared" si="24"/>
        <v>0</v>
      </c>
    </row>
    <row r="261" spans="1:16" ht="40.5">
      <c r="A261" s="136"/>
      <c r="B261" s="1508"/>
      <c r="C261" s="747"/>
      <c r="D261" s="321"/>
      <c r="E261" s="669"/>
      <c r="F261" s="677"/>
      <c r="G261" s="3777"/>
      <c r="H261" s="3777"/>
      <c r="I261" s="3777"/>
      <c r="J261" s="3777"/>
      <c r="K261" s="3777"/>
      <c r="L261" s="135"/>
      <c r="N261" s="104">
        <f t="shared" si="23"/>
        <v>0</v>
      </c>
      <c r="O261" s="105">
        <v>7.0000000000000007E-2</v>
      </c>
      <c r="P261" s="101">
        <f t="shared" si="24"/>
        <v>0</v>
      </c>
    </row>
    <row r="262" spans="1:16" ht="38.25">
      <c r="A262" s="136"/>
      <c r="B262" s="654"/>
      <c r="C262" s="747"/>
      <c r="D262" s="322"/>
      <c r="E262" s="669"/>
      <c r="F262" s="670"/>
      <c r="G262" s="275"/>
      <c r="H262" s="658"/>
      <c r="I262" s="656"/>
      <c r="J262" s="671"/>
      <c r="K262" s="657"/>
      <c r="M262" s="104">
        <v>14244.12</v>
      </c>
      <c r="N262" s="104">
        <f t="shared" si="23"/>
        <v>13816.796400000001</v>
      </c>
      <c r="O262" s="105">
        <v>7.0000000000000007E-2</v>
      </c>
      <c r="P262" s="101">
        <f t="shared" si="24"/>
        <v>14783.972148000001</v>
      </c>
    </row>
    <row r="263" spans="1:16">
      <c r="A263" s="136"/>
      <c r="B263" s="32"/>
      <c r="C263" s="82"/>
      <c r="D263" s="86"/>
      <c r="E263" s="252"/>
      <c r="F263" s="241"/>
      <c r="G263" s="276"/>
      <c r="H263" s="29"/>
      <c r="I263" s="29"/>
      <c r="J263" s="203"/>
      <c r="K263" s="310"/>
      <c r="L263" s="135"/>
      <c r="M263" s="104">
        <v>3240</v>
      </c>
      <c r="N263" s="104">
        <f t="shared" si="23"/>
        <v>3142.8</v>
      </c>
      <c r="O263" s="105">
        <v>7.0000000000000007E-2</v>
      </c>
      <c r="P263" s="101">
        <f t="shared" si="24"/>
        <v>3362.7960000000003</v>
      </c>
    </row>
    <row r="264" spans="1:16">
      <c r="A264" s="136"/>
      <c r="B264" s="26"/>
      <c r="C264" s="82"/>
      <c r="D264" s="86"/>
      <c r="E264" s="252"/>
      <c r="F264" s="241"/>
      <c r="G264" s="276"/>
      <c r="H264" s="29"/>
      <c r="I264" s="29"/>
      <c r="J264" s="203"/>
      <c r="K264" s="310"/>
      <c r="L264" s="135"/>
      <c r="M264" s="104">
        <v>14700</v>
      </c>
      <c r="N264" s="104">
        <f t="shared" si="23"/>
        <v>14259</v>
      </c>
      <c r="O264" s="105">
        <v>7.0000000000000007E-2</v>
      </c>
      <c r="P264" s="101">
        <f t="shared" si="24"/>
        <v>15257.130000000001</v>
      </c>
    </row>
    <row r="265" spans="1:16">
      <c r="A265" s="136"/>
      <c r="B265" s="60"/>
      <c r="C265" s="82"/>
      <c r="D265" s="86"/>
      <c r="E265" s="252"/>
      <c r="F265" s="241"/>
      <c r="G265" s="276"/>
      <c r="H265" s="29"/>
      <c r="I265" s="29"/>
      <c r="J265" s="203"/>
      <c r="K265" s="310"/>
      <c r="L265" s="147"/>
      <c r="M265" s="104">
        <v>14582.7</v>
      </c>
      <c r="N265" s="104">
        <f t="shared" si="23"/>
        <v>14145.219000000001</v>
      </c>
      <c r="O265" s="105">
        <v>7.0000000000000007E-2</v>
      </c>
      <c r="P265" s="101">
        <f t="shared" si="24"/>
        <v>15135.384330000001</v>
      </c>
    </row>
    <row r="266" spans="1:16">
      <c r="A266" s="136"/>
      <c r="B266" s="32"/>
      <c r="C266" s="82"/>
      <c r="D266" s="86"/>
      <c r="E266" s="256"/>
      <c r="F266" s="241"/>
      <c r="G266" s="277"/>
      <c r="H266" s="29"/>
      <c r="I266" s="29"/>
      <c r="J266" s="203"/>
      <c r="K266" s="310"/>
      <c r="L266" s="147"/>
      <c r="M266" s="104">
        <v>13483.8</v>
      </c>
      <c r="N266" s="104">
        <f t="shared" si="23"/>
        <v>13079.286</v>
      </c>
      <c r="O266" s="105">
        <v>7.0000000000000007E-2</v>
      </c>
      <c r="P266" s="101">
        <f t="shared" si="24"/>
        <v>13994.836020000001</v>
      </c>
    </row>
    <row r="267" spans="1:16">
      <c r="A267" s="136"/>
      <c r="B267" s="32"/>
      <c r="C267" s="82"/>
      <c r="D267" s="86"/>
      <c r="E267" s="256"/>
      <c r="F267" s="241"/>
      <c r="G267" s="106"/>
      <c r="H267" s="29"/>
      <c r="I267" s="29"/>
      <c r="J267" s="203"/>
      <c r="K267" s="310"/>
      <c r="L267" s="147"/>
      <c r="M267" s="104">
        <v>2669.52</v>
      </c>
      <c r="N267" s="104">
        <f t="shared" si="23"/>
        <v>2589.4344000000001</v>
      </c>
      <c r="O267" s="105">
        <v>7.0000000000000007E-2</v>
      </c>
      <c r="P267" s="101">
        <f t="shared" si="24"/>
        <v>2770.6948080000002</v>
      </c>
    </row>
    <row r="268" spans="1:16">
      <c r="A268" s="136"/>
      <c r="B268" s="26"/>
      <c r="C268" s="82"/>
      <c r="D268" s="86"/>
      <c r="E268" s="252"/>
      <c r="F268" s="241"/>
      <c r="G268" s="276"/>
      <c r="H268" s="29"/>
      <c r="I268" s="29"/>
      <c r="J268" s="203"/>
      <c r="K268" s="310"/>
      <c r="L268" s="147"/>
      <c r="N268" s="104">
        <f t="shared" si="23"/>
        <v>0</v>
      </c>
      <c r="O268" s="105">
        <v>7.0000000000000007E-2</v>
      </c>
      <c r="P268" s="101">
        <f t="shared" si="24"/>
        <v>0</v>
      </c>
    </row>
    <row r="269" spans="1:16">
      <c r="A269" s="148"/>
      <c r="B269" s="26"/>
      <c r="C269" s="85"/>
      <c r="D269" s="86"/>
      <c r="E269" s="252"/>
      <c r="F269" s="241"/>
      <c r="G269" s="275"/>
      <c r="H269" s="20"/>
      <c r="I269" s="20"/>
      <c r="J269" s="204"/>
      <c r="K269" s="310"/>
      <c r="L269" s="147"/>
      <c r="M269" s="104">
        <v>12972.96</v>
      </c>
      <c r="N269" s="104">
        <f t="shared" si="23"/>
        <v>12583.771199999999</v>
      </c>
      <c r="O269" s="105">
        <v>7.0000000000000007E-2</v>
      </c>
      <c r="P269" s="101">
        <f t="shared" si="24"/>
        <v>13464.635183999999</v>
      </c>
    </row>
    <row r="270" spans="1:16">
      <c r="A270" s="136"/>
      <c r="B270" s="26"/>
      <c r="C270" s="85"/>
      <c r="D270" s="86"/>
      <c r="E270" s="252"/>
      <c r="F270" s="241"/>
      <c r="G270" s="275"/>
      <c r="H270" s="20"/>
      <c r="I270" s="20"/>
      <c r="J270" s="204"/>
      <c r="K270" s="310"/>
      <c r="L270" s="147"/>
      <c r="M270" s="104">
        <v>12687.84</v>
      </c>
      <c r="N270" s="104">
        <f t="shared" si="23"/>
        <v>12307.2048</v>
      </c>
      <c r="O270" s="105">
        <v>7.0000000000000007E-2</v>
      </c>
      <c r="P270" s="101">
        <f t="shared" si="24"/>
        <v>13168.709135999999</v>
      </c>
    </row>
    <row r="271" spans="1:16">
      <c r="A271" s="136"/>
      <c r="B271" s="746"/>
      <c r="C271" s="82"/>
      <c r="D271" s="86"/>
      <c r="E271" s="256"/>
      <c r="F271" s="241"/>
      <c r="G271" s="106"/>
      <c r="H271" s="29"/>
      <c r="I271" s="29"/>
      <c r="J271" s="203"/>
      <c r="K271" s="310"/>
      <c r="L271" s="135"/>
      <c r="M271" s="104">
        <v>16572.599999999999</v>
      </c>
      <c r="N271" s="104">
        <f t="shared" si="23"/>
        <v>16075.421999999999</v>
      </c>
      <c r="O271" s="105">
        <v>7.0000000000000007E-2</v>
      </c>
      <c r="P271" s="101">
        <f t="shared" si="24"/>
        <v>17200.701539999998</v>
      </c>
    </row>
    <row r="272" spans="1:16">
      <c r="A272" s="136"/>
      <c r="B272" s="26"/>
      <c r="C272" s="82"/>
      <c r="D272" s="86"/>
      <c r="E272" s="252"/>
      <c r="F272" s="241"/>
      <c r="G272" s="276"/>
      <c r="H272" s="29"/>
      <c r="I272" s="29"/>
      <c r="J272" s="203"/>
      <c r="K272" s="310"/>
      <c r="L272" s="135"/>
      <c r="M272" s="104">
        <v>6021.12</v>
      </c>
      <c r="N272" s="104">
        <f>M272-(M272*0.03)</f>
        <v>5840.4863999999998</v>
      </c>
      <c r="O272" s="105">
        <v>7.0000000000000007E-2</v>
      </c>
      <c r="P272" s="101">
        <f>(N272*O272)+N272</f>
        <v>6249.3204479999995</v>
      </c>
    </row>
    <row r="273" spans="1:16">
      <c r="A273" s="136"/>
      <c r="B273" s="26"/>
      <c r="C273" s="85"/>
      <c r="D273" s="86"/>
      <c r="E273" s="252"/>
      <c r="F273" s="241"/>
      <c r="G273" s="275"/>
      <c r="H273" s="20"/>
      <c r="I273" s="20"/>
      <c r="J273" s="204"/>
      <c r="K273" s="310"/>
      <c r="L273" s="135"/>
      <c r="M273" s="104">
        <v>8714.16</v>
      </c>
      <c r="N273" s="104">
        <f>M273-(M273*0.03)</f>
        <v>8452.7351999999992</v>
      </c>
      <c r="O273" s="105">
        <v>7.0000000000000007E-2</v>
      </c>
      <c r="P273" s="101">
        <f>(N273*O273)+N273</f>
        <v>9044.4266639999987</v>
      </c>
    </row>
    <row r="274" spans="1:16">
      <c r="A274" s="136"/>
      <c r="B274" s="259"/>
      <c r="C274" s="357"/>
      <c r="D274" s="376"/>
      <c r="E274" s="95"/>
      <c r="F274" s="361"/>
      <c r="G274" s="131"/>
      <c r="H274" s="29"/>
      <c r="I274" s="311"/>
      <c r="J274" s="367"/>
      <c r="K274" s="336"/>
      <c r="L274" s="135"/>
      <c r="M274" s="104">
        <v>0</v>
      </c>
      <c r="N274" s="104">
        <f>M274-(M274*0.03)</f>
        <v>0</v>
      </c>
      <c r="O274" s="105">
        <v>7.0000000000000007E-2</v>
      </c>
      <c r="P274" s="101">
        <f t="shared" ref="P274:P280" si="25">(N274*O274)+N274</f>
        <v>0</v>
      </c>
    </row>
    <row r="275" spans="1:16" ht="35.25" thickBot="1">
      <c r="A275" s="136"/>
      <c r="B275" s="387"/>
      <c r="C275" s="213"/>
      <c r="D275" s="756"/>
      <c r="E275" s="44"/>
      <c r="F275" s="51"/>
      <c r="G275" s="766"/>
      <c r="H275" s="29"/>
      <c r="I275" s="132"/>
      <c r="J275" s="133"/>
      <c r="K275" s="134"/>
      <c r="L275" s="135"/>
      <c r="M275" s="104">
        <v>18537.7</v>
      </c>
      <c r="N275" s="104">
        <f>M275-(M275*0.03)</f>
        <v>17981.569</v>
      </c>
      <c r="O275" s="105">
        <v>7.0000000000000007E-2</v>
      </c>
      <c r="P275" s="101">
        <f t="shared" si="25"/>
        <v>19240.278829999999</v>
      </c>
    </row>
    <row r="276" spans="1:16" ht="33" customHeight="1">
      <c r="A276" s="151"/>
      <c r="B276" s="1508"/>
      <c r="C276" s="747"/>
      <c r="D276" s="321"/>
      <c r="E276" s="669"/>
      <c r="F276" s="677"/>
      <c r="G276" s="3777"/>
      <c r="H276" s="3777"/>
      <c r="I276" s="3777"/>
      <c r="J276" s="3777"/>
      <c r="K276" s="3777"/>
      <c r="L276" s="135"/>
      <c r="M276" s="104">
        <v>9031.68</v>
      </c>
      <c r="N276" s="104">
        <f t="shared" ref="N276:N285" si="26">M276-(M276*0.03)</f>
        <v>8760.7296000000006</v>
      </c>
      <c r="O276" s="105">
        <v>7.0000000000000007E-2</v>
      </c>
      <c r="P276" s="101">
        <f t="shared" si="25"/>
        <v>9373.9806720000015</v>
      </c>
    </row>
    <row r="277" spans="1:16" ht="38.25">
      <c r="A277" s="152"/>
      <c r="B277" s="993"/>
      <c r="C277" s="766"/>
      <c r="D277" s="659"/>
      <c r="E277" s="690"/>
      <c r="F277" s="688"/>
      <c r="G277" s="3777"/>
      <c r="H277" s="3777"/>
      <c r="I277" s="3777"/>
      <c r="J277" s="3777"/>
      <c r="K277" s="3777"/>
      <c r="L277" s="135"/>
      <c r="N277" s="104">
        <f t="shared" si="26"/>
        <v>0</v>
      </c>
      <c r="O277" s="105">
        <v>7.0000000000000007E-2</v>
      </c>
      <c r="P277" s="101">
        <f t="shared" si="25"/>
        <v>0</v>
      </c>
    </row>
    <row r="278" spans="1:16" ht="38.25">
      <c r="A278" s="136"/>
      <c r="B278" s="707"/>
      <c r="C278" s="392"/>
      <c r="D278" s="370"/>
      <c r="E278" s="687"/>
      <c r="F278" s="688"/>
      <c r="G278" s="766"/>
      <c r="H278" s="659"/>
      <c r="I278" s="466"/>
      <c r="J278" s="691"/>
      <c r="K278" s="692"/>
      <c r="L278" s="135"/>
      <c r="M278" s="104">
        <v>8478.9599999999991</v>
      </c>
      <c r="N278" s="104">
        <f t="shared" si="26"/>
        <v>8224.5911999999989</v>
      </c>
      <c r="O278" s="105">
        <v>7.0000000000000007E-2</v>
      </c>
      <c r="P278" s="101">
        <f t="shared" si="25"/>
        <v>8800.3125839999993</v>
      </c>
    </row>
    <row r="279" spans="1:16" ht="35.25" customHeight="1">
      <c r="A279" s="136"/>
      <c r="B279" s="387"/>
      <c r="C279" s="213"/>
      <c r="D279" s="756"/>
      <c r="E279" s="44"/>
      <c r="F279" s="51"/>
      <c r="G279" s="766"/>
      <c r="H279" s="29"/>
      <c r="I279" s="466"/>
      <c r="J279" s="133"/>
      <c r="K279" s="134"/>
      <c r="L279" s="135"/>
      <c r="M279" s="104">
        <v>11122.62</v>
      </c>
      <c r="N279" s="104">
        <f t="shared" si="26"/>
        <v>10788.941400000002</v>
      </c>
      <c r="O279" s="105">
        <v>7.0000000000000007E-2</v>
      </c>
      <c r="P279" s="101">
        <f t="shared" si="25"/>
        <v>11544.167298000002</v>
      </c>
    </row>
    <row r="280" spans="1:16">
      <c r="A280" s="136"/>
      <c r="B280" s="387"/>
      <c r="C280" s="213"/>
      <c r="D280" s="756"/>
      <c r="E280" s="44"/>
      <c r="F280" s="51"/>
      <c r="G280" s="766"/>
      <c r="H280" s="29"/>
      <c r="I280" s="132"/>
      <c r="J280" s="133"/>
      <c r="K280" s="134"/>
      <c r="L280" s="135"/>
      <c r="M280" s="104">
        <v>3813.12</v>
      </c>
      <c r="N280" s="104">
        <f t="shared" si="26"/>
        <v>3698.7264</v>
      </c>
      <c r="O280" s="105">
        <v>7.0000000000000007E-2</v>
      </c>
      <c r="P280" s="101">
        <f t="shared" si="25"/>
        <v>3957.637248</v>
      </c>
    </row>
    <row r="281" spans="1:16">
      <c r="A281" s="136"/>
      <c r="B281" s="387"/>
      <c r="C281" s="213"/>
      <c r="D281" s="756"/>
      <c r="E281" s="44"/>
      <c r="F281" s="51"/>
      <c r="G281" s="766"/>
      <c r="H281" s="29"/>
      <c r="I281" s="132"/>
      <c r="J281" s="133"/>
      <c r="K281" s="134"/>
      <c r="L281" s="135"/>
    </row>
    <row r="282" spans="1:16" ht="35.25" thickBot="1">
      <c r="A282" s="136"/>
      <c r="B282" s="387"/>
      <c r="C282" s="213"/>
      <c r="D282" s="756"/>
      <c r="E282" s="44"/>
      <c r="F282" s="51"/>
      <c r="G282" s="766"/>
      <c r="H282" s="29"/>
      <c r="I282" s="132"/>
      <c r="J282" s="133"/>
      <c r="K282" s="134"/>
      <c r="L282" s="135"/>
    </row>
    <row r="283" spans="1:16" ht="40.5">
      <c r="A283" s="136"/>
      <c r="B283" s="1508"/>
      <c r="C283" s="747"/>
      <c r="D283" s="321"/>
      <c r="E283" s="669"/>
      <c r="F283" s="677"/>
      <c r="G283" s="3777"/>
      <c r="H283" s="3777"/>
      <c r="I283" s="3777"/>
      <c r="J283" s="3777"/>
      <c r="K283" s="3777"/>
      <c r="L283" s="135"/>
    </row>
    <row r="284" spans="1:16" ht="38.25">
      <c r="A284" s="136"/>
      <c r="B284" s="654"/>
      <c r="C284" s="747"/>
      <c r="D284" s="322"/>
      <c r="E284" s="669"/>
      <c r="F284" s="670"/>
      <c r="G284" s="275"/>
      <c r="H284" s="658"/>
      <c r="I284" s="656"/>
      <c r="J284" s="671"/>
      <c r="K284" s="657"/>
      <c r="L284" s="135"/>
    </row>
    <row r="285" spans="1:16">
      <c r="A285" s="136"/>
      <c r="B285" s="128"/>
      <c r="C285" s="213"/>
      <c r="D285" s="757"/>
      <c r="E285" s="182"/>
      <c r="F285" s="161"/>
      <c r="G285" s="766"/>
      <c r="H285" s="162"/>
      <c r="I285" s="163"/>
      <c r="J285" s="133"/>
      <c r="K285" s="134"/>
      <c r="L285" s="135"/>
      <c r="M285" s="104">
        <v>8640</v>
      </c>
      <c r="N285" s="104">
        <f t="shared" si="26"/>
        <v>8380.7999999999993</v>
      </c>
      <c r="O285" s="105">
        <v>7.0000000000000007E-2</v>
      </c>
      <c r="P285" s="101">
        <f>(N285*O285)+N285</f>
        <v>8967.4559999999983</v>
      </c>
    </row>
    <row r="286" spans="1:16">
      <c r="A286" s="136"/>
      <c r="B286" s="128"/>
      <c r="C286" s="213"/>
      <c r="D286" s="757"/>
      <c r="E286" s="182"/>
      <c r="F286" s="161"/>
      <c r="G286" s="766"/>
      <c r="H286" s="162"/>
      <c r="I286" s="163"/>
      <c r="J286" s="133"/>
      <c r="K286" s="134"/>
      <c r="L286" s="135"/>
    </row>
    <row r="287" spans="1:16">
      <c r="A287" s="136"/>
      <c r="B287" s="128"/>
      <c r="C287" s="213"/>
      <c r="D287" s="757"/>
      <c r="E287" s="182"/>
      <c r="F287" s="161"/>
      <c r="G287" s="766"/>
      <c r="H287" s="162"/>
      <c r="I287" s="163"/>
      <c r="J287" s="133"/>
      <c r="K287" s="134"/>
    </row>
    <row r="288" spans="1:16">
      <c r="A288" s="2"/>
      <c r="B288" s="3753"/>
      <c r="C288" s="399"/>
      <c r="D288" s="618"/>
      <c r="E288" s="832"/>
      <c r="F288" s="839"/>
      <c r="G288" s="767"/>
      <c r="H288" s="184"/>
      <c r="I288" s="462"/>
      <c r="J288" s="175"/>
      <c r="K288" s="620"/>
    </row>
    <row r="289" spans="1:16">
      <c r="A289" s="2" t="s">
        <v>1</v>
      </c>
      <c r="B289" s="106"/>
      <c r="C289" s="318"/>
      <c r="F289" s="71"/>
      <c r="I289" s="107"/>
      <c r="K289" s="108"/>
      <c r="L289" s="109"/>
    </row>
    <row r="290" spans="1:16">
      <c r="A290" s="3761" t="s">
        <v>2670</v>
      </c>
      <c r="B290" s="3761"/>
      <c r="C290" s="168"/>
      <c r="D290" s="468"/>
      <c r="F290" s="71"/>
      <c r="I290" s="107"/>
      <c r="K290" s="108"/>
      <c r="L290" s="109"/>
    </row>
    <row r="291" spans="1:16" ht="35.25" thickBot="1">
      <c r="F291" s="71"/>
    </row>
    <row r="292" spans="1:16">
      <c r="A292" s="3770" t="s">
        <v>3</v>
      </c>
      <c r="B292" s="3771"/>
      <c r="C292" s="400" t="s">
        <v>4</v>
      </c>
      <c r="D292" s="754" t="s">
        <v>5</v>
      </c>
      <c r="E292" s="8" t="s">
        <v>6</v>
      </c>
      <c r="F292" s="9" t="s">
        <v>6</v>
      </c>
      <c r="G292" s="763" t="s">
        <v>7</v>
      </c>
      <c r="H292" s="112" t="s">
        <v>8</v>
      </c>
      <c r="I292" s="113" t="s">
        <v>936</v>
      </c>
      <c r="J292" s="114" t="s">
        <v>10</v>
      </c>
      <c r="K292" s="115" t="s">
        <v>10</v>
      </c>
      <c r="L292" s="116" t="s">
        <v>2534</v>
      </c>
      <c r="M292" s="117"/>
    </row>
    <row r="293" spans="1:16" ht="35.25" thickBot="1">
      <c r="A293" s="118"/>
      <c r="B293" s="119"/>
      <c r="C293" s="401"/>
      <c r="D293" s="755" t="s">
        <v>11</v>
      </c>
      <c r="E293" s="14" t="s">
        <v>13</v>
      </c>
      <c r="F293" s="15" t="s">
        <v>12</v>
      </c>
      <c r="G293" s="764"/>
      <c r="H293" s="122" t="s">
        <v>14</v>
      </c>
      <c r="I293" s="123" t="s">
        <v>937</v>
      </c>
      <c r="J293" s="124" t="s">
        <v>15</v>
      </c>
      <c r="K293" s="125" t="s">
        <v>16</v>
      </c>
      <c r="L293" s="126" t="s">
        <v>2535</v>
      </c>
      <c r="M293" s="117"/>
    </row>
    <row r="294" spans="1:16">
      <c r="A294" s="127"/>
      <c r="B294" s="387"/>
      <c r="C294" s="213"/>
      <c r="D294" s="756"/>
      <c r="E294" s="130"/>
      <c r="F294" s="88"/>
      <c r="G294" s="766"/>
      <c r="H294" s="29"/>
      <c r="I294" s="132"/>
      <c r="J294" s="133"/>
      <c r="K294" s="114"/>
      <c r="L294" s="135"/>
      <c r="M294" s="104">
        <v>3552</v>
      </c>
      <c r="N294" s="104">
        <f t="shared" ref="N294:N310" si="27">M294-(M294*0.03)</f>
        <v>3445.44</v>
      </c>
      <c r="O294" s="105">
        <v>7.0000000000000007E-2</v>
      </c>
      <c r="P294" s="101">
        <f t="shared" ref="P294:P310" si="28">(N294*O294)+N294</f>
        <v>3686.6208000000001</v>
      </c>
    </row>
    <row r="295" spans="1:16" ht="38.25">
      <c r="A295" s="136"/>
      <c r="B295" s="661"/>
      <c r="C295" s="747"/>
      <c r="D295" s="322"/>
      <c r="E295" s="669"/>
      <c r="F295" s="670"/>
      <c r="G295" s="275"/>
      <c r="H295" s="658"/>
      <c r="I295" s="656"/>
      <c r="J295" s="671"/>
      <c r="K295" s="657"/>
      <c r="L295" s="680"/>
      <c r="N295" s="104">
        <f t="shared" si="27"/>
        <v>0</v>
      </c>
      <c r="O295" s="105">
        <v>7.0000000000000007E-2</v>
      </c>
      <c r="P295" s="101">
        <f t="shared" si="28"/>
        <v>0</v>
      </c>
    </row>
    <row r="296" spans="1:16" ht="38.25">
      <c r="A296" s="136"/>
      <c r="B296" s="661"/>
      <c r="C296" s="747"/>
      <c r="D296" s="322"/>
      <c r="E296" s="669"/>
      <c r="F296" s="670"/>
      <c r="G296" s="275"/>
      <c r="H296" s="658"/>
      <c r="I296" s="656"/>
      <c r="J296" s="671"/>
      <c r="K296" s="657"/>
      <c r="L296" s="680"/>
      <c r="M296" s="104">
        <v>9498.06</v>
      </c>
      <c r="N296" s="104">
        <f t="shared" si="27"/>
        <v>9213.118199999999</v>
      </c>
      <c r="O296" s="105">
        <v>7.0000000000000007E-2</v>
      </c>
      <c r="P296" s="101">
        <f t="shared" si="28"/>
        <v>9858.0364739999986</v>
      </c>
    </row>
    <row r="297" spans="1:16" ht="38.25">
      <c r="A297" s="136"/>
      <c r="B297" s="661"/>
      <c r="C297" s="747"/>
      <c r="D297" s="322"/>
      <c r="E297" s="672"/>
      <c r="F297" s="670"/>
      <c r="G297" s="275"/>
      <c r="H297" s="658"/>
      <c r="I297" s="656"/>
      <c r="J297" s="671"/>
      <c r="K297" s="657"/>
      <c r="L297" s="680"/>
      <c r="M297" s="104">
        <v>15305.4</v>
      </c>
      <c r="N297" s="104">
        <f t="shared" si="27"/>
        <v>14846.237999999999</v>
      </c>
      <c r="O297" s="105">
        <v>7.0000000000000007E-2</v>
      </c>
      <c r="P297" s="101">
        <f t="shared" si="28"/>
        <v>15885.47466</v>
      </c>
    </row>
    <row r="298" spans="1:16" ht="38.25">
      <c r="A298" s="136"/>
      <c r="B298" s="661"/>
      <c r="C298" s="747"/>
      <c r="D298" s="322"/>
      <c r="E298" s="672"/>
      <c r="F298" s="670"/>
      <c r="G298" s="276"/>
      <c r="H298" s="658"/>
      <c r="I298" s="659"/>
      <c r="J298" s="671"/>
      <c r="K298" s="657"/>
      <c r="L298" s="680"/>
      <c r="N298" s="104">
        <f t="shared" si="27"/>
        <v>0</v>
      </c>
      <c r="O298" s="105">
        <v>7.0000000000000007E-2</v>
      </c>
      <c r="P298" s="101">
        <f t="shared" si="28"/>
        <v>0</v>
      </c>
    </row>
    <row r="299" spans="1:16" ht="38.25">
      <c r="A299" s="136"/>
      <c r="C299" s="747"/>
      <c r="D299" s="322"/>
      <c r="E299" s="672"/>
      <c r="F299" s="670"/>
      <c r="G299" s="276"/>
      <c r="H299" s="658"/>
      <c r="I299" s="659"/>
      <c r="J299" s="671"/>
      <c r="K299" s="657"/>
      <c r="L299" s="680"/>
      <c r="N299" s="104">
        <f t="shared" si="27"/>
        <v>0</v>
      </c>
      <c r="O299" s="105">
        <v>7.0000000000000007E-2</v>
      </c>
      <c r="P299" s="101">
        <f t="shared" si="28"/>
        <v>0</v>
      </c>
    </row>
    <row r="300" spans="1:16" ht="38.25">
      <c r="A300" s="136"/>
      <c r="B300" s="661"/>
      <c r="C300" s="747"/>
      <c r="D300" s="605"/>
      <c r="E300" s="672"/>
      <c r="F300" s="670"/>
      <c r="G300" s="276"/>
      <c r="H300" s="658"/>
      <c r="I300" s="671"/>
      <c r="J300" s="671"/>
      <c r="K300" s="674"/>
      <c r="L300" s="680"/>
      <c r="N300" s="104">
        <f t="shared" si="27"/>
        <v>0</v>
      </c>
      <c r="O300" s="105">
        <v>7.0000000000000007E-2</v>
      </c>
      <c r="P300" s="101">
        <f t="shared" si="28"/>
        <v>0</v>
      </c>
    </row>
    <row r="301" spans="1:16" ht="38.25">
      <c r="A301" s="136"/>
      <c r="B301" s="661"/>
      <c r="C301" s="747"/>
      <c r="D301" s="605"/>
      <c r="E301" s="672"/>
      <c r="F301" s="670"/>
      <c r="G301" s="276"/>
      <c r="H301" s="658"/>
      <c r="I301" s="671"/>
      <c r="J301" s="671"/>
      <c r="K301" s="657"/>
      <c r="L301" s="681"/>
      <c r="M301" s="104">
        <v>14244.12</v>
      </c>
      <c r="N301" s="104">
        <f t="shared" si="27"/>
        <v>13816.796400000001</v>
      </c>
      <c r="O301" s="105">
        <v>7.0000000000000007E-2</v>
      </c>
      <c r="P301" s="101">
        <f t="shared" si="28"/>
        <v>14783.972148000001</v>
      </c>
    </row>
    <row r="302" spans="1:16" ht="38.25">
      <c r="A302" s="136"/>
      <c r="B302" s="661"/>
      <c r="C302" s="747"/>
      <c r="D302" s="324"/>
      <c r="E302" s="672"/>
      <c r="F302" s="670"/>
      <c r="G302" s="276"/>
      <c r="H302" s="658"/>
      <c r="I302" s="659"/>
      <c r="J302" s="671"/>
      <c r="K302" s="657"/>
      <c r="L302" s="680"/>
      <c r="M302" s="104">
        <v>3240</v>
      </c>
      <c r="N302" s="104">
        <f t="shared" si="27"/>
        <v>3142.8</v>
      </c>
      <c r="O302" s="105">
        <v>7.0000000000000007E-2</v>
      </c>
      <c r="P302" s="101">
        <f t="shared" si="28"/>
        <v>3362.7960000000003</v>
      </c>
    </row>
    <row r="303" spans="1:16" ht="38.25">
      <c r="A303" s="136"/>
      <c r="B303" s="661"/>
      <c r="C303" s="747"/>
      <c r="D303" s="324"/>
      <c r="E303" s="672"/>
      <c r="F303" s="670"/>
      <c r="G303" s="276"/>
      <c r="H303" s="658"/>
      <c r="I303" s="659"/>
      <c r="J303" s="671"/>
      <c r="K303" s="657"/>
      <c r="L303" s="680"/>
      <c r="M303" s="104">
        <v>14700</v>
      </c>
      <c r="N303" s="104">
        <f t="shared" si="27"/>
        <v>14259</v>
      </c>
      <c r="O303" s="105">
        <v>7.0000000000000007E-2</v>
      </c>
      <c r="P303" s="101">
        <f t="shared" si="28"/>
        <v>15257.130000000001</v>
      </c>
    </row>
    <row r="304" spans="1:16" ht="38.25">
      <c r="A304" s="136"/>
      <c r="B304" s="661"/>
      <c r="C304" s="747"/>
      <c r="D304" s="324"/>
      <c r="E304" s="672"/>
      <c r="F304" s="670"/>
      <c r="G304" s="276"/>
      <c r="H304" s="658"/>
      <c r="I304" s="659"/>
      <c r="J304" s="671"/>
      <c r="K304" s="657"/>
      <c r="L304" s="682"/>
      <c r="M304" s="104">
        <v>14582.7</v>
      </c>
      <c r="N304" s="104">
        <f t="shared" si="27"/>
        <v>14145.219000000001</v>
      </c>
      <c r="O304" s="105">
        <v>7.0000000000000007E-2</v>
      </c>
      <c r="P304" s="101">
        <f t="shared" si="28"/>
        <v>15135.384330000001</v>
      </c>
    </row>
    <row r="305" spans="1:16" ht="38.25">
      <c r="A305" s="136"/>
      <c r="B305" s="661"/>
      <c r="C305" s="747"/>
      <c r="D305" s="321"/>
      <c r="E305" s="672"/>
      <c r="F305" s="670"/>
      <c r="G305" s="275"/>
      <c r="H305" s="655"/>
      <c r="I305" s="656"/>
      <c r="J305" s="683"/>
      <c r="K305" s="684"/>
      <c r="L305" s="682"/>
      <c r="M305" s="104">
        <v>13483.8</v>
      </c>
      <c r="N305" s="104">
        <f t="shared" si="27"/>
        <v>13079.286</v>
      </c>
      <c r="O305" s="105">
        <v>7.0000000000000007E-2</v>
      </c>
      <c r="P305" s="101">
        <f t="shared" si="28"/>
        <v>13994.836020000001</v>
      </c>
    </row>
    <row r="306" spans="1:16" ht="38.25">
      <c r="A306" s="136"/>
      <c r="B306" s="654"/>
      <c r="C306" s="459"/>
      <c r="D306" s="322"/>
      <c r="E306" s="672"/>
      <c r="F306" s="670"/>
      <c r="G306" s="276"/>
      <c r="H306" s="658"/>
      <c r="I306" s="659"/>
      <c r="J306" s="671"/>
      <c r="K306" s="657"/>
      <c r="L306" s="682"/>
      <c r="M306" s="104">
        <v>2669.52</v>
      </c>
      <c r="N306" s="104">
        <f t="shared" si="27"/>
        <v>2589.4344000000001</v>
      </c>
      <c r="O306" s="105">
        <v>7.0000000000000007E-2</v>
      </c>
      <c r="P306" s="101">
        <f t="shared" si="28"/>
        <v>2770.6948080000002</v>
      </c>
    </row>
    <row r="307" spans="1:16" ht="38.25">
      <c r="A307" s="136"/>
      <c r="B307" s="660"/>
      <c r="C307" s="459"/>
      <c r="D307" s="322"/>
      <c r="E307" s="672"/>
      <c r="F307" s="670"/>
      <c r="G307" s="276"/>
      <c r="H307" s="658"/>
      <c r="I307" s="659"/>
      <c r="J307" s="671"/>
      <c r="K307" s="657"/>
      <c r="L307" s="682"/>
      <c r="N307" s="104">
        <f t="shared" si="27"/>
        <v>0</v>
      </c>
      <c r="O307" s="105">
        <v>7.0000000000000007E-2</v>
      </c>
      <c r="P307" s="101">
        <f t="shared" si="28"/>
        <v>0</v>
      </c>
    </row>
    <row r="308" spans="1:16" ht="38.25">
      <c r="A308" s="148"/>
      <c r="B308" s="1507"/>
      <c r="C308" s="459"/>
      <c r="D308" s="322"/>
      <c r="E308" s="672"/>
      <c r="F308" s="670"/>
      <c r="G308" s="276"/>
      <c r="H308" s="658"/>
      <c r="I308" s="659"/>
      <c r="J308" s="671"/>
      <c r="K308" s="657"/>
      <c r="L308" s="682"/>
      <c r="M308" s="104">
        <v>12972.96</v>
      </c>
      <c r="N308" s="104">
        <f t="shared" si="27"/>
        <v>12583.771199999999</v>
      </c>
      <c r="O308" s="105">
        <v>7.0000000000000007E-2</v>
      </c>
      <c r="P308" s="101">
        <f t="shared" si="28"/>
        <v>13464.635183999999</v>
      </c>
    </row>
    <row r="309" spans="1:16" ht="38.25">
      <c r="A309" s="136"/>
      <c r="B309" s="662"/>
      <c r="C309" s="459"/>
      <c r="D309" s="322"/>
      <c r="E309" s="672"/>
      <c r="F309" s="670"/>
      <c r="G309" s="276"/>
      <c r="H309" s="658"/>
      <c r="I309" s="659"/>
      <c r="J309" s="671"/>
      <c r="K309" s="657"/>
      <c r="L309" s="682"/>
      <c r="M309" s="104">
        <v>12687.84</v>
      </c>
      <c r="N309" s="104">
        <f t="shared" si="27"/>
        <v>12307.2048</v>
      </c>
      <c r="O309" s="105">
        <v>7.0000000000000007E-2</v>
      </c>
      <c r="P309" s="101">
        <f t="shared" si="28"/>
        <v>13168.709135999999</v>
      </c>
    </row>
    <row r="310" spans="1:16">
      <c r="A310" s="136"/>
      <c r="B310" s="128"/>
      <c r="C310" s="213"/>
      <c r="D310" s="756"/>
      <c r="E310" s="137"/>
      <c r="F310" s="51"/>
      <c r="G310" s="766"/>
      <c r="H310" s="29"/>
      <c r="I310" s="132"/>
      <c r="J310" s="133"/>
      <c r="K310" s="134"/>
      <c r="L310" s="135"/>
      <c r="M310" s="104">
        <v>16572.599999999999</v>
      </c>
      <c r="N310" s="104">
        <f t="shared" si="27"/>
        <v>16075.421999999999</v>
      </c>
      <c r="O310" s="105">
        <v>7.0000000000000007E-2</v>
      </c>
      <c r="P310" s="101">
        <f t="shared" si="28"/>
        <v>17200.701539999998</v>
      </c>
    </row>
    <row r="311" spans="1:16">
      <c r="A311" s="136"/>
      <c r="B311" s="128"/>
      <c r="C311" s="213"/>
      <c r="D311" s="756"/>
      <c r="E311" s="44"/>
      <c r="F311" s="51"/>
      <c r="G311" s="766"/>
      <c r="H311" s="29"/>
      <c r="I311" s="150"/>
      <c r="J311" s="133"/>
      <c r="K311" s="134"/>
      <c r="L311" s="135"/>
      <c r="M311" s="104">
        <v>6021.12</v>
      </c>
      <c r="N311" s="104">
        <f t="shared" ref="N311:N319" si="29">M311-(M311*0.03)</f>
        <v>5840.4863999999998</v>
      </c>
      <c r="O311" s="105">
        <v>7.0000000000000007E-2</v>
      </c>
      <c r="P311" s="101">
        <f>(N311*O311)+N311</f>
        <v>6249.3204479999995</v>
      </c>
    </row>
    <row r="312" spans="1:16">
      <c r="A312" s="136"/>
      <c r="B312" s="128"/>
      <c r="C312" s="213"/>
      <c r="D312" s="756"/>
      <c r="E312" s="44"/>
      <c r="F312" s="51"/>
      <c r="G312" s="766"/>
      <c r="H312" s="29"/>
      <c r="I312" s="132"/>
      <c r="J312" s="133"/>
      <c r="K312" s="134"/>
      <c r="L312" s="135"/>
      <c r="M312" s="104">
        <v>8714.16</v>
      </c>
      <c r="N312" s="104">
        <f t="shared" si="29"/>
        <v>8452.7351999999992</v>
      </c>
      <c r="O312" s="105">
        <v>7.0000000000000007E-2</v>
      </c>
      <c r="P312" s="101">
        <f>(N312*O312)+N312</f>
        <v>9044.4266639999987</v>
      </c>
    </row>
    <row r="313" spans="1:16">
      <c r="A313" s="136"/>
      <c r="B313" s="128"/>
      <c r="C313" s="213"/>
      <c r="D313" s="756"/>
      <c r="E313" s="44"/>
      <c r="F313" s="51"/>
      <c r="G313" s="766"/>
      <c r="H313" s="29"/>
      <c r="I313" s="132"/>
      <c r="J313" s="133"/>
      <c r="K313" s="134"/>
      <c r="L313" s="135"/>
      <c r="M313" s="104">
        <v>0</v>
      </c>
      <c r="N313" s="104">
        <f t="shared" si="29"/>
        <v>0</v>
      </c>
      <c r="O313" s="105">
        <v>7.0000000000000007E-2</v>
      </c>
      <c r="P313" s="101">
        <f t="shared" ref="P313:P319" si="30">(N313*O313)+N313</f>
        <v>0</v>
      </c>
    </row>
    <row r="314" spans="1:16" ht="35.25" customHeight="1">
      <c r="A314" s="136"/>
      <c r="B314" s="128"/>
      <c r="C314" s="213"/>
      <c r="D314" s="756"/>
      <c r="E314" s="44"/>
      <c r="F314" s="51"/>
      <c r="G314" s="766"/>
      <c r="H314" s="29"/>
      <c r="I314" s="132"/>
      <c r="J314" s="133"/>
      <c r="K314" s="134"/>
      <c r="L314" s="135"/>
      <c r="M314" s="104">
        <v>18537.7</v>
      </c>
      <c r="N314" s="104">
        <f t="shared" si="29"/>
        <v>17981.569</v>
      </c>
      <c r="O314" s="105">
        <v>7.0000000000000007E-2</v>
      </c>
      <c r="P314" s="101">
        <f t="shared" si="30"/>
        <v>19240.278829999999</v>
      </c>
    </row>
    <row r="315" spans="1:16">
      <c r="A315" s="151"/>
      <c r="B315" s="128"/>
      <c r="C315" s="213"/>
      <c r="D315" s="756"/>
      <c r="E315" s="50"/>
      <c r="F315" s="51"/>
      <c r="G315" s="766"/>
      <c r="H315" s="29"/>
      <c r="I315" s="132"/>
      <c r="J315" s="133"/>
      <c r="K315" s="134"/>
      <c r="L315" s="135"/>
      <c r="M315" s="104">
        <v>9031.68</v>
      </c>
      <c r="N315" s="104">
        <f t="shared" si="29"/>
        <v>8760.7296000000006</v>
      </c>
      <c r="O315" s="105">
        <v>7.0000000000000007E-2</v>
      </c>
      <c r="P315" s="101">
        <f t="shared" si="30"/>
        <v>9373.9806720000015</v>
      </c>
    </row>
    <row r="316" spans="1:16">
      <c r="A316" s="152"/>
      <c r="B316" s="128"/>
      <c r="C316" s="213"/>
      <c r="D316" s="756"/>
      <c r="E316" s="153"/>
      <c r="F316" s="51"/>
      <c r="G316" s="766"/>
      <c r="H316" s="35"/>
      <c r="I316" s="154"/>
      <c r="J316" s="155"/>
      <c r="K316" s="156"/>
      <c r="L316" s="135"/>
      <c r="N316" s="104">
        <f t="shared" si="29"/>
        <v>0</v>
      </c>
      <c r="O316" s="105">
        <v>7.0000000000000007E-2</v>
      </c>
      <c r="P316" s="101">
        <f t="shared" si="30"/>
        <v>0</v>
      </c>
    </row>
    <row r="317" spans="1:16">
      <c r="A317" s="136"/>
      <c r="B317" s="128"/>
      <c r="C317" s="213"/>
      <c r="D317" s="756"/>
      <c r="E317" s="157"/>
      <c r="F317" s="51"/>
      <c r="G317" s="766"/>
      <c r="H317" s="29"/>
      <c r="I317" s="132"/>
      <c r="J317" s="133"/>
      <c r="K317" s="134"/>
      <c r="L317" s="135"/>
      <c r="M317" s="104">
        <v>8478.9599999999991</v>
      </c>
      <c r="N317" s="104">
        <f t="shared" si="29"/>
        <v>8224.5911999999989</v>
      </c>
      <c r="O317" s="105">
        <v>7.0000000000000007E-2</v>
      </c>
      <c r="P317" s="101">
        <f t="shared" si="30"/>
        <v>8800.3125839999993</v>
      </c>
    </row>
    <row r="318" spans="1:16">
      <c r="A318" s="136"/>
      <c r="B318" s="128"/>
      <c r="C318" s="213"/>
      <c r="D318" s="756"/>
      <c r="E318" s="158"/>
      <c r="F318" s="51"/>
      <c r="G318" s="766"/>
      <c r="H318" s="29"/>
      <c r="I318" s="132"/>
      <c r="J318" s="133"/>
      <c r="K318" s="134"/>
      <c r="L318" s="135"/>
      <c r="M318" s="104">
        <v>11122.62</v>
      </c>
      <c r="N318" s="104">
        <f t="shared" si="29"/>
        <v>10788.941400000002</v>
      </c>
      <c r="O318" s="105">
        <v>7.0000000000000007E-2</v>
      </c>
      <c r="P318" s="101">
        <f t="shared" si="30"/>
        <v>11544.167298000002</v>
      </c>
    </row>
    <row r="319" spans="1:16">
      <c r="A319" s="136"/>
      <c r="B319" s="128"/>
      <c r="C319" s="213"/>
      <c r="D319" s="757"/>
      <c r="E319" s="160"/>
      <c r="F319" s="161"/>
      <c r="G319" s="766"/>
      <c r="H319" s="162"/>
      <c r="I319" s="163"/>
      <c r="J319" s="133"/>
      <c r="K319" s="134"/>
      <c r="L319" s="135"/>
      <c r="M319" s="104">
        <v>3813.12</v>
      </c>
      <c r="N319" s="104">
        <f t="shared" si="29"/>
        <v>3698.7264</v>
      </c>
      <c r="O319" s="105">
        <v>7.0000000000000007E-2</v>
      </c>
      <c r="P319" s="101">
        <f t="shared" si="30"/>
        <v>3957.637248</v>
      </c>
    </row>
    <row r="320" spans="1:16">
      <c r="A320" s="136"/>
      <c r="B320" s="128"/>
      <c r="C320" s="213"/>
      <c r="D320" s="757"/>
      <c r="E320" s="182"/>
      <c r="F320" s="161"/>
      <c r="G320" s="766"/>
      <c r="H320" s="162"/>
      <c r="I320" s="163"/>
      <c r="J320" s="133"/>
      <c r="K320" s="134"/>
      <c r="L320" s="135"/>
    </row>
    <row r="321" spans="1:16">
      <c r="A321" s="136"/>
      <c r="B321" s="128"/>
      <c r="C321" s="213"/>
      <c r="D321" s="757"/>
      <c r="E321" s="182"/>
      <c r="F321" s="161"/>
      <c r="G321" s="766"/>
      <c r="H321" s="162"/>
      <c r="I321" s="163"/>
      <c r="J321" s="133"/>
      <c r="K321" s="134"/>
      <c r="L321" s="135"/>
    </row>
    <row r="322" spans="1:16">
      <c r="A322" s="136"/>
      <c r="B322" s="128"/>
      <c r="C322" s="213"/>
      <c r="D322" s="757"/>
      <c r="E322" s="182"/>
      <c r="F322" s="161"/>
      <c r="G322" s="766"/>
      <c r="H322" s="162"/>
      <c r="I322" s="163"/>
      <c r="J322" s="133"/>
      <c r="K322" s="134"/>
      <c r="L322" s="135"/>
    </row>
    <row r="323" spans="1:16">
      <c r="A323" s="136"/>
      <c r="B323" s="128"/>
      <c r="C323" s="213"/>
      <c r="D323" s="757"/>
      <c r="E323" s="182"/>
      <c r="F323" s="161"/>
      <c r="G323" s="766"/>
      <c r="H323" s="162"/>
      <c r="I323" s="163"/>
      <c r="J323" s="133"/>
      <c r="K323" s="134"/>
      <c r="L323" s="135"/>
    </row>
    <row r="324" spans="1:16">
      <c r="A324" s="168"/>
      <c r="B324" s="3753"/>
      <c r="C324" s="618"/>
      <c r="D324" s="618"/>
      <c r="E324" s="3753"/>
      <c r="F324" s="3753"/>
      <c r="G324" s="281"/>
      <c r="H324" s="91"/>
      <c r="I324" s="3753"/>
      <c r="J324" s="170"/>
      <c r="K324" s="3753"/>
      <c r="L324" s="171"/>
      <c r="M324" s="3753"/>
    </row>
    <row r="325" spans="1:16">
      <c r="A325" s="2" t="s">
        <v>1</v>
      </c>
      <c r="B325" s="106"/>
      <c r="C325" s="318"/>
      <c r="F325" s="71"/>
      <c r="I325" s="107"/>
      <c r="K325" s="108"/>
      <c r="L325" s="109"/>
    </row>
    <row r="326" spans="1:16">
      <c r="A326" s="3761" t="s">
        <v>2670</v>
      </c>
      <c r="B326" s="3761"/>
      <c r="C326" s="168"/>
      <c r="D326" s="468"/>
      <c r="F326" s="71"/>
      <c r="I326" s="107"/>
      <c r="K326" s="108"/>
      <c r="L326" s="109"/>
    </row>
    <row r="327" spans="1:16" ht="35.25" thickBot="1">
      <c r="F327" s="71"/>
    </row>
    <row r="328" spans="1:16">
      <c r="A328" s="3770" t="s">
        <v>3</v>
      </c>
      <c r="B328" s="3771"/>
      <c r="C328" s="400" t="s">
        <v>4</v>
      </c>
      <c r="D328" s="754" t="s">
        <v>5</v>
      </c>
      <c r="E328" s="8" t="s">
        <v>6</v>
      </c>
      <c r="F328" s="9" t="s">
        <v>6</v>
      </c>
      <c r="G328" s="763" t="s">
        <v>7</v>
      </c>
      <c r="H328" s="112" t="s">
        <v>8</v>
      </c>
      <c r="I328" s="113" t="s">
        <v>936</v>
      </c>
      <c r="J328" s="115" t="s">
        <v>10</v>
      </c>
      <c r="K328" s="115" t="s">
        <v>10</v>
      </c>
      <c r="L328" s="116" t="s">
        <v>2534</v>
      </c>
      <c r="M328" s="117"/>
    </row>
    <row r="329" spans="1:16" ht="35.25" thickBot="1">
      <c r="A329" s="118"/>
      <c r="B329" s="119"/>
      <c r="C329" s="401"/>
      <c r="D329" s="755" t="s">
        <v>11</v>
      </c>
      <c r="E329" s="14" t="s">
        <v>13</v>
      </c>
      <c r="F329" s="15" t="s">
        <v>12</v>
      </c>
      <c r="G329" s="764"/>
      <c r="H329" s="122" t="s">
        <v>14</v>
      </c>
      <c r="I329" s="123" t="s">
        <v>937</v>
      </c>
      <c r="J329" s="958" t="s">
        <v>15</v>
      </c>
      <c r="K329" s="958" t="s">
        <v>16</v>
      </c>
      <c r="L329" s="126" t="s">
        <v>2535</v>
      </c>
      <c r="M329" s="117"/>
    </row>
    <row r="330" spans="1:16" ht="38.25">
      <c r="A330" s="127"/>
      <c r="B330" s="993"/>
      <c r="C330" s="992"/>
      <c r="D330" s="370"/>
      <c r="E330" s="687"/>
      <c r="F330" s="688"/>
      <c r="G330" s="768"/>
      <c r="H330" s="686"/>
      <c r="I330" s="690"/>
      <c r="J330" s="691"/>
      <c r="K330" s="692"/>
      <c r="L330" s="135"/>
      <c r="M330" s="104">
        <v>3552</v>
      </c>
      <c r="N330" s="104">
        <f t="shared" ref="N330:N346" si="31">M330-(M330*0.03)</f>
        <v>3445.44</v>
      </c>
      <c r="O330" s="105">
        <v>7.0000000000000007E-2</v>
      </c>
      <c r="P330" s="101">
        <f t="shared" ref="P330:P346" si="32">(N330*O330)+N330</f>
        <v>3686.6208000000001</v>
      </c>
    </row>
    <row r="331" spans="1:16" ht="38.25">
      <c r="A331" s="136"/>
      <c r="B331" s="662"/>
      <c r="C331" s="443"/>
      <c r="D331" s="444"/>
      <c r="E331" s="687"/>
      <c r="F331" s="688"/>
      <c r="G331" s="765"/>
      <c r="H331" s="694"/>
      <c r="I331" s="695"/>
      <c r="J331" s="696"/>
      <c r="K331" s="697"/>
      <c r="L331" s="135"/>
      <c r="N331" s="104">
        <f t="shared" si="31"/>
        <v>0</v>
      </c>
      <c r="O331" s="105">
        <v>7.0000000000000007E-2</v>
      </c>
      <c r="P331" s="101">
        <f t="shared" si="32"/>
        <v>0</v>
      </c>
    </row>
    <row r="332" spans="1:16" ht="38.25">
      <c r="A332" s="136"/>
      <c r="B332" s="662"/>
      <c r="C332" s="443"/>
      <c r="D332" s="444"/>
      <c r="E332" s="687"/>
      <c r="F332" s="688"/>
      <c r="G332" s="765"/>
      <c r="H332" s="694"/>
      <c r="I332" s="695"/>
      <c r="J332" s="696"/>
      <c r="K332" s="697"/>
      <c r="L332" s="135"/>
      <c r="M332" s="104">
        <v>9498.06</v>
      </c>
      <c r="N332" s="104">
        <f t="shared" si="31"/>
        <v>9213.118199999999</v>
      </c>
      <c r="O332" s="105">
        <v>7.0000000000000007E-2</v>
      </c>
      <c r="P332" s="101">
        <f t="shared" si="32"/>
        <v>9858.0364739999986</v>
      </c>
    </row>
    <row r="333" spans="1:16" ht="38.25">
      <c r="A333" s="136"/>
      <c r="B333" s="698"/>
      <c r="C333" s="443"/>
      <c r="D333" s="444"/>
      <c r="E333" s="700"/>
      <c r="F333" s="688"/>
      <c r="G333" s="766"/>
      <c r="H333" s="659"/>
      <c r="I333" s="690"/>
      <c r="J333" s="691"/>
      <c r="K333" s="692"/>
      <c r="L333" s="135"/>
      <c r="M333" s="104">
        <v>15305.4</v>
      </c>
      <c r="N333" s="104">
        <f t="shared" si="31"/>
        <v>14846.237999999999</v>
      </c>
      <c r="O333" s="105">
        <v>7.0000000000000007E-2</v>
      </c>
      <c r="P333" s="101">
        <f t="shared" si="32"/>
        <v>15885.47466</v>
      </c>
    </row>
    <row r="334" spans="1:16" ht="38.25">
      <c r="A334" s="136"/>
      <c r="B334" s="698"/>
      <c r="C334" s="392"/>
      <c r="D334" s="370"/>
      <c r="E334" s="700"/>
      <c r="F334" s="688"/>
      <c r="G334" s="766"/>
      <c r="H334" s="659"/>
      <c r="I334" s="690"/>
      <c r="J334" s="691"/>
      <c r="K334" s="692"/>
      <c r="L334" s="135"/>
      <c r="N334" s="104">
        <f t="shared" si="31"/>
        <v>0</v>
      </c>
      <c r="O334" s="105">
        <v>7.0000000000000007E-2</v>
      </c>
      <c r="P334" s="101">
        <f t="shared" si="32"/>
        <v>0</v>
      </c>
    </row>
    <row r="335" spans="1:16" ht="38.25">
      <c r="A335" s="136"/>
      <c r="B335" s="662"/>
      <c r="C335" s="443"/>
      <c r="D335" s="444"/>
      <c r="E335" s="701"/>
      <c r="F335" s="688"/>
      <c r="G335" s="766"/>
      <c r="H335" s="659"/>
      <c r="I335" s="690"/>
      <c r="J335" s="691"/>
      <c r="K335" s="692"/>
      <c r="L335" s="135"/>
      <c r="N335" s="104">
        <f t="shared" si="31"/>
        <v>0</v>
      </c>
      <c r="O335" s="105">
        <v>7.0000000000000007E-2</v>
      </c>
      <c r="P335" s="101">
        <f t="shared" si="32"/>
        <v>0</v>
      </c>
    </row>
    <row r="336" spans="1:16" ht="38.25">
      <c r="A336" s="136"/>
      <c r="B336" s="662"/>
      <c r="C336" s="392"/>
      <c r="D336" s="370"/>
      <c r="E336" s="702"/>
      <c r="F336" s="688"/>
      <c r="G336" s="766"/>
      <c r="H336" s="703"/>
      <c r="I336" s="704"/>
      <c r="J336" s="705"/>
      <c r="K336" s="706"/>
      <c r="L336" s="135"/>
      <c r="N336" s="104">
        <f t="shared" si="31"/>
        <v>0</v>
      </c>
      <c r="O336" s="105">
        <v>7.0000000000000007E-2</v>
      </c>
      <c r="P336" s="101">
        <f t="shared" si="32"/>
        <v>0</v>
      </c>
    </row>
    <row r="337" spans="1:16" ht="38.25">
      <c r="A337" s="136"/>
      <c r="B337" s="707"/>
      <c r="C337" s="392"/>
      <c r="D337" s="370"/>
      <c r="E337" s="702"/>
      <c r="F337" s="688"/>
      <c r="G337" s="766"/>
      <c r="H337" s="659"/>
      <c r="I337" s="690"/>
      <c r="J337" s="691"/>
      <c r="K337" s="692"/>
      <c r="M337" s="104">
        <v>14244.12</v>
      </c>
      <c r="N337" s="104">
        <f t="shared" si="31"/>
        <v>13816.796400000001</v>
      </c>
      <c r="O337" s="105">
        <v>7.0000000000000007E-2</v>
      </c>
      <c r="P337" s="101">
        <f t="shared" si="32"/>
        <v>14783.972148000001</v>
      </c>
    </row>
    <row r="338" spans="1:16" ht="38.25">
      <c r="A338" s="136"/>
      <c r="B338" s="707"/>
      <c r="C338" s="392"/>
      <c r="D338" s="370"/>
      <c r="E338" s="702"/>
      <c r="F338" s="688"/>
      <c r="G338" s="766"/>
      <c r="H338" s="659"/>
      <c r="I338" s="690"/>
      <c r="J338" s="691"/>
      <c r="K338" s="692"/>
      <c r="L338" s="135"/>
      <c r="M338" s="104">
        <v>3240</v>
      </c>
      <c r="N338" s="104">
        <f t="shared" si="31"/>
        <v>3142.8</v>
      </c>
      <c r="O338" s="105">
        <v>7.0000000000000007E-2</v>
      </c>
      <c r="P338" s="101">
        <f t="shared" si="32"/>
        <v>3362.7960000000003</v>
      </c>
    </row>
    <row r="339" spans="1:16" ht="38.25">
      <c r="A339" s="136"/>
      <c r="B339" s="993"/>
      <c r="C339" s="392"/>
      <c r="D339" s="370"/>
      <c r="E339" s="702"/>
      <c r="F339" s="688"/>
      <c r="G339" s="766"/>
      <c r="H339" s="659"/>
      <c r="I339" s="690"/>
      <c r="J339" s="691"/>
      <c r="K339" s="692"/>
      <c r="L339" s="135"/>
      <c r="M339" s="104">
        <v>14700</v>
      </c>
      <c r="N339" s="104">
        <f t="shared" si="31"/>
        <v>14259</v>
      </c>
      <c r="O339" s="105">
        <v>7.0000000000000007E-2</v>
      </c>
      <c r="P339" s="101">
        <f t="shared" si="32"/>
        <v>15257.130000000001</v>
      </c>
    </row>
    <row r="340" spans="1:16" ht="38.25">
      <c r="A340" s="136"/>
      <c r="B340" s="707"/>
      <c r="C340" s="392"/>
      <c r="D340" s="370"/>
      <c r="E340" s="702"/>
      <c r="F340" s="688"/>
      <c r="G340" s="766"/>
      <c r="H340" s="659"/>
      <c r="I340" s="690"/>
      <c r="J340" s="691"/>
      <c r="K340" s="692"/>
      <c r="L340" s="147"/>
      <c r="M340" s="104">
        <v>14582.7</v>
      </c>
      <c r="N340" s="104">
        <f t="shared" si="31"/>
        <v>14145.219000000001</v>
      </c>
      <c r="O340" s="105">
        <v>7.0000000000000007E-2</v>
      </c>
      <c r="P340" s="101">
        <f t="shared" si="32"/>
        <v>15135.384330000001</v>
      </c>
    </row>
    <row r="341" spans="1:16" ht="38.25">
      <c r="A341" s="136"/>
      <c r="B341" s="707"/>
      <c r="C341" s="392"/>
      <c r="D341" s="370"/>
      <c r="E341" s="702"/>
      <c r="F341" s="688"/>
      <c r="G341" s="766"/>
      <c r="H341" s="659"/>
      <c r="I341" s="690"/>
      <c r="J341" s="691"/>
      <c r="K341" s="692"/>
      <c r="L341" s="147"/>
      <c r="M341" s="104">
        <v>13483.8</v>
      </c>
      <c r="N341" s="104">
        <f t="shared" si="31"/>
        <v>13079.286</v>
      </c>
      <c r="O341" s="105">
        <v>7.0000000000000007E-2</v>
      </c>
      <c r="P341" s="101">
        <f t="shared" si="32"/>
        <v>13994.836020000001</v>
      </c>
    </row>
    <row r="342" spans="1:16" ht="38.25">
      <c r="A342" s="136"/>
      <c r="B342" s="707"/>
      <c r="C342" s="392"/>
      <c r="D342" s="370"/>
      <c r="E342" s="702"/>
      <c r="F342" s="688"/>
      <c r="G342" s="766"/>
      <c r="H342" s="659"/>
      <c r="I342" s="690"/>
      <c r="J342" s="691"/>
      <c r="K342" s="692"/>
      <c r="L342" s="147"/>
      <c r="M342" s="104">
        <v>2669.52</v>
      </c>
      <c r="N342" s="104">
        <f t="shared" si="31"/>
        <v>2589.4344000000001</v>
      </c>
      <c r="O342" s="105">
        <v>7.0000000000000007E-2</v>
      </c>
      <c r="P342" s="101">
        <f t="shared" si="32"/>
        <v>2770.6948080000002</v>
      </c>
    </row>
    <row r="343" spans="1:16" ht="38.25">
      <c r="A343" s="136"/>
      <c r="B343" s="707"/>
      <c r="C343" s="392"/>
      <c r="D343" s="370"/>
      <c r="E343" s="702"/>
      <c r="F343" s="688"/>
      <c r="G343" s="766"/>
      <c r="H343" s="659"/>
      <c r="I343" s="690"/>
      <c r="J343" s="691"/>
      <c r="K343" s="692"/>
      <c r="L343" s="147"/>
      <c r="N343" s="104">
        <f t="shared" si="31"/>
        <v>0</v>
      </c>
      <c r="O343" s="105">
        <v>7.0000000000000007E-2</v>
      </c>
      <c r="P343" s="101">
        <f t="shared" si="32"/>
        <v>0</v>
      </c>
    </row>
    <row r="344" spans="1:16" ht="38.25">
      <c r="A344" s="148"/>
      <c r="B344" s="707"/>
      <c r="C344" s="392"/>
      <c r="D344" s="370"/>
      <c r="E344" s="702"/>
      <c r="F344" s="688"/>
      <c r="G344" s="766"/>
      <c r="H344" s="659"/>
      <c r="I344" s="690"/>
      <c r="J344" s="691"/>
      <c r="K344" s="692"/>
      <c r="L344" s="147"/>
      <c r="M344" s="104">
        <v>12972.96</v>
      </c>
      <c r="N344" s="104">
        <f t="shared" si="31"/>
        <v>12583.771199999999</v>
      </c>
      <c r="O344" s="105">
        <v>7.0000000000000007E-2</v>
      </c>
      <c r="P344" s="101">
        <f t="shared" si="32"/>
        <v>13464.635183999999</v>
      </c>
    </row>
    <row r="345" spans="1:16" ht="38.25">
      <c r="A345" s="136"/>
      <c r="B345" s="708"/>
      <c r="C345" s="766"/>
      <c r="D345" s="659"/>
      <c r="E345" s="690"/>
      <c r="F345" s="688"/>
      <c r="G345" s="3777"/>
      <c r="H345" s="3777"/>
      <c r="I345" s="3777"/>
      <c r="J345" s="3777"/>
      <c r="K345" s="3777"/>
      <c r="L345" s="147"/>
      <c r="M345" s="104">
        <v>12687.84</v>
      </c>
      <c r="N345" s="104">
        <f t="shared" si="31"/>
        <v>12307.2048</v>
      </c>
      <c r="O345" s="105">
        <v>7.0000000000000007E-2</v>
      </c>
      <c r="P345" s="101">
        <f t="shared" si="32"/>
        <v>13168.709135999999</v>
      </c>
    </row>
    <row r="346" spans="1:16" ht="35.25" customHeight="1">
      <c r="A346" s="136"/>
      <c r="B346" s="662"/>
      <c r="C346" s="392"/>
      <c r="D346" s="370"/>
      <c r="E346" s="687"/>
      <c r="F346" s="688"/>
      <c r="G346" s="766"/>
      <c r="H346" s="659"/>
      <c r="I346" s="466"/>
      <c r="J346" s="691"/>
      <c r="K346" s="692"/>
      <c r="L346" s="135"/>
      <c r="M346" s="104">
        <v>16572.599999999999</v>
      </c>
      <c r="N346" s="104">
        <f t="shared" si="31"/>
        <v>16075.421999999999</v>
      </c>
      <c r="O346" s="105">
        <v>7.0000000000000007E-2</v>
      </c>
      <c r="P346" s="101">
        <f t="shared" si="32"/>
        <v>17200.701539999998</v>
      </c>
    </row>
    <row r="347" spans="1:16">
      <c r="A347" s="136"/>
      <c r="B347" s="128"/>
      <c r="C347" s="213"/>
      <c r="D347" s="756"/>
      <c r="E347" s="44"/>
      <c r="F347" s="51"/>
      <c r="G347" s="766"/>
      <c r="H347" s="29"/>
      <c r="I347" s="466"/>
      <c r="J347" s="133"/>
      <c r="K347" s="134"/>
      <c r="L347" s="135"/>
      <c r="M347" s="104">
        <v>6021.12</v>
      </c>
      <c r="N347" s="104">
        <f t="shared" ref="N347:N355" si="33">M347-(M347*0.03)</f>
        <v>5840.4863999999998</v>
      </c>
      <c r="O347" s="105">
        <v>7.0000000000000007E-2</v>
      </c>
      <c r="P347" s="101">
        <f>(N347*O347)+N347</f>
        <v>6249.3204479999995</v>
      </c>
    </row>
    <row r="348" spans="1:16">
      <c r="A348" s="136"/>
      <c r="B348" s="128"/>
      <c r="C348" s="213"/>
      <c r="D348" s="756"/>
      <c r="E348" s="44"/>
      <c r="F348" s="51"/>
      <c r="G348" s="766"/>
      <c r="H348" s="29"/>
      <c r="I348" s="132"/>
      <c r="J348" s="133"/>
      <c r="K348" s="134"/>
      <c r="L348" s="135"/>
      <c r="M348" s="104">
        <v>8714.16</v>
      </c>
      <c r="N348" s="104">
        <f t="shared" si="33"/>
        <v>8452.7351999999992</v>
      </c>
      <c r="O348" s="105">
        <v>7.0000000000000007E-2</v>
      </c>
      <c r="P348" s="101">
        <f>(N348*O348)+N348</f>
        <v>9044.4266639999987</v>
      </c>
    </row>
    <row r="349" spans="1:16">
      <c r="A349" s="136"/>
      <c r="B349" s="128"/>
      <c r="C349" s="213"/>
      <c r="D349" s="756"/>
      <c r="E349" s="44"/>
      <c r="F349" s="51"/>
      <c r="G349" s="766"/>
      <c r="H349" s="29"/>
      <c r="I349" s="132"/>
      <c r="J349" s="133"/>
      <c r="K349" s="134"/>
      <c r="L349" s="135"/>
      <c r="M349" s="104">
        <v>0</v>
      </c>
      <c r="N349" s="104">
        <f t="shared" si="33"/>
        <v>0</v>
      </c>
      <c r="O349" s="105">
        <v>7.0000000000000007E-2</v>
      </c>
      <c r="P349" s="101">
        <f t="shared" ref="P349:P355" si="34">(N349*O349)+N349</f>
        <v>0</v>
      </c>
    </row>
    <row r="350" spans="1:16" ht="35.25" thickBot="1">
      <c r="A350" s="136"/>
      <c r="B350" s="128"/>
      <c r="C350" s="213"/>
      <c r="D350" s="756"/>
      <c r="E350" s="44"/>
      <c r="F350" s="51"/>
      <c r="G350" s="766"/>
      <c r="H350" s="29"/>
      <c r="I350" s="132"/>
      <c r="J350" s="133"/>
      <c r="K350" s="134"/>
      <c r="L350" s="135"/>
      <c r="M350" s="104">
        <v>18537.7</v>
      </c>
      <c r="N350" s="104">
        <f t="shared" si="33"/>
        <v>17981.569</v>
      </c>
      <c r="O350" s="105">
        <v>7.0000000000000007E-2</v>
      </c>
      <c r="P350" s="101">
        <f t="shared" si="34"/>
        <v>19240.278829999999</v>
      </c>
    </row>
    <row r="351" spans="1:16" ht="40.5">
      <c r="A351" s="151"/>
      <c r="B351" s="679"/>
      <c r="C351" s="747"/>
      <c r="D351" s="321"/>
      <c r="E351" s="669"/>
      <c r="F351" s="677"/>
      <c r="G351" s="3777"/>
      <c r="H351" s="3777"/>
      <c r="I351" s="3777"/>
      <c r="J351" s="3777"/>
      <c r="K351" s="3777"/>
      <c r="L351" s="135"/>
      <c r="M351" s="104">
        <v>9031.68</v>
      </c>
      <c r="N351" s="104">
        <f t="shared" si="33"/>
        <v>8760.7296000000006</v>
      </c>
      <c r="O351" s="105">
        <v>7.0000000000000007E-2</v>
      </c>
      <c r="P351" s="101">
        <f t="shared" si="34"/>
        <v>9373.9806720000015</v>
      </c>
    </row>
    <row r="352" spans="1:16" ht="38.25">
      <c r="A352" s="152"/>
      <c r="B352" s="654"/>
      <c r="C352" s="747"/>
      <c r="D352" s="322"/>
      <c r="E352" s="669"/>
      <c r="F352" s="670"/>
      <c r="G352" s="275"/>
      <c r="H352" s="658"/>
      <c r="I352" s="656"/>
      <c r="J352" s="671"/>
      <c r="K352" s="657"/>
      <c r="L352" s="135"/>
      <c r="N352" s="104">
        <f t="shared" si="33"/>
        <v>0</v>
      </c>
      <c r="O352" s="105">
        <v>7.0000000000000007E-2</v>
      </c>
      <c r="P352" s="101">
        <f t="shared" si="34"/>
        <v>0</v>
      </c>
    </row>
    <row r="353" spans="1:16" ht="38.25">
      <c r="A353" s="136"/>
      <c r="B353" s="654"/>
      <c r="C353" s="747"/>
      <c r="D353" s="322"/>
      <c r="E353" s="672"/>
      <c r="F353" s="670"/>
      <c r="G353" s="275"/>
      <c r="H353" s="658"/>
      <c r="I353" s="656"/>
      <c r="J353" s="671"/>
      <c r="K353" s="657"/>
      <c r="L353" s="135"/>
      <c r="M353" s="104">
        <v>8478.9599999999991</v>
      </c>
      <c r="N353" s="104">
        <f t="shared" si="33"/>
        <v>8224.5911999999989</v>
      </c>
      <c r="O353" s="105">
        <v>7.0000000000000007E-2</v>
      </c>
      <c r="P353" s="101">
        <f t="shared" si="34"/>
        <v>8800.3125839999993</v>
      </c>
    </row>
    <row r="354" spans="1:16" ht="38.25">
      <c r="A354" s="136"/>
      <c r="B354" s="654"/>
      <c r="C354" s="747"/>
      <c r="D354" s="322"/>
      <c r="E354" s="672"/>
      <c r="F354" s="670"/>
      <c r="G354" s="275"/>
      <c r="H354" s="658"/>
      <c r="I354" s="656"/>
      <c r="J354" s="671"/>
      <c r="K354" s="657"/>
      <c r="L354" s="135"/>
      <c r="M354" s="104">
        <v>11122.62</v>
      </c>
      <c r="N354" s="104">
        <f t="shared" si="33"/>
        <v>10788.941400000002</v>
      </c>
      <c r="O354" s="105">
        <v>7.0000000000000007E-2</v>
      </c>
      <c r="P354" s="101">
        <f t="shared" si="34"/>
        <v>11544.167298000002</v>
      </c>
    </row>
    <row r="355" spans="1:16" ht="38.25">
      <c r="A355" s="136"/>
      <c r="B355" s="654"/>
      <c r="C355" s="459"/>
      <c r="D355" s="322"/>
      <c r="E355" s="672"/>
      <c r="F355" s="670"/>
      <c r="G355" s="276"/>
      <c r="H355" s="658"/>
      <c r="I355" s="659"/>
      <c r="J355" s="671"/>
      <c r="K355" s="657"/>
      <c r="L355" s="135"/>
      <c r="M355" s="104">
        <v>3813.12</v>
      </c>
      <c r="N355" s="104">
        <f t="shared" si="33"/>
        <v>3698.7264</v>
      </c>
      <c r="O355" s="105">
        <v>7.0000000000000007E-2</v>
      </c>
      <c r="P355" s="101">
        <f t="shared" si="34"/>
        <v>3957.637248</v>
      </c>
    </row>
    <row r="356" spans="1:16" ht="38.25">
      <c r="A356" s="136"/>
      <c r="B356" s="654"/>
      <c r="C356" s="459"/>
      <c r="D356" s="324"/>
      <c r="E356" s="672"/>
      <c r="F356" s="670"/>
      <c r="G356" s="276"/>
      <c r="H356" s="658"/>
      <c r="I356" s="659"/>
      <c r="J356" s="671"/>
      <c r="K356" s="657"/>
      <c r="L356" s="135"/>
    </row>
    <row r="357" spans="1:16" ht="38.25">
      <c r="A357" s="136"/>
      <c r="B357" s="654"/>
      <c r="C357" s="459"/>
      <c r="D357" s="324"/>
      <c r="E357" s="672"/>
      <c r="F357" s="670"/>
      <c r="G357" s="276"/>
      <c r="H357" s="658"/>
      <c r="I357" s="659"/>
      <c r="J357" s="671"/>
      <c r="K357" s="657"/>
      <c r="L357" s="135"/>
    </row>
    <row r="358" spans="1:16" ht="38.25">
      <c r="A358" s="136"/>
      <c r="B358" s="654"/>
      <c r="C358" s="459"/>
      <c r="D358" s="324"/>
      <c r="E358" s="672"/>
      <c r="F358" s="670"/>
      <c r="G358" s="276"/>
      <c r="H358" s="658"/>
      <c r="I358" s="659"/>
      <c r="J358" s="671"/>
      <c r="K358" s="657"/>
      <c r="L358" s="135"/>
    </row>
    <row r="359" spans="1:16">
      <c r="F359" s="71"/>
    </row>
    <row r="360" spans="1:16">
      <c r="A360" s="2" t="s">
        <v>1</v>
      </c>
      <c r="B360" s="106"/>
      <c r="C360" s="318"/>
      <c r="F360" s="71"/>
      <c r="I360" s="107"/>
      <c r="K360" s="108"/>
      <c r="L360" s="109"/>
    </row>
    <row r="361" spans="1:16">
      <c r="A361" s="3761" t="s">
        <v>2670</v>
      </c>
      <c r="B361" s="3761"/>
      <c r="C361" s="168"/>
      <c r="D361" s="468"/>
      <c r="F361" s="71"/>
      <c r="I361" s="107"/>
      <c r="K361" s="108"/>
      <c r="L361" s="109"/>
    </row>
    <row r="362" spans="1:16" ht="35.25" thickBot="1">
      <c r="F362" s="71"/>
    </row>
    <row r="363" spans="1:16">
      <c r="A363" s="3770" t="s">
        <v>3</v>
      </c>
      <c r="B363" s="3771"/>
      <c r="C363" s="400" t="s">
        <v>4</v>
      </c>
      <c r="D363" s="754" t="s">
        <v>5</v>
      </c>
      <c r="E363" s="8" t="s">
        <v>6</v>
      </c>
      <c r="F363" s="9" t="s">
        <v>6</v>
      </c>
      <c r="G363" s="763" t="s">
        <v>7</v>
      </c>
      <c r="H363" s="112" t="s">
        <v>8</v>
      </c>
      <c r="I363" s="113" t="s">
        <v>936</v>
      </c>
      <c r="J363" s="114" t="s">
        <v>10</v>
      </c>
      <c r="K363" s="115" t="s">
        <v>10</v>
      </c>
      <c r="L363" s="116" t="s">
        <v>2534</v>
      </c>
      <c r="M363" s="117"/>
    </row>
    <row r="364" spans="1:16" ht="35.25" thickBot="1">
      <c r="A364" s="118"/>
      <c r="B364" s="119"/>
      <c r="C364" s="401"/>
      <c r="D364" s="755" t="s">
        <v>11</v>
      </c>
      <c r="E364" s="14" t="s">
        <v>13</v>
      </c>
      <c r="F364" s="15" t="s">
        <v>12</v>
      </c>
      <c r="G364" s="764"/>
      <c r="H364" s="122" t="s">
        <v>14</v>
      </c>
      <c r="I364" s="123" t="s">
        <v>937</v>
      </c>
      <c r="J364" s="124" t="s">
        <v>16</v>
      </c>
      <c r="K364" s="125" t="s">
        <v>15</v>
      </c>
      <c r="L364" s="126" t="s">
        <v>2535</v>
      </c>
      <c r="M364" s="117"/>
    </row>
    <row r="365" spans="1:16">
      <c r="A365" s="127"/>
      <c r="B365" s="128"/>
      <c r="C365" s="213"/>
      <c r="D365" s="756"/>
      <c r="E365" s="130"/>
      <c r="F365" s="88"/>
      <c r="G365" s="766"/>
      <c r="H365" s="29"/>
      <c r="I365" s="132"/>
      <c r="J365" s="133"/>
      <c r="K365" s="114"/>
      <c r="L365" s="135"/>
      <c r="M365" s="104">
        <v>3552</v>
      </c>
      <c r="N365" s="104">
        <f t="shared" ref="N365:N381" si="35">M365-(M365*0.03)</f>
        <v>3445.44</v>
      </c>
      <c r="O365" s="105">
        <v>7.0000000000000007E-2</v>
      </c>
      <c r="P365" s="101">
        <f t="shared" ref="P365:P381" si="36">(N365*O365)+N365</f>
        <v>3686.6208000000001</v>
      </c>
    </row>
    <row r="366" spans="1:16">
      <c r="A366" s="136"/>
      <c r="B366" s="128"/>
      <c r="C366" s="213"/>
      <c r="D366" s="756"/>
      <c r="E366" s="137"/>
      <c r="F366" s="51"/>
      <c r="G366" s="766"/>
      <c r="H366" s="29"/>
      <c r="I366" s="132"/>
      <c r="J366" s="133"/>
      <c r="K366" s="176"/>
      <c r="L366" s="135"/>
      <c r="N366" s="104">
        <f t="shared" si="35"/>
        <v>0</v>
      </c>
      <c r="O366" s="105">
        <v>7.0000000000000007E-2</v>
      </c>
      <c r="P366" s="101">
        <f t="shared" si="36"/>
        <v>0</v>
      </c>
    </row>
    <row r="367" spans="1:16">
      <c r="A367" s="136"/>
      <c r="B367" s="138"/>
      <c r="C367" s="213"/>
      <c r="D367" s="756"/>
      <c r="E367" s="137"/>
      <c r="F367" s="51"/>
      <c r="G367" s="766"/>
      <c r="H367" s="29"/>
      <c r="I367" s="132"/>
      <c r="J367" s="133"/>
      <c r="K367" s="179"/>
      <c r="L367" s="135"/>
      <c r="M367" s="104">
        <v>9498.06</v>
      </c>
      <c r="N367" s="104">
        <f t="shared" si="35"/>
        <v>9213.118199999999</v>
      </c>
      <c r="O367" s="105">
        <v>7.0000000000000007E-2</v>
      </c>
      <c r="P367" s="101">
        <f t="shared" si="36"/>
        <v>9858.0364739999986</v>
      </c>
    </row>
    <row r="368" spans="1:16">
      <c r="A368" s="136"/>
      <c r="B368" s="138"/>
      <c r="C368" s="213"/>
      <c r="D368" s="756"/>
      <c r="E368" s="137"/>
      <c r="F368" s="51"/>
      <c r="G368" s="766"/>
      <c r="H368" s="29"/>
      <c r="I368" s="132"/>
      <c r="J368" s="133"/>
      <c r="K368" s="134"/>
      <c r="L368" s="135"/>
      <c r="M368" s="104">
        <v>15305.4</v>
      </c>
      <c r="N368" s="104">
        <f t="shared" si="35"/>
        <v>14846.237999999999</v>
      </c>
      <c r="O368" s="105">
        <v>7.0000000000000007E-2</v>
      </c>
      <c r="P368" s="101">
        <f t="shared" si="36"/>
        <v>15885.47466</v>
      </c>
    </row>
    <row r="369" spans="1:16">
      <c r="A369" s="136"/>
      <c r="B369" s="128"/>
      <c r="C369" s="213"/>
      <c r="D369" s="756"/>
      <c r="E369" s="137"/>
      <c r="F369" s="51"/>
      <c r="G369" s="766"/>
      <c r="H369" s="29"/>
      <c r="I369" s="132"/>
      <c r="J369" s="133"/>
      <c r="K369" s="134"/>
      <c r="L369" s="135"/>
      <c r="N369" s="104">
        <f t="shared" si="35"/>
        <v>0</v>
      </c>
      <c r="O369" s="105">
        <v>7.0000000000000007E-2</v>
      </c>
      <c r="P369" s="101">
        <f t="shared" si="36"/>
        <v>0</v>
      </c>
    </row>
    <row r="370" spans="1:16">
      <c r="A370" s="136"/>
      <c r="B370" s="128"/>
      <c r="C370" s="213"/>
      <c r="D370" s="756"/>
      <c r="E370" s="137"/>
      <c r="F370" s="51"/>
      <c r="G370" s="766"/>
      <c r="H370" s="29"/>
      <c r="I370" s="132"/>
      <c r="J370" s="133"/>
      <c r="K370" s="134"/>
      <c r="L370" s="135"/>
      <c r="N370" s="104">
        <f t="shared" si="35"/>
        <v>0</v>
      </c>
      <c r="O370" s="105">
        <v>7.0000000000000007E-2</v>
      </c>
      <c r="P370" s="101">
        <f t="shared" si="36"/>
        <v>0</v>
      </c>
    </row>
    <row r="371" spans="1:16">
      <c r="A371" s="136"/>
      <c r="B371" s="128"/>
      <c r="C371" s="213"/>
      <c r="D371" s="756"/>
      <c r="E371" s="137"/>
      <c r="F371" s="51"/>
      <c r="G371" s="766"/>
      <c r="H371" s="29"/>
      <c r="I371" s="132"/>
      <c r="J371" s="133"/>
      <c r="K371" s="134"/>
      <c r="L371" s="135"/>
      <c r="N371" s="104">
        <f t="shared" si="35"/>
        <v>0</v>
      </c>
      <c r="O371" s="105">
        <v>7.0000000000000007E-2</v>
      </c>
      <c r="P371" s="101">
        <f t="shared" si="36"/>
        <v>0</v>
      </c>
    </row>
    <row r="372" spans="1:16">
      <c r="A372" s="136"/>
      <c r="B372" s="138"/>
      <c r="C372" s="748"/>
      <c r="D372" s="760"/>
      <c r="E372" s="137"/>
      <c r="F372" s="51"/>
      <c r="G372" s="765"/>
      <c r="H372" s="69"/>
      <c r="I372" s="144"/>
      <c r="J372" s="145"/>
      <c r="K372" s="181"/>
      <c r="M372" s="104">
        <v>14244.12</v>
      </c>
      <c r="N372" s="104">
        <f t="shared" si="35"/>
        <v>13816.796400000001</v>
      </c>
      <c r="O372" s="105">
        <v>7.0000000000000007E-2</v>
      </c>
      <c r="P372" s="101">
        <f t="shared" si="36"/>
        <v>14783.972148000001</v>
      </c>
    </row>
    <row r="373" spans="1:16">
      <c r="A373" s="136"/>
      <c r="B373" s="139"/>
      <c r="C373" s="213"/>
      <c r="D373" s="756"/>
      <c r="E373" s="137"/>
      <c r="F373" s="51"/>
      <c r="G373" s="766"/>
      <c r="H373" s="29"/>
      <c r="I373" s="132"/>
      <c r="J373" s="133"/>
      <c r="K373" s="134"/>
      <c r="L373" s="135"/>
      <c r="M373" s="104">
        <v>3240</v>
      </c>
      <c r="N373" s="104">
        <f t="shared" si="35"/>
        <v>3142.8</v>
      </c>
      <c r="O373" s="105">
        <v>7.0000000000000007E-2</v>
      </c>
      <c r="P373" s="101">
        <f t="shared" si="36"/>
        <v>3362.7960000000003</v>
      </c>
    </row>
    <row r="374" spans="1:16">
      <c r="A374" s="136"/>
      <c r="B374" s="139"/>
      <c r="C374" s="213"/>
      <c r="D374" s="756"/>
      <c r="E374" s="137"/>
      <c r="F374" s="51"/>
      <c r="G374" s="766"/>
      <c r="H374" s="29"/>
      <c r="I374" s="132"/>
      <c r="J374" s="133"/>
      <c r="K374" s="134"/>
      <c r="L374" s="135"/>
      <c r="M374" s="104">
        <v>14700</v>
      </c>
      <c r="N374" s="104">
        <f t="shared" si="35"/>
        <v>14259</v>
      </c>
      <c r="O374" s="105">
        <v>7.0000000000000007E-2</v>
      </c>
      <c r="P374" s="101">
        <f t="shared" si="36"/>
        <v>15257.130000000001</v>
      </c>
    </row>
    <row r="375" spans="1:16">
      <c r="A375" s="136"/>
      <c r="B375" s="139"/>
      <c r="C375" s="748"/>
      <c r="D375" s="760"/>
      <c r="E375" s="142"/>
      <c r="F375" s="143"/>
      <c r="G375" s="765"/>
      <c r="H375" s="69"/>
      <c r="I375" s="144"/>
      <c r="J375" s="145"/>
      <c r="K375" s="146"/>
      <c r="L375" s="147"/>
      <c r="M375" s="104">
        <v>14582.7</v>
      </c>
      <c r="N375" s="104">
        <f t="shared" si="35"/>
        <v>14145.219000000001</v>
      </c>
      <c r="O375" s="105">
        <v>7.0000000000000007E-2</v>
      </c>
      <c r="P375" s="101">
        <f t="shared" si="36"/>
        <v>15135.384330000001</v>
      </c>
    </row>
    <row r="376" spans="1:16">
      <c r="A376" s="136"/>
      <c r="B376" s="139"/>
      <c r="C376" s="213"/>
      <c r="D376" s="756"/>
      <c r="E376" s="137"/>
      <c r="F376" s="51"/>
      <c r="G376" s="766"/>
      <c r="H376" s="29"/>
      <c r="I376" s="132"/>
      <c r="J376" s="133"/>
      <c r="K376" s="134"/>
      <c r="L376" s="147"/>
      <c r="M376" s="104">
        <v>13483.8</v>
      </c>
      <c r="N376" s="104">
        <f t="shared" si="35"/>
        <v>13079.286</v>
      </c>
      <c r="O376" s="105">
        <v>7.0000000000000007E-2</v>
      </c>
      <c r="P376" s="101">
        <f t="shared" si="36"/>
        <v>13994.836020000001</v>
      </c>
    </row>
    <row r="377" spans="1:16">
      <c r="A377" s="136"/>
      <c r="B377" s="128"/>
      <c r="C377" s="748"/>
      <c r="D377" s="760"/>
      <c r="E377" s="137"/>
      <c r="F377" s="51"/>
      <c r="G377" s="765"/>
      <c r="H377" s="69"/>
      <c r="I377" s="144"/>
      <c r="J377" s="145"/>
      <c r="K377" s="146"/>
      <c r="L377" s="147"/>
      <c r="M377" s="104">
        <v>2669.52</v>
      </c>
      <c r="N377" s="104">
        <f t="shared" si="35"/>
        <v>2589.4344000000001</v>
      </c>
      <c r="O377" s="105">
        <v>7.0000000000000007E-2</v>
      </c>
      <c r="P377" s="101">
        <f t="shared" si="36"/>
        <v>2770.6948080000002</v>
      </c>
    </row>
    <row r="378" spans="1:16">
      <c r="A378" s="136"/>
      <c r="B378" s="128"/>
      <c r="C378" s="748"/>
      <c r="D378" s="760"/>
      <c r="E378" s="137"/>
      <c r="F378" s="51"/>
      <c r="G378" s="765"/>
      <c r="H378" s="69"/>
      <c r="I378" s="144"/>
      <c r="J378" s="145"/>
      <c r="K378" s="146"/>
      <c r="L378" s="147"/>
      <c r="N378" s="104">
        <f t="shared" si="35"/>
        <v>0</v>
      </c>
      <c r="O378" s="105">
        <v>7.0000000000000007E-2</v>
      </c>
      <c r="P378" s="101">
        <f t="shared" si="36"/>
        <v>0</v>
      </c>
    </row>
    <row r="379" spans="1:16">
      <c r="A379" s="148"/>
      <c r="B379" s="149"/>
      <c r="C379" s="748"/>
      <c r="D379" s="760"/>
      <c r="E379" s="137"/>
      <c r="F379" s="51"/>
      <c r="G379" s="765"/>
      <c r="H379" s="69"/>
      <c r="I379" s="144"/>
      <c r="J379" s="145"/>
      <c r="K379" s="146"/>
      <c r="L379" s="147"/>
      <c r="M379" s="104">
        <v>12972.96</v>
      </c>
      <c r="N379" s="104">
        <f t="shared" si="35"/>
        <v>12583.771199999999</v>
      </c>
      <c r="O379" s="105">
        <v>7.0000000000000007E-2</v>
      </c>
      <c r="P379" s="101">
        <f t="shared" si="36"/>
        <v>13464.635183999999</v>
      </c>
    </row>
    <row r="380" spans="1:16">
      <c r="A380" s="136"/>
      <c r="B380" s="128"/>
      <c r="C380" s="213"/>
      <c r="D380" s="756"/>
      <c r="E380" s="137"/>
      <c r="F380" s="51"/>
      <c r="G380" s="766"/>
      <c r="H380" s="29"/>
      <c r="I380" s="132"/>
      <c r="J380" s="145"/>
      <c r="K380" s="134"/>
      <c r="L380" s="147"/>
      <c r="M380" s="104">
        <v>12687.84</v>
      </c>
      <c r="N380" s="104">
        <f t="shared" si="35"/>
        <v>12307.2048</v>
      </c>
      <c r="O380" s="105">
        <v>7.0000000000000007E-2</v>
      </c>
      <c r="P380" s="101">
        <f t="shared" si="36"/>
        <v>13168.709135999999</v>
      </c>
    </row>
    <row r="381" spans="1:16">
      <c r="A381" s="136"/>
      <c r="B381" s="128"/>
      <c r="C381" s="213"/>
      <c r="D381" s="756"/>
      <c r="E381" s="137"/>
      <c r="F381" s="51"/>
      <c r="G381" s="766"/>
      <c r="H381" s="29"/>
      <c r="I381" s="132"/>
      <c r="J381" s="133"/>
      <c r="K381" s="134"/>
      <c r="L381" s="135"/>
      <c r="M381" s="104">
        <v>16572.599999999999</v>
      </c>
      <c r="N381" s="104">
        <f t="shared" si="35"/>
        <v>16075.421999999999</v>
      </c>
      <c r="O381" s="105">
        <v>7.0000000000000007E-2</v>
      </c>
      <c r="P381" s="101">
        <f t="shared" si="36"/>
        <v>17200.701539999998</v>
      </c>
    </row>
    <row r="382" spans="1:16">
      <c r="A382" s="136"/>
      <c r="B382" s="128"/>
      <c r="C382" s="213"/>
      <c r="D382" s="756"/>
      <c r="E382" s="44"/>
      <c r="F382" s="51"/>
      <c r="G382" s="766"/>
      <c r="H382" s="29"/>
      <c r="I382" s="150"/>
      <c r="J382" s="133"/>
      <c r="K382" s="134"/>
      <c r="L382" s="135"/>
      <c r="M382" s="104">
        <v>6021.12</v>
      </c>
      <c r="N382" s="104">
        <f>M382-(M382*0.03)</f>
        <v>5840.4863999999998</v>
      </c>
      <c r="O382" s="105">
        <v>7.0000000000000007E-2</v>
      </c>
      <c r="P382" s="101">
        <f>(N382*O382)+N382</f>
        <v>6249.3204479999995</v>
      </c>
    </row>
    <row r="383" spans="1:16">
      <c r="A383" s="136"/>
      <c r="B383" s="128"/>
      <c r="C383" s="213"/>
      <c r="D383" s="756"/>
      <c r="E383" s="44"/>
      <c r="F383" s="51"/>
      <c r="G383" s="766"/>
      <c r="H383" s="29"/>
      <c r="I383" s="132"/>
      <c r="J383" s="133"/>
      <c r="K383" s="134"/>
      <c r="L383" s="135"/>
      <c r="M383" s="104">
        <v>8714.16</v>
      </c>
      <c r="N383" s="104">
        <f>M383-(M383*0.03)</f>
        <v>8452.7351999999992</v>
      </c>
      <c r="O383" s="105">
        <v>7.0000000000000007E-2</v>
      </c>
      <c r="P383" s="101">
        <f>(N383*O383)+N383</f>
        <v>9044.4266639999987</v>
      </c>
    </row>
    <row r="384" spans="1:16">
      <c r="A384" s="136"/>
      <c r="B384" s="128"/>
      <c r="C384" s="213"/>
      <c r="D384" s="756"/>
      <c r="E384" s="44"/>
      <c r="F384" s="51"/>
      <c r="G384" s="766"/>
      <c r="H384" s="29"/>
      <c r="I384" s="132"/>
      <c r="J384" s="133"/>
      <c r="K384" s="134"/>
      <c r="L384" s="135"/>
      <c r="M384" s="104">
        <v>0</v>
      </c>
      <c r="N384" s="104">
        <f>M384-(M384*0.03)</f>
        <v>0</v>
      </c>
      <c r="O384" s="105">
        <v>7.0000000000000007E-2</v>
      </c>
      <c r="P384" s="101">
        <f t="shared" ref="P384:P390" si="37">(N384*O384)+N384</f>
        <v>0</v>
      </c>
    </row>
    <row r="385" spans="1:16">
      <c r="A385" s="136"/>
      <c r="B385" s="128"/>
      <c r="C385" s="213"/>
      <c r="D385" s="756"/>
      <c r="E385" s="44"/>
      <c r="F385" s="51"/>
      <c r="G385" s="766"/>
      <c r="H385" s="29"/>
      <c r="I385" s="132"/>
      <c r="J385" s="133"/>
      <c r="K385" s="134"/>
      <c r="L385" s="135"/>
      <c r="M385" s="104">
        <v>18537.7</v>
      </c>
      <c r="N385" s="104">
        <f>M385-(M385*0.03)</f>
        <v>17981.569</v>
      </c>
      <c r="O385" s="105">
        <v>7.0000000000000007E-2</v>
      </c>
      <c r="P385" s="101">
        <f t="shared" si="37"/>
        <v>19240.278829999999</v>
      </c>
    </row>
    <row r="386" spans="1:16">
      <c r="A386" s="151"/>
      <c r="B386" s="128"/>
      <c r="C386" s="213"/>
      <c r="D386" s="756"/>
      <c r="E386" s="50"/>
      <c r="F386" s="51"/>
      <c r="G386" s="766"/>
      <c r="H386" s="29"/>
      <c r="I386" s="132"/>
      <c r="J386" s="133"/>
      <c r="K386" s="134"/>
      <c r="L386" s="135"/>
      <c r="M386" s="104">
        <v>9031.68</v>
      </c>
      <c r="N386" s="104">
        <f t="shared" ref="N386:N396" si="38">M386-(M386*0.03)</f>
        <v>8760.7296000000006</v>
      </c>
      <c r="O386" s="105">
        <v>7.0000000000000007E-2</v>
      </c>
      <c r="P386" s="101">
        <f t="shared" si="37"/>
        <v>9373.9806720000015</v>
      </c>
    </row>
    <row r="387" spans="1:16">
      <c r="A387" s="152"/>
      <c r="B387" s="128"/>
      <c r="C387" s="213"/>
      <c r="D387" s="756"/>
      <c r="E387" s="153"/>
      <c r="F387" s="51"/>
      <c r="G387" s="766"/>
      <c r="H387" s="35"/>
      <c r="I387" s="154"/>
      <c r="J387" s="155"/>
      <c r="K387" s="156"/>
      <c r="L387" s="135"/>
      <c r="N387" s="104">
        <f t="shared" si="38"/>
        <v>0</v>
      </c>
      <c r="O387" s="105">
        <v>7.0000000000000007E-2</v>
      </c>
      <c r="P387" s="101">
        <f t="shared" si="37"/>
        <v>0</v>
      </c>
    </row>
    <row r="388" spans="1:16">
      <c r="A388" s="136"/>
      <c r="B388" s="128"/>
      <c r="C388" s="213"/>
      <c r="D388" s="756"/>
      <c r="E388" s="157"/>
      <c r="F388" s="51"/>
      <c r="G388" s="766"/>
      <c r="H388" s="29"/>
      <c r="I388" s="132"/>
      <c r="J388" s="133"/>
      <c r="K388" s="134"/>
      <c r="L388" s="135"/>
      <c r="M388" s="104">
        <v>8478.9599999999991</v>
      </c>
      <c r="N388" s="104">
        <f t="shared" si="38"/>
        <v>8224.5911999999989</v>
      </c>
      <c r="O388" s="105">
        <v>7.0000000000000007E-2</v>
      </c>
      <c r="P388" s="101">
        <f t="shared" si="37"/>
        <v>8800.3125839999993</v>
      </c>
    </row>
    <row r="389" spans="1:16">
      <c r="A389" s="136"/>
      <c r="B389" s="128"/>
      <c r="C389" s="213"/>
      <c r="D389" s="756"/>
      <c r="E389" s="158"/>
      <c r="F389" s="51"/>
      <c r="G389" s="766"/>
      <c r="H389" s="29"/>
      <c r="I389" s="132"/>
      <c r="J389" s="133"/>
      <c r="K389" s="134"/>
      <c r="L389" s="135"/>
      <c r="M389" s="104">
        <v>11122.62</v>
      </c>
      <c r="N389" s="104">
        <f t="shared" si="38"/>
        <v>10788.941400000002</v>
      </c>
      <c r="O389" s="105">
        <v>7.0000000000000007E-2</v>
      </c>
      <c r="P389" s="101">
        <f t="shared" si="37"/>
        <v>11544.167298000002</v>
      </c>
    </row>
    <row r="390" spans="1:16">
      <c r="A390" s="136"/>
      <c r="B390" s="128"/>
      <c r="C390" s="213"/>
      <c r="D390" s="757"/>
      <c r="E390" s="160"/>
      <c r="F390" s="161"/>
      <c r="G390" s="766"/>
      <c r="H390" s="162"/>
      <c r="I390" s="163"/>
      <c r="J390" s="133"/>
      <c r="K390" s="134"/>
      <c r="L390" s="135"/>
      <c r="M390" s="104">
        <v>3813.12</v>
      </c>
      <c r="N390" s="104">
        <f t="shared" si="38"/>
        <v>3698.7264</v>
      </c>
      <c r="O390" s="105">
        <v>7.0000000000000007E-2</v>
      </c>
      <c r="P390" s="101">
        <f t="shared" si="37"/>
        <v>3957.637248</v>
      </c>
    </row>
    <row r="391" spans="1:16">
      <c r="A391" s="136"/>
      <c r="B391" s="128"/>
      <c r="C391" s="213"/>
      <c r="D391" s="757"/>
      <c r="E391" s="182"/>
      <c r="F391" s="161"/>
      <c r="G391" s="766"/>
      <c r="H391" s="162"/>
      <c r="I391" s="163"/>
      <c r="J391" s="133"/>
      <c r="K391" s="134"/>
      <c r="L391" s="135"/>
    </row>
    <row r="392" spans="1:16">
      <c r="A392" s="136"/>
      <c r="B392" s="128"/>
      <c r="C392" s="213"/>
      <c r="D392" s="757"/>
      <c r="E392" s="182"/>
      <c r="F392" s="161"/>
      <c r="G392" s="766"/>
      <c r="H392" s="162"/>
      <c r="I392" s="163"/>
      <c r="J392" s="133"/>
      <c r="K392" s="134"/>
      <c r="L392" s="135"/>
    </row>
    <row r="393" spans="1:16">
      <c r="A393" s="136"/>
      <c r="B393" s="128"/>
      <c r="C393" s="213"/>
      <c r="D393" s="757"/>
      <c r="E393" s="182"/>
      <c r="F393" s="161"/>
      <c r="G393" s="766"/>
      <c r="H393" s="162"/>
      <c r="I393" s="163"/>
      <c r="J393" s="133"/>
      <c r="K393" s="134"/>
      <c r="L393" s="135"/>
    </row>
    <row r="394" spans="1:16">
      <c r="A394" s="136"/>
      <c r="B394" s="128"/>
      <c r="C394" s="213"/>
      <c r="D394" s="757"/>
      <c r="E394" s="182"/>
      <c r="F394" s="161"/>
      <c r="G394" s="766"/>
      <c r="H394" s="162"/>
      <c r="I394" s="163"/>
      <c r="J394" s="133"/>
      <c r="K394" s="134"/>
      <c r="L394" s="135"/>
    </row>
    <row r="395" spans="1:16">
      <c r="A395" s="136"/>
      <c r="B395" s="128"/>
      <c r="C395" s="213"/>
      <c r="D395" s="757"/>
      <c r="E395" s="158"/>
      <c r="F395" s="51"/>
      <c r="G395" s="766"/>
      <c r="H395" s="29"/>
      <c r="I395" s="132"/>
      <c r="J395" s="133"/>
      <c r="K395" s="134"/>
      <c r="L395" s="135"/>
    </row>
    <row r="396" spans="1:16">
      <c r="A396" s="136"/>
      <c r="B396" s="164"/>
      <c r="C396" s="213"/>
      <c r="D396" s="757"/>
      <c r="E396" s="158"/>
      <c r="F396" s="51"/>
      <c r="G396" s="766"/>
      <c r="H396" s="29"/>
      <c r="I396" s="132"/>
      <c r="J396" s="133"/>
      <c r="K396" s="134"/>
      <c r="L396" s="135"/>
      <c r="M396" s="104">
        <v>8640</v>
      </c>
      <c r="N396" s="104">
        <f t="shared" si="38"/>
        <v>8380.7999999999993</v>
      </c>
      <c r="O396" s="105">
        <v>7.0000000000000007E-2</v>
      </c>
      <c r="P396" s="101">
        <f>(N396*O396)+N396</f>
        <v>8967.4559999999983</v>
      </c>
    </row>
    <row r="397" spans="1:16">
      <c r="F397" s="71"/>
    </row>
    <row r="398" spans="1:16">
      <c r="A398" s="2" t="s">
        <v>1</v>
      </c>
      <c r="B398" s="106"/>
      <c r="C398" s="318"/>
      <c r="F398" s="71"/>
      <c r="I398" s="107"/>
      <c r="K398" s="108"/>
      <c r="L398" s="109"/>
    </row>
    <row r="399" spans="1:16">
      <c r="A399" s="3761" t="s">
        <v>2670</v>
      </c>
      <c r="B399" s="3761"/>
      <c r="C399" s="168"/>
      <c r="D399" s="468"/>
      <c r="F399" s="71"/>
      <c r="I399" s="107"/>
      <c r="K399" s="108"/>
      <c r="L399" s="109"/>
    </row>
    <row r="400" spans="1:16" ht="35.25" thickBot="1">
      <c r="F400" s="71"/>
    </row>
    <row r="401" spans="1:16">
      <c r="A401" s="3770" t="s">
        <v>3</v>
      </c>
      <c r="B401" s="3771"/>
      <c r="C401" s="400" t="s">
        <v>4</v>
      </c>
      <c r="D401" s="754" t="s">
        <v>5</v>
      </c>
      <c r="E401" s="8" t="s">
        <v>6</v>
      </c>
      <c r="F401" s="9" t="s">
        <v>6</v>
      </c>
      <c r="G401" s="763" t="s">
        <v>7</v>
      </c>
      <c r="H401" s="112" t="s">
        <v>8</v>
      </c>
      <c r="I401" s="113" t="s">
        <v>936</v>
      </c>
      <c r="J401" s="114" t="s">
        <v>10</v>
      </c>
      <c r="K401" s="115" t="s">
        <v>10</v>
      </c>
      <c r="L401" s="116" t="s">
        <v>2534</v>
      </c>
      <c r="M401" s="117"/>
    </row>
    <row r="402" spans="1:16" ht="35.25" thickBot="1">
      <c r="A402" s="118"/>
      <c r="B402" s="119"/>
      <c r="C402" s="401"/>
      <c r="D402" s="755" t="s">
        <v>11</v>
      </c>
      <c r="E402" s="14" t="s">
        <v>13</v>
      </c>
      <c r="F402" s="15" t="s">
        <v>12</v>
      </c>
      <c r="G402" s="764"/>
      <c r="H402" s="122" t="s">
        <v>14</v>
      </c>
      <c r="I402" s="123" t="s">
        <v>937</v>
      </c>
      <c r="J402" s="124" t="s">
        <v>16</v>
      </c>
      <c r="K402" s="125" t="s">
        <v>15</v>
      </c>
      <c r="L402" s="126" t="s">
        <v>2535</v>
      </c>
      <c r="M402" s="117"/>
    </row>
    <row r="403" spans="1:16">
      <c r="A403" s="127"/>
      <c r="B403" s="128"/>
      <c r="C403" s="213"/>
      <c r="D403" s="756"/>
      <c r="E403" s="130"/>
      <c r="F403" s="88"/>
      <c r="G403" s="766"/>
      <c r="H403" s="29"/>
      <c r="I403" s="132"/>
      <c r="J403" s="133"/>
      <c r="K403" s="114"/>
      <c r="L403" s="135"/>
      <c r="M403" s="104">
        <v>3552</v>
      </c>
      <c r="N403" s="104">
        <f t="shared" ref="N403:N419" si="39">M403-(M403*0.03)</f>
        <v>3445.44</v>
      </c>
      <c r="O403" s="105">
        <v>7.0000000000000007E-2</v>
      </c>
      <c r="P403" s="101">
        <f t="shared" ref="P403:P419" si="40">(N403*O403)+N403</f>
        <v>3686.6208000000001</v>
      </c>
    </row>
    <row r="404" spans="1:16">
      <c r="A404" s="136"/>
      <c r="B404" s="128"/>
      <c r="C404" s="213"/>
      <c r="D404" s="756"/>
      <c r="E404" s="137"/>
      <c r="F404" s="51"/>
      <c r="G404" s="766"/>
      <c r="H404" s="29"/>
      <c r="I404" s="132"/>
      <c r="J404" s="133"/>
      <c r="K404" s="176"/>
      <c r="L404" s="135"/>
      <c r="N404" s="104">
        <f t="shared" si="39"/>
        <v>0</v>
      </c>
      <c r="O404" s="105">
        <v>7.0000000000000007E-2</v>
      </c>
      <c r="P404" s="101">
        <f t="shared" si="40"/>
        <v>0</v>
      </c>
    </row>
    <row r="405" spans="1:16">
      <c r="A405" s="136"/>
      <c r="B405" s="138"/>
      <c r="C405" s="213"/>
      <c r="D405" s="756"/>
      <c r="E405" s="137"/>
      <c r="F405" s="51"/>
      <c r="G405" s="766"/>
      <c r="H405" s="29"/>
      <c r="I405" s="132"/>
      <c r="J405" s="133"/>
      <c r="K405" s="179"/>
      <c r="L405" s="135"/>
      <c r="M405" s="104">
        <v>9498.06</v>
      </c>
      <c r="N405" s="104">
        <f t="shared" si="39"/>
        <v>9213.118199999999</v>
      </c>
      <c r="O405" s="105">
        <v>7.0000000000000007E-2</v>
      </c>
      <c r="P405" s="101">
        <f t="shared" si="40"/>
        <v>9858.0364739999986</v>
      </c>
    </row>
    <row r="406" spans="1:16">
      <c r="A406" s="136"/>
      <c r="B406" s="138"/>
      <c r="C406" s="213"/>
      <c r="D406" s="756"/>
      <c r="E406" s="137"/>
      <c r="F406" s="51"/>
      <c r="G406" s="766"/>
      <c r="H406" s="29"/>
      <c r="I406" s="132"/>
      <c r="J406" s="133"/>
      <c r="K406" s="134"/>
      <c r="L406" s="135"/>
      <c r="M406" s="104">
        <v>15305.4</v>
      </c>
      <c r="N406" s="104">
        <f t="shared" si="39"/>
        <v>14846.237999999999</v>
      </c>
      <c r="O406" s="105">
        <v>7.0000000000000007E-2</v>
      </c>
      <c r="P406" s="101">
        <f t="shared" si="40"/>
        <v>15885.47466</v>
      </c>
    </row>
    <row r="407" spans="1:16">
      <c r="A407" s="136"/>
      <c r="B407" s="128"/>
      <c r="C407" s="213"/>
      <c r="D407" s="756"/>
      <c r="E407" s="137"/>
      <c r="F407" s="51"/>
      <c r="G407" s="766"/>
      <c r="H407" s="29"/>
      <c r="I407" s="132"/>
      <c r="J407" s="133"/>
      <c r="K407" s="134"/>
      <c r="L407" s="135"/>
      <c r="N407" s="104">
        <f t="shared" si="39"/>
        <v>0</v>
      </c>
      <c r="O407" s="105">
        <v>7.0000000000000007E-2</v>
      </c>
      <c r="P407" s="101">
        <f t="shared" si="40"/>
        <v>0</v>
      </c>
    </row>
    <row r="408" spans="1:16">
      <c r="A408" s="136"/>
      <c r="B408" s="128"/>
      <c r="C408" s="213"/>
      <c r="D408" s="756"/>
      <c r="E408" s="137"/>
      <c r="F408" s="51"/>
      <c r="G408" s="766"/>
      <c r="H408" s="29"/>
      <c r="I408" s="132"/>
      <c r="J408" s="133"/>
      <c r="K408" s="134"/>
      <c r="L408" s="135"/>
      <c r="N408" s="104">
        <f t="shared" si="39"/>
        <v>0</v>
      </c>
      <c r="O408" s="105">
        <v>7.0000000000000007E-2</v>
      </c>
      <c r="P408" s="101">
        <f t="shared" si="40"/>
        <v>0</v>
      </c>
    </row>
    <row r="409" spans="1:16">
      <c r="A409" s="136"/>
      <c r="B409" s="128"/>
      <c r="C409" s="213"/>
      <c r="D409" s="756"/>
      <c r="E409" s="137"/>
      <c r="F409" s="51"/>
      <c r="G409" s="766"/>
      <c r="H409" s="29"/>
      <c r="I409" s="132"/>
      <c r="J409" s="133"/>
      <c r="K409" s="134"/>
      <c r="L409" s="135"/>
      <c r="N409" s="104">
        <f t="shared" si="39"/>
        <v>0</v>
      </c>
      <c r="O409" s="105">
        <v>7.0000000000000007E-2</v>
      </c>
      <c r="P409" s="101">
        <f t="shared" si="40"/>
        <v>0</v>
      </c>
    </row>
    <row r="410" spans="1:16">
      <c r="A410" s="136"/>
      <c r="B410" s="138"/>
      <c r="C410" s="748"/>
      <c r="D410" s="760"/>
      <c r="E410" s="137"/>
      <c r="F410" s="51"/>
      <c r="G410" s="765"/>
      <c r="H410" s="69"/>
      <c r="I410" s="144"/>
      <c r="J410" s="145"/>
      <c r="K410" s="181"/>
      <c r="M410" s="104">
        <v>14244.12</v>
      </c>
      <c r="N410" s="104">
        <f t="shared" si="39"/>
        <v>13816.796400000001</v>
      </c>
      <c r="O410" s="105">
        <v>7.0000000000000007E-2</v>
      </c>
      <c r="P410" s="101">
        <f t="shared" si="40"/>
        <v>14783.972148000001</v>
      </c>
    </row>
    <row r="411" spans="1:16">
      <c r="A411" s="136"/>
      <c r="B411" s="139"/>
      <c r="C411" s="213"/>
      <c r="D411" s="756"/>
      <c r="E411" s="137"/>
      <c r="F411" s="51"/>
      <c r="G411" s="766"/>
      <c r="H411" s="29"/>
      <c r="I411" s="132"/>
      <c r="J411" s="133"/>
      <c r="K411" s="134"/>
      <c r="L411" s="135"/>
      <c r="M411" s="104">
        <v>3240</v>
      </c>
      <c r="N411" s="104">
        <f t="shared" si="39"/>
        <v>3142.8</v>
      </c>
      <c r="O411" s="105">
        <v>7.0000000000000007E-2</v>
      </c>
      <c r="P411" s="101">
        <f t="shared" si="40"/>
        <v>3362.7960000000003</v>
      </c>
    </row>
    <row r="412" spans="1:16">
      <c r="A412" s="136"/>
      <c r="B412" s="139"/>
      <c r="C412" s="213"/>
      <c r="D412" s="756"/>
      <c r="E412" s="137"/>
      <c r="F412" s="51"/>
      <c r="G412" s="766"/>
      <c r="H412" s="29"/>
      <c r="I412" s="132"/>
      <c r="J412" s="133"/>
      <c r="K412" s="134"/>
      <c r="L412" s="135"/>
      <c r="M412" s="104">
        <v>14700</v>
      </c>
      <c r="N412" s="104">
        <f t="shared" si="39"/>
        <v>14259</v>
      </c>
      <c r="O412" s="105">
        <v>7.0000000000000007E-2</v>
      </c>
      <c r="P412" s="101">
        <f t="shared" si="40"/>
        <v>15257.130000000001</v>
      </c>
    </row>
    <row r="413" spans="1:16">
      <c r="A413" s="136"/>
      <c r="B413" s="139"/>
      <c r="C413" s="748"/>
      <c r="D413" s="760"/>
      <c r="E413" s="142"/>
      <c r="F413" s="143"/>
      <c r="G413" s="765"/>
      <c r="H413" s="69"/>
      <c r="I413" s="144"/>
      <c r="J413" s="145"/>
      <c r="K413" s="146"/>
      <c r="L413" s="147"/>
      <c r="M413" s="104">
        <v>14582.7</v>
      </c>
      <c r="N413" s="104">
        <f t="shared" si="39"/>
        <v>14145.219000000001</v>
      </c>
      <c r="O413" s="105">
        <v>7.0000000000000007E-2</v>
      </c>
      <c r="P413" s="101">
        <f t="shared" si="40"/>
        <v>15135.384330000001</v>
      </c>
    </row>
    <row r="414" spans="1:16">
      <c r="A414" s="136"/>
      <c r="B414" s="139"/>
      <c r="C414" s="213"/>
      <c r="D414" s="756"/>
      <c r="E414" s="137"/>
      <c r="F414" s="51"/>
      <c r="G414" s="766"/>
      <c r="H414" s="29"/>
      <c r="I414" s="132"/>
      <c r="J414" s="133"/>
      <c r="K414" s="134"/>
      <c r="L414" s="147"/>
      <c r="M414" s="104">
        <v>13483.8</v>
      </c>
      <c r="N414" s="104">
        <f t="shared" si="39"/>
        <v>13079.286</v>
      </c>
      <c r="O414" s="105">
        <v>7.0000000000000007E-2</v>
      </c>
      <c r="P414" s="101">
        <f t="shared" si="40"/>
        <v>13994.836020000001</v>
      </c>
    </row>
    <row r="415" spans="1:16">
      <c r="A415" s="136"/>
      <c r="B415" s="128"/>
      <c r="C415" s="748"/>
      <c r="D415" s="760"/>
      <c r="E415" s="137"/>
      <c r="F415" s="51"/>
      <c r="G415" s="765"/>
      <c r="H415" s="69"/>
      <c r="I415" s="144"/>
      <c r="J415" s="145"/>
      <c r="K415" s="146"/>
      <c r="L415" s="147"/>
      <c r="M415" s="104">
        <v>2669.52</v>
      </c>
      <c r="N415" s="104">
        <f t="shared" si="39"/>
        <v>2589.4344000000001</v>
      </c>
      <c r="O415" s="105">
        <v>7.0000000000000007E-2</v>
      </c>
      <c r="P415" s="101">
        <f t="shared" si="40"/>
        <v>2770.6948080000002</v>
      </c>
    </row>
    <row r="416" spans="1:16">
      <c r="A416" s="136"/>
      <c r="B416" s="128"/>
      <c r="C416" s="748"/>
      <c r="D416" s="760"/>
      <c r="E416" s="137"/>
      <c r="F416" s="51"/>
      <c r="G416" s="765"/>
      <c r="H416" s="69"/>
      <c r="I416" s="144"/>
      <c r="J416" s="145"/>
      <c r="K416" s="146"/>
      <c r="L416" s="147"/>
      <c r="N416" s="104">
        <f t="shared" si="39"/>
        <v>0</v>
      </c>
      <c r="O416" s="105">
        <v>7.0000000000000007E-2</v>
      </c>
      <c r="P416" s="101">
        <f t="shared" si="40"/>
        <v>0</v>
      </c>
    </row>
    <row r="417" spans="1:16">
      <c r="A417" s="148"/>
      <c r="B417" s="149"/>
      <c r="C417" s="748"/>
      <c r="D417" s="760"/>
      <c r="E417" s="137"/>
      <c r="F417" s="51"/>
      <c r="G417" s="765"/>
      <c r="H417" s="69"/>
      <c r="I417" s="144"/>
      <c r="J417" s="145"/>
      <c r="K417" s="146"/>
      <c r="L417" s="147"/>
      <c r="M417" s="104">
        <v>12972.96</v>
      </c>
      <c r="N417" s="104">
        <f t="shared" si="39"/>
        <v>12583.771199999999</v>
      </c>
      <c r="O417" s="105">
        <v>7.0000000000000007E-2</v>
      </c>
      <c r="P417" s="101">
        <f t="shared" si="40"/>
        <v>13464.635183999999</v>
      </c>
    </row>
    <row r="418" spans="1:16">
      <c r="A418" s="136"/>
      <c r="B418" s="128"/>
      <c r="C418" s="213"/>
      <c r="D418" s="756"/>
      <c r="E418" s="137"/>
      <c r="F418" s="51"/>
      <c r="G418" s="766"/>
      <c r="H418" s="29"/>
      <c r="I418" s="132"/>
      <c r="J418" s="145"/>
      <c r="K418" s="134"/>
      <c r="L418" s="147"/>
      <c r="M418" s="104">
        <v>12687.84</v>
      </c>
      <c r="N418" s="104">
        <f t="shared" si="39"/>
        <v>12307.2048</v>
      </c>
      <c r="O418" s="105">
        <v>7.0000000000000007E-2</v>
      </c>
      <c r="P418" s="101">
        <f t="shared" si="40"/>
        <v>13168.709135999999</v>
      </c>
    </row>
    <row r="419" spans="1:16">
      <c r="A419" s="136"/>
      <c r="B419" s="128"/>
      <c r="C419" s="213"/>
      <c r="D419" s="756"/>
      <c r="E419" s="137"/>
      <c r="F419" s="51"/>
      <c r="G419" s="766"/>
      <c r="H419" s="29"/>
      <c r="I419" s="132"/>
      <c r="J419" s="133"/>
      <c r="K419" s="134"/>
      <c r="L419" s="135"/>
      <c r="M419" s="104">
        <v>16572.599999999999</v>
      </c>
      <c r="N419" s="104">
        <f t="shared" si="39"/>
        <v>16075.421999999999</v>
      </c>
      <c r="O419" s="105">
        <v>7.0000000000000007E-2</v>
      </c>
      <c r="P419" s="101">
        <f t="shared" si="40"/>
        <v>17200.701539999998</v>
      </c>
    </row>
    <row r="420" spans="1:16">
      <c r="A420" s="136"/>
      <c r="B420" s="128"/>
      <c r="C420" s="213"/>
      <c r="D420" s="756"/>
      <c r="E420" s="44"/>
      <c r="F420" s="51"/>
      <c r="G420" s="766"/>
      <c r="H420" s="29"/>
      <c r="I420" s="150"/>
      <c r="J420" s="133"/>
      <c r="K420" s="134"/>
      <c r="L420" s="135"/>
      <c r="M420" s="104">
        <v>6021.12</v>
      </c>
      <c r="N420" s="104">
        <f>M420-(M420*0.03)</f>
        <v>5840.4863999999998</v>
      </c>
      <c r="O420" s="105">
        <v>7.0000000000000007E-2</v>
      </c>
      <c r="P420" s="101">
        <f>(N420*O420)+N420</f>
        <v>6249.3204479999995</v>
      </c>
    </row>
    <row r="421" spans="1:16">
      <c r="A421" s="136"/>
      <c r="B421" s="128"/>
      <c r="C421" s="213"/>
      <c r="D421" s="756"/>
      <c r="E421" s="44"/>
      <c r="F421" s="51"/>
      <c r="G421" s="766"/>
      <c r="H421" s="29"/>
      <c r="I421" s="132"/>
      <c r="J421" s="133"/>
      <c r="K421" s="134"/>
      <c r="L421" s="135"/>
      <c r="M421" s="104">
        <v>8714.16</v>
      </c>
      <c r="N421" s="104">
        <f>M421-(M421*0.03)</f>
        <v>8452.7351999999992</v>
      </c>
      <c r="O421" s="105">
        <v>7.0000000000000007E-2</v>
      </c>
      <c r="P421" s="101">
        <f>(N421*O421)+N421</f>
        <v>9044.4266639999987</v>
      </c>
    </row>
    <row r="422" spans="1:16">
      <c r="A422" s="136"/>
      <c r="B422" s="128"/>
      <c r="C422" s="213"/>
      <c r="D422" s="756"/>
      <c r="E422" s="44"/>
      <c r="F422" s="51"/>
      <c r="G422" s="766"/>
      <c r="H422" s="29"/>
      <c r="I422" s="132"/>
      <c r="J422" s="133"/>
      <c r="K422" s="134"/>
      <c r="L422" s="135"/>
      <c r="M422" s="104">
        <v>0</v>
      </c>
      <c r="N422" s="104">
        <f>M422-(M422*0.03)</f>
        <v>0</v>
      </c>
      <c r="O422" s="105">
        <v>7.0000000000000007E-2</v>
      </c>
      <c r="P422" s="101">
        <f t="shared" ref="P422:P428" si="41">(N422*O422)+N422</f>
        <v>0</v>
      </c>
    </row>
    <row r="423" spans="1:16">
      <c r="A423" s="136"/>
      <c r="B423" s="128"/>
      <c r="C423" s="213"/>
      <c r="D423" s="756"/>
      <c r="E423" s="44"/>
      <c r="F423" s="51"/>
      <c r="G423" s="766"/>
      <c r="H423" s="29"/>
      <c r="I423" s="132"/>
      <c r="J423" s="133"/>
      <c r="K423" s="134"/>
      <c r="L423" s="135"/>
      <c r="M423" s="104">
        <v>18537.7</v>
      </c>
      <c r="N423" s="104">
        <f>M423-(M423*0.03)</f>
        <v>17981.569</v>
      </c>
      <c r="O423" s="105">
        <v>7.0000000000000007E-2</v>
      </c>
      <c r="P423" s="101">
        <f t="shared" si="41"/>
        <v>19240.278829999999</v>
      </c>
    </row>
    <row r="424" spans="1:16">
      <c r="A424" s="151"/>
      <c r="B424" s="128"/>
      <c r="C424" s="213"/>
      <c r="D424" s="756"/>
      <c r="E424" s="50"/>
      <c r="F424" s="51"/>
      <c r="G424" s="766"/>
      <c r="H424" s="29"/>
      <c r="I424" s="132"/>
      <c r="J424" s="133"/>
      <c r="K424" s="134"/>
      <c r="L424" s="135"/>
      <c r="M424" s="104">
        <v>9031.68</v>
      </c>
      <c r="N424" s="104">
        <f t="shared" ref="N424:N434" si="42">M424-(M424*0.03)</f>
        <v>8760.7296000000006</v>
      </c>
      <c r="O424" s="105">
        <v>7.0000000000000007E-2</v>
      </c>
      <c r="P424" s="101">
        <f t="shared" si="41"/>
        <v>9373.9806720000015</v>
      </c>
    </row>
    <row r="425" spans="1:16">
      <c r="A425" s="152"/>
      <c r="B425" s="128"/>
      <c r="C425" s="213"/>
      <c r="D425" s="756"/>
      <c r="E425" s="153"/>
      <c r="F425" s="51"/>
      <c r="G425" s="766"/>
      <c r="H425" s="35"/>
      <c r="I425" s="154"/>
      <c r="J425" s="155"/>
      <c r="K425" s="156"/>
      <c r="L425" s="135"/>
      <c r="N425" s="104">
        <f t="shared" si="42"/>
        <v>0</v>
      </c>
      <c r="O425" s="105">
        <v>7.0000000000000007E-2</v>
      </c>
      <c r="P425" s="101">
        <f t="shared" si="41"/>
        <v>0</v>
      </c>
    </row>
    <row r="426" spans="1:16">
      <c r="A426" s="136"/>
      <c r="B426" s="128"/>
      <c r="C426" s="213"/>
      <c r="D426" s="756"/>
      <c r="E426" s="157"/>
      <c r="F426" s="51"/>
      <c r="G426" s="766"/>
      <c r="H426" s="29"/>
      <c r="I426" s="132"/>
      <c r="J426" s="133"/>
      <c r="K426" s="134"/>
      <c r="L426" s="135"/>
      <c r="M426" s="104">
        <v>8478.9599999999991</v>
      </c>
      <c r="N426" s="104">
        <f t="shared" si="42"/>
        <v>8224.5911999999989</v>
      </c>
      <c r="O426" s="105">
        <v>7.0000000000000007E-2</v>
      </c>
      <c r="P426" s="101">
        <f t="shared" si="41"/>
        <v>8800.3125839999993</v>
      </c>
    </row>
    <row r="427" spans="1:16">
      <c r="A427" s="136"/>
      <c r="B427" s="128"/>
      <c r="C427" s="213"/>
      <c r="D427" s="756"/>
      <c r="E427" s="158"/>
      <c r="F427" s="51"/>
      <c r="G427" s="766"/>
      <c r="H427" s="29"/>
      <c r="I427" s="132"/>
      <c r="J427" s="133"/>
      <c r="K427" s="134"/>
      <c r="L427" s="135"/>
      <c r="M427" s="104">
        <v>11122.62</v>
      </c>
      <c r="N427" s="104">
        <f t="shared" si="42"/>
        <v>10788.941400000002</v>
      </c>
      <c r="O427" s="105">
        <v>7.0000000000000007E-2</v>
      </c>
      <c r="P427" s="101">
        <f t="shared" si="41"/>
        <v>11544.167298000002</v>
      </c>
    </row>
    <row r="428" spans="1:16">
      <c r="A428" s="136"/>
      <c r="B428" s="128"/>
      <c r="C428" s="213"/>
      <c r="D428" s="757"/>
      <c r="E428" s="160"/>
      <c r="F428" s="161"/>
      <c r="G428" s="766"/>
      <c r="H428" s="162"/>
      <c r="I428" s="163"/>
      <c r="J428" s="133"/>
      <c r="K428" s="134"/>
      <c r="L428" s="135"/>
      <c r="M428" s="104">
        <v>3813.12</v>
      </c>
      <c r="N428" s="104">
        <f t="shared" si="42"/>
        <v>3698.7264</v>
      </c>
      <c r="O428" s="105">
        <v>7.0000000000000007E-2</v>
      </c>
      <c r="P428" s="101">
        <f t="shared" si="41"/>
        <v>3957.637248</v>
      </c>
    </row>
    <row r="429" spans="1:16">
      <c r="A429" s="136"/>
      <c r="B429" s="128"/>
      <c r="C429" s="213"/>
      <c r="D429" s="757"/>
      <c r="E429" s="182"/>
      <c r="F429" s="161"/>
      <c r="G429" s="766"/>
      <c r="H429" s="162"/>
      <c r="I429" s="163"/>
      <c r="J429" s="133"/>
      <c r="K429" s="134"/>
      <c r="L429" s="135"/>
    </row>
    <row r="430" spans="1:16">
      <c r="A430" s="136"/>
      <c r="B430" s="128"/>
      <c r="C430" s="213"/>
      <c r="D430" s="757"/>
      <c r="E430" s="182"/>
      <c r="F430" s="161"/>
      <c r="G430" s="766"/>
      <c r="H430" s="162"/>
      <c r="I430" s="163"/>
      <c r="J430" s="133"/>
      <c r="K430" s="134"/>
      <c r="L430" s="135"/>
    </row>
    <row r="431" spans="1:16">
      <c r="A431" s="136"/>
      <c r="B431" s="128"/>
      <c r="C431" s="213"/>
      <c r="D431" s="757"/>
      <c r="E431" s="182"/>
      <c r="F431" s="161"/>
      <c r="G431" s="766"/>
      <c r="H431" s="162"/>
      <c r="I431" s="163"/>
      <c r="J431" s="133"/>
      <c r="K431" s="134"/>
      <c r="L431" s="135"/>
    </row>
    <row r="432" spans="1:16">
      <c r="A432" s="136"/>
      <c r="B432" s="128"/>
      <c r="C432" s="213"/>
      <c r="D432" s="757"/>
      <c r="E432" s="182"/>
      <c r="F432" s="161"/>
      <c r="G432" s="766"/>
      <c r="H432" s="162"/>
      <c r="I432" s="163"/>
      <c r="J432" s="133"/>
      <c r="K432" s="134"/>
      <c r="L432" s="135"/>
    </row>
    <row r="433" spans="1:16">
      <c r="A433" s="136"/>
      <c r="B433" s="128"/>
      <c r="C433" s="213"/>
      <c r="D433" s="757"/>
      <c r="E433" s="158"/>
      <c r="F433" s="51"/>
      <c r="G433" s="766"/>
      <c r="H433" s="29"/>
      <c r="I433" s="132"/>
      <c r="J433" s="133"/>
      <c r="K433" s="134"/>
      <c r="L433" s="135"/>
    </row>
    <row r="434" spans="1:16">
      <c r="A434" s="136"/>
      <c r="B434" s="164"/>
      <c r="C434" s="213"/>
      <c r="D434" s="757"/>
      <c r="E434" s="158"/>
      <c r="F434" s="51"/>
      <c r="G434" s="766"/>
      <c r="H434" s="29"/>
      <c r="I434" s="132"/>
      <c r="J434" s="133"/>
      <c r="K434" s="134"/>
      <c r="L434" s="135"/>
      <c r="M434" s="104">
        <v>8640</v>
      </c>
      <c r="N434" s="104">
        <f t="shared" si="42"/>
        <v>8380.7999999999993</v>
      </c>
      <c r="O434" s="105">
        <v>7.0000000000000007E-2</v>
      </c>
      <c r="P434" s="101">
        <f>(N434*O434)+N434</f>
        <v>8967.4559999999983</v>
      </c>
    </row>
    <row r="435" spans="1:16">
      <c r="F435" s="71"/>
    </row>
    <row r="436" spans="1:16">
      <c r="A436" s="2" t="s">
        <v>1</v>
      </c>
      <c r="B436" s="106"/>
      <c r="C436" s="318"/>
      <c r="F436" s="71"/>
      <c r="I436" s="107"/>
      <c r="K436" s="108"/>
      <c r="L436" s="109"/>
    </row>
    <row r="437" spans="1:16">
      <c r="A437" s="3761" t="s">
        <v>2670</v>
      </c>
      <c r="B437" s="3761"/>
      <c r="C437" s="168"/>
      <c r="D437" s="468"/>
      <c r="F437" s="71"/>
      <c r="I437" s="107"/>
      <c r="K437" s="108"/>
      <c r="L437" s="109"/>
    </row>
    <row r="438" spans="1:16" ht="35.25" thickBot="1">
      <c r="F438" s="71"/>
    </row>
    <row r="439" spans="1:16">
      <c r="A439" s="3770" t="s">
        <v>3</v>
      </c>
      <c r="B439" s="3771"/>
      <c r="C439" s="400" t="s">
        <v>4</v>
      </c>
      <c r="D439" s="754" t="s">
        <v>5</v>
      </c>
      <c r="E439" s="8" t="s">
        <v>6</v>
      </c>
      <c r="F439" s="9" t="s">
        <v>6</v>
      </c>
      <c r="G439" s="763" t="s">
        <v>7</v>
      </c>
      <c r="H439" s="112" t="s">
        <v>8</v>
      </c>
      <c r="I439" s="113" t="s">
        <v>936</v>
      </c>
      <c r="J439" s="114" t="s">
        <v>10</v>
      </c>
      <c r="K439" s="115" t="s">
        <v>10</v>
      </c>
      <c r="L439" s="116" t="s">
        <v>2534</v>
      </c>
      <c r="M439" s="117"/>
    </row>
    <row r="440" spans="1:16" ht="35.25" thickBot="1">
      <c r="A440" s="118"/>
      <c r="B440" s="119"/>
      <c r="C440" s="401"/>
      <c r="D440" s="755" t="s">
        <v>11</v>
      </c>
      <c r="E440" s="14" t="s">
        <v>13</v>
      </c>
      <c r="F440" s="15" t="s">
        <v>12</v>
      </c>
      <c r="G440" s="764"/>
      <c r="H440" s="122" t="s">
        <v>14</v>
      </c>
      <c r="I440" s="123" t="s">
        <v>937</v>
      </c>
      <c r="J440" s="124" t="s">
        <v>16</v>
      </c>
      <c r="K440" s="125" t="s">
        <v>15</v>
      </c>
      <c r="L440" s="126" t="s">
        <v>2535</v>
      </c>
      <c r="M440" s="117"/>
    </row>
    <row r="441" spans="1:16">
      <c r="A441" s="127"/>
      <c r="B441" s="128"/>
      <c r="C441" s="213"/>
      <c r="D441" s="756"/>
      <c r="E441" s="130"/>
      <c r="F441" s="88"/>
      <c r="G441" s="766"/>
      <c r="H441" s="29"/>
      <c r="I441" s="132"/>
      <c r="J441" s="133"/>
      <c r="K441" s="114"/>
      <c r="L441" s="135"/>
      <c r="M441" s="104">
        <v>3552</v>
      </c>
      <c r="N441" s="104">
        <f t="shared" ref="N441:N457" si="43">M441-(M441*0.03)</f>
        <v>3445.44</v>
      </c>
      <c r="O441" s="105">
        <v>7.0000000000000007E-2</v>
      </c>
      <c r="P441" s="101">
        <f t="shared" ref="P441:P457" si="44">(N441*O441)+N441</f>
        <v>3686.6208000000001</v>
      </c>
    </row>
    <row r="442" spans="1:16">
      <c r="A442" s="136"/>
      <c r="B442" s="128"/>
      <c r="C442" s="213"/>
      <c r="D442" s="756"/>
      <c r="E442" s="137"/>
      <c r="F442" s="51"/>
      <c r="G442" s="766"/>
      <c r="H442" s="29"/>
      <c r="I442" s="132"/>
      <c r="J442" s="133"/>
      <c r="K442" s="176"/>
      <c r="L442" s="135"/>
      <c r="N442" s="104">
        <f t="shared" si="43"/>
        <v>0</v>
      </c>
      <c r="O442" s="105">
        <v>7.0000000000000007E-2</v>
      </c>
      <c r="P442" s="101">
        <f t="shared" si="44"/>
        <v>0</v>
      </c>
    </row>
    <row r="443" spans="1:16">
      <c r="A443" s="136"/>
      <c r="B443" s="138"/>
      <c r="C443" s="213"/>
      <c r="D443" s="756"/>
      <c r="E443" s="137"/>
      <c r="F443" s="51"/>
      <c r="G443" s="766"/>
      <c r="H443" s="29"/>
      <c r="I443" s="132"/>
      <c r="J443" s="133"/>
      <c r="K443" s="179"/>
      <c r="L443" s="135"/>
      <c r="M443" s="104">
        <v>9498.06</v>
      </c>
      <c r="N443" s="104">
        <f t="shared" si="43"/>
        <v>9213.118199999999</v>
      </c>
      <c r="O443" s="105">
        <v>7.0000000000000007E-2</v>
      </c>
      <c r="P443" s="101">
        <f t="shared" si="44"/>
        <v>9858.0364739999986</v>
      </c>
    </row>
    <row r="444" spans="1:16">
      <c r="A444" s="136"/>
      <c r="B444" s="138"/>
      <c r="C444" s="213"/>
      <c r="D444" s="756"/>
      <c r="E444" s="137"/>
      <c r="F444" s="51"/>
      <c r="G444" s="766"/>
      <c r="H444" s="29"/>
      <c r="I444" s="132"/>
      <c r="J444" s="133"/>
      <c r="K444" s="134"/>
      <c r="L444" s="135"/>
      <c r="M444" s="104">
        <v>15305.4</v>
      </c>
      <c r="N444" s="104">
        <f t="shared" si="43"/>
        <v>14846.237999999999</v>
      </c>
      <c r="O444" s="105">
        <v>7.0000000000000007E-2</v>
      </c>
      <c r="P444" s="101">
        <f t="shared" si="44"/>
        <v>15885.47466</v>
      </c>
    </row>
    <row r="445" spans="1:16">
      <c r="A445" s="136"/>
      <c r="B445" s="128"/>
      <c r="C445" s="213"/>
      <c r="D445" s="756"/>
      <c r="E445" s="137"/>
      <c r="F445" s="51"/>
      <c r="G445" s="766"/>
      <c r="H445" s="29"/>
      <c r="I445" s="132"/>
      <c r="J445" s="133"/>
      <c r="K445" s="134"/>
      <c r="L445" s="135"/>
      <c r="N445" s="104">
        <f t="shared" si="43"/>
        <v>0</v>
      </c>
      <c r="O445" s="105">
        <v>7.0000000000000007E-2</v>
      </c>
      <c r="P445" s="101">
        <f t="shared" si="44"/>
        <v>0</v>
      </c>
    </row>
    <row r="446" spans="1:16">
      <c r="A446" s="136"/>
      <c r="B446" s="128"/>
      <c r="C446" s="213"/>
      <c r="D446" s="756"/>
      <c r="E446" s="137"/>
      <c r="F446" s="51"/>
      <c r="G446" s="766"/>
      <c r="H446" s="29"/>
      <c r="I446" s="132"/>
      <c r="J446" s="133"/>
      <c r="K446" s="134"/>
      <c r="L446" s="135"/>
      <c r="N446" s="104">
        <f t="shared" si="43"/>
        <v>0</v>
      </c>
      <c r="O446" s="105">
        <v>7.0000000000000007E-2</v>
      </c>
      <c r="P446" s="101">
        <f t="shared" si="44"/>
        <v>0</v>
      </c>
    </row>
    <row r="447" spans="1:16">
      <c r="A447" s="136"/>
      <c r="B447" s="128"/>
      <c r="C447" s="213"/>
      <c r="D447" s="756"/>
      <c r="E447" s="137"/>
      <c r="F447" s="51"/>
      <c r="G447" s="766"/>
      <c r="H447" s="29"/>
      <c r="I447" s="132"/>
      <c r="J447" s="133"/>
      <c r="K447" s="134"/>
      <c r="L447" s="135"/>
      <c r="N447" s="104">
        <f t="shared" si="43"/>
        <v>0</v>
      </c>
      <c r="O447" s="105">
        <v>7.0000000000000007E-2</v>
      </c>
      <c r="P447" s="101">
        <f t="shared" si="44"/>
        <v>0</v>
      </c>
    </row>
    <row r="448" spans="1:16">
      <c r="A448" s="136"/>
      <c r="B448" s="138"/>
      <c r="C448" s="748"/>
      <c r="D448" s="760"/>
      <c r="E448" s="137"/>
      <c r="F448" s="51"/>
      <c r="G448" s="765"/>
      <c r="H448" s="69"/>
      <c r="I448" s="144"/>
      <c r="J448" s="145"/>
      <c r="K448" s="181"/>
      <c r="M448" s="104">
        <v>14244.12</v>
      </c>
      <c r="N448" s="104">
        <f t="shared" si="43"/>
        <v>13816.796400000001</v>
      </c>
      <c r="O448" s="105">
        <v>7.0000000000000007E-2</v>
      </c>
      <c r="P448" s="101">
        <f t="shared" si="44"/>
        <v>14783.972148000001</v>
      </c>
    </row>
    <row r="449" spans="1:16">
      <c r="A449" s="136"/>
      <c r="B449" s="139"/>
      <c r="C449" s="213"/>
      <c r="D449" s="756"/>
      <c r="E449" s="137"/>
      <c r="F449" s="51"/>
      <c r="G449" s="766"/>
      <c r="H449" s="29"/>
      <c r="I449" s="132"/>
      <c r="J449" s="133"/>
      <c r="K449" s="134"/>
      <c r="L449" s="135"/>
      <c r="M449" s="104">
        <v>3240</v>
      </c>
      <c r="N449" s="104">
        <f t="shared" si="43"/>
        <v>3142.8</v>
      </c>
      <c r="O449" s="105">
        <v>7.0000000000000007E-2</v>
      </c>
      <c r="P449" s="101">
        <f t="shared" si="44"/>
        <v>3362.7960000000003</v>
      </c>
    </row>
    <row r="450" spans="1:16">
      <c r="A450" s="136"/>
      <c r="B450" s="139"/>
      <c r="C450" s="213"/>
      <c r="D450" s="756"/>
      <c r="E450" s="137"/>
      <c r="F450" s="51"/>
      <c r="G450" s="766"/>
      <c r="H450" s="29"/>
      <c r="I450" s="132"/>
      <c r="J450" s="133"/>
      <c r="K450" s="134"/>
      <c r="L450" s="135"/>
      <c r="M450" s="104">
        <v>14700</v>
      </c>
      <c r="N450" s="104">
        <f t="shared" si="43"/>
        <v>14259</v>
      </c>
      <c r="O450" s="105">
        <v>7.0000000000000007E-2</v>
      </c>
      <c r="P450" s="101">
        <f t="shared" si="44"/>
        <v>15257.130000000001</v>
      </c>
    </row>
    <row r="451" spans="1:16">
      <c r="A451" s="136"/>
      <c r="B451" s="139"/>
      <c r="C451" s="748"/>
      <c r="D451" s="760"/>
      <c r="E451" s="142"/>
      <c r="F451" s="143"/>
      <c r="G451" s="765"/>
      <c r="H451" s="69"/>
      <c r="I451" s="144"/>
      <c r="J451" s="145"/>
      <c r="K451" s="146"/>
      <c r="L451" s="147"/>
      <c r="M451" s="104">
        <v>14582.7</v>
      </c>
      <c r="N451" s="104">
        <f t="shared" si="43"/>
        <v>14145.219000000001</v>
      </c>
      <c r="O451" s="105">
        <v>7.0000000000000007E-2</v>
      </c>
      <c r="P451" s="101">
        <f t="shared" si="44"/>
        <v>15135.384330000001</v>
      </c>
    </row>
    <row r="452" spans="1:16">
      <c r="A452" s="136"/>
      <c r="B452" s="139"/>
      <c r="C452" s="213"/>
      <c r="D452" s="756"/>
      <c r="E452" s="137"/>
      <c r="F452" s="51"/>
      <c r="G452" s="766"/>
      <c r="H452" s="29"/>
      <c r="I452" s="132"/>
      <c r="J452" s="133"/>
      <c r="K452" s="134"/>
      <c r="L452" s="147"/>
      <c r="M452" s="104">
        <v>13483.8</v>
      </c>
      <c r="N452" s="104">
        <f t="shared" si="43"/>
        <v>13079.286</v>
      </c>
      <c r="O452" s="105">
        <v>7.0000000000000007E-2</v>
      </c>
      <c r="P452" s="101">
        <f t="shared" si="44"/>
        <v>13994.836020000001</v>
      </c>
    </row>
    <row r="453" spans="1:16">
      <c r="A453" s="136"/>
      <c r="B453" s="128"/>
      <c r="C453" s="748"/>
      <c r="D453" s="760"/>
      <c r="E453" s="137"/>
      <c r="F453" s="51"/>
      <c r="G453" s="765"/>
      <c r="H453" s="69"/>
      <c r="I453" s="144"/>
      <c r="J453" s="145"/>
      <c r="K453" s="146"/>
      <c r="L453" s="147"/>
      <c r="M453" s="104">
        <v>2669.52</v>
      </c>
      <c r="N453" s="104">
        <f t="shared" si="43"/>
        <v>2589.4344000000001</v>
      </c>
      <c r="O453" s="105">
        <v>7.0000000000000007E-2</v>
      </c>
      <c r="P453" s="101">
        <f t="shared" si="44"/>
        <v>2770.6948080000002</v>
      </c>
    </row>
    <row r="454" spans="1:16">
      <c r="A454" s="136"/>
      <c r="B454" s="128"/>
      <c r="C454" s="748"/>
      <c r="D454" s="760"/>
      <c r="E454" s="137"/>
      <c r="F454" s="51"/>
      <c r="G454" s="765"/>
      <c r="H454" s="69"/>
      <c r="I454" s="144"/>
      <c r="J454" s="145"/>
      <c r="K454" s="146"/>
      <c r="L454" s="147"/>
      <c r="N454" s="104">
        <f t="shared" si="43"/>
        <v>0</v>
      </c>
      <c r="O454" s="105">
        <v>7.0000000000000007E-2</v>
      </c>
      <c r="P454" s="101">
        <f t="shared" si="44"/>
        <v>0</v>
      </c>
    </row>
    <row r="455" spans="1:16">
      <c r="A455" s="148"/>
      <c r="B455" s="149"/>
      <c r="C455" s="748"/>
      <c r="D455" s="760"/>
      <c r="E455" s="137"/>
      <c r="F455" s="51"/>
      <c r="G455" s="765"/>
      <c r="H455" s="69"/>
      <c r="I455" s="144"/>
      <c r="J455" s="145"/>
      <c r="K455" s="146"/>
      <c r="L455" s="147"/>
      <c r="M455" s="104">
        <v>12972.96</v>
      </c>
      <c r="N455" s="104">
        <f t="shared" si="43"/>
        <v>12583.771199999999</v>
      </c>
      <c r="O455" s="105">
        <v>7.0000000000000007E-2</v>
      </c>
      <c r="P455" s="101">
        <f t="shared" si="44"/>
        <v>13464.635183999999</v>
      </c>
    </row>
    <row r="456" spans="1:16">
      <c r="A456" s="136"/>
      <c r="B456" s="128"/>
      <c r="C456" s="213"/>
      <c r="D456" s="756"/>
      <c r="E456" s="137"/>
      <c r="F456" s="51"/>
      <c r="G456" s="766"/>
      <c r="H456" s="29"/>
      <c r="I456" s="132"/>
      <c r="J456" s="145"/>
      <c r="K456" s="134"/>
      <c r="L456" s="147"/>
      <c r="M456" s="104">
        <v>12687.84</v>
      </c>
      <c r="N456" s="104">
        <f t="shared" si="43"/>
        <v>12307.2048</v>
      </c>
      <c r="O456" s="105">
        <v>7.0000000000000007E-2</v>
      </c>
      <c r="P456" s="101">
        <f t="shared" si="44"/>
        <v>13168.709135999999</v>
      </c>
    </row>
    <row r="457" spans="1:16">
      <c r="A457" s="136"/>
      <c r="B457" s="128"/>
      <c r="C457" s="213"/>
      <c r="D457" s="756"/>
      <c r="E457" s="137"/>
      <c r="F457" s="51"/>
      <c r="G457" s="766"/>
      <c r="H457" s="29"/>
      <c r="I457" s="132"/>
      <c r="J457" s="133"/>
      <c r="K457" s="134"/>
      <c r="L457" s="135"/>
      <c r="M457" s="104">
        <v>16572.599999999999</v>
      </c>
      <c r="N457" s="104">
        <f t="shared" si="43"/>
        <v>16075.421999999999</v>
      </c>
      <c r="O457" s="105">
        <v>7.0000000000000007E-2</v>
      </c>
      <c r="P457" s="101">
        <f t="shared" si="44"/>
        <v>17200.701539999998</v>
      </c>
    </row>
    <row r="458" spans="1:16">
      <c r="A458" s="136"/>
      <c r="B458" s="128"/>
      <c r="C458" s="213"/>
      <c r="D458" s="756"/>
      <c r="E458" s="44"/>
      <c r="F458" s="51"/>
      <c r="G458" s="766"/>
      <c r="H458" s="29"/>
      <c r="I458" s="150"/>
      <c r="J458" s="133"/>
      <c r="K458" s="134"/>
      <c r="L458" s="135"/>
      <c r="M458" s="104">
        <v>6021.12</v>
      </c>
      <c r="N458" s="104">
        <f>M458-(M458*0.03)</f>
        <v>5840.4863999999998</v>
      </c>
      <c r="O458" s="105">
        <v>7.0000000000000007E-2</v>
      </c>
      <c r="P458" s="101">
        <f>(N458*O458)+N458</f>
        <v>6249.3204479999995</v>
      </c>
    </row>
    <row r="459" spans="1:16">
      <c r="A459" s="136"/>
      <c r="B459" s="128"/>
      <c r="C459" s="213"/>
      <c r="D459" s="756"/>
      <c r="E459" s="44"/>
      <c r="F459" s="51"/>
      <c r="G459" s="766"/>
      <c r="H459" s="29"/>
      <c r="I459" s="132"/>
      <c r="J459" s="133"/>
      <c r="K459" s="134"/>
      <c r="L459" s="135"/>
      <c r="M459" s="104">
        <v>8714.16</v>
      </c>
      <c r="N459" s="104">
        <f>M459-(M459*0.03)</f>
        <v>8452.7351999999992</v>
      </c>
      <c r="O459" s="105">
        <v>7.0000000000000007E-2</v>
      </c>
      <c r="P459" s="101">
        <f>(N459*O459)+N459</f>
        <v>9044.4266639999987</v>
      </c>
    </row>
    <row r="460" spans="1:16">
      <c r="A460" s="136"/>
      <c r="B460" s="128"/>
      <c r="C460" s="213"/>
      <c r="D460" s="756"/>
      <c r="E460" s="44"/>
      <c r="F460" s="51"/>
      <c r="G460" s="766"/>
      <c r="H460" s="29"/>
      <c r="I460" s="132"/>
      <c r="J460" s="133"/>
      <c r="K460" s="134"/>
      <c r="L460" s="135"/>
      <c r="M460" s="104">
        <v>0</v>
      </c>
      <c r="N460" s="104">
        <f>M460-(M460*0.03)</f>
        <v>0</v>
      </c>
      <c r="O460" s="105">
        <v>7.0000000000000007E-2</v>
      </c>
      <c r="P460" s="101">
        <f t="shared" ref="P460:P466" si="45">(N460*O460)+N460</f>
        <v>0</v>
      </c>
    </row>
    <row r="461" spans="1:16">
      <c r="A461" s="136"/>
      <c r="B461" s="128"/>
      <c r="C461" s="213"/>
      <c r="D461" s="756"/>
      <c r="E461" s="44"/>
      <c r="F461" s="51"/>
      <c r="G461" s="766"/>
      <c r="H461" s="29"/>
      <c r="I461" s="132"/>
      <c r="J461" s="133"/>
      <c r="K461" s="134"/>
      <c r="L461" s="135"/>
      <c r="M461" s="104">
        <v>18537.7</v>
      </c>
      <c r="N461" s="104">
        <f>M461-(M461*0.03)</f>
        <v>17981.569</v>
      </c>
      <c r="O461" s="105">
        <v>7.0000000000000007E-2</v>
      </c>
      <c r="P461" s="101">
        <f t="shared" si="45"/>
        <v>19240.278829999999</v>
      </c>
    </row>
    <row r="462" spans="1:16">
      <c r="A462" s="151"/>
      <c r="B462" s="128"/>
      <c r="C462" s="213"/>
      <c r="D462" s="756"/>
      <c r="E462" s="50"/>
      <c r="F462" s="51"/>
      <c r="G462" s="766"/>
      <c r="H462" s="29"/>
      <c r="I462" s="132"/>
      <c r="J462" s="133"/>
      <c r="K462" s="134"/>
      <c r="L462" s="135"/>
      <c r="M462" s="104">
        <v>9031.68</v>
      </c>
      <c r="N462" s="104">
        <f t="shared" ref="N462:N472" si="46">M462-(M462*0.03)</f>
        <v>8760.7296000000006</v>
      </c>
      <c r="O462" s="105">
        <v>7.0000000000000007E-2</v>
      </c>
      <c r="P462" s="101">
        <f t="shared" si="45"/>
        <v>9373.9806720000015</v>
      </c>
    </row>
    <row r="463" spans="1:16">
      <c r="A463" s="152"/>
      <c r="B463" s="128"/>
      <c r="C463" s="213"/>
      <c r="D463" s="756"/>
      <c r="E463" s="153"/>
      <c r="F463" s="51"/>
      <c r="G463" s="766"/>
      <c r="H463" s="35"/>
      <c r="I463" s="154"/>
      <c r="J463" s="155"/>
      <c r="K463" s="156"/>
      <c r="L463" s="135"/>
      <c r="N463" s="104">
        <f t="shared" si="46"/>
        <v>0</v>
      </c>
      <c r="O463" s="105">
        <v>7.0000000000000007E-2</v>
      </c>
      <c r="P463" s="101">
        <f t="shared" si="45"/>
        <v>0</v>
      </c>
    </row>
    <row r="464" spans="1:16">
      <c r="A464" s="136"/>
      <c r="B464" s="128"/>
      <c r="C464" s="213"/>
      <c r="D464" s="756"/>
      <c r="E464" s="157"/>
      <c r="F464" s="51"/>
      <c r="G464" s="766"/>
      <c r="H464" s="29"/>
      <c r="I464" s="132"/>
      <c r="J464" s="133"/>
      <c r="K464" s="134"/>
      <c r="L464" s="135"/>
      <c r="M464" s="104">
        <v>8478.9599999999991</v>
      </c>
      <c r="N464" s="104">
        <f t="shared" si="46"/>
        <v>8224.5911999999989</v>
      </c>
      <c r="O464" s="105">
        <v>7.0000000000000007E-2</v>
      </c>
      <c r="P464" s="101">
        <f t="shared" si="45"/>
        <v>8800.3125839999993</v>
      </c>
    </row>
    <row r="465" spans="1:16">
      <c r="A465" s="136"/>
      <c r="B465" s="128"/>
      <c r="C465" s="213"/>
      <c r="D465" s="756"/>
      <c r="E465" s="158"/>
      <c r="F465" s="51"/>
      <c r="G465" s="766"/>
      <c r="H465" s="29"/>
      <c r="I465" s="132"/>
      <c r="J465" s="133"/>
      <c r="K465" s="134"/>
      <c r="L465" s="135"/>
      <c r="M465" s="104">
        <v>11122.62</v>
      </c>
      <c r="N465" s="104">
        <f t="shared" si="46"/>
        <v>10788.941400000002</v>
      </c>
      <c r="O465" s="105">
        <v>7.0000000000000007E-2</v>
      </c>
      <c r="P465" s="101">
        <f t="shared" si="45"/>
        <v>11544.167298000002</v>
      </c>
    </row>
    <row r="466" spans="1:16">
      <c r="A466" s="136"/>
      <c r="B466" s="128"/>
      <c r="C466" s="213"/>
      <c r="D466" s="757"/>
      <c r="E466" s="160"/>
      <c r="F466" s="161"/>
      <c r="G466" s="766"/>
      <c r="H466" s="162"/>
      <c r="I466" s="163"/>
      <c r="J466" s="133"/>
      <c r="K466" s="134"/>
      <c r="L466" s="135"/>
      <c r="M466" s="104">
        <v>3813.12</v>
      </c>
      <c r="N466" s="104">
        <f t="shared" si="46"/>
        <v>3698.7264</v>
      </c>
      <c r="O466" s="105">
        <v>7.0000000000000007E-2</v>
      </c>
      <c r="P466" s="101">
        <f t="shared" si="45"/>
        <v>3957.637248</v>
      </c>
    </row>
    <row r="467" spans="1:16">
      <c r="A467" s="136"/>
      <c r="B467" s="128"/>
      <c r="C467" s="213"/>
      <c r="D467" s="757"/>
      <c r="E467" s="182"/>
      <c r="F467" s="161"/>
      <c r="G467" s="766"/>
      <c r="H467" s="162"/>
      <c r="I467" s="163"/>
      <c r="J467" s="133"/>
      <c r="K467" s="134"/>
      <c r="L467" s="135"/>
    </row>
    <row r="468" spans="1:16">
      <c r="A468" s="136"/>
      <c r="B468" s="128"/>
      <c r="C468" s="213"/>
      <c r="D468" s="757"/>
      <c r="E468" s="182"/>
      <c r="F468" s="161"/>
      <c r="G468" s="766"/>
      <c r="H468" s="162"/>
      <c r="I468" s="163"/>
      <c r="J468" s="133"/>
      <c r="K468" s="134"/>
      <c r="L468" s="135"/>
    </row>
    <row r="469" spans="1:16">
      <c r="A469" s="136"/>
      <c r="B469" s="128"/>
      <c r="C469" s="213"/>
      <c r="D469" s="757"/>
      <c r="E469" s="182"/>
      <c r="F469" s="161"/>
      <c r="G469" s="766"/>
      <c r="H469" s="162"/>
      <c r="I469" s="163"/>
      <c r="J469" s="133"/>
      <c r="K469" s="134"/>
      <c r="L469" s="135"/>
    </row>
    <row r="470" spans="1:16">
      <c r="A470" s="136"/>
      <c r="B470" s="128"/>
      <c r="C470" s="213"/>
      <c r="D470" s="757"/>
      <c r="E470" s="182"/>
      <c r="F470" s="161"/>
      <c r="G470" s="766"/>
      <c r="H470" s="162"/>
      <c r="I470" s="163"/>
      <c r="J470" s="133"/>
      <c r="K470" s="134"/>
      <c r="L470" s="135"/>
    </row>
    <row r="471" spans="1:16">
      <c r="A471" s="136"/>
      <c r="B471" s="128"/>
      <c r="C471" s="213"/>
      <c r="D471" s="757"/>
      <c r="E471" s="158"/>
      <c r="F471" s="51"/>
      <c r="G471" s="766"/>
      <c r="H471" s="29"/>
      <c r="I471" s="132"/>
      <c r="J471" s="133"/>
      <c r="K471" s="134"/>
      <c r="L471" s="135"/>
    </row>
    <row r="472" spans="1:16">
      <c r="A472" s="136"/>
      <c r="B472" s="164"/>
      <c r="C472" s="213"/>
      <c r="D472" s="757"/>
      <c r="E472" s="158"/>
      <c r="F472" s="51"/>
      <c r="G472" s="766"/>
      <c r="H472" s="29"/>
      <c r="I472" s="132"/>
      <c r="J472" s="133"/>
      <c r="K472" s="134"/>
      <c r="L472" s="135"/>
      <c r="M472" s="104">
        <v>8640</v>
      </c>
      <c r="N472" s="104">
        <f t="shared" si="46"/>
        <v>8380.7999999999993</v>
      </c>
      <c r="O472" s="105">
        <v>7.0000000000000007E-2</v>
      </c>
      <c r="P472" s="101">
        <f>(N472*O472)+N472</f>
        <v>8967.4559999999983</v>
      </c>
    </row>
    <row r="473" spans="1:16">
      <c r="F473" s="71"/>
    </row>
    <row r="474" spans="1:16">
      <c r="A474" s="2" t="s">
        <v>1</v>
      </c>
      <c r="B474" s="106"/>
      <c r="C474" s="318"/>
      <c r="F474" s="71"/>
      <c r="I474" s="107"/>
      <c r="K474" s="108"/>
      <c r="L474" s="109"/>
    </row>
    <row r="475" spans="1:16">
      <c r="A475" s="3761" t="s">
        <v>2670</v>
      </c>
      <c r="B475" s="3761"/>
      <c r="C475" s="168"/>
      <c r="D475" s="468"/>
      <c r="F475" s="71"/>
      <c r="I475" s="107"/>
      <c r="K475" s="108"/>
      <c r="L475" s="109"/>
    </row>
    <row r="476" spans="1:16" ht="35.25" thickBot="1">
      <c r="F476" s="71"/>
    </row>
    <row r="477" spans="1:16">
      <c r="A477" s="3770" t="s">
        <v>3</v>
      </c>
      <c r="B477" s="3771"/>
      <c r="C477" s="400" t="s">
        <v>4</v>
      </c>
      <c r="D477" s="754" t="s">
        <v>5</v>
      </c>
      <c r="E477" s="8" t="s">
        <v>6</v>
      </c>
      <c r="F477" s="9" t="s">
        <v>6</v>
      </c>
      <c r="G477" s="763" t="s">
        <v>7</v>
      </c>
      <c r="H477" s="112" t="s">
        <v>8</v>
      </c>
      <c r="I477" s="113" t="s">
        <v>936</v>
      </c>
      <c r="J477" s="114" t="s">
        <v>10</v>
      </c>
      <c r="K477" s="115" t="s">
        <v>10</v>
      </c>
      <c r="L477" s="116" t="s">
        <v>2534</v>
      </c>
      <c r="M477" s="117"/>
    </row>
    <row r="478" spans="1:16" ht="35.25" thickBot="1">
      <c r="A478" s="118"/>
      <c r="B478" s="119"/>
      <c r="C478" s="401"/>
      <c r="D478" s="755" t="s">
        <v>11</v>
      </c>
      <c r="E478" s="14" t="s">
        <v>13</v>
      </c>
      <c r="F478" s="15" t="s">
        <v>12</v>
      </c>
      <c r="G478" s="764"/>
      <c r="H478" s="122" t="s">
        <v>14</v>
      </c>
      <c r="I478" s="123" t="s">
        <v>937</v>
      </c>
      <c r="J478" s="124" t="s">
        <v>16</v>
      </c>
      <c r="K478" s="125" t="s">
        <v>15</v>
      </c>
      <c r="L478" s="126" t="s">
        <v>2535</v>
      </c>
      <c r="M478" s="117"/>
    </row>
    <row r="479" spans="1:16">
      <c r="A479" s="127"/>
      <c r="B479" s="128"/>
      <c r="C479" s="213"/>
      <c r="D479" s="756"/>
      <c r="E479" s="130"/>
      <c r="F479" s="88"/>
      <c r="G479" s="766"/>
      <c r="H479" s="29"/>
      <c r="I479" s="132"/>
      <c r="J479" s="133"/>
      <c r="K479" s="114"/>
      <c r="L479" s="135"/>
      <c r="M479" s="104">
        <v>3552</v>
      </c>
      <c r="N479" s="104">
        <f t="shared" ref="N479:N495" si="47">M479-(M479*0.03)</f>
        <v>3445.44</v>
      </c>
      <c r="O479" s="105">
        <v>7.0000000000000007E-2</v>
      </c>
      <c r="P479" s="101">
        <f t="shared" ref="P479:P495" si="48">(N479*O479)+N479</f>
        <v>3686.6208000000001</v>
      </c>
    </row>
    <row r="480" spans="1:16">
      <c r="A480" s="136"/>
      <c r="B480" s="128"/>
      <c r="C480" s="213"/>
      <c r="D480" s="756"/>
      <c r="E480" s="137"/>
      <c r="F480" s="51"/>
      <c r="G480" s="766"/>
      <c r="H480" s="29"/>
      <c r="I480" s="132"/>
      <c r="J480" s="133"/>
      <c r="K480" s="176"/>
      <c r="L480" s="135"/>
      <c r="N480" s="104">
        <f t="shared" si="47"/>
        <v>0</v>
      </c>
      <c r="O480" s="105">
        <v>7.0000000000000007E-2</v>
      </c>
      <c r="P480" s="101">
        <f t="shared" si="48"/>
        <v>0</v>
      </c>
    </row>
    <row r="481" spans="1:16">
      <c r="A481" s="136"/>
      <c r="B481" s="138"/>
      <c r="C481" s="213"/>
      <c r="D481" s="756"/>
      <c r="E481" s="137"/>
      <c r="F481" s="51"/>
      <c r="G481" s="766"/>
      <c r="H481" s="29"/>
      <c r="I481" s="132"/>
      <c r="J481" s="133"/>
      <c r="K481" s="179"/>
      <c r="L481" s="135"/>
      <c r="M481" s="104">
        <v>9498.06</v>
      </c>
      <c r="N481" s="104">
        <f t="shared" si="47"/>
        <v>9213.118199999999</v>
      </c>
      <c r="O481" s="105">
        <v>7.0000000000000007E-2</v>
      </c>
      <c r="P481" s="101">
        <f t="shared" si="48"/>
        <v>9858.0364739999986</v>
      </c>
    </row>
    <row r="482" spans="1:16">
      <c r="A482" s="136"/>
      <c r="B482" s="138"/>
      <c r="C482" s="213"/>
      <c r="D482" s="756"/>
      <c r="E482" s="137"/>
      <c r="F482" s="51"/>
      <c r="G482" s="766"/>
      <c r="H482" s="29"/>
      <c r="I482" s="132"/>
      <c r="J482" s="133"/>
      <c r="K482" s="134"/>
      <c r="L482" s="135"/>
      <c r="M482" s="104">
        <v>15305.4</v>
      </c>
      <c r="N482" s="104">
        <f t="shared" si="47"/>
        <v>14846.237999999999</v>
      </c>
      <c r="O482" s="105">
        <v>7.0000000000000007E-2</v>
      </c>
      <c r="P482" s="101">
        <f t="shared" si="48"/>
        <v>15885.47466</v>
      </c>
    </row>
    <row r="483" spans="1:16">
      <c r="A483" s="136"/>
      <c r="B483" s="128"/>
      <c r="C483" s="213"/>
      <c r="D483" s="756"/>
      <c r="E483" s="137"/>
      <c r="F483" s="51"/>
      <c r="G483" s="766"/>
      <c r="H483" s="29"/>
      <c r="I483" s="132"/>
      <c r="J483" s="133"/>
      <c r="K483" s="134"/>
      <c r="L483" s="135"/>
      <c r="N483" s="104">
        <f t="shared" si="47"/>
        <v>0</v>
      </c>
      <c r="O483" s="105">
        <v>7.0000000000000007E-2</v>
      </c>
      <c r="P483" s="101">
        <f t="shared" si="48"/>
        <v>0</v>
      </c>
    </row>
    <row r="484" spans="1:16">
      <c r="A484" s="136"/>
      <c r="B484" s="128"/>
      <c r="C484" s="213"/>
      <c r="D484" s="756"/>
      <c r="E484" s="137"/>
      <c r="F484" s="51"/>
      <c r="G484" s="766"/>
      <c r="H484" s="29"/>
      <c r="I484" s="132"/>
      <c r="J484" s="133"/>
      <c r="K484" s="134"/>
      <c r="L484" s="135"/>
      <c r="N484" s="104">
        <f t="shared" si="47"/>
        <v>0</v>
      </c>
      <c r="O484" s="105">
        <v>7.0000000000000007E-2</v>
      </c>
      <c r="P484" s="101">
        <f t="shared" si="48"/>
        <v>0</v>
      </c>
    </row>
    <row r="485" spans="1:16">
      <c r="A485" s="136"/>
      <c r="B485" s="128"/>
      <c r="C485" s="213"/>
      <c r="D485" s="756"/>
      <c r="E485" s="137"/>
      <c r="F485" s="51"/>
      <c r="G485" s="766"/>
      <c r="H485" s="29"/>
      <c r="I485" s="132"/>
      <c r="J485" s="133"/>
      <c r="K485" s="134"/>
      <c r="L485" s="135"/>
      <c r="N485" s="104">
        <f t="shared" si="47"/>
        <v>0</v>
      </c>
      <c r="O485" s="105">
        <v>7.0000000000000007E-2</v>
      </c>
      <c r="P485" s="101">
        <f t="shared" si="48"/>
        <v>0</v>
      </c>
    </row>
    <row r="486" spans="1:16">
      <c r="A486" s="136"/>
      <c r="B486" s="138"/>
      <c r="C486" s="748"/>
      <c r="D486" s="760"/>
      <c r="E486" s="137"/>
      <c r="F486" s="51"/>
      <c r="G486" s="765"/>
      <c r="H486" s="69"/>
      <c r="I486" s="144"/>
      <c r="J486" s="145"/>
      <c r="K486" s="181"/>
      <c r="M486" s="104">
        <v>14244.12</v>
      </c>
      <c r="N486" s="104">
        <f t="shared" si="47"/>
        <v>13816.796400000001</v>
      </c>
      <c r="O486" s="105">
        <v>7.0000000000000007E-2</v>
      </c>
      <c r="P486" s="101">
        <f t="shared" si="48"/>
        <v>14783.972148000001</v>
      </c>
    </row>
    <row r="487" spans="1:16">
      <c r="A487" s="136"/>
      <c r="B487" s="139"/>
      <c r="C487" s="213"/>
      <c r="D487" s="756"/>
      <c r="E487" s="137"/>
      <c r="F487" s="51"/>
      <c r="G487" s="766"/>
      <c r="H487" s="29"/>
      <c r="I487" s="132"/>
      <c r="J487" s="133"/>
      <c r="K487" s="134"/>
      <c r="L487" s="135"/>
      <c r="M487" s="104">
        <v>3240</v>
      </c>
      <c r="N487" s="104">
        <f t="shared" si="47"/>
        <v>3142.8</v>
      </c>
      <c r="O487" s="105">
        <v>7.0000000000000007E-2</v>
      </c>
      <c r="P487" s="101">
        <f t="shared" si="48"/>
        <v>3362.7960000000003</v>
      </c>
    </row>
    <row r="488" spans="1:16">
      <c r="A488" s="136"/>
      <c r="B488" s="139"/>
      <c r="C488" s="213"/>
      <c r="D488" s="756"/>
      <c r="E488" s="137"/>
      <c r="F488" s="51"/>
      <c r="G488" s="766"/>
      <c r="H488" s="29"/>
      <c r="I488" s="132"/>
      <c r="J488" s="133"/>
      <c r="K488" s="134"/>
      <c r="L488" s="135"/>
      <c r="M488" s="104">
        <v>14700</v>
      </c>
      <c r="N488" s="104">
        <f t="shared" si="47"/>
        <v>14259</v>
      </c>
      <c r="O488" s="105">
        <v>7.0000000000000007E-2</v>
      </c>
      <c r="P488" s="101">
        <f t="shared" si="48"/>
        <v>15257.130000000001</v>
      </c>
    </row>
    <row r="489" spans="1:16">
      <c r="A489" s="136"/>
      <c r="B489" s="139"/>
      <c r="C489" s="748"/>
      <c r="D489" s="760"/>
      <c r="E489" s="142"/>
      <c r="F489" s="143"/>
      <c r="G489" s="765"/>
      <c r="H489" s="69"/>
      <c r="I489" s="144"/>
      <c r="J489" s="145"/>
      <c r="K489" s="146"/>
      <c r="L489" s="147"/>
      <c r="M489" s="104">
        <v>14582.7</v>
      </c>
      <c r="N489" s="104">
        <f t="shared" si="47"/>
        <v>14145.219000000001</v>
      </c>
      <c r="O489" s="105">
        <v>7.0000000000000007E-2</v>
      </c>
      <c r="P489" s="101">
        <f t="shared" si="48"/>
        <v>15135.384330000001</v>
      </c>
    </row>
    <row r="490" spans="1:16">
      <c r="A490" s="136"/>
      <c r="B490" s="139"/>
      <c r="C490" s="213"/>
      <c r="D490" s="756"/>
      <c r="E490" s="137"/>
      <c r="F490" s="51"/>
      <c r="G490" s="766"/>
      <c r="H490" s="29"/>
      <c r="I490" s="132"/>
      <c r="J490" s="133"/>
      <c r="K490" s="134"/>
      <c r="L490" s="147"/>
      <c r="M490" s="104">
        <v>13483.8</v>
      </c>
      <c r="N490" s="104">
        <f t="shared" si="47"/>
        <v>13079.286</v>
      </c>
      <c r="O490" s="105">
        <v>7.0000000000000007E-2</v>
      </c>
      <c r="P490" s="101">
        <f t="shared" si="48"/>
        <v>13994.836020000001</v>
      </c>
    </row>
    <row r="491" spans="1:16">
      <c r="A491" s="136"/>
      <c r="B491" s="128"/>
      <c r="C491" s="748"/>
      <c r="D491" s="760"/>
      <c r="E491" s="137"/>
      <c r="F491" s="51"/>
      <c r="G491" s="765"/>
      <c r="H491" s="69"/>
      <c r="I491" s="144"/>
      <c r="J491" s="145"/>
      <c r="K491" s="146"/>
      <c r="L491" s="147"/>
      <c r="M491" s="104">
        <v>2669.52</v>
      </c>
      <c r="N491" s="104">
        <f t="shared" si="47"/>
        <v>2589.4344000000001</v>
      </c>
      <c r="O491" s="105">
        <v>7.0000000000000007E-2</v>
      </c>
      <c r="P491" s="101">
        <f t="shared" si="48"/>
        <v>2770.6948080000002</v>
      </c>
    </row>
    <row r="492" spans="1:16">
      <c r="A492" s="136"/>
      <c r="B492" s="128"/>
      <c r="C492" s="748"/>
      <c r="D492" s="760"/>
      <c r="E492" s="137"/>
      <c r="F492" s="51"/>
      <c r="G492" s="765"/>
      <c r="H492" s="69"/>
      <c r="I492" s="144"/>
      <c r="J492" s="145"/>
      <c r="K492" s="146"/>
      <c r="L492" s="147"/>
      <c r="N492" s="104">
        <f t="shared" si="47"/>
        <v>0</v>
      </c>
      <c r="O492" s="105">
        <v>7.0000000000000007E-2</v>
      </c>
      <c r="P492" s="101">
        <f t="shared" si="48"/>
        <v>0</v>
      </c>
    </row>
    <row r="493" spans="1:16">
      <c r="A493" s="148"/>
      <c r="B493" s="149"/>
      <c r="C493" s="748"/>
      <c r="D493" s="760"/>
      <c r="E493" s="137"/>
      <c r="F493" s="51"/>
      <c r="G493" s="765"/>
      <c r="H493" s="69"/>
      <c r="I493" s="144"/>
      <c r="J493" s="145"/>
      <c r="K493" s="146"/>
      <c r="L493" s="147"/>
      <c r="M493" s="104">
        <v>12972.96</v>
      </c>
      <c r="N493" s="104">
        <f t="shared" si="47"/>
        <v>12583.771199999999</v>
      </c>
      <c r="O493" s="105">
        <v>7.0000000000000007E-2</v>
      </c>
      <c r="P493" s="101">
        <f t="shared" si="48"/>
        <v>13464.635183999999</v>
      </c>
    </row>
    <row r="494" spans="1:16">
      <c r="A494" s="136"/>
      <c r="B494" s="128"/>
      <c r="C494" s="213"/>
      <c r="D494" s="756"/>
      <c r="E494" s="137"/>
      <c r="F494" s="51"/>
      <c r="G494" s="766"/>
      <c r="H494" s="29"/>
      <c r="I494" s="132"/>
      <c r="J494" s="145"/>
      <c r="K494" s="134"/>
      <c r="L494" s="147"/>
      <c r="M494" s="104">
        <v>12687.84</v>
      </c>
      <c r="N494" s="104">
        <f t="shared" si="47"/>
        <v>12307.2048</v>
      </c>
      <c r="O494" s="105">
        <v>7.0000000000000007E-2</v>
      </c>
      <c r="P494" s="101">
        <f t="shared" si="48"/>
        <v>13168.709135999999</v>
      </c>
    </row>
    <row r="495" spans="1:16">
      <c r="A495" s="136"/>
      <c r="B495" s="128"/>
      <c r="C495" s="213"/>
      <c r="D495" s="756"/>
      <c r="E495" s="137"/>
      <c r="F495" s="51"/>
      <c r="G495" s="766"/>
      <c r="H495" s="29"/>
      <c r="I495" s="132"/>
      <c r="J495" s="133"/>
      <c r="K495" s="134"/>
      <c r="L495" s="135"/>
      <c r="M495" s="104">
        <v>16572.599999999999</v>
      </c>
      <c r="N495" s="104">
        <f t="shared" si="47"/>
        <v>16075.421999999999</v>
      </c>
      <c r="O495" s="105">
        <v>7.0000000000000007E-2</v>
      </c>
      <c r="P495" s="101">
        <f t="shared" si="48"/>
        <v>17200.701539999998</v>
      </c>
    </row>
    <row r="496" spans="1:16">
      <c r="A496" s="136"/>
      <c r="B496" s="128"/>
      <c r="C496" s="213"/>
      <c r="D496" s="756"/>
      <c r="E496" s="44"/>
      <c r="F496" s="51"/>
      <c r="G496" s="766"/>
      <c r="H496" s="29"/>
      <c r="I496" s="150"/>
      <c r="J496" s="133"/>
      <c r="K496" s="134"/>
      <c r="L496" s="135"/>
      <c r="M496" s="104">
        <v>6021.12</v>
      </c>
      <c r="N496" s="104">
        <f>M496-(M496*0.03)</f>
        <v>5840.4863999999998</v>
      </c>
      <c r="O496" s="105">
        <v>7.0000000000000007E-2</v>
      </c>
      <c r="P496" s="101">
        <f>(N496*O496)+N496</f>
        <v>6249.3204479999995</v>
      </c>
    </row>
    <row r="497" spans="1:16">
      <c r="A497" s="136"/>
      <c r="B497" s="128"/>
      <c r="C497" s="213"/>
      <c r="D497" s="756"/>
      <c r="E497" s="44"/>
      <c r="F497" s="51"/>
      <c r="G497" s="766"/>
      <c r="H497" s="29"/>
      <c r="I497" s="132"/>
      <c r="J497" s="133"/>
      <c r="K497" s="134"/>
      <c r="L497" s="135"/>
      <c r="M497" s="104">
        <v>8714.16</v>
      </c>
      <c r="N497" s="104">
        <f>M497-(M497*0.03)</f>
        <v>8452.7351999999992</v>
      </c>
      <c r="O497" s="105">
        <v>7.0000000000000007E-2</v>
      </c>
      <c r="P497" s="101">
        <f>(N497*O497)+N497</f>
        <v>9044.4266639999987</v>
      </c>
    </row>
    <row r="498" spans="1:16">
      <c r="A498" s="136"/>
      <c r="B498" s="128"/>
      <c r="C498" s="213"/>
      <c r="D498" s="756"/>
      <c r="E498" s="44"/>
      <c r="F498" s="51"/>
      <c r="G498" s="766"/>
      <c r="H498" s="29"/>
      <c r="I498" s="132"/>
      <c r="J498" s="133"/>
      <c r="K498" s="134"/>
      <c r="L498" s="135"/>
      <c r="M498" s="104">
        <v>0</v>
      </c>
      <c r="N498" s="104">
        <f>M498-(M498*0.03)</f>
        <v>0</v>
      </c>
      <c r="O498" s="105">
        <v>7.0000000000000007E-2</v>
      </c>
      <c r="P498" s="101">
        <f t="shared" ref="P498:P504" si="49">(N498*O498)+N498</f>
        <v>0</v>
      </c>
    </row>
    <row r="499" spans="1:16">
      <c r="A499" s="136"/>
      <c r="B499" s="128"/>
      <c r="C499" s="213"/>
      <c r="D499" s="756"/>
      <c r="E499" s="44"/>
      <c r="F499" s="51"/>
      <c r="G499" s="766"/>
      <c r="H499" s="29"/>
      <c r="I499" s="132"/>
      <c r="J499" s="133"/>
      <c r="K499" s="134"/>
      <c r="L499" s="135"/>
      <c r="M499" s="104">
        <v>18537.7</v>
      </c>
      <c r="N499" s="104">
        <f>M499-(M499*0.03)</f>
        <v>17981.569</v>
      </c>
      <c r="O499" s="105">
        <v>7.0000000000000007E-2</v>
      </c>
      <c r="P499" s="101">
        <f t="shared" si="49"/>
        <v>19240.278829999999</v>
      </c>
    </row>
    <row r="500" spans="1:16">
      <c r="A500" s="151"/>
      <c r="B500" s="128"/>
      <c r="C500" s="213"/>
      <c r="D500" s="756"/>
      <c r="E500" s="50"/>
      <c r="F500" s="51"/>
      <c r="G500" s="766"/>
      <c r="H500" s="29"/>
      <c r="I500" s="132"/>
      <c r="J500" s="133"/>
      <c r="K500" s="134"/>
      <c r="L500" s="135"/>
      <c r="M500" s="104">
        <v>9031.68</v>
      </c>
      <c r="N500" s="104">
        <f t="shared" ref="N500:N509" si="50">M500-(M500*0.03)</f>
        <v>8760.7296000000006</v>
      </c>
      <c r="O500" s="105">
        <v>7.0000000000000007E-2</v>
      </c>
      <c r="P500" s="101">
        <f t="shared" si="49"/>
        <v>9373.9806720000015</v>
      </c>
    </row>
    <row r="501" spans="1:16">
      <c r="A501" s="152"/>
      <c r="B501" s="128"/>
      <c r="C501" s="213"/>
      <c r="D501" s="756"/>
      <c r="E501" s="153"/>
      <c r="F501" s="51"/>
      <c r="G501" s="766"/>
      <c r="H501" s="35"/>
      <c r="I501" s="154"/>
      <c r="J501" s="155"/>
      <c r="K501" s="156"/>
      <c r="L501" s="135"/>
      <c r="N501" s="104">
        <f t="shared" si="50"/>
        <v>0</v>
      </c>
      <c r="O501" s="105">
        <v>7.0000000000000007E-2</v>
      </c>
      <c r="P501" s="101">
        <f t="shared" si="49"/>
        <v>0</v>
      </c>
    </row>
    <row r="502" spans="1:16">
      <c r="A502" s="136"/>
      <c r="B502" s="128"/>
      <c r="C502" s="213"/>
      <c r="D502" s="756"/>
      <c r="E502" s="157"/>
      <c r="F502" s="51"/>
      <c r="G502" s="766"/>
      <c r="H502" s="29"/>
      <c r="I502" s="132"/>
      <c r="J502" s="133"/>
      <c r="K502" s="134"/>
      <c r="L502" s="135"/>
      <c r="M502" s="104">
        <v>8478.9599999999991</v>
      </c>
      <c r="N502" s="104">
        <f t="shared" si="50"/>
        <v>8224.5911999999989</v>
      </c>
      <c r="O502" s="105">
        <v>7.0000000000000007E-2</v>
      </c>
      <c r="P502" s="101">
        <f t="shared" si="49"/>
        <v>8800.3125839999993</v>
      </c>
    </row>
    <row r="503" spans="1:16">
      <c r="A503" s="136"/>
      <c r="B503" s="128"/>
      <c r="C503" s="213"/>
      <c r="D503" s="756"/>
      <c r="E503" s="158"/>
      <c r="F503" s="51"/>
      <c r="G503" s="766"/>
      <c r="H503" s="29"/>
      <c r="I503" s="132"/>
      <c r="J503" s="133"/>
      <c r="K503" s="134"/>
      <c r="L503" s="135"/>
      <c r="M503" s="104">
        <v>11122.62</v>
      </c>
      <c r="N503" s="104">
        <f t="shared" si="50"/>
        <v>10788.941400000002</v>
      </c>
      <c r="O503" s="105">
        <v>7.0000000000000007E-2</v>
      </c>
      <c r="P503" s="101">
        <f t="shared" si="49"/>
        <v>11544.167298000002</v>
      </c>
    </row>
    <row r="504" spans="1:16">
      <c r="A504" s="136"/>
      <c r="B504" s="128"/>
      <c r="C504" s="213"/>
      <c r="D504" s="757"/>
      <c r="E504" s="160"/>
      <c r="F504" s="161"/>
      <c r="G504" s="766"/>
      <c r="H504" s="162"/>
      <c r="I504" s="163"/>
      <c r="J504" s="133"/>
      <c r="K504" s="134"/>
      <c r="L504" s="135"/>
      <c r="M504" s="104">
        <v>3813.12</v>
      </c>
      <c r="N504" s="104">
        <f t="shared" si="50"/>
        <v>3698.7264</v>
      </c>
      <c r="O504" s="105">
        <v>7.0000000000000007E-2</v>
      </c>
      <c r="P504" s="101">
        <f t="shared" si="49"/>
        <v>3957.637248</v>
      </c>
    </row>
    <row r="505" spans="1:16">
      <c r="A505" s="136"/>
      <c r="B505" s="128"/>
      <c r="C505" s="213"/>
      <c r="D505" s="757"/>
      <c r="E505" s="182"/>
      <c r="F505" s="161"/>
      <c r="G505" s="766"/>
      <c r="H505" s="162"/>
      <c r="I505" s="163"/>
      <c r="J505" s="133"/>
      <c r="K505" s="134"/>
      <c r="L505" s="135"/>
    </row>
    <row r="506" spans="1:16">
      <c r="A506" s="136"/>
      <c r="B506" s="128"/>
      <c r="C506" s="213"/>
      <c r="D506" s="757"/>
      <c r="E506" s="182"/>
      <c r="F506" s="161"/>
      <c r="G506" s="766"/>
      <c r="H506" s="162"/>
      <c r="I506" s="163"/>
      <c r="J506" s="133"/>
      <c r="K506" s="134"/>
      <c r="L506" s="135"/>
    </row>
    <row r="507" spans="1:16">
      <c r="A507" s="136"/>
      <c r="B507" s="128"/>
      <c r="C507" s="213"/>
      <c r="D507" s="757"/>
      <c r="E507" s="182"/>
      <c r="F507" s="161"/>
      <c r="G507" s="766"/>
      <c r="H507" s="162"/>
      <c r="I507" s="163"/>
      <c r="J507" s="133"/>
      <c r="K507" s="134"/>
      <c r="L507" s="135"/>
    </row>
    <row r="508" spans="1:16">
      <c r="A508" s="136"/>
      <c r="B508" s="128"/>
      <c r="C508" s="213"/>
      <c r="D508" s="757"/>
      <c r="E508" s="158"/>
      <c r="F508" s="51"/>
      <c r="G508" s="766"/>
      <c r="H508" s="29"/>
      <c r="I508" s="132"/>
      <c r="J508" s="133"/>
      <c r="K508" s="134"/>
      <c r="L508" s="135"/>
    </row>
    <row r="509" spans="1:16">
      <c r="A509" s="136"/>
      <c r="B509" s="164"/>
      <c r="C509" s="213"/>
      <c r="D509" s="757"/>
      <c r="E509" s="158"/>
      <c r="F509" s="51"/>
      <c r="G509" s="766"/>
      <c r="H509" s="29"/>
      <c r="I509" s="132"/>
      <c r="J509" s="133"/>
      <c r="K509" s="134"/>
      <c r="L509" s="135"/>
      <c r="M509" s="104">
        <v>8640</v>
      </c>
      <c r="N509" s="104">
        <f t="shared" si="50"/>
        <v>8380.7999999999993</v>
      </c>
      <c r="O509" s="105">
        <v>7.0000000000000007E-2</v>
      </c>
      <c r="P509" s="101">
        <f>(N509*O509)+N509</f>
        <v>8967.4559999999983</v>
      </c>
    </row>
    <row r="510" spans="1:16">
      <c r="A510" s="165"/>
      <c r="B510" s="128"/>
      <c r="C510" s="213"/>
      <c r="D510" s="757"/>
      <c r="E510" s="160"/>
      <c r="F510" s="161"/>
      <c r="G510" s="766"/>
      <c r="H510" s="162"/>
      <c r="I510" s="163"/>
      <c r="J510" s="166"/>
      <c r="K510" s="167"/>
      <c r="L510" s="135"/>
    </row>
    <row r="511" spans="1:16">
      <c r="F511" s="71"/>
    </row>
    <row r="512" spans="1:16">
      <c r="A512" s="2" t="s">
        <v>1</v>
      </c>
      <c r="B512" s="106"/>
      <c r="C512" s="318"/>
      <c r="F512" s="71"/>
      <c r="I512" s="107"/>
      <c r="K512" s="108"/>
      <c r="L512" s="109"/>
    </row>
    <row r="513" spans="1:16">
      <c r="A513" s="3761" t="s">
        <v>2670</v>
      </c>
      <c r="B513" s="3761"/>
      <c r="C513" s="168"/>
      <c r="D513" s="468"/>
      <c r="F513" s="71"/>
      <c r="I513" s="107"/>
      <c r="K513" s="108"/>
      <c r="L513" s="109"/>
    </row>
    <row r="514" spans="1:16" ht="35.25" thickBot="1">
      <c r="F514" s="71"/>
    </row>
    <row r="515" spans="1:16">
      <c r="A515" s="3770" t="s">
        <v>3</v>
      </c>
      <c r="B515" s="3771"/>
      <c r="C515" s="400" t="s">
        <v>4</v>
      </c>
      <c r="D515" s="754" t="s">
        <v>5</v>
      </c>
      <c r="E515" s="8" t="s">
        <v>6</v>
      </c>
      <c r="F515" s="9" t="s">
        <v>6</v>
      </c>
      <c r="G515" s="763" t="s">
        <v>7</v>
      </c>
      <c r="H515" s="112" t="s">
        <v>8</v>
      </c>
      <c r="I515" s="113" t="s">
        <v>936</v>
      </c>
      <c r="J515" s="114" t="s">
        <v>10</v>
      </c>
      <c r="K515" s="115" t="s">
        <v>10</v>
      </c>
      <c r="L515" s="116" t="s">
        <v>2534</v>
      </c>
      <c r="M515" s="117"/>
    </row>
    <row r="516" spans="1:16" ht="35.25" thickBot="1">
      <c r="A516" s="118"/>
      <c r="B516" s="119"/>
      <c r="C516" s="401"/>
      <c r="D516" s="755" t="s">
        <v>11</v>
      </c>
      <c r="E516" s="14" t="s">
        <v>13</v>
      </c>
      <c r="F516" s="15" t="s">
        <v>12</v>
      </c>
      <c r="G516" s="764"/>
      <c r="H516" s="122" t="s">
        <v>14</v>
      </c>
      <c r="I516" s="123" t="s">
        <v>937</v>
      </c>
      <c r="J516" s="124" t="s">
        <v>16</v>
      </c>
      <c r="K516" s="125" t="s">
        <v>15</v>
      </c>
      <c r="L516" s="126" t="s">
        <v>2535</v>
      </c>
      <c r="M516" s="117"/>
    </row>
    <row r="517" spans="1:16">
      <c r="A517" s="127"/>
      <c r="B517" s="128"/>
      <c r="C517" s="213"/>
      <c r="D517" s="756"/>
      <c r="E517" s="130"/>
      <c r="F517" s="88"/>
      <c r="G517" s="766"/>
      <c r="H517" s="29"/>
      <c r="I517" s="132"/>
      <c r="J517" s="133"/>
      <c r="K517" s="114"/>
      <c r="L517" s="135"/>
      <c r="M517" s="104">
        <v>3552</v>
      </c>
      <c r="N517" s="104">
        <f t="shared" ref="N517:N533" si="51">M517-(M517*0.03)</f>
        <v>3445.44</v>
      </c>
      <c r="O517" s="105">
        <v>7.0000000000000007E-2</v>
      </c>
      <c r="P517" s="101">
        <f t="shared" ref="P517:P533" si="52">(N517*O517)+N517</f>
        <v>3686.6208000000001</v>
      </c>
    </row>
    <row r="518" spans="1:16">
      <c r="A518" s="136"/>
      <c r="B518" s="128"/>
      <c r="C518" s="213"/>
      <c r="D518" s="756"/>
      <c r="E518" s="137"/>
      <c r="F518" s="51"/>
      <c r="G518" s="766"/>
      <c r="H518" s="29"/>
      <c r="I518" s="132"/>
      <c r="J518" s="133"/>
      <c r="K518" s="176"/>
      <c r="L518" s="135"/>
      <c r="N518" s="104">
        <f t="shared" si="51"/>
        <v>0</v>
      </c>
      <c r="O518" s="105">
        <v>7.0000000000000007E-2</v>
      </c>
      <c r="P518" s="101">
        <f t="shared" si="52"/>
        <v>0</v>
      </c>
    </row>
    <row r="519" spans="1:16">
      <c r="A519" s="136"/>
      <c r="B519" s="138"/>
      <c r="C519" s="213"/>
      <c r="D519" s="756"/>
      <c r="E519" s="137"/>
      <c r="F519" s="51"/>
      <c r="G519" s="766"/>
      <c r="H519" s="29"/>
      <c r="I519" s="132"/>
      <c r="J519" s="133"/>
      <c r="K519" s="179"/>
      <c r="L519" s="135"/>
      <c r="M519" s="104">
        <v>9498.06</v>
      </c>
      <c r="N519" s="104">
        <f t="shared" si="51"/>
        <v>9213.118199999999</v>
      </c>
      <c r="O519" s="105">
        <v>7.0000000000000007E-2</v>
      </c>
      <c r="P519" s="101">
        <f t="shared" si="52"/>
        <v>9858.0364739999986</v>
      </c>
    </row>
    <row r="520" spans="1:16">
      <c r="A520" s="136"/>
      <c r="B520" s="138"/>
      <c r="C520" s="213"/>
      <c r="D520" s="756"/>
      <c r="E520" s="137"/>
      <c r="F520" s="51"/>
      <c r="G520" s="766"/>
      <c r="H520" s="29"/>
      <c r="I520" s="132"/>
      <c r="J520" s="133"/>
      <c r="K520" s="134"/>
      <c r="L520" s="135"/>
      <c r="M520" s="104">
        <v>15305.4</v>
      </c>
      <c r="N520" s="104">
        <f t="shared" si="51"/>
        <v>14846.237999999999</v>
      </c>
      <c r="O520" s="105">
        <v>7.0000000000000007E-2</v>
      </c>
      <c r="P520" s="101">
        <f t="shared" si="52"/>
        <v>15885.47466</v>
      </c>
    </row>
    <row r="521" spans="1:16">
      <c r="A521" s="136"/>
      <c r="B521" s="128"/>
      <c r="C521" s="213"/>
      <c r="D521" s="756"/>
      <c r="E521" s="137"/>
      <c r="F521" s="51"/>
      <c r="G521" s="766"/>
      <c r="H521" s="29"/>
      <c r="I521" s="132"/>
      <c r="J521" s="133"/>
      <c r="K521" s="134"/>
      <c r="L521" s="135"/>
      <c r="N521" s="104">
        <f t="shared" si="51"/>
        <v>0</v>
      </c>
      <c r="O521" s="105">
        <v>7.0000000000000007E-2</v>
      </c>
      <c r="P521" s="101">
        <f t="shared" si="52"/>
        <v>0</v>
      </c>
    </row>
    <row r="522" spans="1:16">
      <c r="A522" s="136"/>
      <c r="B522" s="128"/>
      <c r="C522" s="213"/>
      <c r="D522" s="756"/>
      <c r="E522" s="137"/>
      <c r="F522" s="51"/>
      <c r="G522" s="766"/>
      <c r="H522" s="29"/>
      <c r="I522" s="132"/>
      <c r="J522" s="133"/>
      <c r="K522" s="134"/>
      <c r="L522" s="135"/>
      <c r="N522" s="104">
        <f t="shared" si="51"/>
        <v>0</v>
      </c>
      <c r="O522" s="105">
        <v>7.0000000000000007E-2</v>
      </c>
      <c r="P522" s="101">
        <f t="shared" si="52"/>
        <v>0</v>
      </c>
    </row>
    <row r="523" spans="1:16">
      <c r="A523" s="136"/>
      <c r="B523" s="128"/>
      <c r="C523" s="213"/>
      <c r="D523" s="756"/>
      <c r="E523" s="137"/>
      <c r="F523" s="51"/>
      <c r="G523" s="766"/>
      <c r="H523" s="29"/>
      <c r="I523" s="132"/>
      <c r="J523" s="133"/>
      <c r="K523" s="134"/>
      <c r="L523" s="135"/>
      <c r="N523" s="104">
        <f t="shared" si="51"/>
        <v>0</v>
      </c>
      <c r="O523" s="105">
        <v>7.0000000000000007E-2</v>
      </c>
      <c r="P523" s="101">
        <f t="shared" si="52"/>
        <v>0</v>
      </c>
    </row>
    <row r="524" spans="1:16">
      <c r="A524" s="136"/>
      <c r="B524" s="138"/>
      <c r="C524" s="748"/>
      <c r="D524" s="760"/>
      <c r="E524" s="137"/>
      <c r="F524" s="51"/>
      <c r="G524" s="765"/>
      <c r="H524" s="69"/>
      <c r="I524" s="144"/>
      <c r="J524" s="145"/>
      <c r="K524" s="181"/>
      <c r="M524" s="104">
        <v>14244.12</v>
      </c>
      <c r="N524" s="104">
        <f t="shared" si="51"/>
        <v>13816.796400000001</v>
      </c>
      <c r="O524" s="105">
        <v>7.0000000000000007E-2</v>
      </c>
      <c r="P524" s="101">
        <f t="shared" si="52"/>
        <v>14783.972148000001</v>
      </c>
    </row>
    <row r="525" spans="1:16">
      <c r="A525" s="136"/>
      <c r="B525" s="139"/>
      <c r="C525" s="213"/>
      <c r="D525" s="756"/>
      <c r="E525" s="137"/>
      <c r="F525" s="51"/>
      <c r="G525" s="766"/>
      <c r="H525" s="29"/>
      <c r="I525" s="132"/>
      <c r="J525" s="133"/>
      <c r="K525" s="134"/>
      <c r="L525" s="135"/>
      <c r="M525" s="104">
        <v>3240</v>
      </c>
      <c r="N525" s="104">
        <f t="shared" si="51"/>
        <v>3142.8</v>
      </c>
      <c r="O525" s="105">
        <v>7.0000000000000007E-2</v>
      </c>
      <c r="P525" s="101">
        <f t="shared" si="52"/>
        <v>3362.7960000000003</v>
      </c>
    </row>
    <row r="526" spans="1:16">
      <c r="A526" s="136"/>
      <c r="B526" s="139"/>
      <c r="C526" s="213"/>
      <c r="D526" s="756"/>
      <c r="E526" s="137"/>
      <c r="F526" s="51"/>
      <c r="G526" s="766"/>
      <c r="H526" s="29"/>
      <c r="I526" s="132"/>
      <c r="J526" s="133"/>
      <c r="K526" s="134"/>
      <c r="L526" s="135"/>
      <c r="M526" s="104">
        <v>14700</v>
      </c>
      <c r="N526" s="104">
        <f t="shared" si="51"/>
        <v>14259</v>
      </c>
      <c r="O526" s="105">
        <v>7.0000000000000007E-2</v>
      </c>
      <c r="P526" s="101">
        <f t="shared" si="52"/>
        <v>15257.130000000001</v>
      </c>
    </row>
    <row r="527" spans="1:16">
      <c r="A527" s="136"/>
      <c r="B527" s="139"/>
      <c r="C527" s="748"/>
      <c r="D527" s="760"/>
      <c r="E527" s="142"/>
      <c r="F527" s="143"/>
      <c r="G527" s="765"/>
      <c r="H527" s="69"/>
      <c r="I527" s="144"/>
      <c r="J527" s="145"/>
      <c r="K527" s="146"/>
      <c r="L527" s="147"/>
      <c r="M527" s="104">
        <v>14582.7</v>
      </c>
      <c r="N527" s="104">
        <f t="shared" si="51"/>
        <v>14145.219000000001</v>
      </c>
      <c r="O527" s="105">
        <v>7.0000000000000007E-2</v>
      </c>
      <c r="P527" s="101">
        <f t="shared" si="52"/>
        <v>15135.384330000001</v>
      </c>
    </row>
    <row r="528" spans="1:16">
      <c r="A528" s="136"/>
      <c r="B528" s="139"/>
      <c r="C528" s="213"/>
      <c r="D528" s="756"/>
      <c r="E528" s="137"/>
      <c r="F528" s="51"/>
      <c r="G528" s="766"/>
      <c r="H528" s="29"/>
      <c r="I528" s="132"/>
      <c r="J528" s="133"/>
      <c r="K528" s="134"/>
      <c r="L528" s="147"/>
      <c r="M528" s="104">
        <v>13483.8</v>
      </c>
      <c r="N528" s="104">
        <f t="shared" si="51"/>
        <v>13079.286</v>
      </c>
      <c r="O528" s="105">
        <v>7.0000000000000007E-2</v>
      </c>
      <c r="P528" s="101">
        <f t="shared" si="52"/>
        <v>13994.836020000001</v>
      </c>
    </row>
    <row r="529" spans="1:16">
      <c r="A529" s="136"/>
      <c r="B529" s="128"/>
      <c r="C529" s="748"/>
      <c r="D529" s="760"/>
      <c r="E529" s="137"/>
      <c r="F529" s="51"/>
      <c r="G529" s="765"/>
      <c r="H529" s="69"/>
      <c r="I529" s="144"/>
      <c r="J529" s="145"/>
      <c r="K529" s="146"/>
      <c r="L529" s="147"/>
      <c r="M529" s="104">
        <v>2669.52</v>
      </c>
      <c r="N529" s="104">
        <f t="shared" si="51"/>
        <v>2589.4344000000001</v>
      </c>
      <c r="O529" s="105">
        <v>7.0000000000000007E-2</v>
      </c>
      <c r="P529" s="101">
        <f t="shared" si="52"/>
        <v>2770.6948080000002</v>
      </c>
    </row>
    <row r="530" spans="1:16">
      <c r="A530" s="136"/>
      <c r="B530" s="128"/>
      <c r="C530" s="748"/>
      <c r="D530" s="760"/>
      <c r="E530" s="137"/>
      <c r="F530" s="51"/>
      <c r="G530" s="765"/>
      <c r="H530" s="69"/>
      <c r="I530" s="144"/>
      <c r="J530" s="145"/>
      <c r="K530" s="146"/>
      <c r="L530" s="147"/>
      <c r="N530" s="104">
        <f t="shared" si="51"/>
        <v>0</v>
      </c>
      <c r="O530" s="105">
        <v>7.0000000000000007E-2</v>
      </c>
      <c r="P530" s="101">
        <f t="shared" si="52"/>
        <v>0</v>
      </c>
    </row>
    <row r="531" spans="1:16">
      <c r="A531" s="148"/>
      <c r="B531" s="149"/>
      <c r="C531" s="748"/>
      <c r="D531" s="760"/>
      <c r="E531" s="137"/>
      <c r="F531" s="51"/>
      <c r="G531" s="765"/>
      <c r="H531" s="69"/>
      <c r="I531" s="144"/>
      <c r="J531" s="145"/>
      <c r="K531" s="146"/>
      <c r="L531" s="147"/>
      <c r="M531" s="104">
        <v>12972.96</v>
      </c>
      <c r="N531" s="104">
        <f t="shared" si="51"/>
        <v>12583.771199999999</v>
      </c>
      <c r="O531" s="105">
        <v>7.0000000000000007E-2</v>
      </c>
      <c r="P531" s="101">
        <f t="shared" si="52"/>
        <v>13464.635183999999</v>
      </c>
    </row>
    <row r="532" spans="1:16">
      <c r="A532" s="136"/>
      <c r="B532" s="128"/>
      <c r="C532" s="213"/>
      <c r="D532" s="756"/>
      <c r="E532" s="137"/>
      <c r="F532" s="51"/>
      <c r="G532" s="766"/>
      <c r="H532" s="29"/>
      <c r="I532" s="132"/>
      <c r="J532" s="145"/>
      <c r="K532" s="134"/>
      <c r="L532" s="147"/>
      <c r="M532" s="104">
        <v>12687.84</v>
      </c>
      <c r="N532" s="104">
        <f t="shared" si="51"/>
        <v>12307.2048</v>
      </c>
      <c r="O532" s="105">
        <v>7.0000000000000007E-2</v>
      </c>
      <c r="P532" s="101">
        <f t="shared" si="52"/>
        <v>13168.709135999999</v>
      </c>
    </row>
    <row r="533" spans="1:16">
      <c r="A533" s="136"/>
      <c r="B533" s="128"/>
      <c r="C533" s="213"/>
      <c r="D533" s="756"/>
      <c r="E533" s="137"/>
      <c r="F533" s="51"/>
      <c r="G533" s="766"/>
      <c r="H533" s="29"/>
      <c r="I533" s="132"/>
      <c r="J533" s="133"/>
      <c r="K533" s="134"/>
      <c r="L533" s="135"/>
      <c r="M533" s="104">
        <v>16572.599999999999</v>
      </c>
      <c r="N533" s="104">
        <f t="shared" si="51"/>
        <v>16075.421999999999</v>
      </c>
      <c r="O533" s="105">
        <v>7.0000000000000007E-2</v>
      </c>
      <c r="P533" s="101">
        <f t="shared" si="52"/>
        <v>17200.701539999998</v>
      </c>
    </row>
    <row r="534" spans="1:16">
      <c r="A534" s="136"/>
      <c r="B534" s="128"/>
      <c r="C534" s="213"/>
      <c r="D534" s="756"/>
      <c r="E534" s="44"/>
      <c r="F534" s="51"/>
      <c r="G534" s="766"/>
      <c r="H534" s="29"/>
      <c r="I534" s="150"/>
      <c r="J534" s="133"/>
      <c r="K534" s="134"/>
      <c r="L534" s="135"/>
      <c r="M534" s="104">
        <v>6021.12</v>
      </c>
      <c r="N534" s="104">
        <f>M534-(M534*0.03)</f>
        <v>5840.4863999999998</v>
      </c>
      <c r="O534" s="105">
        <v>7.0000000000000007E-2</v>
      </c>
      <c r="P534" s="101">
        <f>(N534*O534)+N534</f>
        <v>6249.3204479999995</v>
      </c>
    </row>
    <row r="535" spans="1:16">
      <c r="A535" s="136"/>
      <c r="B535" s="128"/>
      <c r="C535" s="213"/>
      <c r="D535" s="756"/>
      <c r="E535" s="44"/>
      <c r="F535" s="51"/>
      <c r="G535" s="766"/>
      <c r="H535" s="29"/>
      <c r="I535" s="132"/>
      <c r="J535" s="133"/>
      <c r="K535" s="134"/>
      <c r="L535" s="135"/>
      <c r="M535" s="104">
        <v>8714.16</v>
      </c>
      <c r="N535" s="104">
        <f>M535-(M535*0.03)</f>
        <v>8452.7351999999992</v>
      </c>
      <c r="O535" s="105">
        <v>7.0000000000000007E-2</v>
      </c>
      <c r="P535" s="101">
        <f>(N535*O535)+N535</f>
        <v>9044.4266639999987</v>
      </c>
    </row>
    <row r="536" spans="1:16">
      <c r="A536" s="136"/>
      <c r="B536" s="128"/>
      <c r="C536" s="213"/>
      <c r="D536" s="756"/>
      <c r="E536" s="44"/>
      <c r="F536" s="51"/>
      <c r="G536" s="766"/>
      <c r="H536" s="29"/>
      <c r="I536" s="132"/>
      <c r="J536" s="133"/>
      <c r="K536" s="134"/>
      <c r="L536" s="135"/>
      <c r="M536" s="104">
        <v>0</v>
      </c>
      <c r="N536" s="104">
        <f>M536-(M536*0.03)</f>
        <v>0</v>
      </c>
      <c r="O536" s="105">
        <v>7.0000000000000007E-2</v>
      </c>
      <c r="P536" s="101">
        <f t="shared" ref="P536:P542" si="53">(N536*O536)+N536</f>
        <v>0</v>
      </c>
    </row>
    <row r="537" spans="1:16">
      <c r="A537" s="136"/>
      <c r="B537" s="128"/>
      <c r="C537" s="213"/>
      <c r="D537" s="756"/>
      <c r="E537" s="44"/>
      <c r="F537" s="51"/>
      <c r="G537" s="766"/>
      <c r="H537" s="29"/>
      <c r="I537" s="132"/>
      <c r="J537" s="133"/>
      <c r="K537" s="134"/>
      <c r="L537" s="135"/>
      <c r="M537" s="104">
        <v>18537.7</v>
      </c>
      <c r="N537" s="104">
        <f>M537-(M537*0.03)</f>
        <v>17981.569</v>
      </c>
      <c r="O537" s="105">
        <v>7.0000000000000007E-2</v>
      </c>
      <c r="P537" s="101">
        <f t="shared" si="53"/>
        <v>19240.278829999999</v>
      </c>
    </row>
    <row r="538" spans="1:16">
      <c r="A538" s="151"/>
      <c r="B538" s="128"/>
      <c r="C538" s="213"/>
      <c r="D538" s="756"/>
      <c r="E538" s="50"/>
      <c r="F538" s="51"/>
      <c r="G538" s="766"/>
      <c r="H538" s="29"/>
      <c r="I538" s="132"/>
      <c r="J538" s="133"/>
      <c r="K538" s="134"/>
      <c r="L538" s="135"/>
      <c r="M538" s="104">
        <v>9031.68</v>
      </c>
      <c r="N538" s="104">
        <f t="shared" ref="N538:N547" si="54">M538-(M538*0.03)</f>
        <v>8760.7296000000006</v>
      </c>
      <c r="O538" s="105">
        <v>7.0000000000000007E-2</v>
      </c>
      <c r="P538" s="101">
        <f t="shared" si="53"/>
        <v>9373.9806720000015</v>
      </c>
    </row>
    <row r="539" spans="1:16">
      <c r="A539" s="152"/>
      <c r="B539" s="128"/>
      <c r="C539" s="213"/>
      <c r="D539" s="756"/>
      <c r="E539" s="153"/>
      <c r="F539" s="51"/>
      <c r="G539" s="766"/>
      <c r="H539" s="35"/>
      <c r="I539" s="154"/>
      <c r="J539" s="155"/>
      <c r="K539" s="156"/>
      <c r="L539" s="135"/>
      <c r="N539" s="104">
        <f t="shared" si="54"/>
        <v>0</v>
      </c>
      <c r="O539" s="105">
        <v>7.0000000000000007E-2</v>
      </c>
      <c r="P539" s="101">
        <f t="shared" si="53"/>
        <v>0</v>
      </c>
    </row>
    <row r="540" spans="1:16">
      <c r="A540" s="136"/>
      <c r="B540" s="128"/>
      <c r="C540" s="213"/>
      <c r="D540" s="756"/>
      <c r="E540" s="157"/>
      <c r="F540" s="51"/>
      <c r="G540" s="766"/>
      <c r="H540" s="29"/>
      <c r="I540" s="132"/>
      <c r="J540" s="133"/>
      <c r="K540" s="134"/>
      <c r="L540" s="135"/>
      <c r="M540" s="104">
        <v>8478.9599999999991</v>
      </c>
      <c r="N540" s="104">
        <f t="shared" si="54"/>
        <v>8224.5911999999989</v>
      </c>
      <c r="O540" s="105">
        <v>7.0000000000000007E-2</v>
      </c>
      <c r="P540" s="101">
        <f t="shared" si="53"/>
        <v>8800.3125839999993</v>
      </c>
    </row>
    <row r="541" spans="1:16">
      <c r="A541" s="136"/>
      <c r="B541" s="128"/>
      <c r="C541" s="213"/>
      <c r="D541" s="756"/>
      <c r="E541" s="158"/>
      <c r="F541" s="51"/>
      <c r="G541" s="766"/>
      <c r="H541" s="29"/>
      <c r="I541" s="132"/>
      <c r="J541" s="133"/>
      <c r="K541" s="134"/>
      <c r="L541" s="135"/>
      <c r="M541" s="104">
        <v>11122.62</v>
      </c>
      <c r="N541" s="104">
        <f t="shared" si="54"/>
        <v>10788.941400000002</v>
      </c>
      <c r="O541" s="105">
        <v>7.0000000000000007E-2</v>
      </c>
      <c r="P541" s="101">
        <f t="shared" si="53"/>
        <v>11544.167298000002</v>
      </c>
    </row>
    <row r="542" spans="1:16">
      <c r="A542" s="136"/>
      <c r="B542" s="128"/>
      <c r="C542" s="213"/>
      <c r="D542" s="757"/>
      <c r="E542" s="160"/>
      <c r="F542" s="161"/>
      <c r="G542" s="766"/>
      <c r="H542" s="162"/>
      <c r="I542" s="163"/>
      <c r="J542" s="133"/>
      <c r="K542" s="134"/>
      <c r="L542" s="135"/>
      <c r="M542" s="104">
        <v>3813.12</v>
      </c>
      <c r="N542" s="104">
        <f t="shared" si="54"/>
        <v>3698.7264</v>
      </c>
      <c r="O542" s="105">
        <v>7.0000000000000007E-2</v>
      </c>
      <c r="P542" s="101">
        <f t="shared" si="53"/>
        <v>3957.637248</v>
      </c>
    </row>
    <row r="543" spans="1:16">
      <c r="A543" s="136"/>
      <c r="B543" s="128"/>
      <c r="C543" s="213"/>
      <c r="D543" s="757"/>
      <c r="E543" s="182"/>
      <c r="F543" s="161"/>
      <c r="G543" s="766"/>
      <c r="H543" s="162"/>
      <c r="I543" s="163"/>
      <c r="J543" s="133"/>
      <c r="K543" s="134"/>
      <c r="L543" s="135"/>
    </row>
    <row r="544" spans="1:16">
      <c r="A544" s="136"/>
      <c r="B544" s="128"/>
      <c r="C544" s="213"/>
      <c r="D544" s="757"/>
      <c r="E544" s="182"/>
      <c r="F544" s="161"/>
      <c r="G544" s="766"/>
      <c r="H544" s="162"/>
      <c r="I544" s="163"/>
      <c r="J544" s="133"/>
      <c r="K544" s="134"/>
      <c r="L544" s="135"/>
    </row>
    <row r="545" spans="1:16">
      <c r="A545" s="136"/>
      <c r="B545" s="128"/>
      <c r="C545" s="213"/>
      <c r="D545" s="757"/>
      <c r="E545" s="182"/>
      <c r="F545" s="161"/>
      <c r="G545" s="766"/>
      <c r="H545" s="162"/>
      <c r="I545" s="163"/>
      <c r="J545" s="133"/>
      <c r="K545" s="134"/>
      <c r="L545" s="135"/>
    </row>
    <row r="546" spans="1:16">
      <c r="A546" s="136"/>
      <c r="B546" s="128"/>
      <c r="C546" s="213"/>
      <c r="D546" s="757"/>
      <c r="E546" s="158"/>
      <c r="F546" s="51"/>
      <c r="G546" s="766"/>
      <c r="H546" s="29"/>
      <c r="I546" s="132"/>
      <c r="J546" s="133"/>
      <c r="K546" s="134"/>
      <c r="L546" s="135"/>
    </row>
    <row r="547" spans="1:16">
      <c r="A547" s="136"/>
      <c r="B547" s="164"/>
      <c r="C547" s="213"/>
      <c r="D547" s="757"/>
      <c r="E547" s="158"/>
      <c r="F547" s="51"/>
      <c r="G547" s="766"/>
      <c r="H547" s="29"/>
      <c r="I547" s="132"/>
      <c r="J547" s="133"/>
      <c r="K547" s="134"/>
      <c r="L547" s="135"/>
      <c r="M547" s="104">
        <v>8640</v>
      </c>
      <c r="N547" s="104">
        <f t="shared" si="54"/>
        <v>8380.7999999999993</v>
      </c>
      <c r="O547" s="105">
        <v>7.0000000000000007E-2</v>
      </c>
      <c r="P547" s="101">
        <f>(N547*O547)+N547</f>
        <v>8967.4559999999983</v>
      </c>
    </row>
    <row r="548" spans="1:16">
      <c r="A548" s="165"/>
      <c r="B548" s="128"/>
      <c r="C548" s="213"/>
      <c r="D548" s="757"/>
      <c r="E548" s="160"/>
      <c r="F548" s="161"/>
      <c r="G548" s="766"/>
      <c r="H548" s="162"/>
      <c r="I548" s="163"/>
      <c r="J548" s="166"/>
      <c r="K548" s="167"/>
      <c r="L548" s="135"/>
    </row>
    <row r="549" spans="1:16">
      <c r="F549" s="71"/>
    </row>
    <row r="550" spans="1:16">
      <c r="A550" s="2" t="s">
        <v>1</v>
      </c>
      <c r="B550" s="106"/>
      <c r="C550" s="318"/>
      <c r="F550" s="71"/>
      <c r="I550" s="107"/>
      <c r="K550" s="108"/>
      <c r="L550" s="109"/>
    </row>
    <row r="551" spans="1:16">
      <c r="A551" s="3761" t="s">
        <v>2670</v>
      </c>
      <c r="B551" s="3761"/>
      <c r="C551" s="168"/>
      <c r="D551" s="468"/>
      <c r="F551" s="71"/>
      <c r="I551" s="107"/>
      <c r="K551" s="108"/>
      <c r="L551" s="109"/>
    </row>
    <row r="552" spans="1:16" ht="35.25" thickBot="1">
      <c r="F552" s="71"/>
    </row>
    <row r="553" spans="1:16">
      <c r="A553" s="3770" t="s">
        <v>3</v>
      </c>
      <c r="B553" s="3771"/>
      <c r="C553" s="400" t="s">
        <v>4</v>
      </c>
      <c r="D553" s="754" t="s">
        <v>5</v>
      </c>
      <c r="E553" s="8" t="s">
        <v>6</v>
      </c>
      <c r="F553" s="9" t="s">
        <v>6</v>
      </c>
      <c r="G553" s="763" t="s">
        <v>7</v>
      </c>
      <c r="H553" s="112" t="s">
        <v>8</v>
      </c>
      <c r="I553" s="113" t="s">
        <v>936</v>
      </c>
      <c r="J553" s="114" t="s">
        <v>10</v>
      </c>
      <c r="K553" s="115" t="s">
        <v>10</v>
      </c>
      <c r="L553" s="116" t="s">
        <v>2534</v>
      </c>
      <c r="M553" s="117"/>
    </row>
    <row r="554" spans="1:16" ht="35.25" thickBot="1">
      <c r="A554" s="118"/>
      <c r="B554" s="119"/>
      <c r="C554" s="401"/>
      <c r="D554" s="755" t="s">
        <v>11</v>
      </c>
      <c r="E554" s="14" t="s">
        <v>13</v>
      </c>
      <c r="F554" s="15" t="s">
        <v>12</v>
      </c>
      <c r="G554" s="764"/>
      <c r="H554" s="122" t="s">
        <v>14</v>
      </c>
      <c r="I554" s="123" t="s">
        <v>937</v>
      </c>
      <c r="J554" s="124" t="s">
        <v>16</v>
      </c>
      <c r="K554" s="125" t="s">
        <v>15</v>
      </c>
      <c r="L554" s="126" t="s">
        <v>2535</v>
      </c>
      <c r="M554" s="117"/>
    </row>
    <row r="555" spans="1:16">
      <c r="A555" s="127"/>
      <c r="B555" s="128"/>
      <c r="C555" s="213"/>
      <c r="D555" s="756"/>
      <c r="E555" s="130"/>
      <c r="F555" s="88"/>
      <c r="G555" s="766"/>
      <c r="H555" s="29"/>
      <c r="I555" s="132"/>
      <c r="J555" s="133"/>
      <c r="K555" s="114"/>
      <c r="L555" s="135"/>
      <c r="M555" s="104">
        <v>3552</v>
      </c>
      <c r="N555" s="104">
        <f t="shared" ref="N555:N571" si="55">M555-(M555*0.03)</f>
        <v>3445.44</v>
      </c>
      <c r="O555" s="105">
        <v>7.0000000000000007E-2</v>
      </c>
      <c r="P555" s="101">
        <f t="shared" ref="P555:P571" si="56">(N555*O555)+N555</f>
        <v>3686.6208000000001</v>
      </c>
    </row>
    <row r="556" spans="1:16">
      <c r="A556" s="136"/>
      <c r="B556" s="128"/>
      <c r="C556" s="213"/>
      <c r="D556" s="756"/>
      <c r="E556" s="137"/>
      <c r="F556" s="51"/>
      <c r="G556" s="766"/>
      <c r="H556" s="29"/>
      <c r="I556" s="132"/>
      <c r="J556" s="133"/>
      <c r="K556" s="176"/>
      <c r="L556" s="135"/>
      <c r="N556" s="104">
        <f t="shared" si="55"/>
        <v>0</v>
      </c>
      <c r="O556" s="105">
        <v>7.0000000000000007E-2</v>
      </c>
      <c r="P556" s="101">
        <f t="shared" si="56"/>
        <v>0</v>
      </c>
    </row>
    <row r="557" spans="1:16">
      <c r="A557" s="136"/>
      <c r="B557" s="138"/>
      <c r="C557" s="213"/>
      <c r="D557" s="756"/>
      <c r="E557" s="137"/>
      <c r="F557" s="51"/>
      <c r="G557" s="766"/>
      <c r="H557" s="29"/>
      <c r="I557" s="132"/>
      <c r="J557" s="133"/>
      <c r="K557" s="179"/>
      <c r="L557" s="135"/>
      <c r="M557" s="104">
        <v>9498.06</v>
      </c>
      <c r="N557" s="104">
        <f t="shared" si="55"/>
        <v>9213.118199999999</v>
      </c>
      <c r="O557" s="105">
        <v>7.0000000000000007E-2</v>
      </c>
      <c r="P557" s="101">
        <f t="shared" si="56"/>
        <v>9858.0364739999986</v>
      </c>
    </row>
    <row r="558" spans="1:16">
      <c r="A558" s="136"/>
      <c r="B558" s="138"/>
      <c r="C558" s="213"/>
      <c r="D558" s="756"/>
      <c r="E558" s="137"/>
      <c r="F558" s="51"/>
      <c r="G558" s="766"/>
      <c r="H558" s="29"/>
      <c r="I558" s="132"/>
      <c r="J558" s="133"/>
      <c r="K558" s="134"/>
      <c r="L558" s="135"/>
      <c r="M558" s="104">
        <v>15305.4</v>
      </c>
      <c r="N558" s="104">
        <f t="shared" si="55"/>
        <v>14846.237999999999</v>
      </c>
      <c r="O558" s="105">
        <v>7.0000000000000007E-2</v>
      </c>
      <c r="P558" s="101">
        <f t="shared" si="56"/>
        <v>15885.47466</v>
      </c>
    </row>
    <row r="559" spans="1:16">
      <c r="A559" s="136"/>
      <c r="B559" s="128"/>
      <c r="C559" s="213"/>
      <c r="D559" s="756"/>
      <c r="E559" s="137"/>
      <c r="F559" s="51"/>
      <c r="G559" s="766"/>
      <c r="H559" s="29"/>
      <c r="I559" s="132"/>
      <c r="J559" s="133"/>
      <c r="K559" s="134"/>
      <c r="L559" s="135"/>
      <c r="N559" s="104">
        <f t="shared" si="55"/>
        <v>0</v>
      </c>
      <c r="O559" s="105">
        <v>7.0000000000000007E-2</v>
      </c>
      <c r="P559" s="101">
        <f t="shared" si="56"/>
        <v>0</v>
      </c>
    </row>
    <row r="560" spans="1:16">
      <c r="A560" s="136"/>
      <c r="B560" s="128"/>
      <c r="C560" s="213"/>
      <c r="D560" s="756"/>
      <c r="E560" s="137"/>
      <c r="F560" s="51"/>
      <c r="G560" s="766"/>
      <c r="H560" s="29"/>
      <c r="I560" s="132"/>
      <c r="J560" s="133"/>
      <c r="K560" s="134"/>
      <c r="L560" s="135"/>
      <c r="N560" s="104">
        <f t="shared" si="55"/>
        <v>0</v>
      </c>
      <c r="O560" s="105">
        <v>7.0000000000000007E-2</v>
      </c>
      <c r="P560" s="101">
        <f t="shared" si="56"/>
        <v>0</v>
      </c>
    </row>
    <row r="561" spans="1:16">
      <c r="A561" s="136"/>
      <c r="B561" s="128"/>
      <c r="C561" s="213"/>
      <c r="D561" s="756"/>
      <c r="E561" s="137"/>
      <c r="F561" s="51"/>
      <c r="G561" s="766"/>
      <c r="H561" s="29"/>
      <c r="I561" s="132"/>
      <c r="J561" s="133"/>
      <c r="K561" s="134"/>
      <c r="L561" s="135"/>
      <c r="N561" s="104">
        <f t="shared" si="55"/>
        <v>0</v>
      </c>
      <c r="O561" s="105">
        <v>7.0000000000000007E-2</v>
      </c>
      <c r="P561" s="101">
        <f t="shared" si="56"/>
        <v>0</v>
      </c>
    </row>
    <row r="562" spans="1:16">
      <c r="A562" s="136"/>
      <c r="B562" s="138"/>
      <c r="C562" s="748"/>
      <c r="D562" s="760"/>
      <c r="E562" s="137"/>
      <c r="F562" s="51"/>
      <c r="G562" s="765"/>
      <c r="H562" s="69"/>
      <c r="I562" s="144"/>
      <c r="J562" s="145"/>
      <c r="K562" s="181"/>
      <c r="M562" s="104">
        <v>14244.12</v>
      </c>
      <c r="N562" s="104">
        <f t="shared" si="55"/>
        <v>13816.796400000001</v>
      </c>
      <c r="O562" s="105">
        <v>7.0000000000000007E-2</v>
      </c>
      <c r="P562" s="101">
        <f t="shared" si="56"/>
        <v>14783.972148000001</v>
      </c>
    </row>
    <row r="563" spans="1:16">
      <c r="A563" s="136"/>
      <c r="B563" s="139"/>
      <c r="C563" s="213"/>
      <c r="D563" s="756"/>
      <c r="E563" s="137"/>
      <c r="F563" s="51"/>
      <c r="G563" s="766"/>
      <c r="H563" s="29"/>
      <c r="I563" s="132"/>
      <c r="J563" s="133"/>
      <c r="K563" s="134"/>
      <c r="L563" s="135"/>
      <c r="M563" s="104">
        <v>3240</v>
      </c>
      <c r="N563" s="104">
        <f t="shared" si="55"/>
        <v>3142.8</v>
      </c>
      <c r="O563" s="105">
        <v>7.0000000000000007E-2</v>
      </c>
      <c r="P563" s="101">
        <f t="shared" si="56"/>
        <v>3362.7960000000003</v>
      </c>
    </row>
    <row r="564" spans="1:16">
      <c r="A564" s="136"/>
      <c r="B564" s="139"/>
      <c r="C564" s="213"/>
      <c r="D564" s="756"/>
      <c r="E564" s="137"/>
      <c r="F564" s="51"/>
      <c r="G564" s="766"/>
      <c r="H564" s="29"/>
      <c r="I564" s="132"/>
      <c r="J564" s="133"/>
      <c r="K564" s="134"/>
      <c r="L564" s="135"/>
      <c r="M564" s="104">
        <v>14700</v>
      </c>
      <c r="N564" s="104">
        <f t="shared" si="55"/>
        <v>14259</v>
      </c>
      <c r="O564" s="105">
        <v>7.0000000000000007E-2</v>
      </c>
      <c r="P564" s="101">
        <f t="shared" si="56"/>
        <v>15257.130000000001</v>
      </c>
    </row>
    <row r="565" spans="1:16">
      <c r="A565" s="136"/>
      <c r="B565" s="139"/>
      <c r="C565" s="748"/>
      <c r="D565" s="760"/>
      <c r="E565" s="142"/>
      <c r="F565" s="143"/>
      <c r="G565" s="765"/>
      <c r="H565" s="69"/>
      <c r="I565" s="144"/>
      <c r="J565" s="145"/>
      <c r="K565" s="146"/>
      <c r="L565" s="147"/>
      <c r="M565" s="104">
        <v>14582.7</v>
      </c>
      <c r="N565" s="104">
        <f t="shared" si="55"/>
        <v>14145.219000000001</v>
      </c>
      <c r="O565" s="105">
        <v>7.0000000000000007E-2</v>
      </c>
      <c r="P565" s="101">
        <f t="shared" si="56"/>
        <v>15135.384330000001</v>
      </c>
    </row>
    <row r="566" spans="1:16">
      <c r="A566" s="136"/>
      <c r="B566" s="139"/>
      <c r="C566" s="213"/>
      <c r="D566" s="756"/>
      <c r="E566" s="137"/>
      <c r="F566" s="51"/>
      <c r="G566" s="766"/>
      <c r="H566" s="29"/>
      <c r="I566" s="132"/>
      <c r="J566" s="133"/>
      <c r="K566" s="134"/>
      <c r="L566" s="147"/>
      <c r="M566" s="104">
        <v>13483.8</v>
      </c>
      <c r="N566" s="104">
        <f t="shared" si="55"/>
        <v>13079.286</v>
      </c>
      <c r="O566" s="105">
        <v>7.0000000000000007E-2</v>
      </c>
      <c r="P566" s="101">
        <f t="shared" si="56"/>
        <v>13994.836020000001</v>
      </c>
    </row>
    <row r="567" spans="1:16">
      <c r="A567" s="136"/>
      <c r="B567" s="128"/>
      <c r="C567" s="748"/>
      <c r="D567" s="760"/>
      <c r="E567" s="137"/>
      <c r="F567" s="51"/>
      <c r="G567" s="765"/>
      <c r="H567" s="69"/>
      <c r="I567" s="144"/>
      <c r="J567" s="145"/>
      <c r="K567" s="146"/>
      <c r="L567" s="147"/>
      <c r="M567" s="104">
        <v>2669.52</v>
      </c>
      <c r="N567" s="104">
        <f t="shared" si="55"/>
        <v>2589.4344000000001</v>
      </c>
      <c r="O567" s="105">
        <v>7.0000000000000007E-2</v>
      </c>
      <c r="P567" s="101">
        <f t="shared" si="56"/>
        <v>2770.6948080000002</v>
      </c>
    </row>
    <row r="568" spans="1:16">
      <c r="A568" s="136"/>
      <c r="B568" s="128"/>
      <c r="C568" s="748"/>
      <c r="D568" s="760"/>
      <c r="E568" s="137"/>
      <c r="F568" s="51"/>
      <c r="G568" s="765"/>
      <c r="H568" s="69"/>
      <c r="I568" s="144"/>
      <c r="J568" s="145"/>
      <c r="K568" s="146"/>
      <c r="L568" s="147"/>
      <c r="N568" s="104">
        <f t="shared" si="55"/>
        <v>0</v>
      </c>
      <c r="O568" s="105">
        <v>7.0000000000000007E-2</v>
      </c>
      <c r="P568" s="101">
        <f t="shared" si="56"/>
        <v>0</v>
      </c>
    </row>
    <row r="569" spans="1:16">
      <c r="A569" s="148"/>
      <c r="B569" s="149"/>
      <c r="C569" s="748"/>
      <c r="D569" s="760"/>
      <c r="E569" s="137"/>
      <c r="F569" s="51"/>
      <c r="G569" s="765"/>
      <c r="H569" s="69"/>
      <c r="I569" s="144"/>
      <c r="J569" s="145"/>
      <c r="K569" s="146"/>
      <c r="L569" s="147"/>
      <c r="M569" s="104">
        <v>12972.96</v>
      </c>
      <c r="N569" s="104">
        <f t="shared" si="55"/>
        <v>12583.771199999999</v>
      </c>
      <c r="O569" s="105">
        <v>7.0000000000000007E-2</v>
      </c>
      <c r="P569" s="101">
        <f t="shared" si="56"/>
        <v>13464.635183999999</v>
      </c>
    </row>
    <row r="570" spans="1:16">
      <c r="A570" s="136"/>
      <c r="B570" s="128"/>
      <c r="C570" s="213"/>
      <c r="D570" s="756"/>
      <c r="E570" s="137"/>
      <c r="F570" s="51"/>
      <c r="G570" s="766"/>
      <c r="H570" s="29"/>
      <c r="I570" s="132"/>
      <c r="J570" s="145"/>
      <c r="K570" s="134"/>
      <c r="L570" s="147"/>
      <c r="M570" s="104">
        <v>12687.84</v>
      </c>
      <c r="N570" s="104">
        <f t="shared" si="55"/>
        <v>12307.2048</v>
      </c>
      <c r="O570" s="105">
        <v>7.0000000000000007E-2</v>
      </c>
      <c r="P570" s="101">
        <f t="shared" si="56"/>
        <v>13168.709135999999</v>
      </c>
    </row>
    <row r="571" spans="1:16">
      <c r="A571" s="136"/>
      <c r="B571" s="128"/>
      <c r="C571" s="213"/>
      <c r="D571" s="756"/>
      <c r="E571" s="137"/>
      <c r="F571" s="51"/>
      <c r="G571" s="766"/>
      <c r="H571" s="29"/>
      <c r="I571" s="132"/>
      <c r="J571" s="133"/>
      <c r="K571" s="134"/>
      <c r="L571" s="135"/>
      <c r="M571" s="104">
        <v>16572.599999999999</v>
      </c>
      <c r="N571" s="104">
        <f t="shared" si="55"/>
        <v>16075.421999999999</v>
      </c>
      <c r="O571" s="105">
        <v>7.0000000000000007E-2</v>
      </c>
      <c r="P571" s="101">
        <f t="shared" si="56"/>
        <v>17200.701539999998</v>
      </c>
    </row>
    <row r="572" spans="1:16">
      <c r="A572" s="136"/>
      <c r="B572" s="128"/>
      <c r="C572" s="213"/>
      <c r="D572" s="756"/>
      <c r="E572" s="44"/>
      <c r="F572" s="51"/>
      <c r="G572" s="766"/>
      <c r="H572" s="29"/>
      <c r="I572" s="150"/>
      <c r="J572" s="133"/>
      <c r="K572" s="134"/>
      <c r="L572" s="135"/>
      <c r="M572" s="104">
        <v>6021.12</v>
      </c>
      <c r="N572" s="104">
        <f>M572-(M572*0.03)</f>
        <v>5840.4863999999998</v>
      </c>
      <c r="O572" s="105">
        <v>7.0000000000000007E-2</v>
      </c>
      <c r="P572" s="101">
        <f>(N572*O572)+N572</f>
        <v>6249.3204479999995</v>
      </c>
    </row>
    <row r="573" spans="1:16">
      <c r="A573" s="136"/>
      <c r="B573" s="128"/>
      <c r="C573" s="213"/>
      <c r="D573" s="756"/>
      <c r="E573" s="44"/>
      <c r="F573" s="51"/>
      <c r="G573" s="766"/>
      <c r="H573" s="29"/>
      <c r="I573" s="132"/>
      <c r="J573" s="133"/>
      <c r="K573" s="134"/>
      <c r="L573" s="135"/>
      <c r="M573" s="104">
        <v>8714.16</v>
      </c>
      <c r="N573" s="104">
        <f>M573-(M573*0.03)</f>
        <v>8452.7351999999992</v>
      </c>
      <c r="O573" s="105">
        <v>7.0000000000000007E-2</v>
      </c>
      <c r="P573" s="101">
        <f>(N573*O573)+N573</f>
        <v>9044.4266639999987</v>
      </c>
    </row>
    <row r="574" spans="1:16">
      <c r="A574" s="136"/>
      <c r="B574" s="128"/>
      <c r="C574" s="213"/>
      <c r="D574" s="756"/>
      <c r="E574" s="44"/>
      <c r="F574" s="51"/>
      <c r="G574" s="766"/>
      <c r="H574" s="29"/>
      <c r="I574" s="132"/>
      <c r="J574" s="133"/>
      <c r="K574" s="134"/>
      <c r="L574" s="135"/>
      <c r="M574" s="104">
        <v>0</v>
      </c>
      <c r="N574" s="104">
        <f>M574-(M574*0.03)</f>
        <v>0</v>
      </c>
      <c r="O574" s="105">
        <v>7.0000000000000007E-2</v>
      </c>
      <c r="P574" s="101">
        <f t="shared" ref="P574:P580" si="57">(N574*O574)+N574</f>
        <v>0</v>
      </c>
    </row>
    <row r="575" spans="1:16">
      <c r="A575" s="136"/>
      <c r="B575" s="128"/>
      <c r="C575" s="213"/>
      <c r="D575" s="756"/>
      <c r="E575" s="44"/>
      <c r="F575" s="51"/>
      <c r="G575" s="766"/>
      <c r="H575" s="29"/>
      <c r="I575" s="132"/>
      <c r="J575" s="133"/>
      <c r="K575" s="134"/>
      <c r="L575" s="135"/>
      <c r="M575" s="104">
        <v>18537.7</v>
      </c>
      <c r="N575" s="104">
        <f>M575-(M575*0.03)</f>
        <v>17981.569</v>
      </c>
      <c r="O575" s="105">
        <v>7.0000000000000007E-2</v>
      </c>
      <c r="P575" s="101">
        <f t="shared" si="57"/>
        <v>19240.278829999999</v>
      </c>
    </row>
    <row r="576" spans="1:16">
      <c r="A576" s="151"/>
      <c r="B576" s="128"/>
      <c r="C576" s="213"/>
      <c r="D576" s="756"/>
      <c r="E576" s="50"/>
      <c r="F576" s="51"/>
      <c r="G576" s="766"/>
      <c r="H576" s="29"/>
      <c r="I576" s="132"/>
      <c r="J576" s="133"/>
      <c r="K576" s="134"/>
      <c r="L576" s="135"/>
      <c r="M576" s="104">
        <v>9031.68</v>
      </c>
      <c r="N576" s="104">
        <f t="shared" ref="N576:N585" si="58">M576-(M576*0.03)</f>
        <v>8760.7296000000006</v>
      </c>
      <c r="O576" s="105">
        <v>7.0000000000000007E-2</v>
      </c>
      <c r="P576" s="101">
        <f t="shared" si="57"/>
        <v>9373.9806720000015</v>
      </c>
    </row>
    <row r="577" spans="1:16">
      <c r="A577" s="152"/>
      <c r="B577" s="128"/>
      <c r="C577" s="213"/>
      <c r="D577" s="756"/>
      <c r="E577" s="153"/>
      <c r="F577" s="51"/>
      <c r="G577" s="766"/>
      <c r="H577" s="35"/>
      <c r="I577" s="154"/>
      <c r="J577" s="155"/>
      <c r="K577" s="156"/>
      <c r="L577" s="135"/>
      <c r="N577" s="104">
        <f t="shared" si="58"/>
        <v>0</v>
      </c>
      <c r="O577" s="105">
        <v>7.0000000000000007E-2</v>
      </c>
      <c r="P577" s="101">
        <f t="shared" si="57"/>
        <v>0</v>
      </c>
    </row>
    <row r="578" spans="1:16">
      <c r="A578" s="136"/>
      <c r="B578" s="128"/>
      <c r="C578" s="213"/>
      <c r="D578" s="756"/>
      <c r="E578" s="157"/>
      <c r="F578" s="51"/>
      <c r="G578" s="766"/>
      <c r="H578" s="29"/>
      <c r="I578" s="132"/>
      <c r="J578" s="133"/>
      <c r="K578" s="134"/>
      <c r="L578" s="135"/>
      <c r="M578" s="104">
        <v>8478.9599999999991</v>
      </c>
      <c r="N578" s="104">
        <f t="shared" si="58"/>
        <v>8224.5911999999989</v>
      </c>
      <c r="O578" s="105">
        <v>7.0000000000000007E-2</v>
      </c>
      <c r="P578" s="101">
        <f t="shared" si="57"/>
        <v>8800.3125839999993</v>
      </c>
    </row>
    <row r="579" spans="1:16">
      <c r="A579" s="136"/>
      <c r="B579" s="128"/>
      <c r="C579" s="213"/>
      <c r="D579" s="756"/>
      <c r="E579" s="158"/>
      <c r="F579" s="51"/>
      <c r="G579" s="766"/>
      <c r="H579" s="29"/>
      <c r="I579" s="132"/>
      <c r="J579" s="133"/>
      <c r="K579" s="134"/>
      <c r="L579" s="135"/>
      <c r="M579" s="104">
        <v>11122.62</v>
      </c>
      <c r="N579" s="104">
        <f t="shared" si="58"/>
        <v>10788.941400000002</v>
      </c>
      <c r="O579" s="105">
        <v>7.0000000000000007E-2</v>
      </c>
      <c r="P579" s="101">
        <f t="shared" si="57"/>
        <v>11544.167298000002</v>
      </c>
    </row>
    <row r="580" spans="1:16">
      <c r="A580" s="136"/>
      <c r="B580" s="128"/>
      <c r="C580" s="213"/>
      <c r="D580" s="757"/>
      <c r="E580" s="160"/>
      <c r="F580" s="161"/>
      <c r="G580" s="766"/>
      <c r="H580" s="162"/>
      <c r="I580" s="163"/>
      <c r="J580" s="133"/>
      <c r="K580" s="134"/>
      <c r="L580" s="135"/>
      <c r="M580" s="104">
        <v>3813.12</v>
      </c>
      <c r="N580" s="104">
        <f t="shared" si="58"/>
        <v>3698.7264</v>
      </c>
      <c r="O580" s="105">
        <v>7.0000000000000007E-2</v>
      </c>
      <c r="P580" s="101">
        <f t="shared" si="57"/>
        <v>3957.637248</v>
      </c>
    </row>
    <row r="581" spans="1:16">
      <c r="A581" s="136"/>
      <c r="B581" s="128"/>
      <c r="C581" s="213"/>
      <c r="D581" s="757"/>
      <c r="E581" s="182"/>
      <c r="F581" s="161"/>
      <c r="G581" s="766"/>
      <c r="H581" s="162"/>
      <c r="I581" s="163"/>
      <c r="J581" s="133"/>
      <c r="K581" s="134"/>
      <c r="L581" s="135"/>
    </row>
    <row r="582" spans="1:16">
      <c r="A582" s="136"/>
      <c r="B582" s="128"/>
      <c r="C582" s="213"/>
      <c r="D582" s="757"/>
      <c r="E582" s="182"/>
      <c r="F582" s="161"/>
      <c r="G582" s="766"/>
      <c r="H582" s="162"/>
      <c r="I582" s="163"/>
      <c r="J582" s="133"/>
      <c r="K582" s="134"/>
      <c r="L582" s="135"/>
    </row>
    <row r="583" spans="1:16">
      <c r="A583" s="136"/>
      <c r="B583" s="128"/>
      <c r="C583" s="213"/>
      <c r="D583" s="757"/>
      <c r="E583" s="182"/>
      <c r="F583" s="161"/>
      <c r="G583" s="766"/>
      <c r="H583" s="162"/>
      <c r="I583" s="163"/>
      <c r="J583" s="133"/>
      <c r="K583" s="134"/>
      <c r="L583" s="135"/>
    </row>
    <row r="584" spans="1:16">
      <c r="A584" s="136"/>
      <c r="B584" s="128"/>
      <c r="C584" s="213"/>
      <c r="D584" s="757"/>
      <c r="E584" s="158"/>
      <c r="F584" s="51"/>
      <c r="G584" s="766"/>
      <c r="H584" s="29"/>
      <c r="I584" s="132"/>
      <c r="J584" s="133"/>
      <c r="K584" s="134"/>
      <c r="L584" s="135"/>
    </row>
    <row r="585" spans="1:16">
      <c r="A585" s="136"/>
      <c r="B585" s="164"/>
      <c r="C585" s="213"/>
      <c r="D585" s="757"/>
      <c r="E585" s="158"/>
      <c r="F585" s="51"/>
      <c r="G585" s="766"/>
      <c r="H585" s="29"/>
      <c r="I585" s="132"/>
      <c r="J585" s="133"/>
      <c r="K585" s="134"/>
      <c r="L585" s="135"/>
      <c r="M585" s="104">
        <v>8640</v>
      </c>
      <c r="N585" s="104">
        <f t="shared" si="58"/>
        <v>8380.7999999999993</v>
      </c>
      <c r="O585" s="105">
        <v>7.0000000000000007E-2</v>
      </c>
      <c r="P585" s="101">
        <f>(N585*O585)+N585</f>
        <v>8967.4559999999983</v>
      </c>
    </row>
    <row r="586" spans="1:16">
      <c r="A586" s="165"/>
      <c r="B586" s="128"/>
      <c r="C586" s="213"/>
      <c r="D586" s="757"/>
      <c r="E586" s="160"/>
      <c r="F586" s="161"/>
      <c r="G586" s="766"/>
      <c r="H586" s="162"/>
      <c r="I586" s="163"/>
      <c r="J586" s="166"/>
      <c r="K586" s="167"/>
      <c r="L586" s="135"/>
    </row>
    <row r="587" spans="1:16">
      <c r="A587" s="168"/>
      <c r="B587" s="3753"/>
      <c r="C587" s="618"/>
      <c r="D587" s="618"/>
      <c r="E587" s="3753"/>
      <c r="F587" s="3753"/>
      <c r="G587" s="281"/>
      <c r="H587" s="91"/>
      <c r="I587" s="3753"/>
      <c r="J587" s="170"/>
      <c r="K587" s="3753"/>
      <c r="L587" s="171"/>
      <c r="M587" s="3753"/>
    </row>
  </sheetData>
  <mergeCells count="44">
    <mergeCell ref="G255:K255"/>
    <mergeCell ref="G261:K261"/>
    <mergeCell ref="G277:K277"/>
    <mergeCell ref="G283:K283"/>
    <mergeCell ref="G276:K276"/>
    <mergeCell ref="G351:K351"/>
    <mergeCell ref="A399:B399"/>
    <mergeCell ref="A326:B326"/>
    <mergeCell ref="A328:B328"/>
    <mergeCell ref="A361:B361"/>
    <mergeCell ref="A363:B363"/>
    <mergeCell ref="G345:K345"/>
    <mergeCell ref="A401:B401"/>
    <mergeCell ref="A551:B551"/>
    <mergeCell ref="A553:B553"/>
    <mergeCell ref="A475:B475"/>
    <mergeCell ref="A477:B477"/>
    <mergeCell ref="A513:B513"/>
    <mergeCell ref="A515:B515"/>
    <mergeCell ref="A437:B437"/>
    <mergeCell ref="A439:B439"/>
    <mergeCell ref="A3:B3"/>
    <mergeCell ref="A5:B5"/>
    <mergeCell ref="A46:B46"/>
    <mergeCell ref="A48:B48"/>
    <mergeCell ref="A251:B251"/>
    <mergeCell ref="A173:B173"/>
    <mergeCell ref="A292:B292"/>
    <mergeCell ref="A212:B212"/>
    <mergeCell ref="A214:B214"/>
    <mergeCell ref="A229:B229"/>
    <mergeCell ref="A220:B220"/>
    <mergeCell ref="A253:B253"/>
    <mergeCell ref="A290:B290"/>
    <mergeCell ref="G89:K89"/>
    <mergeCell ref="C198:K198"/>
    <mergeCell ref="A171:B171"/>
    <mergeCell ref="A87:B87"/>
    <mergeCell ref="A128:B128"/>
    <mergeCell ref="A130:B130"/>
    <mergeCell ref="G98:K98"/>
    <mergeCell ref="G104:K104"/>
    <mergeCell ref="A189:B189"/>
    <mergeCell ref="C132:K132"/>
  </mergeCells>
  <phoneticPr fontId="4" type="noConversion"/>
  <hyperlinks>
    <hyperlink ref="I91" r:id="rId1" xr:uid="{429AA1D1-FFD7-495E-BBA9-C14B23EC3CDC}"/>
  </hyperlinks>
  <pageMargins left="0.59055118110236227" right="0.43307086614173229" top="0.39370078740157483" bottom="0.35433070866141736" header="0.23622047244094491" footer="0.11811023622047245"/>
  <pageSetup paperSize="9" scale="50" orientation="portrait" r:id="rId2"/>
  <headerFooter alignWithMargins="0"/>
  <rowBreaks count="11" manualBreakCount="11">
    <brk id="82" max="16383" man="1"/>
    <brk id="125" max="16383" man="1"/>
    <brk id="168" max="16383" man="1"/>
    <brk id="209" max="16383" man="1"/>
    <brk id="248" max="16383" man="1"/>
    <brk id="287" max="16383" man="1"/>
    <brk id="323" max="16383" man="1"/>
    <brk id="358" max="16383" man="1"/>
    <brk id="396" max="16383" man="1"/>
    <brk id="434" max="16383" man="1"/>
    <brk id="472" max="16383" man="1"/>
  </rowBreaks>
  <colBreaks count="1" manualBreakCount="1">
    <brk id="11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0F0B1-C0AE-4E35-8A87-16FDD5F1557C}">
  <dimension ref="A1:Q582"/>
  <sheetViews>
    <sheetView topLeftCell="A34" zoomScaleNormal="100" workbookViewId="0">
      <selection activeCell="B58" sqref="B58:K62"/>
    </sheetView>
  </sheetViews>
  <sheetFormatPr defaultColWidth="12.140625" defaultRowHeight="34.5"/>
  <cols>
    <col min="1" max="1" width="2.140625" style="4" customWidth="1"/>
    <col min="2" max="2" width="32.28515625" style="98" customWidth="1"/>
    <col min="3" max="3" width="11.5703125" style="77" customWidth="1"/>
    <col min="4" max="4" width="11.7109375" style="98" customWidth="1"/>
    <col min="5" max="5" width="13" style="1" customWidth="1"/>
    <col min="6" max="6" width="13" style="178" customWidth="1"/>
    <col min="7" max="7" width="12.140625" style="99" customWidth="1"/>
    <col min="8" max="8" width="11" style="3" customWidth="1"/>
    <col min="9" max="9" width="21" style="100" customWidth="1"/>
    <col min="10" max="10" width="12.140625" style="101" customWidth="1"/>
    <col min="11" max="11" width="12" style="102" customWidth="1"/>
    <col min="12" max="12" width="16.140625" style="103" customWidth="1"/>
    <col min="13" max="13" width="14.85546875" style="104" customWidth="1"/>
    <col min="14" max="14" width="13.85546875" style="104" customWidth="1"/>
    <col min="15" max="15" width="8.85546875" style="105" customWidth="1"/>
    <col min="16" max="16" width="18.140625" style="101" customWidth="1"/>
    <col min="17" max="16384" width="12.140625" style="3"/>
  </cols>
  <sheetData>
    <row r="1" spans="1:16" ht="19.5" customHeight="1">
      <c r="F1" s="71"/>
    </row>
    <row r="2" spans="1:16">
      <c r="A2" s="2" t="s">
        <v>1</v>
      </c>
      <c r="B2" s="106"/>
      <c r="C2" s="78"/>
      <c r="F2" s="71"/>
      <c r="I2" s="107"/>
      <c r="K2" s="108"/>
      <c r="L2" s="109"/>
    </row>
    <row r="3" spans="1:16" ht="38.25">
      <c r="A3" s="567"/>
      <c r="B3" s="1357" t="s">
        <v>8920</v>
      </c>
      <c r="C3" s="562"/>
      <c r="D3" s="780"/>
      <c r="E3" s="1" t="s">
        <v>8921</v>
      </c>
      <c r="F3" s="71"/>
      <c r="H3" s="3" t="s">
        <v>8922</v>
      </c>
      <c r="I3" s="107"/>
      <c r="K3" s="108"/>
      <c r="L3" s="109"/>
    </row>
    <row r="4" spans="1:16" ht="22.5" customHeight="1" thickBot="1">
      <c r="F4" s="71"/>
    </row>
    <row r="5" spans="1:16">
      <c r="A5" s="3770" t="s">
        <v>3</v>
      </c>
      <c r="B5" s="3771"/>
      <c r="C5" s="6" t="s">
        <v>4</v>
      </c>
      <c r="D5" s="110" t="s">
        <v>5</v>
      </c>
      <c r="E5" s="8" t="s">
        <v>6</v>
      </c>
      <c r="F5" s="9" t="s">
        <v>6</v>
      </c>
      <c r="G5" s="111" t="s">
        <v>7</v>
      </c>
      <c r="H5" s="112" t="s">
        <v>8</v>
      </c>
      <c r="I5" s="113" t="s">
        <v>936</v>
      </c>
      <c r="J5" s="115" t="s">
        <v>10</v>
      </c>
      <c r="K5" s="115" t="s">
        <v>10</v>
      </c>
      <c r="L5" s="116" t="s">
        <v>2534</v>
      </c>
      <c r="M5" s="117"/>
    </row>
    <row r="6" spans="1:16" ht="35.25" thickBot="1">
      <c r="A6" s="118"/>
      <c r="B6" s="119"/>
      <c r="C6" s="12"/>
      <c r="D6" s="120" t="s">
        <v>11</v>
      </c>
      <c r="E6" s="14" t="s">
        <v>13</v>
      </c>
      <c r="F6" s="15" t="s">
        <v>12</v>
      </c>
      <c r="G6" s="121"/>
      <c r="H6" s="122" t="s">
        <v>14</v>
      </c>
      <c r="I6" s="123" t="s">
        <v>937</v>
      </c>
      <c r="J6" s="125" t="s">
        <v>15</v>
      </c>
      <c r="K6" s="125" t="s">
        <v>16</v>
      </c>
      <c r="L6" s="126" t="s">
        <v>2535</v>
      </c>
      <c r="M6" s="117"/>
    </row>
    <row r="7" spans="1:16" ht="35.25" thickBot="1">
      <c r="A7" s="127"/>
      <c r="B7" s="1597" t="s">
        <v>3999</v>
      </c>
      <c r="C7" s="443" t="s">
        <v>3577</v>
      </c>
      <c r="D7" s="1467" t="s">
        <v>4000</v>
      </c>
      <c r="E7" s="2419" t="s">
        <v>8923</v>
      </c>
      <c r="F7" s="2420" t="s">
        <v>1265</v>
      </c>
      <c r="G7" s="2790" t="s">
        <v>8924</v>
      </c>
      <c r="H7" s="1995" t="s">
        <v>8925</v>
      </c>
      <c r="I7" s="2262" t="s">
        <v>4023</v>
      </c>
      <c r="J7" s="2852" t="s">
        <v>8926</v>
      </c>
      <c r="K7" s="2851" t="s">
        <v>8927</v>
      </c>
      <c r="L7" s="135"/>
      <c r="M7" s="104">
        <v>3552</v>
      </c>
      <c r="N7" s="104">
        <f t="shared" ref="N7:N23" si="0">M7-(M7*0.03)</f>
        <v>3445.44</v>
      </c>
      <c r="O7" s="105">
        <v>7.0000000000000007E-2</v>
      </c>
      <c r="P7" s="101">
        <f t="shared" ref="P7:P23" si="1">(N7*O7)+N7</f>
        <v>3686.6208000000001</v>
      </c>
    </row>
    <row r="8" spans="1:16">
      <c r="A8" s="136"/>
      <c r="B8" s="1870" t="s">
        <v>4007</v>
      </c>
      <c r="C8" s="1670" t="s">
        <v>4008</v>
      </c>
      <c r="D8" s="1467" t="s">
        <v>4009</v>
      </c>
      <c r="E8" s="2419" t="s">
        <v>4010</v>
      </c>
      <c r="F8" s="2420" t="s">
        <v>1070</v>
      </c>
      <c r="G8" s="1798" t="s">
        <v>4012</v>
      </c>
      <c r="H8" s="1995" t="s">
        <v>8928</v>
      </c>
      <c r="I8" s="2826" t="s">
        <v>4014</v>
      </c>
      <c r="J8" s="2852" t="s">
        <v>8929</v>
      </c>
      <c r="K8" s="2851" t="s">
        <v>8930</v>
      </c>
      <c r="L8" s="135"/>
      <c r="N8" s="104">
        <f t="shared" si="0"/>
        <v>0</v>
      </c>
      <c r="O8" s="105">
        <v>7.0000000000000007E-2</v>
      </c>
      <c r="P8" s="101">
        <f t="shared" si="1"/>
        <v>0</v>
      </c>
    </row>
    <row r="9" spans="1:16">
      <c r="A9" s="136"/>
      <c r="B9" s="1870" t="s">
        <v>4017</v>
      </c>
      <c r="C9" s="362" t="s">
        <v>656</v>
      </c>
      <c r="D9" s="1056" t="s">
        <v>4018</v>
      </c>
      <c r="E9" s="2824" t="s">
        <v>4019</v>
      </c>
      <c r="F9" s="1784" t="s">
        <v>4020</v>
      </c>
      <c r="G9" s="1798" t="s">
        <v>4021</v>
      </c>
      <c r="H9" s="29" t="s">
        <v>8931</v>
      </c>
      <c r="I9" s="455" t="s">
        <v>4023</v>
      </c>
      <c r="J9" s="2104" t="s">
        <v>4024</v>
      </c>
      <c r="K9" s="2845" t="s">
        <v>4025</v>
      </c>
      <c r="L9" s="135"/>
      <c r="M9" s="104">
        <v>9498.06</v>
      </c>
      <c r="N9" s="104">
        <f t="shared" si="0"/>
        <v>9213.118199999999</v>
      </c>
      <c r="O9" s="105">
        <v>7.0000000000000007E-2</v>
      </c>
      <c r="P9" s="101">
        <f t="shared" si="1"/>
        <v>9858.0364739999986</v>
      </c>
    </row>
    <row r="10" spans="1:16">
      <c r="A10" s="136"/>
      <c r="B10" s="1870" t="s">
        <v>8932</v>
      </c>
      <c r="C10" s="362" t="s">
        <v>656</v>
      </c>
      <c r="D10" s="1466" t="s">
        <v>4027</v>
      </c>
      <c r="E10" s="1783" t="s">
        <v>8933</v>
      </c>
      <c r="F10" s="1784" t="s">
        <v>8934</v>
      </c>
      <c r="G10" s="1798" t="s">
        <v>8935</v>
      </c>
      <c r="H10" s="20" t="s">
        <v>5433</v>
      </c>
      <c r="I10" s="455" t="s">
        <v>701</v>
      </c>
      <c r="J10" s="2280" t="s">
        <v>8936</v>
      </c>
      <c r="K10" s="2846" t="s">
        <v>8937</v>
      </c>
      <c r="L10" s="135"/>
      <c r="M10" s="104">
        <v>15305.4</v>
      </c>
      <c r="N10" s="104">
        <f t="shared" si="0"/>
        <v>14846.237999999999</v>
      </c>
      <c r="O10" s="105">
        <v>7.0000000000000007E-2</v>
      </c>
      <c r="P10" s="101">
        <f t="shared" si="1"/>
        <v>15885.47466</v>
      </c>
    </row>
    <row r="11" spans="1:16">
      <c r="A11" s="136"/>
      <c r="B11" s="1870" t="s">
        <v>4035</v>
      </c>
      <c r="C11" s="362" t="s">
        <v>656</v>
      </c>
      <c r="D11" s="1466" t="s">
        <v>4036</v>
      </c>
      <c r="E11" s="1783" t="s">
        <v>4037</v>
      </c>
      <c r="F11" s="1784" t="s">
        <v>5053</v>
      </c>
      <c r="G11" s="2790" t="s">
        <v>8938</v>
      </c>
      <c r="H11" s="29" t="s">
        <v>8939</v>
      </c>
      <c r="I11" s="455" t="s">
        <v>701</v>
      </c>
      <c r="J11" s="2280" t="s">
        <v>5022</v>
      </c>
      <c r="K11" s="2846" t="s">
        <v>8940</v>
      </c>
      <c r="L11" s="135"/>
      <c r="N11" s="104">
        <f t="shared" si="0"/>
        <v>0</v>
      </c>
      <c r="O11" s="105">
        <v>7.0000000000000007E-2</v>
      </c>
      <c r="P11" s="101">
        <f t="shared" si="1"/>
        <v>0</v>
      </c>
    </row>
    <row r="12" spans="1:16">
      <c r="A12" s="136"/>
      <c r="B12" s="1597" t="s">
        <v>4043</v>
      </c>
      <c r="C12" s="362" t="s">
        <v>3650</v>
      </c>
      <c r="D12" s="1056" t="s">
        <v>4044</v>
      </c>
      <c r="E12" s="2824" t="s">
        <v>8941</v>
      </c>
      <c r="F12" s="2815" t="s">
        <v>8942</v>
      </c>
      <c r="G12" s="1798" t="s">
        <v>8943</v>
      </c>
      <c r="H12" s="2104" t="s">
        <v>8944</v>
      </c>
      <c r="I12" s="455" t="s">
        <v>701</v>
      </c>
      <c r="J12" s="2104" t="s">
        <v>8945</v>
      </c>
      <c r="K12" s="2847" t="s">
        <v>8946</v>
      </c>
      <c r="L12" s="135"/>
      <c r="N12" s="104">
        <f t="shared" si="0"/>
        <v>0</v>
      </c>
      <c r="O12" s="105">
        <v>7.0000000000000007E-2</v>
      </c>
      <c r="P12" s="101">
        <f t="shared" si="1"/>
        <v>0</v>
      </c>
    </row>
    <row r="13" spans="1:16">
      <c r="A13" s="136"/>
      <c r="B13" s="32" t="s">
        <v>4043</v>
      </c>
      <c r="C13" s="82" t="s">
        <v>3650</v>
      </c>
      <c r="D13" s="322" t="s">
        <v>4051</v>
      </c>
      <c r="E13" s="3232" t="s">
        <v>8947</v>
      </c>
      <c r="F13" s="2805" t="s">
        <v>8948</v>
      </c>
      <c r="G13" s="2791" t="s">
        <v>8949</v>
      </c>
      <c r="H13" s="29" t="s">
        <v>2441</v>
      </c>
      <c r="I13" s="455" t="s">
        <v>903</v>
      </c>
      <c r="J13" s="884" t="s">
        <v>8950</v>
      </c>
      <c r="K13" s="3900" t="s">
        <v>8951</v>
      </c>
      <c r="L13" s="135"/>
      <c r="N13" s="104">
        <f t="shared" si="0"/>
        <v>0</v>
      </c>
      <c r="O13" s="105">
        <v>7.0000000000000007E-2</v>
      </c>
      <c r="P13" s="101">
        <f t="shared" si="1"/>
        <v>0</v>
      </c>
    </row>
    <row r="14" spans="1:16">
      <c r="A14" s="136"/>
      <c r="B14" s="1870" t="s">
        <v>4043</v>
      </c>
      <c r="C14" s="362" t="s">
        <v>3776</v>
      </c>
      <c r="D14" s="1056" t="s">
        <v>4058</v>
      </c>
      <c r="E14" s="2824" t="s">
        <v>8952</v>
      </c>
      <c r="F14" s="1784" t="s">
        <v>8953</v>
      </c>
      <c r="G14" s="1798" t="s">
        <v>5502</v>
      </c>
      <c r="H14" s="29" t="s">
        <v>8954</v>
      </c>
      <c r="I14" s="455" t="s">
        <v>903</v>
      </c>
      <c r="J14" s="2104" t="s">
        <v>8955</v>
      </c>
      <c r="K14" s="2847" t="s">
        <v>8956</v>
      </c>
      <c r="M14" s="104">
        <v>14244.12</v>
      </c>
      <c r="N14" s="104">
        <f t="shared" si="0"/>
        <v>13816.796400000001</v>
      </c>
      <c r="O14" s="105">
        <v>7.0000000000000007E-2</v>
      </c>
      <c r="P14" s="101">
        <f t="shared" si="1"/>
        <v>14783.972148000001</v>
      </c>
    </row>
    <row r="15" spans="1:16">
      <c r="A15" s="136"/>
      <c r="B15" s="1870" t="s">
        <v>4043</v>
      </c>
      <c r="C15" s="362" t="s">
        <v>3776</v>
      </c>
      <c r="D15" s="1466" t="s">
        <v>4051</v>
      </c>
      <c r="E15" s="1783" t="s">
        <v>4064</v>
      </c>
      <c r="F15" s="1784" t="s">
        <v>8957</v>
      </c>
      <c r="G15" s="1798"/>
      <c r="H15" s="29"/>
      <c r="I15" s="2257" t="s">
        <v>8958</v>
      </c>
      <c r="J15" s="1778"/>
      <c r="K15" s="2847" t="s">
        <v>8959</v>
      </c>
      <c r="L15" s="135"/>
      <c r="M15" s="104">
        <v>3240</v>
      </c>
      <c r="N15" s="104">
        <f t="shared" si="0"/>
        <v>3142.8</v>
      </c>
      <c r="O15" s="105">
        <v>7.0000000000000007E-2</v>
      </c>
      <c r="P15" s="101">
        <f t="shared" si="1"/>
        <v>3362.7960000000003</v>
      </c>
    </row>
    <row r="16" spans="1:16">
      <c r="A16" s="136"/>
      <c r="B16" s="2116" t="s">
        <v>4070</v>
      </c>
      <c r="C16" s="753" t="s">
        <v>4071</v>
      </c>
      <c r="D16" s="753" t="s">
        <v>4072</v>
      </c>
      <c r="E16" s="1783" t="s">
        <v>8960</v>
      </c>
      <c r="F16" s="1784" t="s">
        <v>2138</v>
      </c>
      <c r="G16" s="2364" t="s">
        <v>8949</v>
      </c>
      <c r="H16" s="1345" t="s">
        <v>8961</v>
      </c>
      <c r="I16" s="455" t="s">
        <v>701</v>
      </c>
      <c r="J16" s="2130" t="s">
        <v>8962</v>
      </c>
      <c r="K16" s="2848" t="s">
        <v>8963</v>
      </c>
      <c r="L16" s="135"/>
      <c r="M16" s="104">
        <v>14700</v>
      </c>
      <c r="N16" s="104">
        <f t="shared" si="0"/>
        <v>14259</v>
      </c>
      <c r="O16" s="105">
        <v>7.0000000000000007E-2</v>
      </c>
      <c r="P16" s="101">
        <f t="shared" si="1"/>
        <v>15257.130000000001</v>
      </c>
    </row>
    <row r="17" spans="1:16" ht="37.5">
      <c r="A17" s="136"/>
      <c r="B17" s="2117" t="s">
        <v>4192</v>
      </c>
      <c r="C17" s="753" t="s">
        <v>4193</v>
      </c>
      <c r="D17" s="1063" t="s">
        <v>4194</v>
      </c>
      <c r="E17" s="1783" t="s">
        <v>8964</v>
      </c>
      <c r="F17" s="1784" t="s">
        <v>2226</v>
      </c>
      <c r="G17" s="1539" t="s">
        <v>5447</v>
      </c>
      <c r="H17" s="69" t="s">
        <v>8965</v>
      </c>
      <c r="I17" s="455" t="s">
        <v>701</v>
      </c>
      <c r="J17" s="2120" t="s">
        <v>8966</v>
      </c>
      <c r="K17" s="2849" t="s">
        <v>8967</v>
      </c>
      <c r="L17" s="147"/>
      <c r="M17" s="104">
        <v>14582.7</v>
      </c>
      <c r="N17" s="104">
        <f t="shared" si="0"/>
        <v>14145.219000000001</v>
      </c>
      <c r="O17" s="105">
        <v>7.0000000000000007E-2</v>
      </c>
      <c r="P17" s="101">
        <f t="shared" si="1"/>
        <v>15135.384330000001</v>
      </c>
    </row>
    <row r="18" spans="1:16">
      <c r="A18" s="136"/>
      <c r="B18" s="1904" t="s">
        <v>5303</v>
      </c>
      <c r="C18" s="362" t="s">
        <v>4162</v>
      </c>
      <c r="D18" s="375" t="s">
        <v>8968</v>
      </c>
      <c r="E18" s="1783" t="s">
        <v>8923</v>
      </c>
      <c r="F18" s="1784" t="s">
        <v>8969</v>
      </c>
      <c r="G18" s="1206" t="s">
        <v>8970</v>
      </c>
      <c r="H18" s="29" t="s">
        <v>8971</v>
      </c>
      <c r="I18" s="455" t="s">
        <v>701</v>
      </c>
      <c r="J18" s="2146" t="s">
        <v>8972</v>
      </c>
      <c r="K18" s="2849" t="s">
        <v>8973</v>
      </c>
      <c r="L18" s="147"/>
      <c r="M18" s="104">
        <v>13483.8</v>
      </c>
      <c r="N18" s="104">
        <f t="shared" si="0"/>
        <v>13079.286</v>
      </c>
      <c r="O18" s="105">
        <v>7.0000000000000007E-2</v>
      </c>
      <c r="P18" s="101">
        <f t="shared" si="1"/>
        <v>13994.836020000001</v>
      </c>
    </row>
    <row r="19" spans="1:16">
      <c r="A19" s="136"/>
      <c r="B19" s="1904" t="s">
        <v>4170</v>
      </c>
      <c r="C19" s="362" t="s">
        <v>4162</v>
      </c>
      <c r="D19" s="375" t="s">
        <v>8974</v>
      </c>
      <c r="E19" s="1783" t="s">
        <v>8923</v>
      </c>
      <c r="F19" s="1784" t="s">
        <v>8969</v>
      </c>
      <c r="G19" s="1206" t="s">
        <v>8975</v>
      </c>
      <c r="H19" s="29" t="s">
        <v>1108</v>
      </c>
      <c r="I19" s="455" t="s">
        <v>701</v>
      </c>
      <c r="J19" s="2146" t="s">
        <v>8976</v>
      </c>
      <c r="K19" s="2849" t="s">
        <v>8977</v>
      </c>
      <c r="L19" s="147"/>
      <c r="M19" s="104">
        <v>2669.52</v>
      </c>
      <c r="N19" s="104">
        <f t="shared" si="0"/>
        <v>2589.4344000000001</v>
      </c>
      <c r="O19" s="105">
        <v>7.0000000000000007E-2</v>
      </c>
      <c r="P19" s="101">
        <f t="shared" si="1"/>
        <v>2770.6948080000002</v>
      </c>
    </row>
    <row r="20" spans="1:16" ht="35.25" thickBot="1">
      <c r="A20" s="136"/>
      <c r="B20" s="1904" t="s">
        <v>8978</v>
      </c>
      <c r="C20" s="362" t="s">
        <v>4162</v>
      </c>
      <c r="D20" s="375" t="s">
        <v>8979</v>
      </c>
      <c r="E20" s="1783" t="s">
        <v>8960</v>
      </c>
      <c r="F20" s="1784" t="s">
        <v>1338</v>
      </c>
      <c r="G20" s="131" t="s">
        <v>8980</v>
      </c>
      <c r="H20" s="29" t="s">
        <v>2363</v>
      </c>
      <c r="I20" s="455" t="s">
        <v>701</v>
      </c>
      <c r="J20" s="2146" t="s">
        <v>915</v>
      </c>
      <c r="K20" s="2849" t="s">
        <v>8981</v>
      </c>
      <c r="L20" s="147"/>
      <c r="N20" s="104">
        <f t="shared" si="0"/>
        <v>0</v>
      </c>
      <c r="O20" s="105">
        <v>7.0000000000000007E-2</v>
      </c>
      <c r="P20" s="101">
        <f t="shared" si="1"/>
        <v>0</v>
      </c>
    </row>
    <row r="21" spans="1:16" ht="37.5">
      <c r="A21" s="148"/>
      <c r="B21" s="2138" t="s">
        <v>4078</v>
      </c>
      <c r="C21" s="1881" t="s">
        <v>4079</v>
      </c>
      <c r="D21" s="1493" t="s">
        <v>1789</v>
      </c>
      <c r="E21" s="2480">
        <v>75</v>
      </c>
      <c r="F21" s="2481" t="s">
        <v>8982</v>
      </c>
      <c r="G21" s="1896" t="s">
        <v>8983</v>
      </c>
      <c r="H21" s="1883" t="s">
        <v>8984</v>
      </c>
      <c r="I21" s="455" t="s">
        <v>701</v>
      </c>
      <c r="J21" s="2139" t="s">
        <v>8985</v>
      </c>
      <c r="K21" s="2850" t="s">
        <v>8986</v>
      </c>
      <c r="L21" s="147"/>
      <c r="M21" s="104">
        <v>12972.96</v>
      </c>
      <c r="N21" s="104">
        <f t="shared" si="0"/>
        <v>12583.771199999999</v>
      </c>
      <c r="O21" s="105">
        <v>7.0000000000000007E-2</v>
      </c>
      <c r="P21" s="101">
        <f t="shared" si="1"/>
        <v>13464.635183999999</v>
      </c>
    </row>
    <row r="22" spans="1:16">
      <c r="A22" s="136"/>
      <c r="B22" s="852" t="s">
        <v>8987</v>
      </c>
      <c r="C22" s="753" t="s">
        <v>4201</v>
      </c>
      <c r="D22" s="2100" t="s">
        <v>4202</v>
      </c>
      <c r="E22" s="2824">
        <v>65</v>
      </c>
      <c r="F22" s="1784" t="s">
        <v>1884</v>
      </c>
      <c r="G22" s="1116" t="s">
        <v>8988</v>
      </c>
      <c r="H22" s="1345" t="s">
        <v>6494</v>
      </c>
      <c r="I22" s="2827" t="s">
        <v>8989</v>
      </c>
      <c r="J22" s="1997" t="s">
        <v>8965</v>
      </c>
      <c r="K22" s="2848" t="s">
        <v>8990</v>
      </c>
      <c r="L22" s="147"/>
      <c r="M22" s="104">
        <v>12687.84</v>
      </c>
      <c r="N22" s="104">
        <f t="shared" si="0"/>
        <v>12307.2048</v>
      </c>
      <c r="O22" s="105">
        <v>7.0000000000000007E-2</v>
      </c>
      <c r="P22" s="101">
        <f t="shared" si="1"/>
        <v>13168.709135999999</v>
      </c>
    </row>
    <row r="23" spans="1:16">
      <c r="A23" s="136"/>
      <c r="B23" s="852" t="s">
        <v>4087</v>
      </c>
      <c r="C23" s="753" t="s">
        <v>8991</v>
      </c>
      <c r="D23" s="2100" t="s">
        <v>8992</v>
      </c>
      <c r="E23" s="1783">
        <v>210</v>
      </c>
      <c r="F23" s="1784" t="s">
        <v>8993</v>
      </c>
      <c r="G23" s="1116" t="s">
        <v>8983</v>
      </c>
      <c r="H23" s="1345" t="s">
        <v>8994</v>
      </c>
      <c r="I23" s="455" t="s">
        <v>701</v>
      </c>
      <c r="J23" s="1997" t="s">
        <v>8995</v>
      </c>
      <c r="K23" s="2848" t="s">
        <v>8996</v>
      </c>
      <c r="L23" s="135"/>
      <c r="M23" s="104">
        <v>16572.599999999999</v>
      </c>
      <c r="N23" s="104">
        <f t="shared" si="0"/>
        <v>16075.421999999999</v>
      </c>
      <c r="O23" s="105">
        <v>7.0000000000000007E-2</v>
      </c>
      <c r="P23" s="101">
        <f t="shared" si="1"/>
        <v>17200.701539999998</v>
      </c>
    </row>
    <row r="24" spans="1:16">
      <c r="A24" s="136"/>
      <c r="B24" s="852" t="s">
        <v>4087</v>
      </c>
      <c r="C24" s="753" t="s">
        <v>8991</v>
      </c>
      <c r="D24" s="2100" t="s">
        <v>4082</v>
      </c>
      <c r="E24" s="1783">
        <v>105</v>
      </c>
      <c r="F24" s="1784" t="s">
        <v>8993</v>
      </c>
      <c r="G24" s="2794" t="s">
        <v>8983</v>
      </c>
      <c r="H24" s="1345" t="s">
        <v>8994</v>
      </c>
      <c r="I24" s="455" t="s">
        <v>701</v>
      </c>
      <c r="J24" s="1997" t="s">
        <v>8995</v>
      </c>
      <c r="K24" s="2848" t="s">
        <v>8997</v>
      </c>
      <c r="L24" s="135"/>
      <c r="M24" s="104">
        <v>6021.12</v>
      </c>
      <c r="N24" s="104">
        <f>M24-(M24*0.03)</f>
        <v>5840.4863999999998</v>
      </c>
      <c r="O24" s="105">
        <v>7.0000000000000007E-2</v>
      </c>
      <c r="P24" s="101">
        <f>(N24*O24)+N24</f>
        <v>6249.3204479999995</v>
      </c>
    </row>
    <row r="25" spans="1:16">
      <c r="A25" s="136"/>
      <c r="B25" s="852" t="s">
        <v>8998</v>
      </c>
      <c r="C25" s="753" t="s">
        <v>4094</v>
      </c>
      <c r="D25" s="1063" t="s">
        <v>4095</v>
      </c>
      <c r="E25" s="1783">
        <v>160</v>
      </c>
      <c r="F25" s="3901" t="s">
        <v>6621</v>
      </c>
      <c r="G25" s="1116" t="s">
        <v>8988</v>
      </c>
      <c r="H25" s="1345" t="s">
        <v>8999</v>
      </c>
      <c r="I25" s="2257" t="s">
        <v>9000</v>
      </c>
      <c r="J25" s="1997" t="s">
        <v>9001</v>
      </c>
      <c r="K25" s="2848" t="s">
        <v>9002</v>
      </c>
      <c r="L25" s="135"/>
      <c r="M25" s="104">
        <v>8714.16</v>
      </c>
      <c r="N25" s="104">
        <f>M25-(M25*0.03)</f>
        <v>8452.7351999999992</v>
      </c>
      <c r="O25" s="105">
        <v>7.0000000000000007E-2</v>
      </c>
      <c r="P25" s="101">
        <f>(N25*O25)+N25</f>
        <v>9044.4266639999987</v>
      </c>
    </row>
    <row r="26" spans="1:16">
      <c r="A26" s="136"/>
      <c r="B26" s="69" t="s">
        <v>9003</v>
      </c>
      <c r="C26" s="218"/>
      <c r="D26" s="218" t="s">
        <v>4298</v>
      </c>
      <c r="E26" s="1836">
        <v>140</v>
      </c>
      <c r="F26" s="1990" t="s">
        <v>9004</v>
      </c>
      <c r="G26" s="2187" t="s">
        <v>9005</v>
      </c>
      <c r="H26" s="69" t="s">
        <v>9006</v>
      </c>
      <c r="I26" s="455" t="s">
        <v>701</v>
      </c>
      <c r="J26" s="2132" t="s">
        <v>9007</v>
      </c>
      <c r="K26" s="2848" t="s">
        <v>9008</v>
      </c>
      <c r="L26" s="135"/>
      <c r="M26" s="104">
        <v>0</v>
      </c>
      <c r="N26" s="104">
        <f>M26-(M26*0.03)</f>
        <v>0</v>
      </c>
      <c r="O26" s="105">
        <v>7.0000000000000007E-2</v>
      </c>
      <c r="P26" s="101">
        <f t="shared" ref="P26:P32" si="2">(N26*O26)+N26</f>
        <v>0</v>
      </c>
    </row>
    <row r="27" spans="1:16">
      <c r="A27" s="136"/>
      <c r="B27" s="69" t="s">
        <v>9009</v>
      </c>
      <c r="C27" s="218"/>
      <c r="D27" s="218" t="s">
        <v>4277</v>
      </c>
      <c r="E27" s="1836">
        <v>220</v>
      </c>
      <c r="F27" s="1990" t="s">
        <v>1049</v>
      </c>
      <c r="G27" s="2187" t="s">
        <v>4230</v>
      </c>
      <c r="H27" s="69" t="s">
        <v>4278</v>
      </c>
      <c r="I27" s="455" t="s">
        <v>701</v>
      </c>
      <c r="J27" s="2132" t="s">
        <v>4279</v>
      </c>
      <c r="K27" s="2848" t="s">
        <v>4280</v>
      </c>
      <c r="L27" s="135"/>
      <c r="M27" s="104">
        <v>18537.7</v>
      </c>
      <c r="N27" s="104">
        <f>M27-(M27*0.03)</f>
        <v>17981.569</v>
      </c>
      <c r="O27" s="105">
        <v>7.0000000000000007E-2</v>
      </c>
      <c r="P27" s="101">
        <f t="shared" si="2"/>
        <v>19240.278829999999</v>
      </c>
    </row>
    <row r="28" spans="1:16">
      <c r="A28" s="151"/>
      <c r="B28" s="69" t="s">
        <v>9009</v>
      </c>
      <c r="C28" s="1063" t="s">
        <v>4282</v>
      </c>
      <c r="D28" s="218" t="s">
        <v>4298</v>
      </c>
      <c r="E28" s="1836">
        <v>140</v>
      </c>
      <c r="F28" s="1990" t="s">
        <v>1619</v>
      </c>
      <c r="G28" s="1713" t="s">
        <v>9010</v>
      </c>
      <c r="H28" s="69" t="s">
        <v>9011</v>
      </c>
      <c r="I28" s="455" t="s">
        <v>701</v>
      </c>
      <c r="J28" s="2132" t="s">
        <v>9012</v>
      </c>
      <c r="K28" s="2848" t="s">
        <v>9013</v>
      </c>
      <c r="L28" s="135"/>
      <c r="M28" s="104">
        <v>9031.68</v>
      </c>
      <c r="N28" s="104">
        <f t="shared" ref="N28:N38" si="3">M28-(M28*0.03)</f>
        <v>8760.7296000000006</v>
      </c>
      <c r="O28" s="105">
        <v>7.0000000000000007E-2</v>
      </c>
      <c r="P28" s="101">
        <f t="shared" si="2"/>
        <v>9373.9806720000015</v>
      </c>
    </row>
    <row r="29" spans="1:16">
      <c r="A29" s="152"/>
      <c r="B29" s="69" t="s">
        <v>4113</v>
      </c>
      <c r="C29" s="218" t="s">
        <v>4114</v>
      </c>
      <c r="D29" s="218" t="s">
        <v>4115</v>
      </c>
      <c r="E29" s="1836">
        <v>100</v>
      </c>
      <c r="F29" s="1990" t="s">
        <v>5699</v>
      </c>
      <c r="G29" s="1713" t="s">
        <v>9014</v>
      </c>
      <c r="H29" s="69" t="s">
        <v>4582</v>
      </c>
      <c r="I29" s="455" t="s">
        <v>701</v>
      </c>
      <c r="J29" s="2132" t="s">
        <v>5958</v>
      </c>
      <c r="K29" s="2848" t="s">
        <v>9015</v>
      </c>
      <c r="L29" s="135"/>
      <c r="N29" s="104">
        <f t="shared" si="3"/>
        <v>0</v>
      </c>
      <c r="O29" s="105">
        <v>7.0000000000000007E-2</v>
      </c>
      <c r="P29" s="101">
        <f t="shared" si="2"/>
        <v>0</v>
      </c>
    </row>
    <row r="30" spans="1:16">
      <c r="A30" s="136"/>
      <c r="B30" s="69" t="s">
        <v>4119</v>
      </c>
      <c r="C30" s="218" t="s">
        <v>4120</v>
      </c>
      <c r="D30" s="218" t="s">
        <v>4121</v>
      </c>
      <c r="E30" s="1836">
        <v>110</v>
      </c>
      <c r="F30" s="1990" t="s">
        <v>9016</v>
      </c>
      <c r="G30" s="1713" t="s">
        <v>4123</v>
      </c>
      <c r="H30" s="69" t="s">
        <v>9017</v>
      </c>
      <c r="I30" s="69" t="s">
        <v>126</v>
      </c>
      <c r="J30" s="2132" t="s">
        <v>9018</v>
      </c>
      <c r="K30" s="2848" t="s">
        <v>9019</v>
      </c>
      <c r="L30" s="135"/>
      <c r="M30" s="104">
        <v>8478.9599999999991</v>
      </c>
      <c r="N30" s="104">
        <f t="shared" si="3"/>
        <v>8224.5911999999989</v>
      </c>
      <c r="O30" s="105">
        <v>7.0000000000000007E-2</v>
      </c>
      <c r="P30" s="101">
        <f t="shared" si="2"/>
        <v>8800.3125839999993</v>
      </c>
    </row>
    <row r="31" spans="1:16">
      <c r="A31" s="136"/>
      <c r="B31" s="69" t="s">
        <v>4119</v>
      </c>
      <c r="C31" s="218" t="s">
        <v>4127</v>
      </c>
      <c r="D31" s="218" t="s">
        <v>4128</v>
      </c>
      <c r="E31" s="1836">
        <v>140</v>
      </c>
      <c r="F31" s="1990" t="s">
        <v>51</v>
      </c>
      <c r="G31" s="1713" t="s">
        <v>9020</v>
      </c>
      <c r="H31" s="69" t="s">
        <v>9021</v>
      </c>
      <c r="I31" s="852" t="s">
        <v>9022</v>
      </c>
      <c r="J31" s="2132" t="s">
        <v>9023</v>
      </c>
      <c r="K31" s="2848" t="s">
        <v>9024</v>
      </c>
      <c r="L31" s="135"/>
      <c r="M31" s="104">
        <v>11122.62</v>
      </c>
      <c r="N31" s="104">
        <f t="shared" si="3"/>
        <v>10788.941400000002</v>
      </c>
      <c r="O31" s="105">
        <v>7.0000000000000007E-2</v>
      </c>
      <c r="P31" s="101">
        <f t="shared" si="2"/>
        <v>11544.167298000002</v>
      </c>
    </row>
    <row r="32" spans="1:16">
      <c r="A32" s="136"/>
      <c r="B32" s="69" t="s">
        <v>4119</v>
      </c>
      <c r="C32" s="218" t="s">
        <v>4136</v>
      </c>
      <c r="D32" s="218" t="s">
        <v>4137</v>
      </c>
      <c r="E32" s="1836">
        <v>170</v>
      </c>
      <c r="F32" s="1990" t="s">
        <v>9025</v>
      </c>
      <c r="G32" s="2364" t="s">
        <v>7979</v>
      </c>
      <c r="H32" s="69" t="s">
        <v>9026</v>
      </c>
      <c r="I32" s="69" t="s">
        <v>126</v>
      </c>
      <c r="J32" s="2132" t="s">
        <v>9027</v>
      </c>
      <c r="K32" s="2848" t="s">
        <v>9028</v>
      </c>
      <c r="L32" s="135"/>
      <c r="M32" s="104">
        <v>3813.12</v>
      </c>
      <c r="N32" s="104">
        <f t="shared" si="3"/>
        <v>3698.7264</v>
      </c>
      <c r="O32" s="105">
        <v>7.0000000000000007E-2</v>
      </c>
      <c r="P32" s="101">
        <f t="shared" si="2"/>
        <v>3957.637248</v>
      </c>
    </row>
    <row r="33" spans="1:16">
      <c r="A33" s="136"/>
      <c r="B33" s="69" t="s">
        <v>4144</v>
      </c>
      <c r="C33" s="218" t="s">
        <v>4145</v>
      </c>
      <c r="D33" s="218" t="s">
        <v>4146</v>
      </c>
      <c r="E33" s="1836">
        <v>190</v>
      </c>
      <c r="F33" s="1990" t="s">
        <v>9029</v>
      </c>
      <c r="G33" s="2364" t="s">
        <v>7979</v>
      </c>
      <c r="H33" s="69" t="s">
        <v>9030</v>
      </c>
      <c r="I33" s="69" t="s">
        <v>126</v>
      </c>
      <c r="J33" s="2132" t="s">
        <v>9031</v>
      </c>
      <c r="K33" s="2848" t="s">
        <v>9032</v>
      </c>
      <c r="L33" s="135"/>
    </row>
    <row r="34" spans="1:16">
      <c r="A34" s="136"/>
      <c r="B34" s="69" t="s">
        <v>4119</v>
      </c>
      <c r="C34" s="218" t="s">
        <v>4152</v>
      </c>
      <c r="D34" s="218" t="s">
        <v>4153</v>
      </c>
      <c r="E34" s="2828">
        <v>200</v>
      </c>
      <c r="F34" s="1990" t="s">
        <v>3019</v>
      </c>
      <c r="G34" s="1713" t="s">
        <v>8988</v>
      </c>
      <c r="H34" s="69" t="s">
        <v>9033</v>
      </c>
      <c r="I34" s="852" t="s">
        <v>9034</v>
      </c>
      <c r="J34" s="2132" t="s">
        <v>9035</v>
      </c>
      <c r="K34" s="2848" t="s">
        <v>9036</v>
      </c>
      <c r="L34" s="135"/>
    </row>
    <row r="35" spans="1:16">
      <c r="A35" s="136"/>
      <c r="B35" s="69" t="s">
        <v>4119</v>
      </c>
      <c r="C35" s="218" t="s">
        <v>4186</v>
      </c>
      <c r="D35" s="218" t="s">
        <v>4128</v>
      </c>
      <c r="E35" s="1836">
        <v>110</v>
      </c>
      <c r="F35" s="1990" t="s">
        <v>9037</v>
      </c>
      <c r="G35" s="2364" t="s">
        <v>9038</v>
      </c>
      <c r="H35" s="69" t="s">
        <v>9039</v>
      </c>
      <c r="I35" s="69" t="s">
        <v>126</v>
      </c>
      <c r="J35" s="2132" t="s">
        <v>8022</v>
      </c>
      <c r="K35" s="2848" t="s">
        <v>9040</v>
      </c>
      <c r="L35" s="135"/>
    </row>
    <row r="36" spans="1:16">
      <c r="A36" s="136"/>
      <c r="B36" s="69" t="s">
        <v>4119</v>
      </c>
      <c r="C36" s="218" t="s">
        <v>4193</v>
      </c>
      <c r="D36" s="218" t="s">
        <v>4194</v>
      </c>
      <c r="E36" s="1836">
        <v>170</v>
      </c>
      <c r="F36" s="1990" t="s">
        <v>8011</v>
      </c>
      <c r="G36" s="2364" t="s">
        <v>9005</v>
      </c>
      <c r="H36" s="69" t="s">
        <v>9041</v>
      </c>
      <c r="I36" s="69" t="s">
        <v>126</v>
      </c>
      <c r="J36" s="2132" t="s">
        <v>8966</v>
      </c>
      <c r="K36" s="2848" t="s">
        <v>8967</v>
      </c>
      <c r="L36" s="135"/>
    </row>
    <row r="37" spans="1:16">
      <c r="A37" s="136"/>
      <c r="B37" s="69" t="s">
        <v>4119</v>
      </c>
      <c r="C37" s="218" t="s">
        <v>4209</v>
      </c>
      <c r="D37" s="218" t="s">
        <v>4210</v>
      </c>
      <c r="E37" s="1836">
        <v>130</v>
      </c>
      <c r="F37" s="1990" t="s">
        <v>1975</v>
      </c>
      <c r="G37" s="2364" t="s">
        <v>8938</v>
      </c>
      <c r="H37" s="69" t="s">
        <v>9042</v>
      </c>
      <c r="I37" s="69" t="s">
        <v>126</v>
      </c>
      <c r="J37" s="2132" t="s">
        <v>9043</v>
      </c>
      <c r="K37" s="2848" t="s">
        <v>9044</v>
      </c>
      <c r="L37" s="135"/>
    </row>
    <row r="38" spans="1:16">
      <c r="A38" s="136"/>
      <c r="B38" s="69" t="s">
        <v>4119</v>
      </c>
      <c r="C38" s="218" t="s">
        <v>4226</v>
      </c>
      <c r="D38" s="218" t="s">
        <v>4227</v>
      </c>
      <c r="E38" s="1836">
        <v>215</v>
      </c>
      <c r="F38" s="1990" t="s">
        <v>9045</v>
      </c>
      <c r="G38" s="2187" t="s">
        <v>4230</v>
      </c>
      <c r="H38" s="69" t="s">
        <v>9046</v>
      </c>
      <c r="I38" s="69" t="s">
        <v>126</v>
      </c>
      <c r="J38" s="2132" t="s">
        <v>9047</v>
      </c>
      <c r="K38" s="2848" t="s">
        <v>9048</v>
      </c>
      <c r="L38" s="135"/>
      <c r="M38" s="104">
        <v>8640</v>
      </c>
      <c r="N38" s="104">
        <f t="shared" si="3"/>
        <v>8380.7999999999993</v>
      </c>
      <c r="O38" s="105">
        <v>7.0000000000000007E-2</v>
      </c>
      <c r="P38" s="101">
        <f>(N38*O38)+N38</f>
        <v>8967.4559999999983</v>
      </c>
    </row>
    <row r="39" spans="1:16">
      <c r="A39" s="2854"/>
      <c r="B39" s="2840" t="s">
        <v>4119</v>
      </c>
      <c r="C39" s="1561" t="s">
        <v>4234</v>
      </c>
      <c r="D39" s="1578" t="s">
        <v>4235</v>
      </c>
      <c r="E39" s="2855">
        <v>145</v>
      </c>
      <c r="F39" s="2856" t="s">
        <v>3944</v>
      </c>
      <c r="G39" s="2857" t="s">
        <v>8983</v>
      </c>
      <c r="H39" s="35" t="s">
        <v>6599</v>
      </c>
      <c r="I39" s="467" t="s">
        <v>350</v>
      </c>
      <c r="J39" s="2853" t="s">
        <v>9049</v>
      </c>
      <c r="K39" s="2858" t="s">
        <v>9050</v>
      </c>
      <c r="L39" s="2859"/>
    </row>
    <row r="40" spans="1:16">
      <c r="B40" s="1454"/>
      <c r="C40" s="1451"/>
      <c r="D40" s="2334"/>
      <c r="E40" s="3815"/>
      <c r="F40" s="3815"/>
      <c r="G40" s="1453"/>
      <c r="H40" s="1455"/>
      <c r="I40" s="2333"/>
      <c r="J40" s="1455"/>
      <c r="K40" s="3902"/>
    </row>
    <row r="41" spans="1:16">
      <c r="A41" s="2" t="s">
        <v>1</v>
      </c>
      <c r="B41" s="4"/>
      <c r="C41" s="78"/>
      <c r="D41" s="318"/>
      <c r="E41" s="3903"/>
      <c r="F41" s="3815"/>
      <c r="G41" s="1453"/>
      <c r="H41" s="4"/>
      <c r="I41" s="374"/>
      <c r="J41" s="306"/>
      <c r="K41" s="3853"/>
      <c r="L41" s="109"/>
    </row>
    <row r="42" spans="1:16" ht="35.25" customHeight="1">
      <c r="A42" s="567" t="s">
        <v>9051</v>
      </c>
      <c r="B42" s="468"/>
      <c r="C42" s="78"/>
      <c r="D42" s="318"/>
      <c r="E42" s="3815"/>
      <c r="F42" s="3815"/>
      <c r="G42" s="1453"/>
      <c r="H42" s="4"/>
      <c r="I42" s="374"/>
      <c r="J42" s="306"/>
      <c r="K42" s="2844"/>
      <c r="L42" s="109"/>
    </row>
    <row r="43" spans="1:16" ht="35.25" thickBot="1">
      <c r="F43" s="71"/>
    </row>
    <row r="44" spans="1:16">
      <c r="A44" s="3770" t="s">
        <v>3</v>
      </c>
      <c r="B44" s="3771"/>
      <c r="C44" s="6" t="s">
        <v>4</v>
      </c>
      <c r="D44" s="110" t="s">
        <v>5</v>
      </c>
      <c r="E44" s="8" t="s">
        <v>6</v>
      </c>
      <c r="F44" s="9" t="s">
        <v>6</v>
      </c>
      <c r="G44" s="111" t="s">
        <v>7</v>
      </c>
      <c r="H44" s="112" t="s">
        <v>8</v>
      </c>
      <c r="I44" s="113" t="s">
        <v>936</v>
      </c>
      <c r="J44" s="114" t="s">
        <v>10</v>
      </c>
      <c r="K44" s="115" t="s">
        <v>10</v>
      </c>
      <c r="L44" s="116" t="s">
        <v>2534</v>
      </c>
      <c r="M44" s="117"/>
    </row>
    <row r="45" spans="1:16" ht="35.25" thickBot="1">
      <c r="A45" s="118"/>
      <c r="B45" s="119"/>
      <c r="C45" s="12"/>
      <c r="D45" s="120" t="s">
        <v>11</v>
      </c>
      <c r="E45" s="14" t="s">
        <v>13</v>
      </c>
      <c r="F45" s="15" t="s">
        <v>12</v>
      </c>
      <c r="G45" s="121"/>
      <c r="H45" s="122" t="s">
        <v>14</v>
      </c>
      <c r="I45" s="123" t="s">
        <v>937</v>
      </c>
      <c r="J45" s="124" t="s">
        <v>15</v>
      </c>
      <c r="K45" s="125" t="s">
        <v>16</v>
      </c>
      <c r="L45" s="126" t="s">
        <v>2535</v>
      </c>
      <c r="M45" s="117"/>
    </row>
    <row r="46" spans="1:16">
      <c r="A46" s="127"/>
      <c r="B46" s="2840" t="s">
        <v>4119</v>
      </c>
      <c r="C46" s="1561" t="s">
        <v>4242</v>
      </c>
      <c r="D46" s="1578" t="s">
        <v>4153</v>
      </c>
      <c r="E46" s="3904">
        <v>160</v>
      </c>
      <c r="F46" s="3814" t="s">
        <v>3949</v>
      </c>
      <c r="G46" s="2841" t="s">
        <v>9052</v>
      </c>
      <c r="H46" s="2842" t="s">
        <v>9053</v>
      </c>
      <c r="I46" s="2843" t="s">
        <v>350</v>
      </c>
      <c r="J46" s="2842" t="s">
        <v>9054</v>
      </c>
      <c r="K46" s="3905" t="s">
        <v>9055</v>
      </c>
      <c r="L46" s="135"/>
      <c r="M46" s="104">
        <v>3552</v>
      </c>
      <c r="N46" s="104">
        <f t="shared" ref="N46:N71" si="4">M46-(M46*0.03)</f>
        <v>3445.44</v>
      </c>
      <c r="O46" s="105">
        <v>7.0000000000000007E-2</v>
      </c>
      <c r="P46" s="101">
        <f t="shared" ref="P46:P62" si="5">(N46*O46)+N46</f>
        <v>3686.6208000000001</v>
      </c>
    </row>
    <row r="47" spans="1:16">
      <c r="A47" s="136"/>
      <c r="B47" s="645"/>
      <c r="C47" s="82"/>
      <c r="D47" s="322"/>
      <c r="E47" s="3167"/>
      <c r="F47" s="2805"/>
      <c r="G47" s="276"/>
      <c r="H47" s="29"/>
      <c r="I47" s="416"/>
      <c r="J47" s="203"/>
      <c r="K47" s="1777"/>
      <c r="L47" s="135"/>
      <c r="N47" s="104">
        <f t="shared" si="4"/>
        <v>0</v>
      </c>
      <c r="O47" s="105">
        <v>7.0000000000000007E-2</v>
      </c>
      <c r="P47" s="101">
        <f t="shared" si="5"/>
        <v>0</v>
      </c>
    </row>
    <row r="48" spans="1:16">
      <c r="A48" s="42"/>
      <c r="B48" s="32" t="s">
        <v>9056</v>
      </c>
      <c r="C48" s="82" t="s">
        <v>2388</v>
      </c>
      <c r="D48" s="322" t="s">
        <v>1789</v>
      </c>
      <c r="E48" s="3232" t="s">
        <v>8018</v>
      </c>
      <c r="F48" s="2805" t="s">
        <v>9057</v>
      </c>
      <c r="G48" s="2791" t="s">
        <v>4021</v>
      </c>
      <c r="H48" s="29" t="s">
        <v>5288</v>
      </c>
      <c r="I48" s="416" t="s">
        <v>9058</v>
      </c>
      <c r="J48" s="203" t="s">
        <v>9059</v>
      </c>
      <c r="K48" s="3154">
        <v>83.54</v>
      </c>
      <c r="L48" s="135"/>
      <c r="M48" s="104">
        <v>9498.06</v>
      </c>
      <c r="N48" s="104">
        <f t="shared" si="4"/>
        <v>9213.118199999999</v>
      </c>
      <c r="O48" s="105">
        <v>7.0000000000000007E-2</v>
      </c>
      <c r="P48" s="101">
        <f t="shared" si="5"/>
        <v>9858.0364739999986</v>
      </c>
    </row>
    <row r="49" spans="1:16">
      <c r="A49" s="42"/>
      <c r="B49" s="608" t="s">
        <v>4264</v>
      </c>
      <c r="C49" s="82" t="s">
        <v>4265</v>
      </c>
      <c r="D49" s="322" t="s">
        <v>172</v>
      </c>
      <c r="E49" s="3167">
        <v>110</v>
      </c>
      <c r="F49" s="2805" t="s">
        <v>8007</v>
      </c>
      <c r="G49" s="276" t="s">
        <v>2019</v>
      </c>
      <c r="H49" s="29" t="s">
        <v>4268</v>
      </c>
      <c r="I49" s="416" t="s">
        <v>350</v>
      </c>
      <c r="J49" s="203" t="s">
        <v>4270</v>
      </c>
      <c r="K49" s="1777">
        <v>100.83</v>
      </c>
      <c r="L49" s="135"/>
      <c r="M49" s="104">
        <v>15305.4</v>
      </c>
      <c r="N49" s="104">
        <f t="shared" si="4"/>
        <v>14846.237999999999</v>
      </c>
      <c r="O49" s="105">
        <v>7.0000000000000007E-2</v>
      </c>
      <c r="P49" s="101">
        <f t="shared" si="5"/>
        <v>15885.47466</v>
      </c>
    </row>
    <row r="50" spans="1:16">
      <c r="A50" s="42"/>
      <c r="B50" s="128"/>
      <c r="C50" s="140"/>
      <c r="D50" s="141"/>
      <c r="E50" s="137"/>
      <c r="F50" s="51"/>
      <c r="G50" s="180"/>
      <c r="H50" s="69"/>
      <c r="I50" s="144"/>
      <c r="J50" s="145"/>
      <c r="K50" s="134"/>
      <c r="L50" s="135"/>
      <c r="N50" s="104">
        <f t="shared" si="4"/>
        <v>0</v>
      </c>
      <c r="O50" s="105">
        <v>7.0000000000000007E-2</v>
      </c>
      <c r="P50" s="101">
        <f t="shared" si="5"/>
        <v>0</v>
      </c>
    </row>
    <row r="51" spans="1:16">
      <c r="A51" s="42"/>
      <c r="B51" s="128"/>
      <c r="C51" s="140"/>
      <c r="D51" s="141"/>
      <c r="E51" s="137"/>
      <c r="F51" s="51"/>
      <c r="G51" s="180"/>
      <c r="H51" s="69"/>
      <c r="I51" s="144"/>
      <c r="J51" s="145"/>
      <c r="K51" s="134"/>
      <c r="L51" s="135"/>
      <c r="N51" s="104">
        <f t="shared" si="4"/>
        <v>0</v>
      </c>
      <c r="O51" s="105">
        <v>7.0000000000000007E-2</v>
      </c>
      <c r="P51" s="101">
        <f t="shared" si="5"/>
        <v>0</v>
      </c>
    </row>
    <row r="52" spans="1:16">
      <c r="A52" s="42"/>
      <c r="B52" s="70"/>
      <c r="C52" s="48"/>
      <c r="D52" s="159"/>
      <c r="E52" s="158"/>
      <c r="F52" s="51"/>
      <c r="G52" s="131"/>
      <c r="H52" s="29"/>
      <c r="I52" s="132"/>
      <c r="J52" s="133"/>
      <c r="K52" s="134"/>
      <c r="L52" s="135"/>
      <c r="N52" s="104">
        <f t="shared" si="4"/>
        <v>0</v>
      </c>
      <c r="O52" s="105">
        <v>7.0000000000000007E-2</v>
      </c>
      <c r="P52" s="101">
        <f t="shared" si="5"/>
        <v>0</v>
      </c>
    </row>
    <row r="53" spans="1:16">
      <c r="A53" s="42"/>
      <c r="B53" s="70"/>
      <c r="C53" s="48"/>
      <c r="D53" s="159"/>
      <c r="E53" s="160"/>
      <c r="F53" s="161"/>
      <c r="G53" s="131"/>
      <c r="H53" s="162"/>
      <c r="I53" s="163"/>
      <c r="J53" s="166"/>
      <c r="K53" s="167"/>
      <c r="L53" s="135"/>
      <c r="M53" s="104">
        <v>14244.12</v>
      </c>
      <c r="N53" s="104">
        <f t="shared" si="4"/>
        <v>13816.796400000001</v>
      </c>
      <c r="O53" s="105">
        <v>7.0000000000000007E-2</v>
      </c>
      <c r="P53" s="101">
        <f t="shared" si="5"/>
        <v>14783.972148000001</v>
      </c>
    </row>
    <row r="54" spans="1:16">
      <c r="A54" s="42"/>
      <c r="B54" s="70"/>
      <c r="C54" s="48"/>
      <c r="D54" s="1415"/>
      <c r="E54" s="160"/>
      <c r="F54" s="161"/>
      <c r="G54" s="131"/>
      <c r="H54" s="162"/>
      <c r="I54" s="163"/>
      <c r="J54" s="166"/>
      <c r="K54" s="167"/>
      <c r="L54" s="135"/>
      <c r="M54" s="104">
        <v>3240</v>
      </c>
      <c r="N54" s="104">
        <f t="shared" si="4"/>
        <v>3142.8</v>
      </c>
      <c r="O54" s="105">
        <v>7.0000000000000007E-2</v>
      </c>
      <c r="P54" s="101">
        <f t="shared" si="5"/>
        <v>3362.7960000000003</v>
      </c>
    </row>
    <row r="55" spans="1:16">
      <c r="A55" s="42"/>
      <c r="B55" s="53"/>
      <c r="C55" s="82"/>
      <c r="D55" s="366"/>
      <c r="E55" s="922"/>
      <c r="F55" s="923"/>
      <c r="G55" s="131"/>
      <c r="H55" s="162"/>
      <c r="I55" s="466"/>
      <c r="J55" s="924"/>
      <c r="K55" s="924"/>
      <c r="L55" s="135"/>
      <c r="M55" s="104">
        <v>14700</v>
      </c>
      <c r="N55" s="104">
        <f t="shared" si="4"/>
        <v>14259</v>
      </c>
      <c r="O55" s="105">
        <v>7.0000000000000007E-2</v>
      </c>
      <c r="P55" s="101">
        <f t="shared" si="5"/>
        <v>15257.130000000001</v>
      </c>
    </row>
    <row r="56" spans="1:16">
      <c r="A56" s="42"/>
      <c r="B56" s="53"/>
      <c r="C56" s="82"/>
      <c r="D56" s="366"/>
      <c r="E56" s="922"/>
      <c r="F56" s="923"/>
      <c r="G56" s="131"/>
      <c r="H56" s="162"/>
      <c r="I56" s="466"/>
      <c r="J56" s="924"/>
      <c r="K56" s="924"/>
      <c r="L56" s="147"/>
      <c r="M56" s="104">
        <v>14582.7</v>
      </c>
      <c r="N56" s="104">
        <f t="shared" si="4"/>
        <v>14145.219000000001</v>
      </c>
      <c r="O56" s="105">
        <v>7.0000000000000007E-2</v>
      </c>
      <c r="P56" s="101">
        <f t="shared" si="5"/>
        <v>15135.384330000001</v>
      </c>
    </row>
    <row r="57" spans="1:16">
      <c r="A57" s="42"/>
      <c r="B57" s="29"/>
      <c r="C57" s="82"/>
      <c r="D57" s="29"/>
      <c r="E57" s="54"/>
      <c r="F57" s="51"/>
      <c r="G57" s="131"/>
      <c r="H57" s="29"/>
      <c r="I57" s="132"/>
      <c r="J57" s="133"/>
      <c r="K57" s="134"/>
      <c r="L57" s="147"/>
      <c r="M57" s="104">
        <v>13483.8</v>
      </c>
      <c r="N57" s="104">
        <f t="shared" si="4"/>
        <v>13079.286</v>
      </c>
      <c r="O57" s="105">
        <v>7.0000000000000007E-2</v>
      </c>
      <c r="P57" s="101">
        <f t="shared" si="5"/>
        <v>13994.836020000001</v>
      </c>
    </row>
    <row r="58" spans="1:16">
      <c r="A58" s="42"/>
      <c r="B58" s="128"/>
      <c r="C58" s="140"/>
      <c r="D58" s="141"/>
      <c r="E58" s="137"/>
      <c r="F58" s="51"/>
      <c r="G58" s="180"/>
      <c r="H58" s="69"/>
      <c r="I58" s="144"/>
      <c r="J58" s="145"/>
      <c r="K58" s="134"/>
      <c r="L58" s="147"/>
      <c r="M58" s="104">
        <v>2669.52</v>
      </c>
      <c r="N58" s="104">
        <f t="shared" si="4"/>
        <v>2589.4344000000001</v>
      </c>
      <c r="O58" s="105">
        <v>7.0000000000000007E-2</v>
      </c>
      <c r="P58" s="101">
        <f t="shared" si="5"/>
        <v>2770.6948080000002</v>
      </c>
    </row>
    <row r="59" spans="1:16">
      <c r="A59" s="42"/>
      <c r="B59" s="128"/>
      <c r="C59" s="140"/>
      <c r="D59" s="141"/>
      <c r="E59" s="137"/>
      <c r="F59" s="51"/>
      <c r="G59" s="180"/>
      <c r="H59" s="69"/>
      <c r="I59" s="144"/>
      <c r="J59" s="145"/>
      <c r="K59" s="134"/>
      <c r="L59" s="147"/>
      <c r="N59" s="104">
        <f t="shared" si="4"/>
        <v>0</v>
      </c>
      <c r="O59" s="105">
        <v>7.0000000000000007E-2</v>
      </c>
      <c r="P59" s="101">
        <f t="shared" si="5"/>
        <v>0</v>
      </c>
    </row>
    <row r="60" spans="1:16">
      <c r="A60" s="190"/>
      <c r="B60" s="70"/>
      <c r="C60" s="48"/>
      <c r="D60" s="159"/>
      <c r="E60" s="158"/>
      <c r="F60" s="51"/>
      <c r="G60" s="131"/>
      <c r="H60" s="29"/>
      <c r="I60" s="132"/>
      <c r="J60" s="133"/>
      <c r="K60" s="134"/>
      <c r="L60" s="147"/>
      <c r="M60" s="104">
        <v>12972.96</v>
      </c>
      <c r="N60" s="104">
        <f t="shared" si="4"/>
        <v>12583.771199999999</v>
      </c>
      <c r="O60" s="105">
        <v>7.0000000000000007E-2</v>
      </c>
      <c r="P60" s="101">
        <f t="shared" si="5"/>
        <v>13464.635183999999</v>
      </c>
    </row>
    <row r="61" spans="1:16">
      <c r="A61" s="42"/>
      <c r="B61" s="70"/>
      <c r="C61" s="48"/>
      <c r="D61" s="159"/>
      <c r="E61" s="160"/>
      <c r="F61" s="161"/>
      <c r="G61" s="131"/>
      <c r="H61" s="162"/>
      <c r="I61" s="163"/>
      <c r="J61" s="166"/>
      <c r="K61" s="167"/>
      <c r="L61" s="147"/>
      <c r="M61" s="104">
        <v>12687.84</v>
      </c>
      <c r="N61" s="104">
        <f t="shared" si="4"/>
        <v>12307.2048</v>
      </c>
      <c r="O61" s="105">
        <v>7.0000000000000007E-2</v>
      </c>
      <c r="P61" s="101">
        <f t="shared" si="5"/>
        <v>13168.709135999999</v>
      </c>
    </row>
    <row r="62" spans="1:16">
      <c r="A62" s="42"/>
      <c r="B62" s="70"/>
      <c r="C62" s="48"/>
      <c r="D62" s="1415"/>
      <c r="E62" s="160"/>
      <c r="F62" s="161"/>
      <c r="G62" s="131"/>
      <c r="H62" s="162"/>
      <c r="I62" s="163"/>
      <c r="J62" s="166"/>
      <c r="K62" s="167"/>
      <c r="L62" s="135"/>
      <c r="M62" s="104">
        <v>16572.599999999999</v>
      </c>
      <c r="N62" s="104">
        <f t="shared" si="4"/>
        <v>16075.421999999999</v>
      </c>
      <c r="O62" s="105">
        <v>7.0000000000000007E-2</v>
      </c>
      <c r="P62" s="101">
        <f t="shared" si="5"/>
        <v>17200.701539999998</v>
      </c>
    </row>
    <row r="63" spans="1:16" ht="35.25" thickBot="1">
      <c r="A63" s="42"/>
      <c r="B63" s="28"/>
      <c r="C63" s="82"/>
      <c r="D63" s="129"/>
      <c r="E63" s="44"/>
      <c r="F63" s="51"/>
      <c r="G63" s="131"/>
      <c r="H63" s="29"/>
      <c r="I63" s="150"/>
      <c r="J63" s="133"/>
      <c r="K63" s="134"/>
      <c r="L63" s="135"/>
      <c r="M63" s="104">
        <v>6021.12</v>
      </c>
      <c r="N63" s="104">
        <f t="shared" si="4"/>
        <v>5840.4863999999998</v>
      </c>
      <c r="O63" s="105">
        <v>7.0000000000000007E-2</v>
      </c>
      <c r="P63" s="101">
        <f>(N63*O63)+N63</f>
        <v>6249.3204479999995</v>
      </c>
    </row>
    <row r="64" spans="1:16">
      <c r="A64" s="42"/>
      <c r="B64" s="19"/>
      <c r="C64" s="48"/>
      <c r="D64" s="172"/>
      <c r="E64" s="186"/>
      <c r="F64" s="187"/>
      <c r="G64" s="131"/>
      <c r="H64" s="29"/>
      <c r="I64" s="132"/>
      <c r="J64" s="133"/>
      <c r="K64" s="114"/>
      <c r="L64" s="135"/>
      <c r="M64" s="104">
        <v>8714.16</v>
      </c>
      <c r="N64" s="104">
        <f t="shared" si="4"/>
        <v>8452.7351999999992</v>
      </c>
      <c r="O64" s="105">
        <v>7.0000000000000007E-2</v>
      </c>
      <c r="P64" s="101">
        <f>(N64*O64)+N64</f>
        <v>9044.4266639999987</v>
      </c>
    </row>
    <row r="65" spans="1:16">
      <c r="A65" s="42"/>
      <c r="B65" s="28"/>
      <c r="C65" s="48"/>
      <c r="D65" s="172"/>
      <c r="E65" s="158"/>
      <c r="F65" s="51"/>
      <c r="G65" s="131"/>
      <c r="H65" s="29"/>
      <c r="I65" s="132"/>
      <c r="J65" s="133"/>
      <c r="K65" s="176"/>
      <c r="L65" s="135"/>
      <c r="M65" s="104">
        <v>0</v>
      </c>
      <c r="N65" s="104">
        <f t="shared" si="4"/>
        <v>0</v>
      </c>
      <c r="O65" s="105">
        <v>7.0000000000000007E-2</v>
      </c>
      <c r="P65" s="101">
        <f t="shared" ref="P65:P71" si="6">(N65*O65)+N65</f>
        <v>0</v>
      </c>
    </row>
    <row r="66" spans="1:16">
      <c r="A66" s="42"/>
      <c r="B66" s="28"/>
      <c r="C66" s="82"/>
      <c r="D66" s="366"/>
      <c r="E66" s="158"/>
      <c r="F66" s="51"/>
      <c r="G66" s="131"/>
      <c r="H66" s="29"/>
      <c r="I66" s="132"/>
      <c r="J66" s="133"/>
      <c r="K66" s="179"/>
      <c r="L66" s="135"/>
      <c r="M66" s="104">
        <v>18537.7</v>
      </c>
      <c r="N66" s="104">
        <f t="shared" si="4"/>
        <v>17981.569</v>
      </c>
      <c r="O66" s="105">
        <v>7.0000000000000007E-2</v>
      </c>
      <c r="P66" s="101">
        <f t="shared" si="6"/>
        <v>19240.278829999999</v>
      </c>
    </row>
    <row r="67" spans="1:16">
      <c r="A67" s="48"/>
      <c r="B67" s="28"/>
      <c r="C67" s="82"/>
      <c r="D67" s="366"/>
      <c r="E67" s="158"/>
      <c r="F67" s="51"/>
      <c r="G67" s="131"/>
      <c r="H67" s="29"/>
      <c r="I67" s="132"/>
      <c r="J67" s="133"/>
      <c r="K67" s="134"/>
      <c r="L67" s="135"/>
      <c r="M67" s="104">
        <v>9031.68</v>
      </c>
      <c r="N67" s="104">
        <f t="shared" si="4"/>
        <v>8760.7296000000006</v>
      </c>
      <c r="O67" s="105">
        <v>7.0000000000000007E-2</v>
      </c>
      <c r="P67" s="101">
        <f t="shared" si="6"/>
        <v>9373.9806720000015</v>
      </c>
    </row>
    <row r="68" spans="1:16">
      <c r="A68" s="42"/>
      <c r="B68" s="28"/>
      <c r="C68" s="82"/>
      <c r="D68" s="366"/>
      <c r="E68" s="158"/>
      <c r="F68" s="51"/>
      <c r="G68" s="131"/>
      <c r="H68" s="29"/>
      <c r="I68" s="144"/>
      <c r="J68" s="133"/>
      <c r="K68" s="134"/>
      <c r="L68" s="135"/>
      <c r="N68" s="104">
        <f t="shared" si="4"/>
        <v>0</v>
      </c>
      <c r="O68" s="105">
        <v>7.0000000000000007E-2</v>
      </c>
      <c r="P68" s="101">
        <f t="shared" si="6"/>
        <v>0</v>
      </c>
    </row>
    <row r="69" spans="1:16">
      <c r="A69" s="42"/>
      <c r="B69" s="29"/>
      <c r="C69" s="218"/>
      <c r="D69" s="366"/>
      <c r="E69" s="158"/>
      <c r="F69" s="51"/>
      <c r="G69" s="180"/>
      <c r="H69" s="69"/>
      <c r="I69" s="144"/>
      <c r="J69" s="145"/>
      <c r="K69" s="181"/>
      <c r="L69" s="135"/>
      <c r="M69" s="104">
        <v>8478.9599999999991</v>
      </c>
      <c r="N69" s="104">
        <f t="shared" si="4"/>
        <v>8224.5911999999989</v>
      </c>
      <c r="O69" s="105">
        <v>7.0000000000000007E-2</v>
      </c>
      <c r="P69" s="101">
        <f t="shared" si="6"/>
        <v>8800.3125839999993</v>
      </c>
    </row>
    <row r="70" spans="1:16">
      <c r="A70" s="42"/>
      <c r="B70" s="61"/>
      <c r="C70" s="48"/>
      <c r="D70" s="366"/>
      <c r="E70" s="158"/>
      <c r="F70" s="51"/>
      <c r="G70" s="180"/>
      <c r="H70" s="69"/>
      <c r="I70" s="144"/>
      <c r="J70" s="145"/>
      <c r="K70" s="181"/>
      <c r="L70" s="135"/>
      <c r="M70" s="104">
        <v>11122.62</v>
      </c>
      <c r="N70" s="104">
        <f t="shared" si="4"/>
        <v>10788.941400000002</v>
      </c>
      <c r="O70" s="105">
        <v>7.0000000000000007E-2</v>
      </c>
      <c r="P70" s="101">
        <f t="shared" si="6"/>
        <v>11544.167298000002</v>
      </c>
    </row>
    <row r="71" spans="1:16">
      <c r="A71" s="42"/>
      <c r="B71" s="28"/>
      <c r="C71" s="48"/>
      <c r="D71" s="366"/>
      <c r="E71" s="158"/>
      <c r="F71" s="51"/>
      <c r="G71" s="180"/>
      <c r="H71" s="69"/>
      <c r="I71" s="144"/>
      <c r="J71" s="145"/>
      <c r="K71" s="181"/>
      <c r="L71" s="135"/>
      <c r="M71" s="104">
        <v>3813.12</v>
      </c>
      <c r="N71" s="104">
        <f t="shared" si="4"/>
        <v>3698.7264</v>
      </c>
      <c r="O71" s="105">
        <v>7.0000000000000007E-2</v>
      </c>
      <c r="P71" s="101">
        <f t="shared" si="6"/>
        <v>3957.637248</v>
      </c>
    </row>
    <row r="72" spans="1:16">
      <c r="A72" s="42"/>
      <c r="B72" s="28"/>
      <c r="C72" s="48"/>
      <c r="D72" s="159"/>
      <c r="E72" s="158"/>
      <c r="F72" s="51"/>
      <c r="G72" s="131"/>
      <c r="H72" s="29"/>
      <c r="I72" s="132"/>
      <c r="J72" s="133"/>
      <c r="K72" s="134"/>
      <c r="L72" s="135"/>
    </row>
    <row r="73" spans="1:16">
      <c r="A73" s="42"/>
      <c r="B73" s="28"/>
      <c r="C73" s="48"/>
      <c r="D73" s="159"/>
      <c r="E73" s="158"/>
      <c r="F73" s="51"/>
      <c r="G73" s="131"/>
      <c r="H73" s="29"/>
      <c r="I73" s="132"/>
      <c r="J73" s="133"/>
      <c r="K73" s="134"/>
      <c r="L73" s="135"/>
    </row>
    <row r="74" spans="1:16">
      <c r="A74" s="42"/>
      <c r="B74" s="28"/>
      <c r="C74" s="48"/>
      <c r="D74" s="188"/>
      <c r="E74" s="189"/>
      <c r="F74" s="143"/>
      <c r="G74" s="180"/>
      <c r="H74" s="69"/>
      <c r="I74" s="144"/>
      <c r="J74" s="145"/>
      <c r="K74" s="146"/>
      <c r="L74" s="135"/>
    </row>
    <row r="75" spans="1:16">
      <c r="A75" s="42"/>
      <c r="B75" s="28"/>
      <c r="C75" s="48"/>
      <c r="D75" s="159"/>
      <c r="E75" s="182"/>
      <c r="F75" s="161"/>
      <c r="G75" s="131"/>
      <c r="H75" s="162"/>
      <c r="I75" s="163"/>
      <c r="J75" s="133"/>
      <c r="K75" s="134"/>
      <c r="L75" s="135"/>
    </row>
    <row r="76" spans="1:16">
      <c r="A76" s="200"/>
      <c r="B76" s="28"/>
      <c r="C76" s="48"/>
      <c r="D76" s="159"/>
      <c r="E76" s="158"/>
      <c r="F76" s="51"/>
      <c r="G76" s="131"/>
      <c r="H76" s="29"/>
      <c r="I76" s="132"/>
      <c r="J76" s="133"/>
      <c r="K76" s="134"/>
      <c r="L76" s="135"/>
    </row>
    <row r="77" spans="1:16">
      <c r="A77" s="168"/>
      <c r="B77" s="28"/>
      <c r="C77" s="140"/>
      <c r="D77" s="159"/>
      <c r="E77" s="158"/>
      <c r="F77" s="51"/>
      <c r="G77" s="131"/>
      <c r="H77" s="29"/>
      <c r="I77" s="132"/>
      <c r="J77" s="133"/>
      <c r="K77" s="134"/>
      <c r="L77" s="135"/>
    </row>
    <row r="78" spans="1:16" s="4" customFormat="1" ht="35.25" customHeight="1">
      <c r="A78" s="168"/>
      <c r="B78" s="976"/>
      <c r="C78" s="192"/>
      <c r="D78" s="1368"/>
      <c r="E78" s="160"/>
      <c r="F78" s="161"/>
      <c r="G78" s="131"/>
      <c r="H78" s="162"/>
      <c r="I78" s="163"/>
      <c r="J78" s="166"/>
      <c r="K78" s="167"/>
      <c r="L78" s="135"/>
      <c r="M78" s="3753"/>
      <c r="N78" s="104"/>
      <c r="O78" s="105"/>
      <c r="P78" s="101"/>
    </row>
    <row r="79" spans="1:16" s="4" customFormat="1" ht="35.25" customHeight="1">
      <c r="A79" s="168"/>
      <c r="C79" s="71"/>
      <c r="D79" s="3753"/>
      <c r="E79" s="832"/>
      <c r="F79" s="839"/>
      <c r="G79" s="183"/>
      <c r="H79" s="184"/>
      <c r="I79" s="462"/>
      <c r="J79" s="667"/>
      <c r="K79" s="668"/>
      <c r="L79" s="109"/>
      <c r="M79" s="3753"/>
      <c r="N79" s="104"/>
      <c r="O79" s="105"/>
      <c r="P79" s="101"/>
    </row>
    <row r="80" spans="1:16">
      <c r="A80" s="2" t="s">
        <v>1</v>
      </c>
      <c r="B80" s="4"/>
      <c r="C80" s="72"/>
      <c r="D80" s="91"/>
      <c r="F80" s="71"/>
      <c r="I80" s="107"/>
      <c r="K80" s="108"/>
      <c r="L80" s="109"/>
    </row>
    <row r="81" spans="1:16" ht="35.25" customHeight="1">
      <c r="A81" s="567" t="s">
        <v>9051</v>
      </c>
      <c r="B81" s="4"/>
      <c r="C81" s="71"/>
      <c r="D81" s="780"/>
      <c r="F81" s="71"/>
      <c r="H81" s="3" t="s">
        <v>8922</v>
      </c>
      <c r="I81" s="107"/>
      <c r="K81" s="108"/>
      <c r="L81" s="109"/>
    </row>
    <row r="82" spans="1:16" ht="35.25" thickBot="1">
      <c r="A82" s="1371"/>
      <c r="B82" s="1372"/>
      <c r="C82" s="1373"/>
      <c r="D82" s="1372"/>
      <c r="F82" s="71"/>
    </row>
    <row r="83" spans="1:16">
      <c r="A83" s="3777" t="s">
        <v>3</v>
      </c>
      <c r="B83" s="3777"/>
      <c r="C83" s="1369" t="s">
        <v>4</v>
      </c>
      <c r="D83" s="1370" t="s">
        <v>5</v>
      </c>
      <c r="E83" s="8" t="s">
        <v>6</v>
      </c>
      <c r="F83" s="9" t="s">
        <v>6</v>
      </c>
      <c r="G83" s="111" t="s">
        <v>7</v>
      </c>
      <c r="H83" s="112" t="s">
        <v>8</v>
      </c>
      <c r="I83" s="113" t="s">
        <v>936</v>
      </c>
      <c r="J83" s="114" t="s">
        <v>10</v>
      </c>
      <c r="K83" s="115" t="s">
        <v>10</v>
      </c>
      <c r="L83" s="116" t="s">
        <v>2534</v>
      </c>
      <c r="M83" s="117"/>
    </row>
    <row r="84" spans="1:16" ht="35.25" thickBot="1">
      <c r="A84" s="118"/>
      <c r="B84" s="119"/>
      <c r="C84" s="12"/>
      <c r="D84" s="193" t="s">
        <v>11</v>
      </c>
      <c r="E84" s="14" t="s">
        <v>13</v>
      </c>
      <c r="F84" s="15" t="s">
        <v>12</v>
      </c>
      <c r="G84" s="121"/>
      <c r="H84" s="122" t="s">
        <v>14</v>
      </c>
      <c r="I84" s="123" t="s">
        <v>937</v>
      </c>
      <c r="J84" s="124" t="s">
        <v>16</v>
      </c>
      <c r="K84" s="125" t="s">
        <v>15</v>
      </c>
      <c r="L84" s="126" t="s">
        <v>2535</v>
      </c>
      <c r="M84" s="117"/>
    </row>
    <row r="85" spans="1:16">
      <c r="A85" s="194"/>
      <c r="B85" s="1559" t="s">
        <v>3870</v>
      </c>
      <c r="C85" s="625" t="s">
        <v>3866</v>
      </c>
      <c r="D85" s="625" t="s">
        <v>1571</v>
      </c>
      <c r="E85" s="1734">
        <v>32</v>
      </c>
      <c r="F85" s="1735"/>
      <c r="G85" s="1796" t="s">
        <v>3871</v>
      </c>
      <c r="H85" s="628"/>
      <c r="I85" s="628"/>
      <c r="J85" s="907">
        <v>220</v>
      </c>
      <c r="K85" s="3841">
        <v>22</v>
      </c>
      <c r="L85" s="135"/>
      <c r="M85" s="104">
        <v>3552</v>
      </c>
      <c r="N85" s="104">
        <f t="shared" ref="N85:N101" si="7">M85-(M85*0.03)</f>
        <v>3445.44</v>
      </c>
      <c r="O85" s="105">
        <v>7.0000000000000007E-2</v>
      </c>
      <c r="P85" s="101">
        <f t="shared" ref="P85:P101" si="8">(N85*O85)+N85</f>
        <v>3686.6208000000001</v>
      </c>
    </row>
    <row r="86" spans="1:16">
      <c r="A86" s="136"/>
      <c r="B86" s="852" t="s">
        <v>3872</v>
      </c>
      <c r="C86" s="218" t="s">
        <v>3866</v>
      </c>
      <c r="D86" s="218" t="s">
        <v>1571</v>
      </c>
      <c r="E86" s="1478">
        <v>40</v>
      </c>
      <c r="F86" s="1479"/>
      <c r="G86" s="969" t="s">
        <v>3871</v>
      </c>
      <c r="H86" s="1345"/>
      <c r="I86" s="1349"/>
      <c r="J86" s="3842">
        <v>271</v>
      </c>
      <c r="K86" s="3843">
        <v>27.1</v>
      </c>
      <c r="L86" s="135"/>
      <c r="N86" s="104">
        <f t="shared" si="7"/>
        <v>0</v>
      </c>
      <c r="O86" s="105">
        <v>7.0000000000000007E-2</v>
      </c>
      <c r="P86" s="101">
        <f t="shared" si="8"/>
        <v>0</v>
      </c>
    </row>
    <row r="87" spans="1:16">
      <c r="A87" s="136"/>
      <c r="B87" s="2012" t="s">
        <v>3873</v>
      </c>
      <c r="C87" s="218" t="s">
        <v>3874</v>
      </c>
      <c r="D87" s="218" t="s">
        <v>3450</v>
      </c>
      <c r="E87" s="1478">
        <v>10</v>
      </c>
      <c r="F87" s="1479">
        <v>880</v>
      </c>
      <c r="G87" s="969" t="s">
        <v>3871</v>
      </c>
      <c r="H87" s="69"/>
      <c r="I87" s="69"/>
      <c r="J87" s="908">
        <v>781</v>
      </c>
      <c r="K87" s="3844">
        <v>7.81</v>
      </c>
      <c r="L87" s="135"/>
      <c r="M87" s="104">
        <v>9498.06</v>
      </c>
      <c r="N87" s="104">
        <f t="shared" si="7"/>
        <v>9213.118199999999</v>
      </c>
      <c r="O87" s="105">
        <v>7.0000000000000007E-2</v>
      </c>
      <c r="P87" s="101">
        <f t="shared" si="8"/>
        <v>9858.0364739999986</v>
      </c>
    </row>
    <row r="88" spans="1:16">
      <c r="A88" s="136"/>
      <c r="B88" s="2012" t="s">
        <v>3873</v>
      </c>
      <c r="C88" s="218" t="s">
        <v>3876</v>
      </c>
      <c r="D88" s="218" t="s">
        <v>3450</v>
      </c>
      <c r="E88" s="1478">
        <v>12</v>
      </c>
      <c r="F88" s="1479">
        <v>990</v>
      </c>
      <c r="G88" s="969" t="s">
        <v>3871</v>
      </c>
      <c r="H88" s="69"/>
      <c r="I88" s="69"/>
      <c r="J88" s="908">
        <v>907</v>
      </c>
      <c r="K88" s="3844">
        <v>9.07</v>
      </c>
      <c r="L88" s="135"/>
      <c r="M88" s="104">
        <v>15305.4</v>
      </c>
      <c r="N88" s="104">
        <f t="shared" si="7"/>
        <v>14846.237999999999</v>
      </c>
      <c r="O88" s="105">
        <v>7.0000000000000007E-2</v>
      </c>
      <c r="P88" s="101">
        <f t="shared" si="8"/>
        <v>15885.47466</v>
      </c>
    </row>
    <row r="89" spans="1:16">
      <c r="A89" s="136"/>
      <c r="B89" s="2012" t="s">
        <v>3873</v>
      </c>
      <c r="C89" s="218" t="s">
        <v>3877</v>
      </c>
      <c r="D89" s="218" t="s">
        <v>3450</v>
      </c>
      <c r="E89" s="1478">
        <v>15</v>
      </c>
      <c r="F89" s="1479">
        <v>1350</v>
      </c>
      <c r="G89" s="969" t="s">
        <v>3871</v>
      </c>
      <c r="H89" s="69"/>
      <c r="I89" s="69"/>
      <c r="J89" s="908">
        <v>1220</v>
      </c>
      <c r="K89" s="3844">
        <v>12.2</v>
      </c>
      <c r="L89" s="135"/>
      <c r="N89" s="104">
        <f t="shared" si="7"/>
        <v>0</v>
      </c>
      <c r="O89" s="105">
        <v>7.0000000000000007E-2</v>
      </c>
      <c r="P89" s="101">
        <f t="shared" si="8"/>
        <v>0</v>
      </c>
    </row>
    <row r="90" spans="1:16">
      <c r="A90" s="136"/>
      <c r="B90" s="69" t="s">
        <v>7434</v>
      </c>
      <c r="C90" s="218" t="s">
        <v>3874</v>
      </c>
      <c r="D90" s="218" t="s">
        <v>901</v>
      </c>
      <c r="E90" s="1478">
        <v>2</v>
      </c>
      <c r="F90" s="1479">
        <v>150</v>
      </c>
      <c r="G90" s="969" t="s">
        <v>3867</v>
      </c>
      <c r="H90" s="69"/>
      <c r="I90" s="69"/>
      <c r="J90" s="908">
        <v>126</v>
      </c>
      <c r="K90" s="3844">
        <v>1.26</v>
      </c>
      <c r="L90" s="135"/>
      <c r="N90" s="104">
        <f t="shared" si="7"/>
        <v>0</v>
      </c>
      <c r="O90" s="105">
        <v>7.0000000000000007E-2</v>
      </c>
      <c r="P90" s="101">
        <f t="shared" si="8"/>
        <v>0</v>
      </c>
    </row>
    <row r="91" spans="1:16">
      <c r="A91" s="136"/>
      <c r="B91" s="69" t="s">
        <v>7434</v>
      </c>
      <c r="C91" s="218" t="s">
        <v>3876</v>
      </c>
      <c r="D91" s="218" t="s">
        <v>901</v>
      </c>
      <c r="E91" s="1478">
        <v>3</v>
      </c>
      <c r="F91" s="1479">
        <v>200</v>
      </c>
      <c r="G91" s="1797" t="s">
        <v>3867</v>
      </c>
      <c r="H91" s="1711"/>
      <c r="I91" s="1712"/>
      <c r="J91" s="3840">
        <v>185</v>
      </c>
      <c r="K91" s="2011">
        <v>1.85</v>
      </c>
      <c r="L91" s="135"/>
      <c r="N91" s="104">
        <f t="shared" si="7"/>
        <v>0</v>
      </c>
      <c r="O91" s="105">
        <v>7.0000000000000007E-2</v>
      </c>
      <c r="P91" s="101">
        <f t="shared" si="8"/>
        <v>0</v>
      </c>
    </row>
    <row r="92" spans="1:16">
      <c r="A92" s="136"/>
      <c r="B92" s="69" t="s">
        <v>7434</v>
      </c>
      <c r="C92" s="218" t="s">
        <v>3877</v>
      </c>
      <c r="D92" s="218" t="s">
        <v>901</v>
      </c>
      <c r="E92" s="1478">
        <v>3</v>
      </c>
      <c r="F92" s="1479">
        <v>250</v>
      </c>
      <c r="G92" s="1798" t="s">
        <v>3867</v>
      </c>
      <c r="H92" s="20"/>
      <c r="I92" s="404"/>
      <c r="J92" s="3803">
        <v>210</v>
      </c>
      <c r="K92" s="3845">
        <v>2.1</v>
      </c>
      <c r="M92" s="104">
        <v>14244.12</v>
      </c>
      <c r="N92" s="104">
        <f t="shared" si="7"/>
        <v>13816.796400000001</v>
      </c>
      <c r="O92" s="105">
        <v>7.0000000000000007E-2</v>
      </c>
      <c r="P92" s="101">
        <f t="shared" si="8"/>
        <v>14783.972148000001</v>
      </c>
    </row>
    <row r="93" spans="1:16">
      <c r="A93" s="136"/>
      <c r="B93" s="852" t="s">
        <v>3865</v>
      </c>
      <c r="C93" s="218" t="s">
        <v>3866</v>
      </c>
      <c r="D93" s="218" t="s">
        <v>1571</v>
      </c>
      <c r="E93" s="1478">
        <v>25</v>
      </c>
      <c r="F93" s="1479"/>
      <c r="G93" s="969" t="s">
        <v>3867</v>
      </c>
      <c r="H93" s="69"/>
      <c r="I93" s="69"/>
      <c r="J93" s="908">
        <v>173</v>
      </c>
      <c r="K93" s="3844">
        <v>17.3</v>
      </c>
      <c r="L93" s="135"/>
      <c r="M93" s="104">
        <v>3240</v>
      </c>
      <c r="N93" s="104">
        <f t="shared" si="7"/>
        <v>3142.8</v>
      </c>
      <c r="O93" s="105">
        <v>7.0000000000000007E-2</v>
      </c>
      <c r="P93" s="101">
        <f t="shared" si="8"/>
        <v>3362.7960000000003</v>
      </c>
    </row>
    <row r="94" spans="1:16">
      <c r="A94" s="136"/>
      <c r="B94" s="852" t="s">
        <v>3868</v>
      </c>
      <c r="C94" s="218" t="s">
        <v>3866</v>
      </c>
      <c r="D94" s="218" t="s">
        <v>1571</v>
      </c>
      <c r="E94" s="1478">
        <v>28</v>
      </c>
      <c r="F94" s="1479"/>
      <c r="G94" s="969" t="s">
        <v>3867</v>
      </c>
      <c r="H94" s="69"/>
      <c r="I94" s="69"/>
      <c r="J94" s="908">
        <v>226</v>
      </c>
      <c r="K94" s="3844">
        <v>22.6</v>
      </c>
      <c r="L94" s="135"/>
      <c r="M94" s="104">
        <v>14700</v>
      </c>
      <c r="N94" s="104">
        <f t="shared" si="7"/>
        <v>14259</v>
      </c>
      <c r="O94" s="105">
        <v>7.0000000000000007E-2</v>
      </c>
      <c r="P94" s="101">
        <f t="shared" si="8"/>
        <v>15257.130000000001</v>
      </c>
    </row>
    <row r="95" spans="1:16" ht="35.25" thickBot="1">
      <c r="A95" s="136"/>
      <c r="B95" s="1830" t="s">
        <v>3869</v>
      </c>
      <c r="C95" s="1737" t="s">
        <v>3866</v>
      </c>
      <c r="D95" s="1737" t="s">
        <v>1571</v>
      </c>
      <c r="E95" s="1738">
        <v>32</v>
      </c>
      <c r="F95" s="1739"/>
      <c r="G95" s="1740" t="s">
        <v>3867</v>
      </c>
      <c r="H95" s="1726"/>
      <c r="I95" s="1741"/>
      <c r="J95" s="3846">
        <v>269</v>
      </c>
      <c r="K95" s="3847">
        <v>26.9</v>
      </c>
      <c r="L95" s="147"/>
      <c r="M95" s="104">
        <v>14582.7</v>
      </c>
      <c r="N95" s="104">
        <f t="shared" si="7"/>
        <v>14145.219000000001</v>
      </c>
      <c r="O95" s="105">
        <v>7.0000000000000007E-2</v>
      </c>
      <c r="P95" s="101">
        <f t="shared" si="8"/>
        <v>15135.384330000001</v>
      </c>
    </row>
    <row r="96" spans="1:16" ht="35.25" thickTop="1">
      <c r="A96" s="136"/>
      <c r="B96" s="225" t="s">
        <v>9060</v>
      </c>
      <c r="C96" s="82" t="s">
        <v>291</v>
      </c>
      <c r="D96" s="322" t="s">
        <v>4329</v>
      </c>
      <c r="E96" s="142" t="s">
        <v>9061</v>
      </c>
      <c r="F96" s="665" t="s">
        <v>9062</v>
      </c>
      <c r="G96" s="276" t="s">
        <v>9063</v>
      </c>
      <c r="H96" s="203" t="s">
        <v>9064</v>
      </c>
      <c r="I96" s="416" t="s">
        <v>903</v>
      </c>
      <c r="J96" s="203" t="s">
        <v>8833</v>
      </c>
      <c r="K96" s="3804">
        <v>194</v>
      </c>
      <c r="L96" s="147"/>
      <c r="M96" s="104">
        <v>13483.8</v>
      </c>
      <c r="N96" s="104">
        <f t="shared" si="7"/>
        <v>13079.286</v>
      </c>
      <c r="O96" s="105">
        <v>7.0000000000000007E-2</v>
      </c>
      <c r="P96" s="101">
        <f t="shared" si="8"/>
        <v>13994.836020000001</v>
      </c>
    </row>
    <row r="97" spans="1:16">
      <c r="A97" s="136"/>
      <c r="B97" s="128" t="s">
        <v>9065</v>
      </c>
      <c r="C97" s="140" t="s">
        <v>291</v>
      </c>
      <c r="D97" s="141" t="s">
        <v>1449</v>
      </c>
      <c r="E97" s="137"/>
      <c r="F97" s="51"/>
      <c r="G97" s="180" t="s">
        <v>9066</v>
      </c>
      <c r="H97" s="69"/>
      <c r="I97" s="144"/>
      <c r="J97" s="145">
        <v>1900</v>
      </c>
      <c r="K97" s="134"/>
      <c r="L97" s="147"/>
      <c r="M97" s="104">
        <v>2669.52</v>
      </c>
      <c r="N97" s="104">
        <f t="shared" si="7"/>
        <v>2589.4344000000001</v>
      </c>
      <c r="O97" s="105">
        <v>7.0000000000000007E-2</v>
      </c>
      <c r="P97" s="101">
        <f t="shared" si="8"/>
        <v>2770.6948080000002</v>
      </c>
    </row>
    <row r="98" spans="1:16">
      <c r="A98" s="136"/>
      <c r="B98" s="128" t="s">
        <v>9067</v>
      </c>
      <c r="C98" s="140" t="s">
        <v>291</v>
      </c>
      <c r="D98" s="141" t="s">
        <v>1449</v>
      </c>
      <c r="E98" s="137"/>
      <c r="F98" s="51"/>
      <c r="G98" s="180"/>
      <c r="H98" s="69"/>
      <c r="I98" s="144"/>
      <c r="J98" s="145">
        <v>1800</v>
      </c>
      <c r="K98" s="134"/>
      <c r="L98" s="147"/>
      <c r="N98" s="104">
        <f t="shared" si="7"/>
        <v>0</v>
      </c>
      <c r="O98" s="105">
        <v>7.0000000000000007E-2</v>
      </c>
      <c r="P98" s="101">
        <f t="shared" si="8"/>
        <v>0</v>
      </c>
    </row>
    <row r="99" spans="1:16">
      <c r="A99" s="148"/>
      <c r="B99" s="128" t="s">
        <v>9068</v>
      </c>
      <c r="C99" s="140" t="s">
        <v>291</v>
      </c>
      <c r="D99" s="141" t="s">
        <v>1449</v>
      </c>
      <c r="E99" s="137" t="s">
        <v>4330</v>
      </c>
      <c r="F99" s="51" t="s">
        <v>9069</v>
      </c>
      <c r="G99" s="180" t="s">
        <v>9066</v>
      </c>
      <c r="H99" s="69"/>
      <c r="I99" s="144"/>
      <c r="J99" s="145">
        <v>1825</v>
      </c>
      <c r="K99" s="134" t="s">
        <v>9070</v>
      </c>
      <c r="L99" s="147"/>
      <c r="M99" s="104">
        <v>12972.96</v>
      </c>
      <c r="N99" s="104">
        <f t="shared" si="7"/>
        <v>12583.771199999999</v>
      </c>
      <c r="O99" s="105">
        <v>7.0000000000000007E-2</v>
      </c>
      <c r="P99" s="101">
        <f t="shared" si="8"/>
        <v>13464.635183999999</v>
      </c>
    </row>
    <row r="100" spans="1:16">
      <c r="A100" s="136"/>
      <c r="B100" s="70" t="s">
        <v>9071</v>
      </c>
      <c r="C100" s="48" t="s">
        <v>3474</v>
      </c>
      <c r="D100" s="159"/>
      <c r="E100" s="158"/>
      <c r="F100" s="51"/>
      <c r="G100" s="131"/>
      <c r="H100" s="29"/>
      <c r="I100" s="132"/>
      <c r="J100" s="133"/>
      <c r="K100" s="134"/>
      <c r="L100" s="147"/>
      <c r="M100" s="104">
        <v>12687.84</v>
      </c>
      <c r="N100" s="104">
        <f t="shared" si="7"/>
        <v>12307.2048</v>
      </c>
      <c r="O100" s="105">
        <v>7.0000000000000007E-2</v>
      </c>
      <c r="P100" s="101">
        <f t="shared" si="8"/>
        <v>13168.709135999999</v>
      </c>
    </row>
    <row r="101" spans="1:16">
      <c r="A101" s="136"/>
      <c r="B101" s="70" t="s">
        <v>9071</v>
      </c>
      <c r="C101" s="48" t="s">
        <v>5556</v>
      </c>
      <c r="D101" s="159"/>
      <c r="E101" s="160"/>
      <c r="F101" s="161"/>
      <c r="G101" s="131"/>
      <c r="H101" s="162"/>
      <c r="I101" s="163"/>
      <c r="J101" s="166"/>
      <c r="K101" s="167"/>
      <c r="L101" s="135"/>
      <c r="M101" s="104">
        <v>16572.599999999999</v>
      </c>
      <c r="N101" s="104">
        <f t="shared" si="7"/>
        <v>16075.421999999999</v>
      </c>
      <c r="O101" s="105">
        <v>7.0000000000000007E-2</v>
      </c>
      <c r="P101" s="101">
        <f t="shared" si="8"/>
        <v>17200.701539999998</v>
      </c>
    </row>
    <row r="102" spans="1:16">
      <c r="A102" s="136"/>
      <c r="B102" s="70" t="s">
        <v>9071</v>
      </c>
      <c r="C102" s="48" t="s">
        <v>5562</v>
      </c>
      <c r="D102" s="1415" t="s">
        <v>9072</v>
      </c>
      <c r="E102" s="160" t="s">
        <v>5557</v>
      </c>
      <c r="F102" s="161"/>
      <c r="G102" s="131" t="s">
        <v>9073</v>
      </c>
      <c r="H102" s="162"/>
      <c r="I102" s="163"/>
      <c r="J102" s="166" t="s">
        <v>9074</v>
      </c>
      <c r="K102" s="167">
        <v>25.5</v>
      </c>
      <c r="L102" s="135"/>
      <c r="M102" s="104">
        <v>6021.12</v>
      </c>
      <c r="N102" s="104">
        <f>M102-(M102*0.03)</f>
        <v>5840.4863999999998</v>
      </c>
      <c r="O102" s="105">
        <v>7.0000000000000007E-2</v>
      </c>
      <c r="P102" s="101">
        <f>(N102*O102)+N102</f>
        <v>6249.3204479999995</v>
      </c>
    </row>
    <row r="103" spans="1:16">
      <c r="A103" s="136"/>
      <c r="B103" s="128"/>
      <c r="C103" s="140"/>
      <c r="D103" s="141"/>
      <c r="E103" s="137"/>
      <c r="F103" s="51"/>
      <c r="G103" s="180"/>
      <c r="H103" s="69"/>
      <c r="I103" s="144"/>
      <c r="J103" s="145"/>
      <c r="K103" s="134"/>
      <c r="L103" s="135"/>
      <c r="M103" s="104">
        <v>8714.16</v>
      </c>
      <c r="N103" s="104">
        <f>M103-(M103*0.03)</f>
        <v>8452.7351999999992</v>
      </c>
      <c r="O103" s="105">
        <v>7.0000000000000007E-2</v>
      </c>
      <c r="P103" s="101">
        <f>(N103*O103)+N103</f>
        <v>9044.4266639999987</v>
      </c>
    </row>
    <row r="104" spans="1:16">
      <c r="A104" s="136"/>
      <c r="B104" s="128"/>
      <c r="C104" s="140"/>
      <c r="D104" s="141"/>
      <c r="E104" s="137"/>
      <c r="F104" s="51"/>
      <c r="G104" s="180"/>
      <c r="H104" s="69"/>
      <c r="I104" s="144"/>
      <c r="J104" s="145"/>
      <c r="K104" s="134"/>
      <c r="L104" s="135"/>
      <c r="M104" s="104">
        <v>0</v>
      </c>
      <c r="N104" s="104">
        <f>M104-(M104*0.03)</f>
        <v>0</v>
      </c>
      <c r="O104" s="105">
        <v>7.0000000000000007E-2</v>
      </c>
      <c r="P104" s="101">
        <f t="shared" ref="P104:P110" si="9">(N104*O104)+N104</f>
        <v>0</v>
      </c>
    </row>
    <row r="105" spans="1:16">
      <c r="A105" s="136"/>
      <c r="B105" s="70"/>
      <c r="C105" s="48"/>
      <c r="D105" s="159"/>
      <c r="E105" s="158"/>
      <c r="F105" s="51"/>
      <c r="G105" s="131"/>
      <c r="H105" s="29"/>
      <c r="I105" s="132"/>
      <c r="J105" s="133"/>
      <c r="K105" s="134"/>
      <c r="L105" s="135"/>
      <c r="M105" s="104">
        <v>18537.7</v>
      </c>
      <c r="N105" s="104">
        <f>M105-(M105*0.03)</f>
        <v>17981.569</v>
      </c>
      <c r="O105" s="105">
        <v>7.0000000000000007E-2</v>
      </c>
      <c r="P105" s="101">
        <f t="shared" si="9"/>
        <v>19240.278829999999</v>
      </c>
    </row>
    <row r="106" spans="1:16">
      <c r="A106" s="151"/>
      <c r="B106" s="70"/>
      <c r="C106" s="48"/>
      <c r="D106" s="159"/>
      <c r="E106" s="160"/>
      <c r="F106" s="161"/>
      <c r="G106" s="131"/>
      <c r="H106" s="162"/>
      <c r="I106" s="163"/>
      <c r="J106" s="166"/>
      <c r="K106" s="167"/>
      <c r="L106" s="135"/>
      <c r="M106" s="104">
        <v>9031.68</v>
      </c>
      <c r="N106" s="104">
        <f t="shared" ref="N106:N114" si="10">M106-(M106*0.03)</f>
        <v>8760.7296000000006</v>
      </c>
      <c r="O106" s="105">
        <v>7.0000000000000007E-2</v>
      </c>
      <c r="P106" s="101">
        <f t="shared" si="9"/>
        <v>9373.9806720000015</v>
      </c>
    </row>
    <row r="107" spans="1:16">
      <c r="A107" s="152"/>
      <c r="B107" s="70"/>
      <c r="C107" s="48"/>
      <c r="D107" s="1415"/>
      <c r="E107" s="160"/>
      <c r="F107" s="161"/>
      <c r="G107" s="131"/>
      <c r="H107" s="162"/>
      <c r="I107" s="163"/>
      <c r="J107" s="166"/>
      <c r="K107" s="167"/>
      <c r="L107" s="135"/>
      <c r="N107" s="104">
        <f t="shared" si="10"/>
        <v>0</v>
      </c>
      <c r="O107" s="105">
        <v>7.0000000000000007E-2</v>
      </c>
      <c r="P107" s="101">
        <f t="shared" si="9"/>
        <v>0</v>
      </c>
    </row>
    <row r="108" spans="1:16">
      <c r="A108" s="136"/>
      <c r="B108" s="28"/>
      <c r="C108" s="48"/>
      <c r="D108" s="159"/>
      <c r="E108" s="158"/>
      <c r="F108" s="51"/>
      <c r="G108" s="131"/>
      <c r="H108" s="29"/>
      <c r="I108" s="132"/>
      <c r="J108" s="133"/>
      <c r="K108" s="134"/>
      <c r="L108" s="135"/>
      <c r="M108" s="104">
        <v>8478.9599999999991</v>
      </c>
      <c r="N108" s="104">
        <f t="shared" si="10"/>
        <v>8224.5911999999989</v>
      </c>
      <c r="O108" s="105">
        <v>7.0000000000000007E-2</v>
      </c>
      <c r="P108" s="101">
        <f t="shared" si="9"/>
        <v>8800.3125839999993</v>
      </c>
    </row>
    <row r="109" spans="1:16" ht="35.25" thickBot="1">
      <c r="A109" s="136"/>
      <c r="B109" s="28"/>
      <c r="C109" s="48"/>
      <c r="D109" s="159"/>
      <c r="E109" s="198"/>
      <c r="F109" s="199"/>
      <c r="G109" s="131"/>
      <c r="H109" s="162"/>
      <c r="I109" s="163"/>
      <c r="J109" s="166"/>
      <c r="K109" s="167"/>
      <c r="L109" s="135"/>
      <c r="M109" s="104">
        <v>11122.62</v>
      </c>
      <c r="N109" s="104">
        <f t="shared" si="10"/>
        <v>10788.941400000002</v>
      </c>
      <c r="O109" s="105">
        <v>7.0000000000000007E-2</v>
      </c>
      <c r="P109" s="101">
        <f t="shared" si="9"/>
        <v>11544.167298000002</v>
      </c>
    </row>
    <row r="110" spans="1:16">
      <c r="A110" s="136"/>
      <c r="B110" s="28"/>
      <c r="C110" s="48"/>
      <c r="D110" s="159"/>
      <c r="E110" s="160"/>
      <c r="F110" s="161"/>
      <c r="G110" s="131"/>
      <c r="H110" s="162"/>
      <c r="I110" s="163"/>
      <c r="J110" s="133"/>
      <c r="K110" s="134"/>
      <c r="L110" s="135"/>
      <c r="M110" s="104">
        <v>3813.12</v>
      </c>
      <c r="N110" s="104">
        <f t="shared" si="10"/>
        <v>3698.7264</v>
      </c>
      <c r="O110" s="105">
        <v>7.0000000000000007E-2</v>
      </c>
      <c r="P110" s="101">
        <f t="shared" si="9"/>
        <v>3957.637248</v>
      </c>
    </row>
    <row r="111" spans="1:16">
      <c r="A111" s="136"/>
      <c r="B111" s="47"/>
      <c r="C111" s="48"/>
      <c r="D111" s="159"/>
      <c r="E111" s="182"/>
      <c r="F111" s="161"/>
      <c r="G111" s="131"/>
      <c r="H111" s="162"/>
      <c r="I111" s="163"/>
      <c r="J111" s="133"/>
      <c r="K111" s="134"/>
      <c r="L111" s="135"/>
    </row>
    <row r="112" spans="1:16">
      <c r="A112" s="136"/>
      <c r="B112" s="28"/>
      <c r="C112" s="48"/>
      <c r="D112" s="781"/>
      <c r="E112" s="182"/>
      <c r="F112" s="161"/>
      <c r="G112" s="131"/>
      <c r="H112" s="162"/>
      <c r="I112" s="163"/>
      <c r="J112" s="133"/>
      <c r="K112" s="134"/>
      <c r="L112" s="135"/>
    </row>
    <row r="113" spans="1:16">
      <c r="A113" s="136"/>
      <c r="B113" s="28"/>
      <c r="C113" s="93"/>
      <c r="D113" s="159"/>
      <c r="E113" s="182"/>
      <c r="F113" s="161"/>
      <c r="G113" s="131"/>
      <c r="H113" s="162"/>
      <c r="I113" s="163"/>
      <c r="J113" s="133"/>
      <c r="K113" s="134"/>
      <c r="L113" s="135"/>
    </row>
    <row r="114" spans="1:16">
      <c r="A114" s="136"/>
      <c r="B114" s="53"/>
      <c r="C114" s="47"/>
      <c r="D114" s="159"/>
      <c r="E114" s="182"/>
      <c r="F114" s="161"/>
      <c r="G114" s="131"/>
      <c r="H114" s="162"/>
      <c r="I114" s="163"/>
      <c r="J114" s="133"/>
      <c r="K114" s="134"/>
      <c r="L114" s="135"/>
      <c r="M114" s="104">
        <v>8640</v>
      </c>
      <c r="N114" s="104">
        <f t="shared" si="10"/>
        <v>8380.7999999999993</v>
      </c>
      <c r="O114" s="105">
        <v>7.0000000000000007E-2</v>
      </c>
      <c r="P114" s="101">
        <f>(N114*O114)+N114</f>
        <v>8967.4559999999983</v>
      </c>
    </row>
    <row r="115" spans="1:16">
      <c r="A115" s="165"/>
      <c r="B115" s="28"/>
      <c r="C115" s="48"/>
      <c r="D115" s="159"/>
      <c r="E115" s="182"/>
      <c r="F115" s="161"/>
      <c r="G115" s="131"/>
      <c r="H115" s="162"/>
      <c r="I115" s="163"/>
      <c r="J115" s="133"/>
      <c r="K115" s="134"/>
      <c r="L115" s="135"/>
    </row>
    <row r="116" spans="1:16" ht="35.25" customHeight="1">
      <c r="A116" s="168"/>
      <c r="B116" s="28"/>
      <c r="C116" s="48"/>
      <c r="D116" s="159"/>
      <c r="E116" s="158"/>
      <c r="F116" s="51"/>
      <c r="G116" s="131"/>
      <c r="H116" s="29"/>
      <c r="I116" s="132"/>
      <c r="J116" s="133"/>
      <c r="K116" s="134"/>
      <c r="L116" s="171"/>
      <c r="M116" s="3753"/>
    </row>
    <row r="117" spans="1:16" ht="35.25" thickBot="1">
      <c r="B117" s="28"/>
      <c r="C117" s="48"/>
      <c r="D117" s="159"/>
      <c r="E117" s="198"/>
      <c r="F117" s="199"/>
      <c r="G117" s="131"/>
      <c r="H117" s="162"/>
      <c r="I117" s="163"/>
      <c r="J117" s="166"/>
      <c r="K117" s="167"/>
    </row>
    <row r="118" spans="1:16">
      <c r="A118" s="2" t="s">
        <v>1</v>
      </c>
      <c r="B118" s="106"/>
      <c r="C118" s="78"/>
      <c r="F118" s="71"/>
      <c r="I118" s="107"/>
      <c r="K118" s="108"/>
      <c r="L118" s="109"/>
    </row>
    <row r="119" spans="1:16" ht="35.25" customHeight="1">
      <c r="A119" s="567" t="s">
        <v>9051</v>
      </c>
      <c r="B119" s="567"/>
      <c r="C119" s="562"/>
      <c r="D119" s="780"/>
      <c r="F119" s="71"/>
      <c r="H119" s="3" t="s">
        <v>8922</v>
      </c>
      <c r="I119" s="107"/>
      <c r="K119" s="108"/>
      <c r="L119" s="109"/>
    </row>
    <row r="120" spans="1:16" ht="35.25" thickBot="1">
      <c r="F120" s="71"/>
    </row>
    <row r="121" spans="1:16">
      <c r="A121" s="3770" t="s">
        <v>3</v>
      </c>
      <c r="B121" s="3771"/>
      <c r="C121" s="6" t="s">
        <v>4</v>
      </c>
      <c r="D121" s="110" t="s">
        <v>5</v>
      </c>
      <c r="E121" s="8" t="s">
        <v>6</v>
      </c>
      <c r="F121" s="9" t="s">
        <v>6</v>
      </c>
      <c r="G121" s="111" t="s">
        <v>7</v>
      </c>
      <c r="H121" s="112" t="s">
        <v>8</v>
      </c>
      <c r="I121" s="113" t="s">
        <v>936</v>
      </c>
      <c r="J121" s="114" t="s">
        <v>10</v>
      </c>
      <c r="K121" s="115" t="s">
        <v>10</v>
      </c>
      <c r="L121" s="116" t="s">
        <v>2534</v>
      </c>
      <c r="M121" s="117"/>
    </row>
    <row r="122" spans="1:16" ht="35.25" thickBot="1">
      <c r="A122" s="118"/>
      <c r="B122" s="119"/>
      <c r="C122" s="12"/>
      <c r="D122" s="120" t="s">
        <v>11</v>
      </c>
      <c r="E122" s="14" t="s">
        <v>13</v>
      </c>
      <c r="F122" s="15" t="s">
        <v>12</v>
      </c>
      <c r="G122" s="121"/>
      <c r="H122" s="122" t="s">
        <v>14</v>
      </c>
      <c r="I122" s="123" t="s">
        <v>937</v>
      </c>
      <c r="J122" s="124" t="s">
        <v>16</v>
      </c>
      <c r="K122" s="125" t="s">
        <v>15</v>
      </c>
      <c r="L122" s="126" t="s">
        <v>2535</v>
      </c>
      <c r="M122" s="117"/>
    </row>
    <row r="123" spans="1:16" ht="35.25" thickBot="1">
      <c r="A123" s="127"/>
      <c r="B123" s="1257" t="s">
        <v>3864</v>
      </c>
      <c r="C123" s="776"/>
      <c r="D123" s="1562"/>
      <c r="E123" s="238"/>
      <c r="F123" s="239"/>
      <c r="G123" s="1545"/>
      <c r="H123" s="220"/>
      <c r="I123" s="1867"/>
      <c r="J123" s="1868"/>
      <c r="K123" s="1869"/>
      <c r="L123" s="135"/>
      <c r="M123" s="104">
        <v>3552</v>
      </c>
      <c r="N123" s="104">
        <f t="shared" ref="N123:N139" si="11">M123-(M123*0.03)</f>
        <v>3445.44</v>
      </c>
      <c r="O123" s="105">
        <v>7.0000000000000007E-2</v>
      </c>
      <c r="P123" s="101">
        <f t="shared" ref="P123:P139" si="12">(N123*O123)+N123</f>
        <v>3686.6208000000001</v>
      </c>
    </row>
    <row r="124" spans="1:16">
      <c r="A124" s="136"/>
      <c r="B124" s="1870" t="s">
        <v>4418</v>
      </c>
      <c r="C124" s="1871" t="s">
        <v>5204</v>
      </c>
      <c r="D124" s="1464" t="s">
        <v>4407</v>
      </c>
      <c r="E124" s="1865">
        <v>45</v>
      </c>
      <c r="F124" s="1866" t="s">
        <v>5030</v>
      </c>
      <c r="G124" s="765" t="s">
        <v>89</v>
      </c>
      <c r="H124" s="1345"/>
      <c r="I124" s="1867" t="s">
        <v>5509</v>
      </c>
      <c r="J124" s="1868" t="s">
        <v>3393</v>
      </c>
      <c r="K124" s="1869">
        <v>39</v>
      </c>
      <c r="L124" s="135"/>
      <c r="N124" s="104">
        <f t="shared" si="11"/>
        <v>0</v>
      </c>
      <c r="O124" s="105">
        <v>7.0000000000000007E-2</v>
      </c>
      <c r="P124" s="101">
        <f t="shared" si="12"/>
        <v>0</v>
      </c>
    </row>
    <row r="125" spans="1:16">
      <c r="A125" s="136"/>
      <c r="B125" s="1870" t="s">
        <v>4418</v>
      </c>
      <c r="C125" s="1871" t="s">
        <v>5208</v>
      </c>
      <c r="D125" s="1464" t="s">
        <v>5209</v>
      </c>
      <c r="E125" s="1790">
        <v>60</v>
      </c>
      <c r="F125" s="1872"/>
      <c r="G125" s="765" t="s">
        <v>5228</v>
      </c>
      <c r="H125" s="1345"/>
      <c r="I125" s="1115" t="s">
        <v>5211</v>
      </c>
      <c r="J125" s="1868" t="s">
        <v>5212</v>
      </c>
      <c r="K125" s="1468">
        <v>48.25</v>
      </c>
      <c r="L125" s="135"/>
      <c r="M125" s="104">
        <v>9498.06</v>
      </c>
      <c r="N125" s="104">
        <f t="shared" si="11"/>
        <v>9213.118199999999</v>
      </c>
      <c r="O125" s="105">
        <v>7.0000000000000007E-2</v>
      </c>
      <c r="P125" s="101">
        <f t="shared" si="12"/>
        <v>9858.0364739999986</v>
      </c>
    </row>
    <row r="126" spans="1:16">
      <c r="A126" s="136"/>
      <c r="B126" s="1870" t="s">
        <v>4418</v>
      </c>
      <c r="C126" s="1871" t="s">
        <v>5213</v>
      </c>
      <c r="D126" s="1464" t="s">
        <v>5214</v>
      </c>
      <c r="E126" s="1790">
        <v>60</v>
      </c>
      <c r="F126" s="1872"/>
      <c r="G126" s="765" t="s">
        <v>89</v>
      </c>
      <c r="H126" s="1345"/>
      <c r="I126" s="1115" t="s">
        <v>5215</v>
      </c>
      <c r="J126" s="1868" t="s">
        <v>4431</v>
      </c>
      <c r="K126" s="1468">
        <v>54</v>
      </c>
      <c r="L126" s="135"/>
      <c r="M126" s="104">
        <v>15305.4</v>
      </c>
      <c r="N126" s="104">
        <f t="shared" si="11"/>
        <v>14846.237999999999</v>
      </c>
      <c r="O126" s="105">
        <v>7.0000000000000007E-2</v>
      </c>
      <c r="P126" s="101">
        <f t="shared" si="12"/>
        <v>15885.47466</v>
      </c>
    </row>
    <row r="127" spans="1:16">
      <c r="A127" s="136"/>
      <c r="B127" s="1870" t="s">
        <v>4418</v>
      </c>
      <c r="C127" s="1871" t="s">
        <v>5216</v>
      </c>
      <c r="D127" s="1056" t="s">
        <v>5217</v>
      </c>
      <c r="E127" s="1790">
        <v>50</v>
      </c>
      <c r="F127" s="1477" t="s">
        <v>792</v>
      </c>
      <c r="G127" s="765" t="s">
        <v>5454</v>
      </c>
      <c r="H127" s="1345">
        <v>2045</v>
      </c>
      <c r="I127" s="1115" t="s">
        <v>9075</v>
      </c>
      <c r="J127" s="1868" t="s">
        <v>9076</v>
      </c>
      <c r="K127" s="1468"/>
      <c r="L127" s="135"/>
      <c r="N127" s="104">
        <f t="shared" si="11"/>
        <v>0</v>
      </c>
      <c r="O127" s="105">
        <v>7.0000000000000007E-2</v>
      </c>
      <c r="P127" s="101">
        <f t="shared" si="12"/>
        <v>0</v>
      </c>
    </row>
    <row r="128" spans="1:16">
      <c r="A128" s="136"/>
      <c r="B128" s="1870" t="s">
        <v>4418</v>
      </c>
      <c r="C128" s="1871" t="s">
        <v>5218</v>
      </c>
      <c r="D128" s="1056" t="s">
        <v>5219</v>
      </c>
      <c r="E128" s="1790">
        <v>65</v>
      </c>
      <c r="F128" s="1872"/>
      <c r="G128" s="765" t="s">
        <v>5220</v>
      </c>
      <c r="H128" s="1345"/>
      <c r="I128" s="1115" t="s">
        <v>5221</v>
      </c>
      <c r="J128" s="1868" t="s">
        <v>1735</v>
      </c>
      <c r="K128" s="1468">
        <v>110.62</v>
      </c>
      <c r="L128" s="135"/>
      <c r="N128" s="104">
        <f t="shared" si="11"/>
        <v>0</v>
      </c>
      <c r="O128" s="105">
        <v>7.0000000000000007E-2</v>
      </c>
      <c r="P128" s="101">
        <f t="shared" si="12"/>
        <v>0</v>
      </c>
    </row>
    <row r="129" spans="1:16">
      <c r="A129" s="136"/>
      <c r="B129" s="1870" t="s">
        <v>4418</v>
      </c>
      <c r="C129" s="1871" t="s">
        <v>5222</v>
      </c>
      <c r="D129" s="1464" t="s">
        <v>3016</v>
      </c>
      <c r="E129" s="1790">
        <v>120</v>
      </c>
      <c r="F129" s="1872"/>
      <c r="G129" s="765"/>
      <c r="H129" s="1345"/>
      <c r="I129" s="1115"/>
      <c r="J129" s="1868" t="s">
        <v>855</v>
      </c>
      <c r="K129" s="1468">
        <v>108</v>
      </c>
      <c r="L129" s="135"/>
      <c r="N129" s="104">
        <f t="shared" si="11"/>
        <v>0</v>
      </c>
      <c r="O129" s="105">
        <v>7.0000000000000007E-2</v>
      </c>
      <c r="P129" s="101">
        <f t="shared" si="12"/>
        <v>0</v>
      </c>
    </row>
    <row r="130" spans="1:16">
      <c r="A130" s="136"/>
      <c r="B130" s="1870" t="s">
        <v>4418</v>
      </c>
      <c r="C130" s="1871" t="s">
        <v>5223</v>
      </c>
      <c r="D130" s="1056" t="s">
        <v>4420</v>
      </c>
      <c r="E130" s="1790">
        <v>130</v>
      </c>
      <c r="F130" s="1872"/>
      <c r="G130" s="765"/>
      <c r="H130" s="1345"/>
      <c r="I130" s="1115"/>
      <c r="J130" s="1868" t="s">
        <v>5224</v>
      </c>
      <c r="K130" s="1468">
        <v>86</v>
      </c>
      <c r="M130" s="104">
        <v>14244.12</v>
      </c>
      <c r="N130" s="104">
        <f t="shared" si="11"/>
        <v>13816.796400000001</v>
      </c>
      <c r="O130" s="105">
        <v>7.0000000000000007E-2</v>
      </c>
      <c r="P130" s="101">
        <f t="shared" si="12"/>
        <v>14783.972148000001</v>
      </c>
    </row>
    <row r="131" spans="1:16">
      <c r="A131" s="136"/>
      <c r="B131" s="1870" t="s">
        <v>4418</v>
      </c>
      <c r="C131" s="1871" t="s">
        <v>5225</v>
      </c>
      <c r="D131" s="1056" t="s">
        <v>4458</v>
      </c>
      <c r="E131" s="1790">
        <v>120</v>
      </c>
      <c r="F131" s="1872"/>
      <c r="G131" s="765" t="s">
        <v>5226</v>
      </c>
      <c r="H131" s="1345"/>
      <c r="I131" s="1115"/>
      <c r="J131" s="1868" t="s">
        <v>4394</v>
      </c>
      <c r="K131" s="1468">
        <v>105</v>
      </c>
      <c r="L131" s="135"/>
      <c r="M131" s="104">
        <v>3240</v>
      </c>
      <c r="N131" s="104">
        <f t="shared" si="11"/>
        <v>3142.8</v>
      </c>
      <c r="O131" s="105">
        <v>7.0000000000000007E-2</v>
      </c>
      <c r="P131" s="101">
        <f t="shared" si="12"/>
        <v>3362.7960000000003</v>
      </c>
    </row>
    <row r="132" spans="1:16">
      <c r="A132" s="136"/>
      <c r="B132" s="1870" t="s">
        <v>4418</v>
      </c>
      <c r="C132" s="1871" t="s">
        <v>5227</v>
      </c>
      <c r="D132" s="1464" t="s">
        <v>4420</v>
      </c>
      <c r="E132" s="1790">
        <v>80</v>
      </c>
      <c r="F132" s="1872"/>
      <c r="G132" s="765" t="s">
        <v>5228</v>
      </c>
      <c r="H132" s="1345"/>
      <c r="I132" s="1115" t="s">
        <v>5211</v>
      </c>
      <c r="J132" s="1868" t="s">
        <v>3987</v>
      </c>
      <c r="K132" s="1468">
        <v>67.66</v>
      </c>
      <c r="L132" s="135"/>
      <c r="M132" s="104">
        <v>14700</v>
      </c>
      <c r="N132" s="104">
        <f t="shared" si="11"/>
        <v>14259</v>
      </c>
      <c r="O132" s="105">
        <v>7.0000000000000007E-2</v>
      </c>
      <c r="P132" s="101">
        <f t="shared" si="12"/>
        <v>15257.130000000001</v>
      </c>
    </row>
    <row r="133" spans="1:16">
      <c r="A133" s="136"/>
      <c r="B133" s="1870" t="s">
        <v>4418</v>
      </c>
      <c r="C133" s="1871" t="s">
        <v>5232</v>
      </c>
      <c r="D133" s="1464" t="s">
        <v>4470</v>
      </c>
      <c r="E133" s="1790">
        <v>200</v>
      </c>
      <c r="F133" s="1872" t="s">
        <v>5496</v>
      </c>
      <c r="G133" s="765" t="s">
        <v>5497</v>
      </c>
      <c r="H133" s="1345" t="s">
        <v>5498</v>
      </c>
      <c r="I133" s="1115"/>
      <c r="J133" s="1868" t="s">
        <v>1473</v>
      </c>
      <c r="K133" s="1468">
        <v>180</v>
      </c>
      <c r="L133" s="147"/>
      <c r="M133" s="104">
        <v>14582.7</v>
      </c>
      <c r="N133" s="104">
        <f t="shared" si="11"/>
        <v>14145.219000000001</v>
      </c>
      <c r="O133" s="105">
        <v>7.0000000000000007E-2</v>
      </c>
      <c r="P133" s="101">
        <f t="shared" si="12"/>
        <v>15135.384330000001</v>
      </c>
    </row>
    <row r="134" spans="1:16" ht="35.25" thickBot="1">
      <c r="A134" s="136"/>
      <c r="B134" s="1873" t="s">
        <v>5234</v>
      </c>
      <c r="C134" s="1874" t="s">
        <v>4516</v>
      </c>
      <c r="D134" s="1485" t="s">
        <v>4517</v>
      </c>
      <c r="E134" s="1875">
        <v>130</v>
      </c>
      <c r="F134" s="1876"/>
      <c r="G134" s="1877"/>
      <c r="H134" s="1690"/>
      <c r="I134" s="1878"/>
      <c r="J134" s="1879" t="s">
        <v>5235</v>
      </c>
      <c r="K134" s="1487">
        <v>123</v>
      </c>
      <c r="L134" s="147"/>
      <c r="M134" s="104">
        <v>13483.8</v>
      </c>
      <c r="N134" s="104">
        <f t="shared" si="11"/>
        <v>13079.286</v>
      </c>
      <c r="O134" s="105">
        <v>7.0000000000000007E-2</v>
      </c>
      <c r="P134" s="101">
        <f t="shared" si="12"/>
        <v>13994.836020000001</v>
      </c>
    </row>
    <row r="135" spans="1:16">
      <c r="A135" s="136"/>
      <c r="B135" s="1880" t="s">
        <v>4527</v>
      </c>
      <c r="C135" s="1881" t="s">
        <v>5240</v>
      </c>
      <c r="D135" s="1488" t="s">
        <v>2976</v>
      </c>
      <c r="E135" s="1865">
        <v>85</v>
      </c>
      <c r="F135" s="1866"/>
      <c r="G135" s="1882"/>
      <c r="H135" s="1883"/>
      <c r="I135" s="1884"/>
      <c r="J135" s="1885">
        <v>2340</v>
      </c>
      <c r="K135" s="1886">
        <v>78</v>
      </c>
      <c r="L135" s="147"/>
      <c r="M135" s="104">
        <v>2669.52</v>
      </c>
      <c r="N135" s="104">
        <f t="shared" si="11"/>
        <v>2589.4344000000001</v>
      </c>
      <c r="O135" s="105">
        <v>7.0000000000000007E-2</v>
      </c>
      <c r="P135" s="101">
        <f t="shared" si="12"/>
        <v>2770.6948080000002</v>
      </c>
    </row>
    <row r="136" spans="1:16">
      <c r="A136" s="136"/>
      <c r="B136" s="2170" t="s">
        <v>4527</v>
      </c>
      <c r="C136" s="1871" t="s">
        <v>5241</v>
      </c>
      <c r="D136" s="1056" t="s">
        <v>5242</v>
      </c>
      <c r="E136" s="1790">
        <v>75</v>
      </c>
      <c r="F136" s="1872"/>
      <c r="G136" s="765"/>
      <c r="H136" s="1345"/>
      <c r="I136" s="1115"/>
      <c r="J136" s="1868"/>
      <c r="K136" s="1887">
        <v>63</v>
      </c>
      <c r="L136" s="147"/>
      <c r="N136" s="104">
        <f t="shared" si="11"/>
        <v>0</v>
      </c>
      <c r="O136" s="105">
        <v>7.0000000000000007E-2</v>
      </c>
      <c r="P136" s="101">
        <f t="shared" si="12"/>
        <v>0</v>
      </c>
    </row>
    <row r="137" spans="1:16">
      <c r="A137" s="148"/>
      <c r="B137" s="2170" t="s">
        <v>4527</v>
      </c>
      <c r="C137" s="1871" t="s">
        <v>5243</v>
      </c>
      <c r="D137" s="1056" t="s">
        <v>5244</v>
      </c>
      <c r="E137" s="1790">
        <v>60</v>
      </c>
      <c r="F137" s="1872"/>
      <c r="G137" s="765" t="s">
        <v>5245</v>
      </c>
      <c r="H137" s="1345"/>
      <c r="I137" s="1115"/>
      <c r="J137" s="1868" t="s">
        <v>2158</v>
      </c>
      <c r="K137" s="1887">
        <v>49.67</v>
      </c>
      <c r="L137" s="147"/>
      <c r="M137" s="104">
        <v>12972.96</v>
      </c>
      <c r="N137" s="104">
        <f t="shared" si="11"/>
        <v>12583.771199999999</v>
      </c>
      <c r="O137" s="105">
        <v>7.0000000000000007E-2</v>
      </c>
      <c r="P137" s="101">
        <f t="shared" si="12"/>
        <v>13464.635183999999</v>
      </c>
    </row>
    <row r="138" spans="1:16" ht="35.25" thickBot="1">
      <c r="A138" s="136"/>
      <c r="B138" s="1888" t="s">
        <v>4527</v>
      </c>
      <c r="C138" s="1874" t="s">
        <v>4583</v>
      </c>
      <c r="D138" s="1889" t="s">
        <v>5493</v>
      </c>
      <c r="E138" s="1890">
        <v>45</v>
      </c>
      <c r="F138" s="1891" t="s">
        <v>792</v>
      </c>
      <c r="G138" s="1877" t="s">
        <v>5264</v>
      </c>
      <c r="H138" s="1690">
        <v>2070</v>
      </c>
      <c r="I138" s="1878" t="s">
        <v>701</v>
      </c>
      <c r="J138" s="1879" t="s">
        <v>5287</v>
      </c>
      <c r="K138" s="1892" t="s">
        <v>3607</v>
      </c>
      <c r="L138" s="147"/>
      <c r="M138" s="104">
        <v>12687.84</v>
      </c>
      <c r="N138" s="104">
        <f t="shared" si="11"/>
        <v>12307.2048</v>
      </c>
      <c r="O138" s="105">
        <v>7.0000000000000007E-2</v>
      </c>
      <c r="P138" s="101">
        <f t="shared" si="12"/>
        <v>13168.709135999999</v>
      </c>
    </row>
    <row r="139" spans="1:16" ht="35.25" thickBot="1">
      <c r="A139" s="136"/>
      <c r="B139" s="1893" t="s">
        <v>912</v>
      </c>
      <c r="C139" s="1881" t="s">
        <v>4531</v>
      </c>
      <c r="D139" s="1967" t="s">
        <v>5246</v>
      </c>
      <c r="E139" s="1894">
        <v>90</v>
      </c>
      <c r="F139" s="1895" t="s">
        <v>646</v>
      </c>
      <c r="G139" s="1896" t="s">
        <v>800</v>
      </c>
      <c r="H139" s="1883">
        <v>1645</v>
      </c>
      <c r="I139" s="1884"/>
      <c r="J139" s="1885" t="s">
        <v>5247</v>
      </c>
      <c r="K139" s="1886">
        <v>73</v>
      </c>
      <c r="L139" s="135"/>
      <c r="M139" s="104">
        <v>16572.599999999999</v>
      </c>
      <c r="N139" s="104">
        <f t="shared" si="11"/>
        <v>16075.421999999999</v>
      </c>
      <c r="O139" s="105">
        <v>7.0000000000000007E-2</v>
      </c>
      <c r="P139" s="101">
        <f t="shared" si="12"/>
        <v>17200.701539999998</v>
      </c>
    </row>
    <row r="140" spans="1:16">
      <c r="A140" s="136"/>
      <c r="B140" s="1893" t="s">
        <v>912</v>
      </c>
      <c r="C140" s="1881" t="s">
        <v>4537</v>
      </c>
      <c r="D140" s="1922" t="s">
        <v>5248</v>
      </c>
      <c r="E140" s="1894">
        <v>85</v>
      </c>
      <c r="F140" s="1895" t="s">
        <v>174</v>
      </c>
      <c r="G140" s="1896" t="s">
        <v>800</v>
      </c>
      <c r="H140" s="1883">
        <v>1645</v>
      </c>
      <c r="I140" s="1884"/>
      <c r="J140" s="1885" t="s">
        <v>3107</v>
      </c>
      <c r="K140" s="1886">
        <v>68.540000000000006</v>
      </c>
      <c r="L140" s="135"/>
      <c r="M140" s="104">
        <v>6021.12</v>
      </c>
      <c r="N140" s="104">
        <f>M140-(M140*0.03)</f>
        <v>5840.4863999999998</v>
      </c>
      <c r="O140" s="105">
        <v>7.0000000000000007E-2</v>
      </c>
      <c r="P140" s="101">
        <f>(N140*O140)+N140</f>
        <v>6249.3204479999995</v>
      </c>
    </row>
    <row r="141" spans="1:16" ht="35.25" thickBot="1">
      <c r="A141" s="136"/>
      <c r="B141" s="805" t="s">
        <v>912</v>
      </c>
      <c r="C141" s="1055" t="s">
        <v>4544</v>
      </c>
      <c r="D141" s="1901" t="s">
        <v>5249</v>
      </c>
      <c r="E141" s="1790">
        <v>80</v>
      </c>
      <c r="F141" s="1872" t="s">
        <v>1218</v>
      </c>
      <c r="G141" s="766" t="s">
        <v>800</v>
      </c>
      <c r="H141" s="416" t="s">
        <v>627</v>
      </c>
      <c r="I141" s="1115"/>
      <c r="J141" s="1897" t="s">
        <v>5080</v>
      </c>
      <c r="K141" s="1898">
        <v>58.33</v>
      </c>
      <c r="L141" s="135"/>
      <c r="M141" s="104">
        <v>8714.16</v>
      </c>
      <c r="N141" s="104">
        <f>M141-(M141*0.03)</f>
        <v>8452.7351999999992</v>
      </c>
      <c r="O141" s="105">
        <v>7.0000000000000007E-2</v>
      </c>
      <c r="P141" s="101">
        <f>(N141*O141)+N141</f>
        <v>9044.4266639999987</v>
      </c>
    </row>
    <row r="142" spans="1:16" ht="35.25" thickBot="1">
      <c r="A142" s="136"/>
      <c r="B142" s="805" t="s">
        <v>912</v>
      </c>
      <c r="C142" s="1055" t="s">
        <v>4558</v>
      </c>
      <c r="D142" s="1901" t="s">
        <v>3088</v>
      </c>
      <c r="E142" s="1790">
        <v>120</v>
      </c>
      <c r="F142" s="1872" t="s">
        <v>5250</v>
      </c>
      <c r="G142" s="766" t="s">
        <v>800</v>
      </c>
      <c r="H142" s="1345" t="s">
        <v>5251</v>
      </c>
      <c r="I142" s="1115"/>
      <c r="J142" s="1345" t="s">
        <v>5251</v>
      </c>
      <c r="K142" s="1887" t="s">
        <v>5252</v>
      </c>
      <c r="L142" s="135"/>
      <c r="M142" s="104">
        <v>0</v>
      </c>
      <c r="N142" s="104">
        <f>M142-(M142*0.03)</f>
        <v>0</v>
      </c>
      <c r="O142" s="105">
        <v>7.0000000000000007E-2</v>
      </c>
      <c r="P142" s="101">
        <f t="shared" ref="P142:P148" si="13">(N142*O142)+N142</f>
        <v>0</v>
      </c>
    </row>
    <row r="143" spans="1:16">
      <c r="A143" s="136"/>
      <c r="B143" s="805" t="s">
        <v>912</v>
      </c>
      <c r="C143" s="1055" t="s">
        <v>913</v>
      </c>
      <c r="D143" s="375" t="s">
        <v>3088</v>
      </c>
      <c r="E143" s="1790">
        <v>150</v>
      </c>
      <c r="F143" s="1872" t="s">
        <v>2462</v>
      </c>
      <c r="G143" s="766" t="s">
        <v>800</v>
      </c>
      <c r="H143" s="1345" t="s">
        <v>5254</v>
      </c>
      <c r="I143" s="1115"/>
      <c r="J143" s="1345" t="s">
        <v>5254</v>
      </c>
      <c r="K143" s="1887" t="s">
        <v>5255</v>
      </c>
      <c r="L143" s="135"/>
      <c r="M143" s="104">
        <v>18537.7</v>
      </c>
      <c r="N143" s="104">
        <f>M143-(M143*0.03)</f>
        <v>17981.569</v>
      </c>
      <c r="O143" s="105">
        <v>7.0000000000000007E-2</v>
      </c>
      <c r="P143" s="101">
        <f t="shared" si="13"/>
        <v>19240.278829999999</v>
      </c>
    </row>
    <row r="144" spans="1:16" ht="35.25" thickBot="1">
      <c r="A144" s="151"/>
      <c r="B144" s="2001" t="s">
        <v>5437</v>
      </c>
      <c r="C144" s="2002" t="s">
        <v>5438</v>
      </c>
      <c r="D144" s="2003" t="s">
        <v>5439</v>
      </c>
      <c r="E144" s="2004">
        <v>115</v>
      </c>
      <c r="F144" s="2005" t="s">
        <v>5440</v>
      </c>
      <c r="G144" s="2006" t="s">
        <v>800</v>
      </c>
      <c r="H144" s="2007"/>
      <c r="I144" s="2008"/>
      <c r="J144" s="2009" t="s">
        <v>5441</v>
      </c>
      <c r="K144" s="2010">
        <v>84</v>
      </c>
      <c r="L144" s="135"/>
      <c r="M144" s="104">
        <v>9031.68</v>
      </c>
      <c r="N144" s="104">
        <f t="shared" ref="N144:N153" si="14">M144-(M144*0.03)</f>
        <v>8760.7296000000006</v>
      </c>
      <c r="O144" s="105">
        <v>7.0000000000000007E-2</v>
      </c>
      <c r="P144" s="101">
        <f t="shared" si="13"/>
        <v>9373.9806720000015</v>
      </c>
    </row>
    <row r="145" spans="1:16" ht="35.25" thickTop="1">
      <c r="A145" s="152"/>
      <c r="B145" s="69" t="s">
        <v>4343</v>
      </c>
      <c r="C145" s="82" t="s">
        <v>3866</v>
      </c>
      <c r="D145" s="605" t="s">
        <v>533</v>
      </c>
      <c r="E145" s="33">
        <v>18</v>
      </c>
      <c r="F145" s="34" t="s">
        <v>5442</v>
      </c>
      <c r="G145" s="2791" t="s">
        <v>5443</v>
      </c>
      <c r="H145" s="1345" t="s">
        <v>1971</v>
      </c>
      <c r="I145" s="455" t="s">
        <v>701</v>
      </c>
      <c r="J145" s="959" t="s">
        <v>1175</v>
      </c>
      <c r="K145" s="1777" t="s">
        <v>5444</v>
      </c>
      <c r="L145" s="135"/>
      <c r="N145" s="104">
        <f t="shared" si="14"/>
        <v>0</v>
      </c>
      <c r="O145" s="105">
        <v>7.0000000000000007E-2</v>
      </c>
      <c r="P145" s="101">
        <f t="shared" si="13"/>
        <v>0</v>
      </c>
    </row>
    <row r="146" spans="1:16">
      <c r="A146" s="136"/>
      <c r="B146" s="1559"/>
      <c r="C146" s="625"/>
      <c r="D146" s="625"/>
      <c r="E146" s="1734"/>
      <c r="F146" s="1735"/>
      <c r="G146" s="1796"/>
      <c r="H146" s="628"/>
      <c r="I146" s="628"/>
      <c r="J146" s="907"/>
      <c r="K146" s="3841"/>
      <c r="L146" s="135"/>
      <c r="M146" s="104">
        <v>8478.9599999999991</v>
      </c>
      <c r="N146" s="104">
        <f t="shared" si="14"/>
        <v>8224.5911999999989</v>
      </c>
      <c r="O146" s="105">
        <v>7.0000000000000007E-2</v>
      </c>
      <c r="P146" s="101">
        <f t="shared" si="13"/>
        <v>8800.3125839999993</v>
      </c>
    </row>
    <row r="147" spans="1:16">
      <c r="A147" s="136"/>
      <c r="B147" s="852"/>
      <c r="C147" s="218"/>
      <c r="D147" s="218"/>
      <c r="E147" s="1478"/>
      <c r="F147" s="1479"/>
      <c r="G147" s="969"/>
      <c r="H147" s="1345"/>
      <c r="I147" s="1349"/>
      <c r="J147" s="3842"/>
      <c r="K147" s="3843"/>
      <c r="L147" s="135"/>
      <c r="M147" s="104">
        <v>11122.62</v>
      </c>
      <c r="N147" s="104">
        <f t="shared" si="14"/>
        <v>10788.941400000002</v>
      </c>
      <c r="O147" s="105">
        <v>7.0000000000000007E-2</v>
      </c>
      <c r="P147" s="101">
        <f t="shared" si="13"/>
        <v>11544.167298000002</v>
      </c>
    </row>
    <row r="148" spans="1:16">
      <c r="A148" s="136"/>
      <c r="B148" s="2012"/>
      <c r="C148" s="218"/>
      <c r="D148" s="218"/>
      <c r="E148" s="1478"/>
      <c r="F148" s="1479"/>
      <c r="G148" s="969"/>
      <c r="H148" s="69"/>
      <c r="I148" s="69"/>
      <c r="J148" s="908"/>
      <c r="K148" s="3844"/>
      <c r="L148" s="135"/>
      <c r="M148" s="104">
        <v>3813.12</v>
      </c>
      <c r="N148" s="104">
        <f t="shared" si="14"/>
        <v>3698.7264</v>
      </c>
      <c r="O148" s="105">
        <v>7.0000000000000007E-2</v>
      </c>
      <c r="P148" s="101">
        <f t="shared" si="13"/>
        <v>3957.637248</v>
      </c>
    </row>
    <row r="149" spans="1:16">
      <c r="A149" s="136"/>
      <c r="B149" s="2012"/>
      <c r="C149" s="218"/>
      <c r="D149" s="218"/>
      <c r="E149" s="1478"/>
      <c r="F149" s="1479"/>
      <c r="G149" s="969"/>
      <c r="H149" s="69"/>
      <c r="I149" s="69"/>
      <c r="J149" s="908"/>
      <c r="K149" s="3844"/>
      <c r="L149" s="135" t="s">
        <v>8643</v>
      </c>
    </row>
    <row r="150" spans="1:16">
      <c r="A150" s="136"/>
      <c r="B150" s="2012"/>
      <c r="C150" s="218"/>
      <c r="D150" s="218"/>
      <c r="E150" s="1478"/>
      <c r="F150" s="1479"/>
      <c r="G150" s="969"/>
      <c r="H150" s="69"/>
      <c r="I150" s="69"/>
      <c r="J150" s="908"/>
      <c r="K150" s="3844"/>
      <c r="L150" s="135"/>
    </row>
    <row r="151" spans="1:16">
      <c r="A151" s="136"/>
      <c r="B151" s="69"/>
      <c r="C151" s="218"/>
      <c r="D151" s="218"/>
      <c r="E151" s="1478"/>
      <c r="F151" s="1479"/>
      <c r="G151" s="969"/>
      <c r="H151" s="69"/>
      <c r="I151" s="69"/>
      <c r="J151" s="908"/>
      <c r="K151" s="3844"/>
      <c r="L151" s="135"/>
    </row>
    <row r="152" spans="1:16">
      <c r="A152" s="136"/>
      <c r="B152" s="69"/>
      <c r="C152" s="218"/>
      <c r="D152" s="218"/>
      <c r="E152" s="1478"/>
      <c r="F152" s="1479"/>
      <c r="G152" s="1797"/>
      <c r="H152" s="1711"/>
      <c r="I152" s="1712"/>
      <c r="J152" s="3840"/>
      <c r="K152" s="2011"/>
      <c r="L152" s="135"/>
    </row>
    <row r="153" spans="1:16">
      <c r="A153" s="136"/>
      <c r="B153" s="69"/>
      <c r="C153" s="218"/>
      <c r="D153" s="218"/>
      <c r="E153" s="1478"/>
      <c r="F153" s="1479"/>
      <c r="G153" s="1798"/>
      <c r="H153" s="20"/>
      <c r="I153" s="404"/>
      <c r="J153" s="3803"/>
      <c r="K153" s="3845"/>
      <c r="L153" s="135"/>
      <c r="M153" s="104">
        <v>8640</v>
      </c>
      <c r="N153" s="104">
        <f t="shared" si="14"/>
        <v>8380.7999999999993</v>
      </c>
      <c r="O153" s="105">
        <v>7.0000000000000007E-2</v>
      </c>
      <c r="P153" s="101">
        <f>(N153*O153)+N153</f>
        <v>8967.4559999999983</v>
      </c>
    </row>
    <row r="154" spans="1:16" ht="33.75" customHeight="1">
      <c r="A154" s="165"/>
      <c r="B154" s="852"/>
      <c r="C154" s="218"/>
      <c r="D154" s="218"/>
      <c r="E154" s="1478"/>
      <c r="F154" s="1479"/>
      <c r="G154" s="969"/>
      <c r="H154" s="69"/>
      <c r="I154" s="69"/>
      <c r="J154" s="908"/>
      <c r="K154" s="3844"/>
      <c r="L154" s="135"/>
    </row>
    <row r="155" spans="1:16">
      <c r="A155" s="168"/>
      <c r="B155" s="852"/>
      <c r="C155" s="218"/>
      <c r="D155" s="218"/>
      <c r="E155" s="1478"/>
      <c r="F155" s="1479"/>
      <c r="G155" s="969"/>
      <c r="H155" s="69"/>
      <c r="I155" s="69"/>
      <c r="J155" s="908"/>
      <c r="K155" s="3844"/>
      <c r="L155" s="135"/>
      <c r="M155" s="3753"/>
    </row>
    <row r="156" spans="1:16" ht="35.25" thickBot="1">
      <c r="A156" s="168"/>
      <c r="B156" s="1830"/>
      <c r="C156" s="1737"/>
      <c r="D156" s="1737"/>
      <c r="E156" s="1738"/>
      <c r="F156" s="1739"/>
      <c r="G156" s="1740"/>
      <c r="H156" s="1726"/>
      <c r="I156" s="1741"/>
      <c r="J156" s="3846"/>
      <c r="K156" s="3847"/>
      <c r="L156" s="109"/>
      <c r="M156" s="3753"/>
    </row>
    <row r="157" spans="1:16" ht="35.25" thickTop="1">
      <c r="A157" s="2" t="s">
        <v>1</v>
      </c>
      <c r="B157" s="225"/>
      <c r="C157" s="82"/>
      <c r="D157" s="322"/>
      <c r="E157" s="142"/>
      <c r="F157" s="665"/>
      <c r="G157" s="276"/>
      <c r="H157" s="203"/>
      <c r="I157" s="416"/>
      <c r="J157" s="203"/>
      <c r="K157" s="3804"/>
      <c r="L157" s="109"/>
    </row>
    <row r="158" spans="1:16">
      <c r="A158" s="3761" t="s">
        <v>2533</v>
      </c>
      <c r="B158" s="3761"/>
      <c r="C158" s="2"/>
      <c r="D158" s="91"/>
      <c r="F158" s="71"/>
      <c r="I158" s="107"/>
      <c r="K158" s="108"/>
      <c r="L158" s="109"/>
    </row>
    <row r="159" spans="1:16" ht="35.25" thickBot="1">
      <c r="F159" s="71"/>
    </row>
    <row r="160" spans="1:16">
      <c r="A160" s="3770" t="s">
        <v>3</v>
      </c>
      <c r="B160" s="3771"/>
      <c r="C160" s="6" t="s">
        <v>4</v>
      </c>
      <c r="D160" s="110" t="s">
        <v>5</v>
      </c>
      <c r="E160" s="8" t="s">
        <v>6</v>
      </c>
      <c r="F160" s="9" t="s">
        <v>6</v>
      </c>
      <c r="G160" s="111" t="s">
        <v>7</v>
      </c>
      <c r="H160" s="112" t="s">
        <v>8</v>
      </c>
      <c r="I160" s="113" t="s">
        <v>936</v>
      </c>
      <c r="J160" s="114" t="s">
        <v>10</v>
      </c>
      <c r="K160" s="115" t="s">
        <v>10</v>
      </c>
      <c r="L160" s="116" t="s">
        <v>2534</v>
      </c>
      <c r="M160" s="117"/>
    </row>
    <row r="161" spans="1:17" ht="35.25" thickBot="1">
      <c r="A161" s="118"/>
      <c r="B161" s="119"/>
      <c r="C161" s="12"/>
      <c r="D161" s="120" t="s">
        <v>11</v>
      </c>
      <c r="E161" s="14" t="s">
        <v>13</v>
      </c>
      <c r="F161" s="15" t="s">
        <v>12</v>
      </c>
      <c r="G161" s="121"/>
      <c r="H161" s="122" t="s">
        <v>14</v>
      </c>
      <c r="I161" s="123" t="s">
        <v>937</v>
      </c>
      <c r="J161" s="124" t="s">
        <v>16</v>
      </c>
      <c r="K161" s="125" t="s">
        <v>15</v>
      </c>
      <c r="L161" s="126" t="s">
        <v>2535</v>
      </c>
      <c r="M161" s="117"/>
    </row>
    <row r="162" spans="1:17">
      <c r="A162" s="127"/>
      <c r="B162" s="128"/>
      <c r="C162" s="140"/>
      <c r="D162" s="141"/>
      <c r="E162" s="137"/>
      <c r="F162" s="51"/>
      <c r="G162" s="180"/>
      <c r="H162" s="69"/>
      <c r="I162" s="144"/>
      <c r="J162" s="145"/>
      <c r="K162" s="134"/>
      <c r="L162" s="135"/>
      <c r="M162" s="104">
        <v>3552</v>
      </c>
      <c r="N162" s="104">
        <f t="shared" ref="N162:N178" si="15">M162-(M162*0.03)</f>
        <v>3445.44</v>
      </c>
      <c r="O162" s="105">
        <v>7.0000000000000007E-2</v>
      </c>
      <c r="P162" s="101">
        <f t="shared" ref="P162:P178" si="16">(N162*O162)+N162</f>
        <v>3686.6208000000001</v>
      </c>
    </row>
    <row r="163" spans="1:17">
      <c r="A163" s="136"/>
      <c r="B163" s="128"/>
      <c r="C163" s="140"/>
      <c r="D163" s="141"/>
      <c r="E163" s="137"/>
      <c r="F163" s="51"/>
      <c r="G163" s="180"/>
      <c r="H163" s="69"/>
      <c r="I163" s="144"/>
      <c r="J163" s="145"/>
      <c r="K163" s="134"/>
      <c r="L163" s="135"/>
      <c r="N163" s="104">
        <f t="shared" si="15"/>
        <v>0</v>
      </c>
      <c r="O163" s="105">
        <v>7.0000000000000007E-2</v>
      </c>
      <c r="P163" s="101">
        <f t="shared" si="16"/>
        <v>0</v>
      </c>
    </row>
    <row r="164" spans="1:17">
      <c r="A164" s="136"/>
      <c r="B164" s="128"/>
      <c r="C164" s="140"/>
      <c r="D164" s="141"/>
      <c r="E164" s="137"/>
      <c r="F164" s="51"/>
      <c r="G164" s="180"/>
      <c r="H164" s="69"/>
      <c r="I164" s="144"/>
      <c r="J164" s="145"/>
      <c r="K164" s="134"/>
      <c r="L164" s="135"/>
      <c r="M164" s="104">
        <v>9498.06</v>
      </c>
      <c r="N164" s="104">
        <f t="shared" si="15"/>
        <v>9213.118199999999</v>
      </c>
      <c r="O164" s="105">
        <v>7.0000000000000007E-2</v>
      </c>
      <c r="P164" s="101">
        <f t="shared" si="16"/>
        <v>9858.0364739999986</v>
      </c>
    </row>
    <row r="165" spans="1:17">
      <c r="A165" s="136"/>
      <c r="B165" s="70"/>
      <c r="C165" s="48"/>
      <c r="D165" s="159"/>
      <c r="E165" s="158"/>
      <c r="F165" s="51"/>
      <c r="G165" s="131"/>
      <c r="H165" s="29"/>
      <c r="I165" s="132"/>
      <c r="J165" s="133"/>
      <c r="K165" s="134"/>
      <c r="L165" s="135"/>
      <c r="M165" s="104">
        <v>15305.4</v>
      </c>
      <c r="N165" s="104">
        <f t="shared" si="15"/>
        <v>14846.237999999999</v>
      </c>
      <c r="O165" s="105">
        <v>7.0000000000000007E-2</v>
      </c>
      <c r="P165" s="101">
        <f t="shared" si="16"/>
        <v>15885.47466</v>
      </c>
    </row>
    <row r="166" spans="1:17">
      <c r="A166" s="136"/>
      <c r="B166" s="70"/>
      <c r="C166" s="48"/>
      <c r="D166" s="159"/>
      <c r="E166" s="160"/>
      <c r="F166" s="161"/>
      <c r="G166" s="131"/>
      <c r="H166" s="162"/>
      <c r="I166" s="163"/>
      <c r="J166" s="166"/>
      <c r="K166" s="167"/>
      <c r="L166" s="135"/>
      <c r="N166" s="104">
        <f t="shared" si="15"/>
        <v>0</v>
      </c>
      <c r="O166" s="105">
        <v>7.0000000000000007E-2</v>
      </c>
      <c r="P166" s="101">
        <f t="shared" si="16"/>
        <v>0</v>
      </c>
    </row>
    <row r="167" spans="1:17">
      <c r="A167" s="136"/>
      <c r="B167" s="70"/>
      <c r="C167" s="48"/>
      <c r="D167" s="1415"/>
      <c r="E167" s="160"/>
      <c r="F167" s="161"/>
      <c r="G167" s="131"/>
      <c r="H167" s="162"/>
      <c r="I167" s="163"/>
      <c r="J167" s="166"/>
      <c r="K167" s="167"/>
      <c r="L167" s="135"/>
      <c r="N167" s="104">
        <f t="shared" si="15"/>
        <v>0</v>
      </c>
      <c r="O167" s="105">
        <v>7.0000000000000007E-2</v>
      </c>
      <c r="P167" s="101">
        <f t="shared" si="16"/>
        <v>0</v>
      </c>
    </row>
    <row r="168" spans="1:17">
      <c r="A168" s="136"/>
      <c r="B168" s="62">
        <f>B171</f>
        <v>0</v>
      </c>
      <c r="C168" s="48"/>
      <c r="D168" s="129"/>
      <c r="E168" s="137"/>
      <c r="F168" s="51"/>
      <c r="G168" s="131"/>
      <c r="H168" s="29"/>
      <c r="I168" s="132"/>
      <c r="J168" s="133"/>
      <c r="K168" s="134"/>
      <c r="L168" s="135"/>
      <c r="N168" s="104">
        <f t="shared" si="15"/>
        <v>0</v>
      </c>
      <c r="O168" s="105">
        <v>7.0000000000000007E-2</v>
      </c>
      <c r="P168" s="101">
        <f t="shared" si="16"/>
        <v>0</v>
      </c>
    </row>
    <row r="169" spans="1:17">
      <c r="A169" s="136"/>
      <c r="B169" s="28"/>
      <c r="C169" s="140"/>
      <c r="D169" s="141"/>
      <c r="E169" s="137"/>
      <c r="F169" s="51"/>
      <c r="G169" s="180"/>
      <c r="H169" s="69"/>
      <c r="I169" s="144"/>
      <c r="J169" s="145"/>
      <c r="K169" s="181"/>
      <c r="M169" s="104">
        <v>14244.12</v>
      </c>
      <c r="N169" s="104">
        <f t="shared" si="15"/>
        <v>13816.796400000001</v>
      </c>
      <c r="O169" s="105">
        <v>7.0000000000000007E-2</v>
      </c>
      <c r="P169" s="101">
        <f t="shared" si="16"/>
        <v>14783.972148000001</v>
      </c>
    </row>
    <row r="170" spans="1:17">
      <c r="A170" s="136"/>
      <c r="B170" s="28"/>
      <c r="C170" s="48"/>
      <c r="D170" s="129"/>
      <c r="E170" s="137"/>
      <c r="F170" s="51"/>
      <c r="G170" s="131"/>
      <c r="H170" s="29"/>
      <c r="I170" s="132"/>
      <c r="J170" s="133"/>
      <c r="K170" s="134"/>
      <c r="L170" s="135"/>
      <c r="M170" s="104">
        <v>3240</v>
      </c>
      <c r="N170" s="104">
        <f t="shared" si="15"/>
        <v>3142.8</v>
      </c>
      <c r="O170" s="105">
        <v>7.0000000000000007E-2</v>
      </c>
      <c r="P170" s="101">
        <f t="shared" si="16"/>
        <v>3362.7960000000003</v>
      </c>
    </row>
    <row r="171" spans="1:17">
      <c r="A171" s="136"/>
      <c r="B171" s="63"/>
      <c r="C171" s="48"/>
      <c r="D171" s="129"/>
      <c r="E171" s="137"/>
      <c r="F171" s="51"/>
      <c r="G171" s="131"/>
      <c r="H171" s="29"/>
      <c r="I171" s="132"/>
      <c r="J171" s="133"/>
      <c r="K171" s="134"/>
      <c r="L171" s="135"/>
      <c r="M171" s="104">
        <v>14700</v>
      </c>
      <c r="N171" s="104">
        <f t="shared" si="15"/>
        <v>14259</v>
      </c>
      <c r="O171" s="105">
        <v>7.0000000000000007E-2</v>
      </c>
      <c r="P171" s="101">
        <f t="shared" si="16"/>
        <v>15257.130000000001</v>
      </c>
    </row>
    <row r="172" spans="1:17">
      <c r="A172" s="136"/>
      <c r="B172" s="28"/>
      <c r="C172" s="140"/>
      <c r="D172" s="141"/>
      <c r="E172" s="142"/>
      <c r="F172" s="143"/>
      <c r="G172" s="180"/>
      <c r="H172" s="69"/>
      <c r="I172" s="144"/>
      <c r="J172" s="145"/>
      <c r="K172" s="146"/>
      <c r="L172" s="147"/>
      <c r="M172" s="104">
        <v>14582.7</v>
      </c>
      <c r="N172" s="104">
        <f t="shared" si="15"/>
        <v>14145.219000000001</v>
      </c>
      <c r="O172" s="105">
        <v>7.0000000000000007E-2</v>
      </c>
      <c r="P172" s="101">
        <f t="shared" si="16"/>
        <v>15135.384330000001</v>
      </c>
    </row>
    <row r="173" spans="1:17">
      <c r="A173" s="136"/>
      <c r="B173" s="28"/>
      <c r="C173" s="48"/>
      <c r="D173" s="129"/>
      <c r="E173" s="137"/>
      <c r="F173" s="51"/>
      <c r="G173" s="131"/>
      <c r="H173" s="29"/>
      <c r="I173" s="132"/>
      <c r="J173" s="133"/>
      <c r="K173" s="134"/>
      <c r="L173" s="147"/>
      <c r="M173" s="104">
        <v>13483.8</v>
      </c>
      <c r="N173" s="104">
        <f t="shared" si="15"/>
        <v>13079.286</v>
      </c>
      <c r="O173" s="105">
        <v>7.0000000000000007E-2</v>
      </c>
      <c r="P173" s="101">
        <f t="shared" si="16"/>
        <v>13994.836020000001</v>
      </c>
    </row>
    <row r="174" spans="1:17">
      <c r="A174" s="136"/>
      <c r="B174" s="28"/>
      <c r="C174" s="140"/>
      <c r="D174" s="141"/>
      <c r="E174" s="137"/>
      <c r="F174" s="51"/>
      <c r="G174" s="180"/>
      <c r="H174" s="69"/>
      <c r="I174" s="144"/>
      <c r="J174" s="145"/>
      <c r="K174" s="146"/>
      <c r="L174" s="147"/>
      <c r="M174" s="104">
        <v>2669.52</v>
      </c>
      <c r="N174" s="104">
        <f t="shared" si="15"/>
        <v>2589.4344000000001</v>
      </c>
      <c r="O174" s="105">
        <v>7.0000000000000007E-2</v>
      </c>
      <c r="P174" s="101">
        <f t="shared" si="16"/>
        <v>2770.6948080000002</v>
      </c>
    </row>
    <row r="175" spans="1:17">
      <c r="A175" s="136"/>
      <c r="B175" s="28"/>
      <c r="C175" s="140"/>
      <c r="D175" s="141"/>
      <c r="E175" s="137"/>
      <c r="F175" s="51"/>
      <c r="G175" s="180"/>
      <c r="H175" s="69"/>
      <c r="I175" s="144"/>
      <c r="J175" s="145"/>
      <c r="K175" s="146"/>
      <c r="L175" s="147"/>
      <c r="N175" s="104">
        <f t="shared" si="15"/>
        <v>0</v>
      </c>
      <c r="O175" s="105">
        <v>7.0000000000000007E-2</v>
      </c>
      <c r="P175" s="101">
        <f t="shared" si="16"/>
        <v>0</v>
      </c>
    </row>
    <row r="176" spans="1:17">
      <c r="A176" s="148"/>
      <c r="B176" s="63"/>
      <c r="C176" s="140"/>
      <c r="D176" s="141"/>
      <c r="E176" s="137"/>
      <c r="F176" s="51"/>
      <c r="G176" s="180"/>
      <c r="H176" s="69"/>
      <c r="I176" s="144"/>
      <c r="J176" s="145"/>
      <c r="K176" s="146"/>
      <c r="L176" s="147"/>
      <c r="M176" s="104">
        <v>12972.96</v>
      </c>
      <c r="N176" s="104">
        <f t="shared" si="15"/>
        <v>12583.771199999999</v>
      </c>
      <c r="O176" s="105">
        <v>7.0000000000000007E-2</v>
      </c>
      <c r="P176" s="101">
        <f t="shared" si="16"/>
        <v>13464.635183999999</v>
      </c>
      <c r="Q176" s="3">
        <f>598.5/12</f>
        <v>49.875</v>
      </c>
    </row>
    <row r="177" spans="1:17">
      <c r="A177" s="136"/>
      <c r="B177" s="28"/>
      <c r="C177" s="48"/>
      <c r="D177" s="129"/>
      <c r="E177" s="137"/>
      <c r="F177" s="51"/>
      <c r="G177" s="131"/>
      <c r="H177" s="29"/>
      <c r="I177" s="132"/>
      <c r="J177" s="145"/>
      <c r="K177" s="134"/>
      <c r="L177" s="147"/>
      <c r="M177" s="104">
        <v>12687.84</v>
      </c>
      <c r="N177" s="104">
        <f t="shared" si="15"/>
        <v>12307.2048</v>
      </c>
      <c r="O177" s="105">
        <v>7.0000000000000007E-2</v>
      </c>
      <c r="P177" s="101">
        <f t="shared" si="16"/>
        <v>13168.709135999999</v>
      </c>
      <c r="Q177" s="3">
        <f>450/12</f>
        <v>37.5</v>
      </c>
    </row>
    <row r="178" spans="1:17">
      <c r="A178" s="136"/>
      <c r="B178" s="28"/>
      <c r="C178" s="48"/>
      <c r="D178" s="129"/>
      <c r="E178" s="137"/>
      <c r="F178" s="51"/>
      <c r="G178" s="131"/>
      <c r="H178" s="29"/>
      <c r="I178" s="132"/>
      <c r="J178" s="133"/>
      <c r="K178" s="134"/>
      <c r="L178" s="135"/>
      <c r="M178" s="104">
        <v>16572.599999999999</v>
      </c>
      <c r="N178" s="104">
        <f t="shared" si="15"/>
        <v>16075.421999999999</v>
      </c>
      <c r="O178" s="105">
        <v>7.0000000000000007E-2</v>
      </c>
      <c r="P178" s="101">
        <f t="shared" si="16"/>
        <v>17200.701539999998</v>
      </c>
    </row>
    <row r="179" spans="1:17">
      <c r="A179" s="136"/>
      <c r="B179" s="28"/>
      <c r="C179" s="48"/>
      <c r="D179" s="129"/>
      <c r="E179" s="44"/>
      <c r="F179" s="51"/>
      <c r="G179" s="131"/>
      <c r="H179" s="29"/>
      <c r="I179" s="150"/>
      <c r="J179" s="133"/>
      <c r="K179" s="134"/>
      <c r="L179" s="135"/>
      <c r="M179" s="104">
        <v>6021.12</v>
      </c>
      <c r="N179" s="104">
        <f>M179-(M179*0.03)</f>
        <v>5840.4863999999998</v>
      </c>
      <c r="O179" s="105">
        <v>7.0000000000000007E-2</v>
      </c>
      <c r="P179" s="101">
        <f>(N179*O179)+N179</f>
        <v>6249.3204479999995</v>
      </c>
    </row>
    <row r="180" spans="1:17">
      <c r="A180" s="136"/>
      <c r="B180" s="28"/>
      <c r="C180" s="48"/>
      <c r="D180" s="129"/>
      <c r="E180" s="44"/>
      <c r="F180" s="51"/>
      <c r="G180" s="131"/>
      <c r="H180" s="29"/>
      <c r="I180" s="132"/>
      <c r="J180" s="133"/>
      <c r="K180" s="134"/>
      <c r="L180" s="135"/>
      <c r="M180" s="104">
        <v>8714.16</v>
      </c>
      <c r="N180" s="104">
        <f>M180-(M180*0.03)</f>
        <v>8452.7351999999992</v>
      </c>
      <c r="O180" s="105">
        <v>7.0000000000000007E-2</v>
      </c>
      <c r="P180" s="101">
        <f>(N180*O180)+N180</f>
        <v>9044.4266639999987</v>
      </c>
    </row>
    <row r="181" spans="1:17">
      <c r="A181" s="136"/>
      <c r="B181" s="28"/>
      <c r="C181" s="48"/>
      <c r="D181" s="129"/>
      <c r="E181" s="44"/>
      <c r="F181" s="51"/>
      <c r="G181" s="131"/>
      <c r="H181" s="29"/>
      <c r="I181" s="132"/>
      <c r="J181" s="133"/>
      <c r="K181" s="134"/>
      <c r="L181" s="135"/>
      <c r="M181" s="104">
        <v>0</v>
      </c>
      <c r="N181" s="104">
        <f>M181-(M181*0.03)</f>
        <v>0</v>
      </c>
      <c r="O181" s="105">
        <v>7.0000000000000007E-2</v>
      </c>
      <c r="P181" s="101">
        <f t="shared" ref="P181:P187" si="17">(N181*O181)+N181</f>
        <v>0</v>
      </c>
    </row>
    <row r="182" spans="1:17">
      <c r="A182" s="136"/>
      <c r="B182" s="63"/>
      <c r="C182" s="48"/>
      <c r="D182" s="129"/>
      <c r="E182" s="44"/>
      <c r="F182" s="51"/>
      <c r="G182" s="131"/>
      <c r="H182" s="29"/>
      <c r="I182" s="132"/>
      <c r="J182" s="133"/>
      <c r="K182" s="134"/>
      <c r="L182" s="135"/>
      <c r="M182" s="104">
        <v>18537.7</v>
      </c>
      <c r="N182" s="104">
        <f>M182-(M182*0.03)</f>
        <v>17981.569</v>
      </c>
      <c r="O182" s="105">
        <v>7.0000000000000007E-2</v>
      </c>
      <c r="P182" s="101">
        <f t="shared" si="17"/>
        <v>19240.278829999999</v>
      </c>
    </row>
    <row r="183" spans="1:17">
      <c r="A183" s="151"/>
      <c r="B183" s="28"/>
      <c r="C183" s="48"/>
      <c r="D183" s="129"/>
      <c r="E183" s="50"/>
      <c r="F183" s="51"/>
      <c r="G183" s="131"/>
      <c r="H183" s="29"/>
      <c r="I183" s="132"/>
      <c r="J183" s="133"/>
      <c r="K183" s="134"/>
      <c r="L183" s="135"/>
      <c r="M183" s="104">
        <v>9031.68</v>
      </c>
      <c r="N183" s="104">
        <f t="shared" ref="N183:N192" si="18">M183-(M183*0.03)</f>
        <v>8760.7296000000006</v>
      </c>
      <c r="O183" s="105">
        <v>7.0000000000000007E-2</v>
      </c>
      <c r="P183" s="101">
        <f t="shared" si="17"/>
        <v>9373.9806720000015</v>
      </c>
    </row>
    <row r="184" spans="1:17">
      <c r="A184" s="152"/>
      <c r="B184" s="28"/>
      <c r="C184" s="48"/>
      <c r="D184" s="129"/>
      <c r="E184" s="153"/>
      <c r="F184" s="51"/>
      <c r="G184" s="131"/>
      <c r="H184" s="35"/>
      <c r="I184" s="154"/>
      <c r="J184" s="155"/>
      <c r="K184" s="156"/>
      <c r="L184" s="135"/>
      <c r="N184" s="104">
        <f t="shared" si="18"/>
        <v>0</v>
      </c>
      <c r="O184" s="105">
        <v>7.0000000000000007E-2</v>
      </c>
      <c r="P184" s="101">
        <f t="shared" si="17"/>
        <v>0</v>
      </c>
    </row>
    <row r="185" spans="1:17">
      <c r="A185" s="136"/>
      <c r="B185" s="28"/>
      <c r="C185" s="48"/>
      <c r="D185" s="129"/>
      <c r="E185" s="157"/>
      <c r="F185" s="51"/>
      <c r="G185" s="131"/>
      <c r="H185" s="29"/>
      <c r="I185" s="132"/>
      <c r="J185" s="133"/>
      <c r="K185" s="134"/>
      <c r="L185" s="135"/>
      <c r="M185" s="104">
        <v>8478.9599999999991</v>
      </c>
      <c r="N185" s="104">
        <f t="shared" si="18"/>
        <v>8224.5911999999989</v>
      </c>
      <c r="O185" s="105">
        <v>7.0000000000000007E-2</v>
      </c>
      <c r="P185" s="101">
        <f t="shared" si="17"/>
        <v>8800.3125839999993</v>
      </c>
    </row>
    <row r="186" spans="1:17">
      <c r="A186" s="136"/>
      <c r="B186" s="28"/>
      <c r="C186" s="48"/>
      <c r="D186" s="129"/>
      <c r="E186" s="158"/>
      <c r="F186" s="51"/>
      <c r="G186" s="131"/>
      <c r="H186" s="29"/>
      <c r="I186" s="132"/>
      <c r="J186" s="133"/>
      <c r="K186" s="134"/>
      <c r="L186" s="135"/>
      <c r="M186" s="104">
        <v>11122.62</v>
      </c>
      <c r="N186" s="104">
        <f t="shared" si="18"/>
        <v>10788.941400000002</v>
      </c>
      <c r="O186" s="105">
        <v>7.0000000000000007E-2</v>
      </c>
      <c r="P186" s="101">
        <f t="shared" si="17"/>
        <v>11544.167298000002</v>
      </c>
    </row>
    <row r="187" spans="1:17">
      <c r="A187" s="136"/>
      <c r="B187" s="174"/>
      <c r="C187" s="48"/>
      <c r="D187" s="159"/>
      <c r="E187" s="160"/>
      <c r="F187" s="161"/>
      <c r="G187" s="131"/>
      <c r="H187" s="162"/>
      <c r="I187" s="163"/>
      <c r="J187" s="133"/>
      <c r="K187" s="134"/>
      <c r="L187" s="135"/>
      <c r="M187" s="104">
        <v>3813.12</v>
      </c>
      <c r="N187" s="104">
        <f t="shared" si="18"/>
        <v>3698.7264</v>
      </c>
      <c r="O187" s="105">
        <v>7.0000000000000007E-2</v>
      </c>
      <c r="P187" s="101">
        <f t="shared" si="17"/>
        <v>3957.637248</v>
      </c>
    </row>
    <row r="188" spans="1:17">
      <c r="A188" s="136"/>
      <c r="B188" s="174"/>
      <c r="C188" s="48"/>
      <c r="D188" s="159"/>
      <c r="E188" s="182"/>
      <c r="F188" s="161"/>
      <c r="G188" s="131"/>
      <c r="H188" s="162"/>
      <c r="I188" s="163"/>
      <c r="J188" s="133"/>
      <c r="K188" s="134"/>
      <c r="L188" s="135"/>
    </row>
    <row r="189" spans="1:17">
      <c r="A189" s="136"/>
      <c r="B189" s="174"/>
      <c r="C189" s="48"/>
      <c r="D189" s="159"/>
      <c r="E189" s="182"/>
      <c r="F189" s="161"/>
      <c r="G189" s="131"/>
      <c r="H189" s="162"/>
      <c r="I189" s="163"/>
      <c r="J189" s="133"/>
      <c r="K189" s="134"/>
      <c r="L189" s="135"/>
    </row>
    <row r="190" spans="1:17">
      <c r="A190" s="136"/>
      <c r="B190" s="174"/>
      <c r="C190" s="48"/>
      <c r="D190" s="159"/>
      <c r="E190" s="182"/>
      <c r="F190" s="161"/>
      <c r="G190" s="131"/>
      <c r="H190" s="162"/>
      <c r="I190" s="163"/>
      <c r="J190" s="133"/>
      <c r="K190" s="134"/>
      <c r="L190" s="135"/>
    </row>
    <row r="191" spans="1:17">
      <c r="A191" s="136"/>
      <c r="B191" s="174"/>
      <c r="C191" s="48"/>
      <c r="D191" s="159"/>
      <c r="E191" s="158"/>
      <c r="F191" s="51"/>
      <c r="G191" s="131"/>
      <c r="H191" s="29"/>
      <c r="I191" s="132"/>
      <c r="J191" s="133"/>
      <c r="K191" s="134"/>
      <c r="L191" s="135"/>
    </row>
    <row r="192" spans="1:17">
      <c r="A192" s="136"/>
      <c r="B192" s="177"/>
      <c r="C192" s="48"/>
      <c r="D192" s="159"/>
      <c r="E192" s="158"/>
      <c r="F192" s="51"/>
      <c r="G192" s="131"/>
      <c r="H192" s="29"/>
      <c r="I192" s="132"/>
      <c r="J192" s="133"/>
      <c r="K192" s="134"/>
      <c r="L192" s="135"/>
      <c r="M192" s="104">
        <v>8640</v>
      </c>
      <c r="N192" s="104">
        <f t="shared" si="18"/>
        <v>8380.7999999999993</v>
      </c>
      <c r="O192" s="105">
        <v>7.0000000000000007E-2</v>
      </c>
      <c r="P192" s="101">
        <f>(N192*O192)+N192</f>
        <v>8967.4559999999983</v>
      </c>
    </row>
    <row r="193" spans="1:16" ht="34.5" customHeight="1">
      <c r="A193" s="165"/>
      <c r="B193" s="174"/>
      <c r="C193" s="48"/>
      <c r="D193" s="159"/>
      <c r="E193" s="160"/>
      <c r="F193" s="161"/>
      <c r="G193" s="131"/>
      <c r="H193" s="162"/>
      <c r="I193" s="163"/>
      <c r="J193" s="166"/>
      <c r="K193" s="167"/>
      <c r="L193" s="135"/>
    </row>
    <row r="194" spans="1:16">
      <c r="A194" s="168"/>
      <c r="B194" s="174"/>
      <c r="C194" s="48"/>
      <c r="D194" s="159"/>
      <c r="E194" s="158"/>
      <c r="F194" s="51"/>
      <c r="G194" s="131"/>
      <c r="H194" s="29"/>
      <c r="I194" s="132"/>
      <c r="J194" s="133"/>
      <c r="K194" s="134"/>
      <c r="L194" s="171"/>
      <c r="M194" s="3753"/>
    </row>
    <row r="195" spans="1:16">
      <c r="F195" s="71"/>
    </row>
    <row r="196" spans="1:16">
      <c r="A196" s="2" t="s">
        <v>1</v>
      </c>
      <c r="B196" s="106"/>
      <c r="C196" s="78"/>
      <c r="F196" s="71"/>
      <c r="I196" s="107"/>
      <c r="K196" s="108"/>
      <c r="L196" s="109"/>
    </row>
    <row r="197" spans="1:16">
      <c r="A197" s="3761" t="s">
        <v>2670</v>
      </c>
      <c r="B197" s="3761"/>
      <c r="C197" s="2"/>
      <c r="D197" s="91"/>
      <c r="F197" s="71"/>
      <c r="I197" s="107"/>
      <c r="K197" s="108"/>
      <c r="L197" s="109"/>
    </row>
    <row r="198" spans="1:16" ht="35.25" thickBot="1">
      <c r="F198" s="71"/>
    </row>
    <row r="199" spans="1:16">
      <c r="A199" s="3770" t="s">
        <v>3</v>
      </c>
      <c r="B199" s="3771"/>
      <c r="C199" s="6" t="s">
        <v>4</v>
      </c>
      <c r="D199" s="110" t="s">
        <v>5</v>
      </c>
      <c r="E199" s="8" t="s">
        <v>6</v>
      </c>
      <c r="F199" s="9" t="s">
        <v>6</v>
      </c>
      <c r="G199" s="111" t="s">
        <v>7</v>
      </c>
      <c r="H199" s="112" t="s">
        <v>8</v>
      </c>
      <c r="I199" s="113" t="s">
        <v>936</v>
      </c>
      <c r="J199" s="114" t="s">
        <v>10</v>
      </c>
      <c r="K199" s="115" t="s">
        <v>10</v>
      </c>
      <c r="L199" s="116" t="s">
        <v>2534</v>
      </c>
      <c r="M199" s="117"/>
    </row>
    <row r="200" spans="1:16" ht="35.25" thickBot="1">
      <c r="A200" s="118"/>
      <c r="B200" s="119"/>
      <c r="C200" s="12"/>
      <c r="D200" s="120" t="s">
        <v>11</v>
      </c>
      <c r="E200" s="14" t="s">
        <v>13</v>
      </c>
      <c r="F200" s="15" t="s">
        <v>12</v>
      </c>
      <c r="G200" s="121"/>
      <c r="H200" s="122" t="s">
        <v>14</v>
      </c>
      <c r="I200" s="123" t="s">
        <v>937</v>
      </c>
      <c r="J200" s="124" t="s">
        <v>16</v>
      </c>
      <c r="K200" s="125" t="s">
        <v>15</v>
      </c>
      <c r="L200" s="126" t="s">
        <v>2535</v>
      </c>
      <c r="M200" s="117"/>
    </row>
    <row r="201" spans="1:16">
      <c r="A201" s="127"/>
      <c r="B201" s="61" t="s">
        <v>9077</v>
      </c>
      <c r="C201" s="48"/>
      <c r="D201" s="129"/>
      <c r="E201" s="130"/>
      <c r="F201" s="88"/>
      <c r="G201" s="131"/>
      <c r="H201" s="29"/>
      <c r="I201" s="132"/>
      <c r="J201" s="133"/>
      <c r="K201" s="114"/>
      <c r="L201" s="135"/>
      <c r="M201" s="104">
        <v>3552</v>
      </c>
      <c r="N201" s="104">
        <f t="shared" ref="N201:N217" si="19">M201-(M201*0.03)</f>
        <v>3445.44</v>
      </c>
      <c r="O201" s="105">
        <v>7.0000000000000007E-2</v>
      </c>
      <c r="P201" s="101">
        <f t="shared" ref="P201:P217" si="20">(N201*O201)+N201</f>
        <v>3686.6208000000001</v>
      </c>
    </row>
    <row r="202" spans="1:16">
      <c r="A202" s="136"/>
      <c r="B202" s="28" t="s">
        <v>8635</v>
      </c>
      <c r="C202" s="48"/>
      <c r="D202" s="129"/>
      <c r="E202" s="137"/>
      <c r="F202" s="51"/>
      <c r="G202" s="131"/>
      <c r="H202" s="29"/>
      <c r="I202" s="132"/>
      <c r="J202" s="133"/>
      <c r="K202" s="176"/>
      <c r="L202" s="135"/>
      <c r="N202" s="104">
        <f t="shared" si="19"/>
        <v>0</v>
      </c>
      <c r="O202" s="105">
        <v>7.0000000000000007E-2</v>
      </c>
      <c r="P202" s="101">
        <f t="shared" si="20"/>
        <v>0</v>
      </c>
    </row>
    <row r="203" spans="1:16">
      <c r="A203" s="136"/>
      <c r="B203" s="28" t="s">
        <v>8636</v>
      </c>
      <c r="C203" s="48"/>
      <c r="D203" s="129"/>
      <c r="E203" s="137"/>
      <c r="F203" s="51"/>
      <c r="G203" s="131"/>
      <c r="H203" s="29"/>
      <c r="I203" s="132"/>
      <c r="J203" s="133"/>
      <c r="K203" s="179"/>
      <c r="L203" s="135"/>
      <c r="M203" s="104">
        <v>9498.06</v>
      </c>
      <c r="N203" s="104">
        <f t="shared" si="19"/>
        <v>9213.118199999999</v>
      </c>
      <c r="O203" s="105">
        <v>7.0000000000000007E-2</v>
      </c>
      <c r="P203" s="101">
        <f t="shared" si="20"/>
        <v>9858.0364739999986</v>
      </c>
    </row>
    <row r="204" spans="1:16">
      <c r="A204" s="136"/>
      <c r="B204" s="28" t="s">
        <v>9078</v>
      </c>
      <c r="C204" s="48"/>
      <c r="D204" s="129"/>
      <c r="E204" s="137"/>
      <c r="F204" s="51"/>
      <c r="G204" s="131"/>
      <c r="H204" s="29"/>
      <c r="I204" s="132"/>
      <c r="J204" s="133"/>
      <c r="K204" s="134"/>
      <c r="L204" s="135"/>
      <c r="M204" s="104">
        <v>15305.4</v>
      </c>
      <c r="N204" s="104">
        <f t="shared" si="19"/>
        <v>14846.237999999999</v>
      </c>
      <c r="O204" s="105">
        <v>7.0000000000000007E-2</v>
      </c>
      <c r="P204" s="101">
        <f t="shared" si="20"/>
        <v>15885.47466</v>
      </c>
    </row>
    <row r="205" spans="1:16">
      <c r="A205" s="136"/>
      <c r="B205" s="28" t="s">
        <v>8642</v>
      </c>
      <c r="C205" s="48"/>
      <c r="D205" s="129"/>
      <c r="E205" s="137"/>
      <c r="F205" s="51"/>
      <c r="G205" s="131"/>
      <c r="H205" s="29"/>
      <c r="I205" s="132"/>
      <c r="J205" s="133"/>
      <c r="K205" s="134"/>
      <c r="L205" s="135"/>
      <c r="N205" s="104">
        <f t="shared" si="19"/>
        <v>0</v>
      </c>
      <c r="O205" s="105">
        <v>7.0000000000000007E-2</v>
      </c>
      <c r="P205" s="101">
        <f t="shared" si="20"/>
        <v>0</v>
      </c>
    </row>
    <row r="206" spans="1:16">
      <c r="A206" s="136"/>
      <c r="B206" s="28" t="s">
        <v>8644</v>
      </c>
      <c r="C206" s="48"/>
      <c r="D206" s="129"/>
      <c r="E206" s="137"/>
      <c r="F206" s="51"/>
      <c r="G206" s="131"/>
      <c r="H206" s="29"/>
      <c r="I206" s="132"/>
      <c r="J206" s="133"/>
      <c r="K206" s="134"/>
      <c r="L206" s="135"/>
      <c r="N206" s="104">
        <f t="shared" si="19"/>
        <v>0</v>
      </c>
      <c r="O206" s="105">
        <v>7.0000000000000007E-2</v>
      </c>
      <c r="P206" s="101">
        <f t="shared" si="20"/>
        <v>0</v>
      </c>
    </row>
    <row r="207" spans="1:16">
      <c r="A207" s="136"/>
      <c r="B207" s="28" t="s">
        <v>8645</v>
      </c>
      <c r="C207" s="48"/>
      <c r="D207" s="129"/>
      <c r="E207" s="137"/>
      <c r="F207" s="51"/>
      <c r="G207" s="131"/>
      <c r="H207" s="29"/>
      <c r="I207" s="132"/>
      <c r="J207" s="133"/>
      <c r="K207" s="134"/>
      <c r="L207" s="135"/>
      <c r="N207" s="104">
        <f t="shared" si="19"/>
        <v>0</v>
      </c>
      <c r="O207" s="105">
        <v>7.0000000000000007E-2</v>
      </c>
      <c r="P207" s="101">
        <f t="shared" si="20"/>
        <v>0</v>
      </c>
    </row>
    <row r="208" spans="1:16">
      <c r="A208" s="136"/>
      <c r="B208" s="28" t="s">
        <v>8646</v>
      </c>
      <c r="C208" s="140"/>
      <c r="D208" s="141"/>
      <c r="E208" s="137"/>
      <c r="F208" s="51"/>
      <c r="G208" s="180"/>
      <c r="H208" s="69"/>
      <c r="I208" s="144"/>
      <c r="J208" s="145"/>
      <c r="K208" s="181"/>
      <c r="M208" s="104">
        <v>14244.12</v>
      </c>
      <c r="N208" s="104">
        <f t="shared" si="19"/>
        <v>13816.796400000001</v>
      </c>
      <c r="O208" s="105">
        <v>7.0000000000000007E-2</v>
      </c>
      <c r="P208" s="101">
        <f t="shared" si="20"/>
        <v>14783.972148000001</v>
      </c>
    </row>
    <row r="209" spans="1:16">
      <c r="A209" s="136"/>
      <c r="B209" s="28" t="s">
        <v>9079</v>
      </c>
      <c r="C209" s="48"/>
      <c r="D209" s="129"/>
      <c r="E209" s="137"/>
      <c r="F209" s="51"/>
      <c r="G209" s="131"/>
      <c r="H209" s="29"/>
      <c r="I209" s="132"/>
      <c r="J209" s="133"/>
      <c r="K209" s="134"/>
      <c r="L209" s="135"/>
      <c r="M209" s="104">
        <v>3240</v>
      </c>
      <c r="N209" s="104">
        <f t="shared" si="19"/>
        <v>3142.8</v>
      </c>
      <c r="O209" s="105">
        <v>7.0000000000000007E-2</v>
      </c>
      <c r="P209" s="101">
        <f t="shared" si="20"/>
        <v>3362.7960000000003</v>
      </c>
    </row>
    <row r="210" spans="1:16">
      <c r="A210" s="136"/>
      <c r="B210" s="28" t="s">
        <v>8652</v>
      </c>
      <c r="C210" s="48"/>
      <c r="D210" s="129"/>
      <c r="E210" s="137"/>
      <c r="F210" s="51"/>
      <c r="G210" s="131"/>
      <c r="H210" s="29"/>
      <c r="I210" s="132"/>
      <c r="J210" s="133"/>
      <c r="K210" s="134"/>
      <c r="L210" s="135"/>
      <c r="M210" s="104">
        <v>14700</v>
      </c>
      <c r="N210" s="104">
        <f t="shared" si="19"/>
        <v>14259</v>
      </c>
      <c r="O210" s="105">
        <v>7.0000000000000007E-2</v>
      </c>
      <c r="P210" s="101">
        <f t="shared" si="20"/>
        <v>15257.130000000001</v>
      </c>
    </row>
    <row r="211" spans="1:16">
      <c r="A211" s="136"/>
      <c r="B211" s="28" t="s">
        <v>8653</v>
      </c>
      <c r="C211" s="140"/>
      <c r="D211" s="141"/>
      <c r="E211" s="142"/>
      <c r="F211" s="143"/>
      <c r="G211" s="180"/>
      <c r="H211" s="69"/>
      <c r="I211" s="144"/>
      <c r="J211" s="145"/>
      <c r="K211" s="146"/>
      <c r="L211" s="147"/>
      <c r="M211" s="104">
        <v>14582.7</v>
      </c>
      <c r="N211" s="104">
        <f t="shared" si="19"/>
        <v>14145.219000000001</v>
      </c>
      <c r="O211" s="105">
        <v>7.0000000000000007E-2</v>
      </c>
      <c r="P211" s="101">
        <f t="shared" si="20"/>
        <v>15135.384330000001</v>
      </c>
    </row>
    <row r="212" spans="1:16">
      <c r="A212" s="136"/>
      <c r="B212" s="139"/>
      <c r="C212" s="48"/>
      <c r="D212" s="129"/>
      <c r="E212" s="137"/>
      <c r="F212" s="51"/>
      <c r="G212" s="131"/>
      <c r="H212" s="29"/>
      <c r="I212" s="132"/>
      <c r="J212" s="133"/>
      <c r="K212" s="134"/>
      <c r="L212" s="147"/>
      <c r="M212" s="104">
        <v>13483.8</v>
      </c>
      <c r="N212" s="104">
        <f t="shared" si="19"/>
        <v>13079.286</v>
      </c>
      <c r="O212" s="105">
        <v>7.0000000000000007E-2</v>
      </c>
      <c r="P212" s="101">
        <f t="shared" si="20"/>
        <v>13994.836020000001</v>
      </c>
    </row>
    <row r="213" spans="1:16">
      <c r="A213" s="136"/>
      <c r="B213" s="128"/>
      <c r="C213" s="140"/>
      <c r="D213" s="141"/>
      <c r="E213" s="137"/>
      <c r="F213" s="51"/>
      <c r="G213" s="180"/>
      <c r="H213" s="69"/>
      <c r="I213" s="144"/>
      <c r="J213" s="145"/>
      <c r="K213" s="146"/>
      <c r="L213" s="147"/>
      <c r="M213" s="104">
        <v>2669.52</v>
      </c>
      <c r="N213" s="104">
        <f t="shared" si="19"/>
        <v>2589.4344000000001</v>
      </c>
      <c r="O213" s="105">
        <v>7.0000000000000007E-2</v>
      </c>
      <c r="P213" s="101">
        <f t="shared" si="20"/>
        <v>2770.6948080000002</v>
      </c>
    </row>
    <row r="214" spans="1:16" ht="35.25" customHeight="1">
      <c r="A214" s="136"/>
      <c r="B214" s="128"/>
      <c r="C214" s="140"/>
      <c r="D214" s="141"/>
      <c r="E214" s="137"/>
      <c r="F214" s="51"/>
      <c r="G214" s="180"/>
      <c r="H214" s="69"/>
      <c r="I214" s="144"/>
      <c r="J214" s="145"/>
      <c r="K214" s="146"/>
      <c r="L214" s="147"/>
      <c r="N214" s="104">
        <f t="shared" si="19"/>
        <v>0</v>
      </c>
      <c r="O214" s="105">
        <v>7.0000000000000007E-2</v>
      </c>
      <c r="P214" s="101">
        <f t="shared" si="20"/>
        <v>0</v>
      </c>
    </row>
    <row r="215" spans="1:16">
      <c r="A215" s="148"/>
      <c r="B215" s="128"/>
      <c r="C215" s="140"/>
      <c r="D215" s="141"/>
      <c r="E215" s="137"/>
      <c r="F215" s="51"/>
      <c r="G215" s="180"/>
      <c r="H215" s="69"/>
      <c r="I215" s="144"/>
      <c r="J215" s="145"/>
      <c r="K215" s="146"/>
      <c r="L215" s="147"/>
      <c r="M215" s="104">
        <v>12972.96</v>
      </c>
      <c r="N215" s="104">
        <f t="shared" si="19"/>
        <v>12583.771199999999</v>
      </c>
      <c r="O215" s="105">
        <v>7.0000000000000007E-2</v>
      </c>
      <c r="P215" s="101">
        <f t="shared" si="20"/>
        <v>13464.635183999999</v>
      </c>
    </row>
    <row r="216" spans="1:16">
      <c r="A216" s="136"/>
      <c r="B216" s="128"/>
      <c r="C216" s="48"/>
      <c r="D216" s="129"/>
      <c r="E216" s="137"/>
      <c r="F216" s="51"/>
      <c r="G216" s="131"/>
      <c r="H216" s="29"/>
      <c r="I216" s="132"/>
      <c r="J216" s="145"/>
      <c r="K216" s="134"/>
      <c r="L216" s="147"/>
      <c r="M216" s="104">
        <v>12687.84</v>
      </c>
      <c r="N216" s="104">
        <f t="shared" si="19"/>
        <v>12307.2048</v>
      </c>
      <c r="O216" s="105">
        <v>7.0000000000000007E-2</v>
      </c>
      <c r="P216" s="101">
        <f t="shared" si="20"/>
        <v>13168.709135999999</v>
      </c>
    </row>
    <row r="217" spans="1:16">
      <c r="A217" s="136"/>
      <c r="B217" s="128"/>
      <c r="C217" s="48"/>
      <c r="D217" s="129"/>
      <c r="E217" s="137"/>
      <c r="F217" s="51"/>
      <c r="G217" s="131"/>
      <c r="H217" s="29"/>
      <c r="I217" s="132"/>
      <c r="J217" s="133"/>
      <c r="K217" s="134"/>
      <c r="L217" s="135"/>
      <c r="M217" s="104">
        <v>16572.599999999999</v>
      </c>
      <c r="N217" s="104">
        <f t="shared" si="19"/>
        <v>16075.421999999999</v>
      </c>
      <c r="O217" s="105">
        <v>7.0000000000000007E-2</v>
      </c>
      <c r="P217" s="101">
        <f t="shared" si="20"/>
        <v>17200.701539999998</v>
      </c>
    </row>
    <row r="218" spans="1:16">
      <c r="A218" s="136"/>
      <c r="B218" s="128"/>
      <c r="C218" s="48"/>
      <c r="D218" s="129"/>
      <c r="E218" s="44"/>
      <c r="F218" s="51"/>
      <c r="G218" s="131"/>
      <c r="H218" s="29"/>
      <c r="I218" s="150"/>
      <c r="J218" s="133"/>
      <c r="K218" s="134"/>
      <c r="L218" s="135"/>
      <c r="M218" s="104">
        <v>6021.12</v>
      </c>
      <c r="N218" s="104">
        <f>M218-(M218*0.03)</f>
        <v>5840.4863999999998</v>
      </c>
      <c r="O218" s="105">
        <v>7.0000000000000007E-2</v>
      </c>
      <c r="P218" s="101">
        <f>(N218*O218)+N218</f>
        <v>6249.3204479999995</v>
      </c>
    </row>
    <row r="219" spans="1:16">
      <c r="A219" s="136"/>
      <c r="B219" s="128"/>
      <c r="C219" s="48"/>
      <c r="D219" s="129"/>
      <c r="E219" s="44"/>
      <c r="F219" s="51"/>
      <c r="G219" s="131"/>
      <c r="H219" s="29"/>
      <c r="I219" s="132"/>
      <c r="J219" s="133"/>
      <c r="K219" s="134"/>
      <c r="L219" s="135"/>
      <c r="M219" s="104">
        <v>8714.16</v>
      </c>
      <c r="N219" s="104">
        <f>M219-(M219*0.03)</f>
        <v>8452.7351999999992</v>
      </c>
      <c r="O219" s="105">
        <v>7.0000000000000007E-2</v>
      </c>
      <c r="P219" s="101">
        <f>(N219*O219)+N219</f>
        <v>9044.4266639999987</v>
      </c>
    </row>
    <row r="220" spans="1:16">
      <c r="A220" s="136"/>
      <c r="B220" s="128"/>
      <c r="C220" s="48"/>
      <c r="D220" s="129"/>
      <c r="E220" s="44"/>
      <c r="F220" s="51"/>
      <c r="G220" s="131"/>
      <c r="H220" s="29"/>
      <c r="I220" s="132"/>
      <c r="J220" s="133"/>
      <c r="K220" s="134"/>
      <c r="L220" s="135"/>
      <c r="M220" s="104">
        <v>0</v>
      </c>
      <c r="N220" s="104">
        <f>M220-(M220*0.03)</f>
        <v>0</v>
      </c>
      <c r="O220" s="105">
        <v>7.0000000000000007E-2</v>
      </c>
      <c r="P220" s="101">
        <f t="shared" ref="P220:P226" si="21">(N220*O220)+N220</f>
        <v>0</v>
      </c>
    </row>
    <row r="221" spans="1:16">
      <c r="A221" s="136"/>
      <c r="B221" s="128"/>
      <c r="C221" s="48"/>
      <c r="D221" s="129"/>
      <c r="E221" s="44"/>
      <c r="F221" s="51"/>
      <c r="G221" s="131"/>
      <c r="H221" s="29"/>
      <c r="I221" s="132"/>
      <c r="J221" s="133"/>
      <c r="K221" s="134"/>
      <c r="L221" s="135"/>
      <c r="M221" s="104">
        <v>18537.7</v>
      </c>
      <c r="N221" s="104">
        <f>M221-(M221*0.03)</f>
        <v>17981.569</v>
      </c>
      <c r="O221" s="105">
        <v>7.0000000000000007E-2</v>
      </c>
      <c r="P221" s="101">
        <f t="shared" si="21"/>
        <v>19240.278829999999</v>
      </c>
    </row>
    <row r="222" spans="1:16">
      <c r="A222" s="151"/>
      <c r="B222" s="128"/>
      <c r="C222" s="48"/>
      <c r="D222" s="129"/>
      <c r="E222" s="50"/>
      <c r="F222" s="51"/>
      <c r="G222" s="131"/>
      <c r="H222" s="29"/>
      <c r="I222" s="132"/>
      <c r="J222" s="133"/>
      <c r="K222" s="134"/>
      <c r="L222" s="135"/>
      <c r="M222" s="104">
        <v>9031.68</v>
      </c>
      <c r="N222" s="104">
        <f t="shared" ref="N222:N231" si="22">M222-(M222*0.03)</f>
        <v>8760.7296000000006</v>
      </c>
      <c r="O222" s="105">
        <v>7.0000000000000007E-2</v>
      </c>
      <c r="P222" s="101">
        <f t="shared" si="21"/>
        <v>9373.9806720000015</v>
      </c>
    </row>
    <row r="223" spans="1:16">
      <c r="A223" s="152"/>
      <c r="B223" s="128"/>
      <c r="C223" s="48"/>
      <c r="D223" s="129"/>
      <c r="E223" s="153"/>
      <c r="F223" s="51"/>
      <c r="G223" s="131"/>
      <c r="H223" s="35"/>
      <c r="I223" s="154"/>
      <c r="J223" s="155"/>
      <c r="K223" s="156"/>
      <c r="L223" s="135"/>
      <c r="N223" s="104">
        <f t="shared" si="22"/>
        <v>0</v>
      </c>
      <c r="O223" s="105">
        <v>7.0000000000000007E-2</v>
      </c>
      <c r="P223" s="101">
        <f t="shared" si="21"/>
        <v>0</v>
      </c>
    </row>
    <row r="224" spans="1:16">
      <c r="A224" s="136"/>
      <c r="B224" s="128"/>
      <c r="C224" s="48"/>
      <c r="D224" s="129"/>
      <c r="E224" s="157"/>
      <c r="F224" s="51"/>
      <c r="G224" s="131"/>
      <c r="H224" s="29"/>
      <c r="I224" s="132"/>
      <c r="J224" s="133"/>
      <c r="K224" s="134"/>
      <c r="L224" s="135"/>
      <c r="M224" s="104">
        <v>8478.9599999999991</v>
      </c>
      <c r="N224" s="104">
        <f t="shared" si="22"/>
        <v>8224.5911999999989</v>
      </c>
      <c r="O224" s="105">
        <v>7.0000000000000007E-2</v>
      </c>
      <c r="P224" s="101">
        <f t="shared" si="21"/>
        <v>8800.3125839999993</v>
      </c>
    </row>
    <row r="225" spans="1:16">
      <c r="A225" s="136"/>
      <c r="B225" s="128"/>
      <c r="C225" s="48"/>
      <c r="D225" s="129"/>
      <c r="E225" s="158"/>
      <c r="F225" s="51"/>
      <c r="G225" s="131"/>
      <c r="H225" s="29"/>
      <c r="I225" s="132"/>
      <c r="J225" s="133"/>
      <c r="K225" s="134"/>
      <c r="L225" s="135"/>
      <c r="M225" s="104">
        <v>11122.62</v>
      </c>
      <c r="N225" s="104">
        <f t="shared" si="22"/>
        <v>10788.941400000002</v>
      </c>
      <c r="O225" s="105">
        <v>7.0000000000000007E-2</v>
      </c>
      <c r="P225" s="101">
        <f t="shared" si="21"/>
        <v>11544.167298000002</v>
      </c>
    </row>
    <row r="226" spans="1:16">
      <c r="A226" s="136"/>
      <c r="B226" s="128"/>
      <c r="C226" s="48"/>
      <c r="D226" s="159"/>
      <c r="E226" s="160"/>
      <c r="F226" s="161"/>
      <c r="G226" s="131"/>
      <c r="H226" s="162"/>
      <c r="I226" s="163"/>
      <c r="J226" s="133"/>
      <c r="K226" s="134"/>
      <c r="L226" s="135"/>
      <c r="M226" s="104">
        <v>3813.12</v>
      </c>
      <c r="N226" s="104">
        <f t="shared" si="22"/>
        <v>3698.7264</v>
      </c>
      <c r="O226" s="105">
        <v>7.0000000000000007E-2</v>
      </c>
      <c r="P226" s="101">
        <f t="shared" si="21"/>
        <v>3957.637248</v>
      </c>
    </row>
    <row r="227" spans="1:16">
      <c r="A227" s="136"/>
      <c r="B227" s="128"/>
      <c r="C227" s="48"/>
      <c r="D227" s="159"/>
      <c r="E227" s="182"/>
      <c r="F227" s="161"/>
      <c r="G227" s="131"/>
      <c r="H227" s="162"/>
      <c r="I227" s="163"/>
      <c r="J227" s="133"/>
      <c r="K227" s="134"/>
      <c r="L227" s="135"/>
    </row>
    <row r="228" spans="1:16" ht="28.5" customHeight="1">
      <c r="A228" s="136"/>
      <c r="B228" s="128"/>
      <c r="C228" s="48"/>
      <c r="D228" s="159"/>
      <c r="E228" s="182"/>
      <c r="F228" s="161"/>
      <c r="G228" s="131"/>
      <c r="H228" s="162"/>
      <c r="I228" s="163"/>
      <c r="J228" s="133"/>
      <c r="K228" s="134"/>
      <c r="L228" s="135"/>
    </row>
    <row r="229" spans="1:16">
      <c r="A229" s="136"/>
      <c r="B229" s="128"/>
      <c r="C229" s="48"/>
      <c r="D229" s="159"/>
      <c r="E229" s="182"/>
      <c r="F229" s="161"/>
      <c r="G229" s="131"/>
      <c r="H229" s="162"/>
      <c r="I229" s="163"/>
      <c r="J229" s="133"/>
      <c r="K229" s="134"/>
      <c r="L229" s="135"/>
    </row>
    <row r="230" spans="1:16">
      <c r="A230" s="136"/>
      <c r="B230" s="128"/>
      <c r="C230" s="48"/>
      <c r="D230" s="159"/>
      <c r="E230" s="158"/>
      <c r="F230" s="51"/>
      <c r="G230" s="131"/>
      <c r="H230" s="29"/>
      <c r="I230" s="132"/>
      <c r="J230" s="133"/>
      <c r="K230" s="134"/>
      <c r="L230" s="135"/>
    </row>
    <row r="231" spans="1:16">
      <c r="A231" s="136"/>
      <c r="B231" s="164"/>
      <c r="C231" s="48"/>
      <c r="D231" s="159"/>
      <c r="E231" s="158"/>
      <c r="F231" s="51"/>
      <c r="G231" s="131"/>
      <c r="H231" s="29"/>
      <c r="I231" s="132"/>
      <c r="J231" s="133"/>
      <c r="K231" s="134"/>
      <c r="L231" s="135"/>
      <c r="M231" s="104">
        <v>8640</v>
      </c>
      <c r="N231" s="104">
        <f t="shared" si="22"/>
        <v>8380.7999999999993</v>
      </c>
      <c r="O231" s="105">
        <v>7.0000000000000007E-2</v>
      </c>
      <c r="P231" s="101">
        <f>(N231*O231)+N231</f>
        <v>8967.4559999999983</v>
      </c>
    </row>
    <row r="232" spans="1:16">
      <c r="A232" s="136"/>
      <c r="B232" s="164"/>
      <c r="C232" s="48"/>
      <c r="D232" s="159"/>
      <c r="E232" s="158"/>
      <c r="F232" s="51"/>
      <c r="G232" s="131"/>
      <c r="H232" s="29"/>
      <c r="I232" s="132"/>
      <c r="J232" s="133"/>
      <c r="K232" s="134"/>
      <c r="L232" s="135"/>
    </row>
    <row r="233" spans="1:16">
      <c r="A233" s="165"/>
      <c r="B233" s="128"/>
      <c r="C233" s="48"/>
      <c r="D233" s="159"/>
      <c r="E233" s="160"/>
      <c r="F233" s="161"/>
      <c r="G233" s="131"/>
      <c r="H233" s="162"/>
      <c r="I233" s="163"/>
      <c r="J233" s="166"/>
      <c r="K233" s="167"/>
      <c r="L233" s="135"/>
    </row>
    <row r="234" spans="1:16">
      <c r="F234" s="71"/>
    </row>
    <row r="235" spans="1:16">
      <c r="A235" s="2" t="s">
        <v>1</v>
      </c>
      <c r="B235" s="106"/>
      <c r="C235" s="78"/>
      <c r="F235" s="71"/>
      <c r="I235" s="107"/>
      <c r="K235" s="108"/>
      <c r="L235" s="109"/>
    </row>
    <row r="236" spans="1:16">
      <c r="A236" s="3761" t="s">
        <v>2670</v>
      </c>
      <c r="B236" s="3761"/>
      <c r="C236" s="2"/>
      <c r="D236" s="91"/>
      <c r="F236" s="71"/>
      <c r="I236" s="107"/>
      <c r="K236" s="108"/>
      <c r="L236" s="109"/>
    </row>
    <row r="237" spans="1:16" ht="35.25" thickBot="1">
      <c r="F237" s="71"/>
    </row>
    <row r="238" spans="1:16">
      <c r="A238" s="3770" t="s">
        <v>3</v>
      </c>
      <c r="B238" s="3771"/>
      <c r="C238" s="6" t="s">
        <v>4</v>
      </c>
      <c r="D238" s="110" t="s">
        <v>5</v>
      </c>
      <c r="E238" s="8" t="s">
        <v>6</v>
      </c>
      <c r="F238" s="9" t="s">
        <v>6</v>
      </c>
      <c r="G238" s="111" t="s">
        <v>7</v>
      </c>
      <c r="H238" s="112" t="s">
        <v>8</v>
      </c>
      <c r="I238" s="113" t="s">
        <v>936</v>
      </c>
      <c r="J238" s="114" t="s">
        <v>10</v>
      </c>
      <c r="K238" s="115" t="s">
        <v>10</v>
      </c>
      <c r="L238" s="116" t="s">
        <v>2534</v>
      </c>
      <c r="M238" s="117"/>
    </row>
    <row r="239" spans="1:16" ht="35.25" thickBot="1">
      <c r="A239" s="118"/>
      <c r="B239" s="119"/>
      <c r="C239" s="12"/>
      <c r="D239" s="120" t="s">
        <v>11</v>
      </c>
      <c r="E239" s="14" t="s">
        <v>13</v>
      </c>
      <c r="F239" s="15" t="s">
        <v>12</v>
      </c>
      <c r="G239" s="121"/>
      <c r="H239" s="122" t="s">
        <v>14</v>
      </c>
      <c r="I239" s="123" t="s">
        <v>937</v>
      </c>
      <c r="J239" s="124" t="s">
        <v>16</v>
      </c>
      <c r="K239" s="125" t="s">
        <v>15</v>
      </c>
      <c r="L239" s="126" t="s">
        <v>2535</v>
      </c>
      <c r="M239" s="117"/>
    </row>
    <row r="240" spans="1:16">
      <c r="A240" s="127"/>
      <c r="B240" s="128"/>
      <c r="C240" s="48"/>
      <c r="D240" s="129"/>
      <c r="E240" s="130"/>
      <c r="F240" s="88"/>
      <c r="G240" s="131"/>
      <c r="H240" s="29"/>
      <c r="I240" s="132"/>
      <c r="J240" s="133"/>
      <c r="K240" s="114"/>
      <c r="L240" s="135"/>
      <c r="M240" s="104">
        <v>3552</v>
      </c>
      <c r="N240" s="104">
        <f t="shared" ref="N240:N256" si="23">M240-(M240*0.03)</f>
        <v>3445.44</v>
      </c>
      <c r="O240" s="105">
        <v>7.0000000000000007E-2</v>
      </c>
      <c r="P240" s="101">
        <f t="shared" ref="P240:P256" si="24">(N240*O240)+N240</f>
        <v>3686.6208000000001</v>
      </c>
    </row>
    <row r="241" spans="1:16">
      <c r="A241" s="136"/>
      <c r="B241" s="128"/>
      <c r="C241" s="48"/>
      <c r="D241" s="129"/>
      <c r="E241" s="137"/>
      <c r="F241" s="51"/>
      <c r="G241" s="131"/>
      <c r="H241" s="29"/>
      <c r="I241" s="132"/>
      <c r="J241" s="133"/>
      <c r="K241" s="176"/>
      <c r="L241" s="135"/>
      <c r="N241" s="104">
        <f t="shared" si="23"/>
        <v>0</v>
      </c>
      <c r="O241" s="105">
        <v>7.0000000000000007E-2</v>
      </c>
      <c r="P241" s="101">
        <f t="shared" si="24"/>
        <v>0</v>
      </c>
    </row>
    <row r="242" spans="1:16">
      <c r="A242" s="136"/>
      <c r="B242" s="138"/>
      <c r="C242" s="48"/>
      <c r="D242" s="129"/>
      <c r="E242" s="137"/>
      <c r="F242" s="51"/>
      <c r="G242" s="131"/>
      <c r="H242" s="29"/>
      <c r="I242" s="132"/>
      <c r="J242" s="133"/>
      <c r="K242" s="179"/>
      <c r="L242" s="135"/>
      <c r="M242" s="104">
        <v>9498.06</v>
      </c>
      <c r="N242" s="104">
        <f t="shared" si="23"/>
        <v>9213.118199999999</v>
      </c>
      <c r="O242" s="105">
        <v>7.0000000000000007E-2</v>
      </c>
      <c r="P242" s="101">
        <f t="shared" si="24"/>
        <v>9858.0364739999986</v>
      </c>
    </row>
    <row r="243" spans="1:16">
      <c r="A243" s="136"/>
      <c r="B243" s="138"/>
      <c r="C243" s="48"/>
      <c r="D243" s="129"/>
      <c r="E243" s="137"/>
      <c r="F243" s="51"/>
      <c r="G243" s="131"/>
      <c r="H243" s="29"/>
      <c r="I243" s="132"/>
      <c r="J243" s="133"/>
      <c r="K243" s="134"/>
      <c r="L243" s="135"/>
      <c r="M243" s="104">
        <v>15305.4</v>
      </c>
      <c r="N243" s="104">
        <f t="shared" si="23"/>
        <v>14846.237999999999</v>
      </c>
      <c r="O243" s="105">
        <v>7.0000000000000007E-2</v>
      </c>
      <c r="P243" s="101">
        <f t="shared" si="24"/>
        <v>15885.47466</v>
      </c>
    </row>
    <row r="244" spans="1:16">
      <c r="A244" s="136"/>
      <c r="B244" s="128"/>
      <c r="C244" s="48"/>
      <c r="D244" s="129"/>
      <c r="E244" s="137"/>
      <c r="F244" s="51"/>
      <c r="G244" s="131"/>
      <c r="H244" s="29"/>
      <c r="I244" s="132"/>
      <c r="J244" s="133"/>
      <c r="K244" s="134"/>
      <c r="L244" s="135"/>
      <c r="N244" s="104">
        <f t="shared" si="23"/>
        <v>0</v>
      </c>
      <c r="O244" s="105">
        <v>7.0000000000000007E-2</v>
      </c>
      <c r="P244" s="101">
        <f t="shared" si="24"/>
        <v>0</v>
      </c>
    </row>
    <row r="245" spans="1:16">
      <c r="A245" s="136"/>
      <c r="B245" s="128"/>
      <c r="C245" s="48"/>
      <c r="D245" s="129"/>
      <c r="E245" s="137"/>
      <c r="F245" s="51"/>
      <c r="G245" s="131"/>
      <c r="H245" s="29"/>
      <c r="I245" s="132"/>
      <c r="J245" s="133"/>
      <c r="K245" s="134"/>
      <c r="L245" s="135"/>
      <c r="N245" s="104">
        <f t="shared" si="23"/>
        <v>0</v>
      </c>
      <c r="O245" s="105">
        <v>7.0000000000000007E-2</v>
      </c>
      <c r="P245" s="101">
        <f t="shared" si="24"/>
        <v>0</v>
      </c>
    </row>
    <row r="246" spans="1:16">
      <c r="A246" s="136"/>
      <c r="B246" s="128"/>
      <c r="C246" s="48"/>
      <c r="D246" s="129"/>
      <c r="E246" s="137"/>
      <c r="F246" s="51"/>
      <c r="G246" s="131"/>
      <c r="H246" s="29"/>
      <c r="I246" s="132"/>
      <c r="J246" s="133"/>
      <c r="K246" s="134"/>
      <c r="L246" s="135"/>
      <c r="N246" s="104">
        <f t="shared" si="23"/>
        <v>0</v>
      </c>
      <c r="O246" s="105">
        <v>7.0000000000000007E-2</v>
      </c>
      <c r="P246" s="101">
        <f t="shared" si="24"/>
        <v>0</v>
      </c>
    </row>
    <row r="247" spans="1:16">
      <c r="A247" s="136"/>
      <c r="B247" s="138"/>
      <c r="C247" s="140"/>
      <c r="D247" s="141"/>
      <c r="E247" s="137"/>
      <c r="F247" s="51"/>
      <c r="G247" s="180"/>
      <c r="H247" s="69"/>
      <c r="I247" s="144"/>
      <c r="J247" s="145"/>
      <c r="K247" s="181"/>
      <c r="M247" s="104">
        <v>14244.12</v>
      </c>
      <c r="N247" s="104">
        <f t="shared" si="23"/>
        <v>13816.796400000001</v>
      </c>
      <c r="O247" s="105">
        <v>7.0000000000000007E-2</v>
      </c>
      <c r="P247" s="101">
        <f t="shared" si="24"/>
        <v>14783.972148000001</v>
      </c>
    </row>
    <row r="248" spans="1:16">
      <c r="A248" s="136"/>
      <c r="B248" s="139"/>
      <c r="C248" s="48"/>
      <c r="D248" s="129"/>
      <c r="E248" s="137"/>
      <c r="F248" s="51"/>
      <c r="G248" s="131"/>
      <c r="H248" s="29"/>
      <c r="I248" s="132"/>
      <c r="J248" s="133"/>
      <c r="K248" s="134"/>
      <c r="L248" s="135"/>
      <c r="M248" s="104">
        <v>3240</v>
      </c>
      <c r="N248" s="104">
        <f t="shared" si="23"/>
        <v>3142.8</v>
      </c>
      <c r="O248" s="105">
        <v>7.0000000000000007E-2</v>
      </c>
      <c r="P248" s="101">
        <f t="shared" si="24"/>
        <v>3362.7960000000003</v>
      </c>
    </row>
    <row r="249" spans="1:16">
      <c r="A249" s="136"/>
      <c r="B249" s="139"/>
      <c r="C249" s="48"/>
      <c r="D249" s="129"/>
      <c r="E249" s="137"/>
      <c r="F249" s="51"/>
      <c r="G249" s="131"/>
      <c r="H249" s="29"/>
      <c r="I249" s="132"/>
      <c r="J249" s="133"/>
      <c r="K249" s="134"/>
      <c r="L249" s="135"/>
      <c r="M249" s="104">
        <v>14700</v>
      </c>
      <c r="N249" s="104">
        <f t="shared" si="23"/>
        <v>14259</v>
      </c>
      <c r="O249" s="105">
        <v>7.0000000000000007E-2</v>
      </c>
      <c r="P249" s="101">
        <f t="shared" si="24"/>
        <v>15257.130000000001</v>
      </c>
    </row>
    <row r="250" spans="1:16">
      <c r="A250" s="136"/>
      <c r="B250" s="139"/>
      <c r="C250" s="140"/>
      <c r="D250" s="141"/>
      <c r="E250" s="142"/>
      <c r="F250" s="143"/>
      <c r="G250" s="180"/>
      <c r="H250" s="69"/>
      <c r="I250" s="144"/>
      <c r="J250" s="145"/>
      <c r="K250" s="146"/>
      <c r="L250" s="147"/>
      <c r="M250" s="104">
        <v>14582.7</v>
      </c>
      <c r="N250" s="104">
        <f t="shared" si="23"/>
        <v>14145.219000000001</v>
      </c>
      <c r="O250" s="105">
        <v>7.0000000000000007E-2</v>
      </c>
      <c r="P250" s="101">
        <f t="shared" si="24"/>
        <v>15135.384330000001</v>
      </c>
    </row>
    <row r="251" spans="1:16">
      <c r="A251" s="136"/>
      <c r="B251" s="139"/>
      <c r="C251" s="48"/>
      <c r="D251" s="129"/>
      <c r="E251" s="137"/>
      <c r="F251" s="51"/>
      <c r="G251" s="131"/>
      <c r="H251" s="29"/>
      <c r="I251" s="132"/>
      <c r="J251" s="133"/>
      <c r="K251" s="134"/>
      <c r="L251" s="147"/>
      <c r="M251" s="104">
        <v>13483.8</v>
      </c>
      <c r="N251" s="104">
        <f t="shared" si="23"/>
        <v>13079.286</v>
      </c>
      <c r="O251" s="105">
        <v>7.0000000000000007E-2</v>
      </c>
      <c r="P251" s="101">
        <f t="shared" si="24"/>
        <v>13994.836020000001</v>
      </c>
    </row>
    <row r="252" spans="1:16">
      <c r="A252" s="136"/>
      <c r="B252" s="128"/>
      <c r="C252" s="140"/>
      <c r="D252" s="141"/>
      <c r="E252" s="137"/>
      <c r="F252" s="51"/>
      <c r="G252" s="180"/>
      <c r="H252" s="69"/>
      <c r="I252" s="144"/>
      <c r="J252" s="145"/>
      <c r="K252" s="146"/>
      <c r="L252" s="147"/>
      <c r="M252" s="104">
        <v>2669.52</v>
      </c>
      <c r="N252" s="104">
        <f t="shared" si="23"/>
        <v>2589.4344000000001</v>
      </c>
      <c r="O252" s="105">
        <v>7.0000000000000007E-2</v>
      </c>
      <c r="P252" s="101">
        <f t="shared" si="24"/>
        <v>2770.6948080000002</v>
      </c>
    </row>
    <row r="253" spans="1:16">
      <c r="A253" s="136"/>
      <c r="B253" s="128"/>
      <c r="C253" s="140"/>
      <c r="D253" s="141"/>
      <c r="E253" s="137"/>
      <c r="F253" s="51"/>
      <c r="G253" s="180"/>
      <c r="H253" s="69"/>
      <c r="I253" s="144"/>
      <c r="J253" s="145"/>
      <c r="K253" s="146"/>
      <c r="L253" s="147"/>
      <c r="N253" s="104">
        <f t="shared" si="23"/>
        <v>0</v>
      </c>
      <c r="O253" s="105">
        <v>7.0000000000000007E-2</v>
      </c>
      <c r="P253" s="101">
        <f t="shared" si="24"/>
        <v>0</v>
      </c>
    </row>
    <row r="254" spans="1:16">
      <c r="A254" s="148"/>
      <c r="B254" s="149"/>
      <c r="C254" s="140"/>
      <c r="D254" s="141"/>
      <c r="E254" s="137"/>
      <c r="F254" s="51"/>
      <c r="G254" s="180"/>
      <c r="H254" s="69"/>
      <c r="I254" s="144"/>
      <c r="J254" s="145"/>
      <c r="K254" s="146"/>
      <c r="L254" s="147"/>
      <c r="M254" s="104">
        <v>12972.96</v>
      </c>
      <c r="N254" s="104">
        <f t="shared" si="23"/>
        <v>12583.771199999999</v>
      </c>
      <c r="O254" s="105">
        <v>7.0000000000000007E-2</v>
      </c>
      <c r="P254" s="101">
        <f t="shared" si="24"/>
        <v>13464.635183999999</v>
      </c>
    </row>
    <row r="255" spans="1:16">
      <c r="A255" s="136"/>
      <c r="B255" s="128"/>
      <c r="C255" s="48"/>
      <c r="D255" s="129"/>
      <c r="E255" s="137"/>
      <c r="F255" s="51"/>
      <c r="G255" s="131"/>
      <c r="H255" s="29"/>
      <c r="I255" s="132"/>
      <c r="J255" s="145"/>
      <c r="K255" s="134"/>
      <c r="L255" s="147"/>
      <c r="M255" s="104">
        <v>12687.84</v>
      </c>
      <c r="N255" s="104">
        <f t="shared" si="23"/>
        <v>12307.2048</v>
      </c>
      <c r="O255" s="105">
        <v>7.0000000000000007E-2</v>
      </c>
      <c r="P255" s="101">
        <f t="shared" si="24"/>
        <v>13168.709135999999</v>
      </c>
    </row>
    <row r="256" spans="1:16">
      <c r="A256" s="136"/>
      <c r="B256" s="128"/>
      <c r="C256" s="48"/>
      <c r="D256" s="129"/>
      <c r="E256" s="137"/>
      <c r="F256" s="51"/>
      <c r="G256" s="131"/>
      <c r="H256" s="29"/>
      <c r="I256" s="132"/>
      <c r="J256" s="133"/>
      <c r="K256" s="134"/>
      <c r="L256" s="135"/>
      <c r="M256" s="104">
        <v>16572.599999999999</v>
      </c>
      <c r="N256" s="104">
        <f t="shared" si="23"/>
        <v>16075.421999999999</v>
      </c>
      <c r="O256" s="105">
        <v>7.0000000000000007E-2</v>
      </c>
      <c r="P256" s="101">
        <f t="shared" si="24"/>
        <v>17200.701539999998</v>
      </c>
    </row>
    <row r="257" spans="1:16">
      <c r="A257" s="136"/>
      <c r="B257" s="128"/>
      <c r="C257" s="48"/>
      <c r="D257" s="129"/>
      <c r="E257" s="44"/>
      <c r="F257" s="51"/>
      <c r="G257" s="131"/>
      <c r="H257" s="29"/>
      <c r="I257" s="150"/>
      <c r="J257" s="133"/>
      <c r="K257" s="134"/>
      <c r="L257" s="135"/>
      <c r="M257" s="104">
        <v>6021.12</v>
      </c>
      <c r="N257" s="104">
        <f>M257-(M257*0.03)</f>
        <v>5840.4863999999998</v>
      </c>
      <c r="O257" s="105">
        <v>7.0000000000000007E-2</v>
      </c>
      <c r="P257" s="101">
        <f>(N257*O257)+N257</f>
        <v>6249.3204479999995</v>
      </c>
    </row>
    <row r="258" spans="1:16">
      <c r="A258" s="136"/>
      <c r="B258" s="128"/>
      <c r="C258" s="48"/>
      <c r="D258" s="129"/>
      <c r="E258" s="44"/>
      <c r="F258" s="51"/>
      <c r="G258" s="131"/>
      <c r="H258" s="29"/>
      <c r="I258" s="132"/>
      <c r="J258" s="133"/>
      <c r="K258" s="134"/>
      <c r="L258" s="135"/>
      <c r="M258" s="104">
        <v>8714.16</v>
      </c>
      <c r="N258" s="104">
        <f>M258-(M258*0.03)</f>
        <v>8452.7351999999992</v>
      </c>
      <c r="O258" s="105">
        <v>7.0000000000000007E-2</v>
      </c>
      <c r="P258" s="101">
        <f>(N258*O258)+N258</f>
        <v>9044.4266639999987</v>
      </c>
    </row>
    <row r="259" spans="1:16">
      <c r="A259" s="136"/>
      <c r="B259" s="128"/>
      <c r="C259" s="48"/>
      <c r="D259" s="129"/>
      <c r="E259" s="44"/>
      <c r="F259" s="51"/>
      <c r="G259" s="131"/>
      <c r="H259" s="29"/>
      <c r="I259" s="132"/>
      <c r="J259" s="133"/>
      <c r="K259" s="134"/>
      <c r="L259" s="135"/>
      <c r="M259" s="104">
        <v>0</v>
      </c>
      <c r="N259" s="104">
        <f>M259-(M259*0.03)</f>
        <v>0</v>
      </c>
      <c r="O259" s="105">
        <v>7.0000000000000007E-2</v>
      </c>
      <c r="P259" s="101">
        <f t="shared" ref="P259:P265" si="25">(N259*O259)+N259</f>
        <v>0</v>
      </c>
    </row>
    <row r="260" spans="1:16">
      <c r="A260" s="136"/>
      <c r="B260" s="128"/>
      <c r="C260" s="48"/>
      <c r="D260" s="129"/>
      <c r="E260" s="44"/>
      <c r="F260" s="51"/>
      <c r="G260" s="131"/>
      <c r="H260" s="29"/>
      <c r="I260" s="132"/>
      <c r="J260" s="133"/>
      <c r="K260" s="134"/>
      <c r="L260" s="135"/>
      <c r="M260" s="104">
        <v>18537.7</v>
      </c>
      <c r="N260" s="104">
        <f>M260-(M260*0.03)</f>
        <v>17981.569</v>
      </c>
      <c r="O260" s="105">
        <v>7.0000000000000007E-2</v>
      </c>
      <c r="P260" s="101">
        <f t="shared" si="25"/>
        <v>19240.278829999999</v>
      </c>
    </row>
    <row r="261" spans="1:16" ht="25.5" customHeight="1">
      <c r="A261" s="151"/>
      <c r="B261" s="128"/>
      <c r="C261" s="48"/>
      <c r="D261" s="129"/>
      <c r="E261" s="50"/>
      <c r="F261" s="51"/>
      <c r="G261" s="131"/>
      <c r="H261" s="29"/>
      <c r="I261" s="132"/>
      <c r="J261" s="133"/>
      <c r="K261" s="134"/>
      <c r="L261" s="135"/>
      <c r="M261" s="104">
        <v>9031.68</v>
      </c>
      <c r="N261" s="104">
        <f t="shared" ref="N261:N270" si="26">M261-(M261*0.03)</f>
        <v>8760.7296000000006</v>
      </c>
      <c r="O261" s="105">
        <v>7.0000000000000007E-2</v>
      </c>
      <c r="P261" s="101">
        <f t="shared" si="25"/>
        <v>9373.9806720000015</v>
      </c>
    </row>
    <row r="262" spans="1:16">
      <c r="A262" s="152"/>
      <c r="B262" s="128"/>
      <c r="C262" s="48"/>
      <c r="D262" s="129"/>
      <c r="E262" s="153"/>
      <c r="F262" s="51"/>
      <c r="G262" s="131"/>
      <c r="H262" s="35"/>
      <c r="I262" s="154"/>
      <c r="J262" s="155"/>
      <c r="K262" s="156"/>
      <c r="L262" s="135"/>
      <c r="N262" s="104">
        <f t="shared" si="26"/>
        <v>0</v>
      </c>
      <c r="O262" s="105">
        <v>7.0000000000000007E-2</v>
      </c>
      <c r="P262" s="101">
        <f t="shared" si="25"/>
        <v>0</v>
      </c>
    </row>
    <row r="263" spans="1:16">
      <c r="A263" s="136"/>
      <c r="B263" s="128"/>
      <c r="C263" s="48"/>
      <c r="D263" s="129"/>
      <c r="E263" s="157"/>
      <c r="F263" s="51"/>
      <c r="G263" s="131"/>
      <c r="H263" s="29"/>
      <c r="I263" s="132"/>
      <c r="J263" s="133"/>
      <c r="K263" s="134"/>
      <c r="L263" s="135"/>
      <c r="M263" s="104">
        <v>8478.9599999999991</v>
      </c>
      <c r="N263" s="104">
        <f t="shared" si="26"/>
        <v>8224.5911999999989</v>
      </c>
      <c r="O263" s="105">
        <v>7.0000000000000007E-2</v>
      </c>
      <c r="P263" s="101">
        <f t="shared" si="25"/>
        <v>8800.3125839999993</v>
      </c>
    </row>
    <row r="264" spans="1:16" ht="35.25" customHeight="1">
      <c r="A264" s="136"/>
      <c r="B264" s="128"/>
      <c r="C264" s="48"/>
      <c r="D264" s="129"/>
      <c r="E264" s="158"/>
      <c r="F264" s="51"/>
      <c r="G264" s="131"/>
      <c r="H264" s="29"/>
      <c r="I264" s="132"/>
      <c r="J264" s="133"/>
      <c r="K264" s="134"/>
      <c r="L264" s="135"/>
      <c r="M264" s="104">
        <v>11122.62</v>
      </c>
      <c r="N264" s="104">
        <f t="shared" si="26"/>
        <v>10788.941400000002</v>
      </c>
      <c r="O264" s="105">
        <v>7.0000000000000007E-2</v>
      </c>
      <c r="P264" s="101">
        <f t="shared" si="25"/>
        <v>11544.167298000002</v>
      </c>
    </row>
    <row r="265" spans="1:16">
      <c r="A265" s="136"/>
      <c r="B265" s="128"/>
      <c r="C265" s="48"/>
      <c r="D265" s="159"/>
      <c r="E265" s="160"/>
      <c r="F265" s="161"/>
      <c r="G265" s="131"/>
      <c r="H265" s="162"/>
      <c r="I265" s="163"/>
      <c r="J265" s="133"/>
      <c r="K265" s="134"/>
      <c r="L265" s="135"/>
      <c r="M265" s="104">
        <v>3813.12</v>
      </c>
      <c r="N265" s="104">
        <f t="shared" si="26"/>
        <v>3698.7264</v>
      </c>
      <c r="O265" s="105">
        <v>7.0000000000000007E-2</v>
      </c>
      <c r="P265" s="101">
        <f t="shared" si="25"/>
        <v>3957.637248</v>
      </c>
    </row>
    <row r="266" spans="1:16">
      <c r="A266" s="136"/>
      <c r="B266" s="128"/>
      <c r="C266" s="48"/>
      <c r="D266" s="159"/>
      <c r="E266" s="182"/>
      <c r="F266" s="161"/>
      <c r="G266" s="131"/>
      <c r="H266" s="162"/>
      <c r="I266" s="163"/>
      <c r="J266" s="133"/>
      <c r="K266" s="134"/>
      <c r="L266" s="135"/>
    </row>
    <row r="267" spans="1:16">
      <c r="A267" s="136"/>
      <c r="B267" s="128"/>
      <c r="C267" s="48"/>
      <c r="D267" s="159"/>
      <c r="E267" s="182"/>
      <c r="F267" s="161"/>
      <c r="G267" s="131"/>
      <c r="H267" s="162"/>
      <c r="I267" s="163"/>
      <c r="J267" s="133"/>
      <c r="K267" s="134"/>
      <c r="L267" s="135"/>
    </row>
    <row r="268" spans="1:16">
      <c r="A268" s="136"/>
      <c r="B268" s="128"/>
      <c r="C268" s="48"/>
      <c r="D268" s="159"/>
      <c r="E268" s="182"/>
      <c r="F268" s="161"/>
      <c r="G268" s="131"/>
      <c r="H268" s="162"/>
      <c r="I268" s="163"/>
      <c r="J268" s="133"/>
      <c r="K268" s="134"/>
      <c r="L268" s="135"/>
    </row>
    <row r="269" spans="1:16">
      <c r="A269" s="136"/>
      <c r="B269" s="128"/>
      <c r="C269" s="48"/>
      <c r="D269" s="159"/>
      <c r="E269" s="158"/>
      <c r="F269" s="51"/>
      <c r="G269" s="131"/>
      <c r="H269" s="29"/>
      <c r="I269" s="132"/>
      <c r="J269" s="133"/>
      <c r="K269" s="134"/>
      <c r="L269" s="135"/>
    </row>
    <row r="270" spans="1:16">
      <c r="A270" s="136"/>
      <c r="B270" s="164"/>
      <c r="C270" s="48"/>
      <c r="D270" s="159"/>
      <c r="E270" s="158"/>
      <c r="F270" s="51"/>
      <c r="G270" s="131"/>
      <c r="H270" s="29"/>
      <c r="I270" s="132"/>
      <c r="J270" s="133"/>
      <c r="K270" s="134"/>
      <c r="L270" s="135"/>
      <c r="M270" s="104">
        <v>8640</v>
      </c>
      <c r="N270" s="104">
        <f t="shared" si="26"/>
        <v>8380.7999999999993</v>
      </c>
      <c r="O270" s="105">
        <v>7.0000000000000007E-2</v>
      </c>
      <c r="P270" s="101">
        <f>(N270*O270)+N270</f>
        <v>8967.4559999999983</v>
      </c>
    </row>
    <row r="271" spans="1:16">
      <c r="A271" s="165"/>
      <c r="B271" s="128"/>
      <c r="C271" s="48"/>
      <c r="D271" s="159"/>
      <c r="E271" s="160"/>
      <c r="F271" s="161"/>
      <c r="G271" s="131"/>
      <c r="H271" s="162"/>
      <c r="I271" s="163"/>
      <c r="J271" s="166"/>
      <c r="K271" s="167"/>
      <c r="L271" s="135"/>
    </row>
    <row r="272" spans="1:16">
      <c r="A272" s="168"/>
      <c r="B272" s="3753"/>
      <c r="C272" s="3753"/>
      <c r="D272" s="3753"/>
      <c r="E272" s="3753"/>
      <c r="F272" s="3753"/>
      <c r="G272" s="169"/>
      <c r="H272" s="91"/>
      <c r="I272" s="3753"/>
      <c r="J272" s="170"/>
      <c r="K272" s="3753"/>
      <c r="L272" s="171"/>
      <c r="M272" s="3753"/>
    </row>
    <row r="273" spans="1:16">
      <c r="F273" s="71"/>
    </row>
    <row r="274" spans="1:16">
      <c r="A274" s="2" t="s">
        <v>1</v>
      </c>
      <c r="B274" s="106"/>
      <c r="C274" s="78"/>
      <c r="F274" s="71"/>
      <c r="I274" s="107"/>
      <c r="K274" s="108"/>
      <c r="L274" s="109"/>
    </row>
    <row r="275" spans="1:16">
      <c r="A275" s="3761" t="s">
        <v>2670</v>
      </c>
      <c r="B275" s="3761"/>
      <c r="C275" s="2"/>
      <c r="D275" s="91"/>
      <c r="F275" s="71"/>
      <c r="I275" s="107"/>
      <c r="K275" s="108"/>
      <c r="L275" s="109"/>
    </row>
    <row r="276" spans="1:16" ht="35.25" thickBot="1">
      <c r="F276" s="71"/>
    </row>
    <row r="277" spans="1:16">
      <c r="A277" s="3770" t="s">
        <v>3</v>
      </c>
      <c r="B277" s="3771"/>
      <c r="C277" s="6" t="s">
        <v>4</v>
      </c>
      <c r="D277" s="110" t="s">
        <v>5</v>
      </c>
      <c r="E277" s="8" t="s">
        <v>6</v>
      </c>
      <c r="F277" s="9" t="s">
        <v>6</v>
      </c>
      <c r="G277" s="111" t="s">
        <v>7</v>
      </c>
      <c r="H277" s="112" t="s">
        <v>8</v>
      </c>
      <c r="I277" s="113" t="s">
        <v>936</v>
      </c>
      <c r="J277" s="114" t="s">
        <v>10</v>
      </c>
      <c r="K277" s="115" t="s">
        <v>10</v>
      </c>
      <c r="L277" s="116" t="s">
        <v>2534</v>
      </c>
      <c r="M277" s="117"/>
    </row>
    <row r="278" spans="1:16" ht="35.25" thickBot="1">
      <c r="A278" s="118"/>
      <c r="B278" s="119"/>
      <c r="C278" s="12"/>
      <c r="D278" s="120" t="s">
        <v>11</v>
      </c>
      <c r="E278" s="14" t="s">
        <v>13</v>
      </c>
      <c r="F278" s="15" t="s">
        <v>12</v>
      </c>
      <c r="G278" s="121"/>
      <c r="H278" s="122" t="s">
        <v>14</v>
      </c>
      <c r="I278" s="123" t="s">
        <v>937</v>
      </c>
      <c r="J278" s="124" t="s">
        <v>16</v>
      </c>
      <c r="K278" s="125" t="s">
        <v>15</v>
      </c>
      <c r="L278" s="126" t="s">
        <v>2535</v>
      </c>
      <c r="M278" s="117"/>
    </row>
    <row r="279" spans="1:16">
      <c r="A279" s="127"/>
      <c r="B279" s="128"/>
      <c r="C279" s="48"/>
      <c r="D279" s="129"/>
      <c r="E279" s="130"/>
      <c r="F279" s="88"/>
      <c r="G279" s="131"/>
      <c r="H279" s="29"/>
      <c r="I279" s="132"/>
      <c r="J279" s="133"/>
      <c r="K279" s="114"/>
      <c r="L279" s="135"/>
      <c r="M279" s="104">
        <v>3552</v>
      </c>
      <c r="N279" s="104">
        <f t="shared" ref="N279:N295" si="27">M279-(M279*0.03)</f>
        <v>3445.44</v>
      </c>
      <c r="O279" s="105">
        <v>7.0000000000000007E-2</v>
      </c>
      <c r="P279" s="101">
        <f t="shared" ref="P279:P295" si="28">(N279*O279)+N279</f>
        <v>3686.6208000000001</v>
      </c>
    </row>
    <row r="280" spans="1:16">
      <c r="A280" s="136"/>
      <c r="B280" s="128"/>
      <c r="C280" s="48"/>
      <c r="D280" s="129"/>
      <c r="E280" s="137"/>
      <c r="F280" s="51"/>
      <c r="G280" s="131"/>
      <c r="H280" s="29"/>
      <c r="I280" s="132"/>
      <c r="J280" s="133"/>
      <c r="K280" s="176"/>
      <c r="L280" s="135"/>
      <c r="N280" s="104">
        <f t="shared" si="27"/>
        <v>0</v>
      </c>
      <c r="O280" s="105">
        <v>7.0000000000000007E-2</v>
      </c>
      <c r="P280" s="101">
        <f t="shared" si="28"/>
        <v>0</v>
      </c>
    </row>
    <row r="281" spans="1:16">
      <c r="A281" s="136"/>
      <c r="B281" s="138"/>
      <c r="C281" s="48"/>
      <c r="D281" s="129"/>
      <c r="E281" s="137"/>
      <c r="F281" s="51"/>
      <c r="G281" s="131"/>
      <c r="H281" s="29"/>
      <c r="I281" s="132"/>
      <c r="J281" s="133"/>
      <c r="K281" s="179"/>
      <c r="L281" s="135"/>
      <c r="M281" s="104">
        <v>9498.06</v>
      </c>
      <c r="N281" s="104">
        <f t="shared" si="27"/>
        <v>9213.118199999999</v>
      </c>
      <c r="O281" s="105">
        <v>7.0000000000000007E-2</v>
      </c>
      <c r="P281" s="101">
        <f t="shared" si="28"/>
        <v>9858.0364739999986</v>
      </c>
    </row>
    <row r="282" spans="1:16">
      <c r="A282" s="136"/>
      <c r="B282" s="138"/>
      <c r="C282" s="48"/>
      <c r="D282" s="129"/>
      <c r="E282" s="137"/>
      <c r="F282" s="51"/>
      <c r="G282" s="131"/>
      <c r="H282" s="29"/>
      <c r="I282" s="132"/>
      <c r="J282" s="133"/>
      <c r="K282" s="134"/>
      <c r="L282" s="135"/>
      <c r="M282" s="104">
        <v>15305.4</v>
      </c>
      <c r="N282" s="104">
        <f t="shared" si="27"/>
        <v>14846.237999999999</v>
      </c>
      <c r="O282" s="105">
        <v>7.0000000000000007E-2</v>
      </c>
      <c r="P282" s="101">
        <f t="shared" si="28"/>
        <v>15885.47466</v>
      </c>
    </row>
    <row r="283" spans="1:16">
      <c r="A283" s="136"/>
      <c r="B283" s="128"/>
      <c r="C283" s="48"/>
      <c r="D283" s="129"/>
      <c r="E283" s="137"/>
      <c r="F283" s="51"/>
      <c r="G283" s="131"/>
      <c r="H283" s="29"/>
      <c r="I283" s="132"/>
      <c r="J283" s="133"/>
      <c r="K283" s="134"/>
      <c r="L283" s="135"/>
      <c r="N283" s="104">
        <f t="shared" si="27"/>
        <v>0</v>
      </c>
      <c r="O283" s="105">
        <v>7.0000000000000007E-2</v>
      </c>
      <c r="P283" s="101">
        <f t="shared" si="28"/>
        <v>0</v>
      </c>
    </row>
    <row r="284" spans="1:16">
      <c r="A284" s="136"/>
      <c r="B284" s="128"/>
      <c r="C284" s="48"/>
      <c r="D284" s="129"/>
      <c r="E284" s="137"/>
      <c r="F284" s="51"/>
      <c r="G284" s="131"/>
      <c r="H284" s="29"/>
      <c r="I284" s="132"/>
      <c r="J284" s="133"/>
      <c r="K284" s="134"/>
      <c r="L284" s="135"/>
      <c r="N284" s="104">
        <f t="shared" si="27"/>
        <v>0</v>
      </c>
      <c r="O284" s="105">
        <v>7.0000000000000007E-2</v>
      </c>
      <c r="P284" s="101">
        <f t="shared" si="28"/>
        <v>0</v>
      </c>
    </row>
    <row r="285" spans="1:16">
      <c r="A285" s="136"/>
      <c r="B285" s="128"/>
      <c r="C285" s="48"/>
      <c r="D285" s="129"/>
      <c r="E285" s="137"/>
      <c r="F285" s="51"/>
      <c r="G285" s="131"/>
      <c r="H285" s="29"/>
      <c r="I285" s="132"/>
      <c r="J285" s="133"/>
      <c r="K285" s="134"/>
      <c r="L285" s="135"/>
      <c r="N285" s="104">
        <f t="shared" si="27"/>
        <v>0</v>
      </c>
      <c r="O285" s="105">
        <v>7.0000000000000007E-2</v>
      </c>
      <c r="P285" s="101">
        <f t="shared" si="28"/>
        <v>0</v>
      </c>
    </row>
    <row r="286" spans="1:16">
      <c r="A286" s="136"/>
      <c r="B286" s="138"/>
      <c r="C286" s="140"/>
      <c r="D286" s="141"/>
      <c r="E286" s="137"/>
      <c r="F286" s="51"/>
      <c r="G286" s="180"/>
      <c r="H286" s="69"/>
      <c r="I286" s="144"/>
      <c r="J286" s="145"/>
      <c r="K286" s="181"/>
      <c r="M286" s="104">
        <v>14244.12</v>
      </c>
      <c r="N286" s="104">
        <f t="shared" si="27"/>
        <v>13816.796400000001</v>
      </c>
      <c r="O286" s="105">
        <v>7.0000000000000007E-2</v>
      </c>
      <c r="P286" s="101">
        <f t="shared" si="28"/>
        <v>14783.972148000001</v>
      </c>
    </row>
    <row r="287" spans="1:16">
      <c r="A287" s="136"/>
      <c r="B287" s="139"/>
      <c r="C287" s="48"/>
      <c r="D287" s="129"/>
      <c r="E287" s="137"/>
      <c r="F287" s="51"/>
      <c r="G287" s="131"/>
      <c r="H287" s="29"/>
      <c r="I287" s="132"/>
      <c r="J287" s="133"/>
      <c r="K287" s="134"/>
      <c r="L287" s="135"/>
      <c r="M287" s="104">
        <v>3240</v>
      </c>
      <c r="N287" s="104">
        <f t="shared" si="27"/>
        <v>3142.8</v>
      </c>
      <c r="O287" s="105">
        <v>7.0000000000000007E-2</v>
      </c>
      <c r="P287" s="101">
        <f t="shared" si="28"/>
        <v>3362.7960000000003</v>
      </c>
    </row>
    <row r="288" spans="1:16">
      <c r="A288" s="136"/>
      <c r="B288" s="139"/>
      <c r="C288" s="48"/>
      <c r="D288" s="129"/>
      <c r="E288" s="137"/>
      <c r="F288" s="51"/>
      <c r="G288" s="131"/>
      <c r="H288" s="29"/>
      <c r="I288" s="132"/>
      <c r="J288" s="133"/>
      <c r="K288" s="134"/>
      <c r="L288" s="135"/>
      <c r="M288" s="104">
        <v>14700</v>
      </c>
      <c r="N288" s="104">
        <f t="shared" si="27"/>
        <v>14259</v>
      </c>
      <c r="O288" s="105">
        <v>7.0000000000000007E-2</v>
      </c>
      <c r="P288" s="101">
        <f t="shared" si="28"/>
        <v>15257.130000000001</v>
      </c>
    </row>
    <row r="289" spans="1:16">
      <c r="A289" s="136"/>
      <c r="B289" s="139"/>
      <c r="C289" s="140"/>
      <c r="D289" s="141"/>
      <c r="E289" s="142"/>
      <c r="F289" s="143"/>
      <c r="G289" s="180"/>
      <c r="H289" s="69"/>
      <c r="I289" s="144"/>
      <c r="J289" s="145"/>
      <c r="K289" s="146"/>
      <c r="L289" s="147"/>
      <c r="M289" s="104">
        <v>14582.7</v>
      </c>
      <c r="N289" s="104">
        <f t="shared" si="27"/>
        <v>14145.219000000001</v>
      </c>
      <c r="O289" s="105">
        <v>7.0000000000000007E-2</v>
      </c>
      <c r="P289" s="101">
        <f t="shared" si="28"/>
        <v>15135.384330000001</v>
      </c>
    </row>
    <row r="290" spans="1:16">
      <c r="A290" s="136"/>
      <c r="B290" s="139"/>
      <c r="C290" s="48"/>
      <c r="D290" s="129"/>
      <c r="E290" s="137"/>
      <c r="F290" s="51"/>
      <c r="G290" s="131"/>
      <c r="H290" s="29"/>
      <c r="I290" s="132"/>
      <c r="J290" s="133"/>
      <c r="K290" s="134"/>
      <c r="L290" s="147"/>
      <c r="M290" s="104">
        <v>13483.8</v>
      </c>
      <c r="N290" s="104">
        <f t="shared" si="27"/>
        <v>13079.286</v>
      </c>
      <c r="O290" s="105">
        <v>7.0000000000000007E-2</v>
      </c>
      <c r="P290" s="101">
        <f t="shared" si="28"/>
        <v>13994.836020000001</v>
      </c>
    </row>
    <row r="291" spans="1:16">
      <c r="A291" s="136"/>
      <c r="B291" s="128"/>
      <c r="C291" s="140"/>
      <c r="D291" s="141"/>
      <c r="E291" s="137"/>
      <c r="F291" s="51"/>
      <c r="G291" s="180"/>
      <c r="H291" s="69"/>
      <c r="I291" s="144"/>
      <c r="J291" s="145"/>
      <c r="K291" s="146"/>
      <c r="L291" s="147"/>
      <c r="M291" s="104">
        <v>2669.52</v>
      </c>
      <c r="N291" s="104">
        <f t="shared" si="27"/>
        <v>2589.4344000000001</v>
      </c>
      <c r="O291" s="105">
        <v>7.0000000000000007E-2</v>
      </c>
      <c r="P291" s="101">
        <f t="shared" si="28"/>
        <v>2770.6948080000002</v>
      </c>
    </row>
    <row r="292" spans="1:16">
      <c r="A292" s="136"/>
      <c r="B292" s="128"/>
      <c r="C292" s="140"/>
      <c r="D292" s="141"/>
      <c r="E292" s="137"/>
      <c r="F292" s="51"/>
      <c r="G292" s="180"/>
      <c r="H292" s="69"/>
      <c r="I292" s="144"/>
      <c r="J292" s="145"/>
      <c r="K292" s="146"/>
      <c r="L292" s="147"/>
      <c r="N292" s="104">
        <f t="shared" si="27"/>
        <v>0</v>
      </c>
      <c r="O292" s="105">
        <v>7.0000000000000007E-2</v>
      </c>
      <c r="P292" s="101">
        <f t="shared" si="28"/>
        <v>0</v>
      </c>
    </row>
    <row r="293" spans="1:16">
      <c r="A293" s="148"/>
      <c r="B293" s="149"/>
      <c r="C293" s="140"/>
      <c r="D293" s="141"/>
      <c r="E293" s="137"/>
      <c r="F293" s="51"/>
      <c r="G293" s="180"/>
      <c r="H293" s="69"/>
      <c r="I293" s="144"/>
      <c r="J293" s="145"/>
      <c r="K293" s="146"/>
      <c r="L293" s="147"/>
      <c r="M293" s="104">
        <v>12972.96</v>
      </c>
      <c r="N293" s="104">
        <f t="shared" si="27"/>
        <v>12583.771199999999</v>
      </c>
      <c r="O293" s="105">
        <v>7.0000000000000007E-2</v>
      </c>
      <c r="P293" s="101">
        <f t="shared" si="28"/>
        <v>13464.635183999999</v>
      </c>
    </row>
    <row r="294" spans="1:16">
      <c r="A294" s="136"/>
      <c r="B294" s="128"/>
      <c r="C294" s="48"/>
      <c r="D294" s="129"/>
      <c r="E294" s="137"/>
      <c r="F294" s="51"/>
      <c r="G294" s="131"/>
      <c r="H294" s="29"/>
      <c r="I294" s="132"/>
      <c r="J294" s="145"/>
      <c r="K294" s="134"/>
      <c r="L294" s="147"/>
      <c r="M294" s="104">
        <v>12687.84</v>
      </c>
      <c r="N294" s="104">
        <f t="shared" si="27"/>
        <v>12307.2048</v>
      </c>
      <c r="O294" s="105">
        <v>7.0000000000000007E-2</v>
      </c>
      <c r="P294" s="101">
        <f t="shared" si="28"/>
        <v>13168.709135999999</v>
      </c>
    </row>
    <row r="295" spans="1:16">
      <c r="A295" s="136"/>
      <c r="B295" s="128"/>
      <c r="C295" s="48"/>
      <c r="D295" s="129"/>
      <c r="E295" s="137"/>
      <c r="F295" s="51"/>
      <c r="G295" s="131"/>
      <c r="H295" s="29"/>
      <c r="I295" s="132"/>
      <c r="J295" s="133"/>
      <c r="K295" s="134"/>
      <c r="L295" s="135"/>
      <c r="M295" s="104">
        <v>16572.599999999999</v>
      </c>
      <c r="N295" s="104">
        <f t="shared" si="27"/>
        <v>16075.421999999999</v>
      </c>
      <c r="O295" s="105">
        <v>7.0000000000000007E-2</v>
      </c>
      <c r="P295" s="101">
        <f t="shared" si="28"/>
        <v>17200.701539999998</v>
      </c>
    </row>
    <row r="296" spans="1:16">
      <c r="A296" s="136"/>
      <c r="B296" s="128"/>
      <c r="C296" s="48"/>
      <c r="D296" s="129"/>
      <c r="E296" s="44"/>
      <c r="F296" s="51"/>
      <c r="G296" s="131"/>
      <c r="H296" s="29"/>
      <c r="I296" s="150"/>
      <c r="J296" s="133"/>
      <c r="K296" s="134"/>
      <c r="L296" s="135"/>
      <c r="M296" s="104">
        <v>6021.12</v>
      </c>
      <c r="N296" s="104">
        <f>M296-(M296*0.03)</f>
        <v>5840.4863999999998</v>
      </c>
      <c r="O296" s="105">
        <v>7.0000000000000007E-2</v>
      </c>
      <c r="P296" s="101">
        <f>(N296*O296)+N296</f>
        <v>6249.3204479999995</v>
      </c>
    </row>
    <row r="297" spans="1:16">
      <c r="A297" s="136"/>
      <c r="B297" s="128"/>
      <c r="C297" s="48"/>
      <c r="D297" s="129"/>
      <c r="E297" s="44"/>
      <c r="F297" s="51"/>
      <c r="G297" s="131"/>
      <c r="H297" s="29"/>
      <c r="I297" s="132"/>
      <c r="J297" s="133"/>
      <c r="K297" s="134"/>
      <c r="L297" s="135"/>
      <c r="M297" s="104">
        <v>8714.16</v>
      </c>
      <c r="N297" s="104">
        <f>M297-(M297*0.03)</f>
        <v>8452.7351999999992</v>
      </c>
      <c r="O297" s="105">
        <v>7.0000000000000007E-2</v>
      </c>
      <c r="P297" s="101">
        <f>(N297*O297)+N297</f>
        <v>9044.4266639999987</v>
      </c>
    </row>
    <row r="298" spans="1:16">
      <c r="A298" s="136"/>
      <c r="B298" s="128"/>
      <c r="C298" s="48"/>
      <c r="D298" s="129"/>
      <c r="E298" s="44"/>
      <c r="F298" s="51"/>
      <c r="G298" s="131"/>
      <c r="H298" s="29"/>
      <c r="I298" s="132"/>
      <c r="J298" s="133"/>
      <c r="K298" s="134"/>
      <c r="L298" s="135"/>
      <c r="M298" s="104">
        <v>0</v>
      </c>
      <c r="N298" s="104">
        <f>M298-(M298*0.03)</f>
        <v>0</v>
      </c>
      <c r="O298" s="105">
        <v>7.0000000000000007E-2</v>
      </c>
      <c r="P298" s="101">
        <f t="shared" ref="P298:P304" si="29">(N298*O298)+N298</f>
        <v>0</v>
      </c>
    </row>
    <row r="299" spans="1:16" ht="35.25" customHeight="1">
      <c r="A299" s="136"/>
      <c r="B299" s="128"/>
      <c r="C299" s="48"/>
      <c r="D299" s="129"/>
      <c r="E299" s="44"/>
      <c r="F299" s="51"/>
      <c r="G299" s="131"/>
      <c r="H299" s="29"/>
      <c r="I299" s="132"/>
      <c r="J299" s="133"/>
      <c r="K299" s="134"/>
      <c r="L299" s="135"/>
      <c r="M299" s="104">
        <v>18537.7</v>
      </c>
      <c r="N299" s="104">
        <f>M299-(M299*0.03)</f>
        <v>17981.569</v>
      </c>
      <c r="O299" s="105">
        <v>7.0000000000000007E-2</v>
      </c>
      <c r="P299" s="101">
        <f t="shared" si="29"/>
        <v>19240.278829999999</v>
      </c>
    </row>
    <row r="300" spans="1:16">
      <c r="A300" s="151"/>
      <c r="B300" s="128"/>
      <c r="C300" s="48"/>
      <c r="D300" s="129"/>
      <c r="E300" s="50"/>
      <c r="F300" s="51"/>
      <c r="G300" s="131"/>
      <c r="H300" s="29"/>
      <c r="I300" s="132"/>
      <c r="J300" s="133"/>
      <c r="K300" s="134"/>
      <c r="L300" s="135"/>
      <c r="M300" s="104">
        <v>9031.68</v>
      </c>
      <c r="N300" s="104">
        <f t="shared" ref="N300:N309" si="30">M300-(M300*0.03)</f>
        <v>8760.7296000000006</v>
      </c>
      <c r="O300" s="105">
        <v>7.0000000000000007E-2</v>
      </c>
      <c r="P300" s="101">
        <f t="shared" si="29"/>
        <v>9373.9806720000015</v>
      </c>
    </row>
    <row r="301" spans="1:16">
      <c r="A301" s="152"/>
      <c r="B301" s="128"/>
      <c r="C301" s="48"/>
      <c r="D301" s="129"/>
      <c r="E301" s="153"/>
      <c r="F301" s="51"/>
      <c r="G301" s="131"/>
      <c r="H301" s="35"/>
      <c r="I301" s="154"/>
      <c r="J301" s="155"/>
      <c r="K301" s="156"/>
      <c r="L301" s="135"/>
      <c r="N301" s="104">
        <f t="shared" si="30"/>
        <v>0</v>
      </c>
      <c r="O301" s="105">
        <v>7.0000000000000007E-2</v>
      </c>
      <c r="P301" s="101">
        <f t="shared" si="29"/>
        <v>0</v>
      </c>
    </row>
    <row r="302" spans="1:16">
      <c r="A302" s="136"/>
      <c r="B302" s="128"/>
      <c r="C302" s="48"/>
      <c r="D302" s="129"/>
      <c r="E302" s="157"/>
      <c r="F302" s="51"/>
      <c r="G302" s="131"/>
      <c r="H302" s="29"/>
      <c r="I302" s="132"/>
      <c r="J302" s="133"/>
      <c r="K302" s="134"/>
      <c r="L302" s="135"/>
      <c r="M302" s="104">
        <v>8478.9599999999991</v>
      </c>
      <c r="N302" s="104">
        <f t="shared" si="30"/>
        <v>8224.5911999999989</v>
      </c>
      <c r="O302" s="105">
        <v>7.0000000000000007E-2</v>
      </c>
      <c r="P302" s="101">
        <f t="shared" si="29"/>
        <v>8800.3125839999993</v>
      </c>
    </row>
    <row r="303" spans="1:16">
      <c r="A303" s="136"/>
      <c r="B303" s="128"/>
      <c r="C303" s="48"/>
      <c r="D303" s="129"/>
      <c r="E303" s="158"/>
      <c r="F303" s="51"/>
      <c r="G303" s="131"/>
      <c r="H303" s="29"/>
      <c r="I303" s="132"/>
      <c r="J303" s="133"/>
      <c r="K303" s="134"/>
      <c r="L303" s="135"/>
      <c r="M303" s="104">
        <v>11122.62</v>
      </c>
      <c r="N303" s="104">
        <f t="shared" si="30"/>
        <v>10788.941400000002</v>
      </c>
      <c r="O303" s="105">
        <v>7.0000000000000007E-2</v>
      </c>
      <c r="P303" s="101">
        <f t="shared" si="29"/>
        <v>11544.167298000002</v>
      </c>
    </row>
    <row r="304" spans="1:16">
      <c r="A304" s="136"/>
      <c r="B304" s="128"/>
      <c r="C304" s="48"/>
      <c r="D304" s="159"/>
      <c r="E304" s="160"/>
      <c r="F304" s="161"/>
      <c r="G304" s="131"/>
      <c r="H304" s="162"/>
      <c r="I304" s="163"/>
      <c r="J304" s="133"/>
      <c r="K304" s="134"/>
      <c r="L304" s="135"/>
      <c r="M304" s="104">
        <v>3813.12</v>
      </c>
      <c r="N304" s="104">
        <f t="shared" si="30"/>
        <v>3698.7264</v>
      </c>
      <c r="O304" s="105">
        <v>7.0000000000000007E-2</v>
      </c>
      <c r="P304" s="101">
        <f t="shared" si="29"/>
        <v>3957.637248</v>
      </c>
    </row>
    <row r="305" spans="1:16">
      <c r="A305" s="136"/>
      <c r="B305" s="128"/>
      <c r="C305" s="48"/>
      <c r="D305" s="159"/>
      <c r="E305" s="182"/>
      <c r="F305" s="161"/>
      <c r="G305" s="131"/>
      <c r="H305" s="162"/>
      <c r="I305" s="163"/>
      <c r="J305" s="133"/>
      <c r="K305" s="134"/>
      <c r="L305" s="135"/>
    </row>
    <row r="306" spans="1:16">
      <c r="A306" s="136"/>
      <c r="B306" s="128"/>
      <c r="C306" s="48"/>
      <c r="D306" s="159"/>
      <c r="E306" s="182"/>
      <c r="F306" s="161"/>
      <c r="G306" s="131"/>
      <c r="H306" s="162"/>
      <c r="I306" s="163"/>
      <c r="J306" s="133"/>
      <c r="K306" s="134"/>
      <c r="L306" s="135"/>
    </row>
    <row r="307" spans="1:16">
      <c r="A307" s="136"/>
      <c r="B307" s="128"/>
      <c r="C307" s="48"/>
      <c r="D307" s="159"/>
      <c r="E307" s="182"/>
      <c r="F307" s="161"/>
      <c r="G307" s="131"/>
      <c r="H307" s="162"/>
      <c r="I307" s="163"/>
      <c r="J307" s="133"/>
      <c r="K307" s="134"/>
      <c r="L307" s="135"/>
    </row>
    <row r="308" spans="1:16">
      <c r="A308" s="136"/>
      <c r="B308" s="128"/>
      <c r="C308" s="48"/>
      <c r="D308" s="159"/>
      <c r="E308" s="158"/>
      <c r="F308" s="51"/>
      <c r="G308" s="131"/>
      <c r="H308" s="29"/>
      <c r="I308" s="132"/>
      <c r="J308" s="133"/>
      <c r="K308" s="134"/>
      <c r="L308" s="135"/>
    </row>
    <row r="309" spans="1:16">
      <c r="A309" s="136"/>
      <c r="B309" s="164"/>
      <c r="C309" s="48"/>
      <c r="D309" s="159"/>
      <c r="E309" s="158"/>
      <c r="F309" s="51"/>
      <c r="G309" s="131"/>
      <c r="H309" s="29"/>
      <c r="I309" s="132"/>
      <c r="J309" s="133"/>
      <c r="K309" s="134"/>
      <c r="L309" s="135"/>
      <c r="M309" s="104">
        <v>8640</v>
      </c>
      <c r="N309" s="104">
        <f t="shared" si="30"/>
        <v>8380.7999999999993</v>
      </c>
      <c r="O309" s="105">
        <v>7.0000000000000007E-2</v>
      </c>
      <c r="P309" s="101">
        <f>(N309*O309)+N309</f>
        <v>8967.4559999999983</v>
      </c>
    </row>
    <row r="310" spans="1:16">
      <c r="A310" s="165"/>
      <c r="B310" s="128"/>
      <c r="C310" s="48"/>
      <c r="D310" s="159"/>
      <c r="E310" s="160"/>
      <c r="F310" s="161"/>
      <c r="G310" s="131"/>
      <c r="H310" s="162"/>
      <c r="I310" s="163"/>
      <c r="J310" s="166"/>
      <c r="K310" s="167"/>
      <c r="L310" s="135"/>
    </row>
    <row r="311" spans="1:16">
      <c r="A311" s="168"/>
      <c r="B311" s="3753"/>
      <c r="C311" s="3753"/>
      <c r="D311" s="3753"/>
      <c r="E311" s="3753"/>
      <c r="F311" s="3753"/>
      <c r="G311" s="169"/>
      <c r="H311" s="91"/>
      <c r="I311" s="3753"/>
      <c r="J311" s="170"/>
      <c r="K311" s="3753"/>
      <c r="L311" s="171"/>
      <c r="M311" s="3753"/>
    </row>
    <row r="312" spans="1:16">
      <c r="F312" s="71"/>
    </row>
    <row r="313" spans="1:16">
      <c r="A313" s="2" t="s">
        <v>1</v>
      </c>
      <c r="B313" s="106"/>
      <c r="C313" s="78"/>
      <c r="F313" s="71"/>
      <c r="I313" s="107"/>
      <c r="K313" s="108"/>
      <c r="L313" s="109"/>
    </row>
    <row r="314" spans="1:16">
      <c r="A314" s="3761" t="s">
        <v>2670</v>
      </c>
      <c r="B314" s="3761"/>
      <c r="C314" s="2"/>
      <c r="D314" s="91"/>
      <c r="F314" s="71"/>
      <c r="I314" s="107"/>
      <c r="K314" s="108"/>
      <c r="L314" s="109"/>
    </row>
    <row r="315" spans="1:16" ht="35.25" thickBot="1">
      <c r="F315" s="71"/>
    </row>
    <row r="316" spans="1:16">
      <c r="A316" s="3770" t="s">
        <v>3</v>
      </c>
      <c r="B316" s="3771"/>
      <c r="C316" s="6" t="s">
        <v>4</v>
      </c>
      <c r="D316" s="110" t="s">
        <v>5</v>
      </c>
      <c r="E316" s="8" t="s">
        <v>6</v>
      </c>
      <c r="F316" s="9" t="s">
        <v>6</v>
      </c>
      <c r="G316" s="111" t="s">
        <v>7</v>
      </c>
      <c r="H316" s="112" t="s">
        <v>8</v>
      </c>
      <c r="I316" s="113" t="s">
        <v>936</v>
      </c>
      <c r="J316" s="114" t="s">
        <v>10</v>
      </c>
      <c r="K316" s="115" t="s">
        <v>10</v>
      </c>
      <c r="L316" s="116" t="s">
        <v>2534</v>
      </c>
      <c r="M316" s="117"/>
    </row>
    <row r="317" spans="1:16" ht="35.25" thickBot="1">
      <c r="A317" s="118"/>
      <c r="B317" s="119"/>
      <c r="C317" s="12"/>
      <c r="D317" s="120" t="s">
        <v>11</v>
      </c>
      <c r="E317" s="14" t="s">
        <v>13</v>
      </c>
      <c r="F317" s="15" t="s">
        <v>12</v>
      </c>
      <c r="G317" s="121"/>
      <c r="H317" s="122" t="s">
        <v>14</v>
      </c>
      <c r="I317" s="123" t="s">
        <v>937</v>
      </c>
      <c r="J317" s="124" t="s">
        <v>16</v>
      </c>
      <c r="K317" s="125" t="s">
        <v>15</v>
      </c>
      <c r="L317" s="126" t="s">
        <v>2535</v>
      </c>
      <c r="M317" s="117"/>
    </row>
    <row r="318" spans="1:16">
      <c r="A318" s="127"/>
      <c r="B318" s="128"/>
      <c r="C318" s="48"/>
      <c r="D318" s="129"/>
      <c r="E318" s="130"/>
      <c r="F318" s="88"/>
      <c r="G318" s="131"/>
      <c r="H318" s="29"/>
      <c r="I318" s="132"/>
      <c r="J318" s="133"/>
      <c r="K318" s="114"/>
      <c r="L318" s="135"/>
      <c r="M318" s="104">
        <v>3552</v>
      </c>
      <c r="N318" s="104">
        <f t="shared" ref="N318:N334" si="31">M318-(M318*0.03)</f>
        <v>3445.44</v>
      </c>
      <c r="O318" s="105">
        <v>7.0000000000000007E-2</v>
      </c>
      <c r="P318" s="101">
        <f t="shared" ref="P318:P334" si="32">(N318*O318)+N318</f>
        <v>3686.6208000000001</v>
      </c>
    </row>
    <row r="319" spans="1:16">
      <c r="A319" s="136"/>
      <c r="B319" s="128"/>
      <c r="C319" s="48"/>
      <c r="D319" s="129"/>
      <c r="E319" s="137"/>
      <c r="F319" s="51"/>
      <c r="G319" s="131"/>
      <c r="H319" s="29"/>
      <c r="I319" s="132"/>
      <c r="J319" s="133"/>
      <c r="K319" s="176"/>
      <c r="L319" s="135"/>
      <c r="N319" s="104">
        <f t="shared" si="31"/>
        <v>0</v>
      </c>
      <c r="O319" s="105">
        <v>7.0000000000000007E-2</v>
      </c>
      <c r="P319" s="101">
        <f t="shared" si="32"/>
        <v>0</v>
      </c>
    </row>
    <row r="320" spans="1:16">
      <c r="A320" s="136"/>
      <c r="B320" s="138"/>
      <c r="C320" s="48"/>
      <c r="D320" s="129"/>
      <c r="E320" s="137"/>
      <c r="F320" s="51"/>
      <c r="G320" s="131"/>
      <c r="H320" s="29"/>
      <c r="I320" s="132"/>
      <c r="J320" s="133"/>
      <c r="K320" s="179"/>
      <c r="L320" s="135"/>
      <c r="M320" s="104">
        <v>9498.06</v>
      </c>
      <c r="N320" s="104">
        <f t="shared" si="31"/>
        <v>9213.118199999999</v>
      </c>
      <c r="O320" s="105">
        <v>7.0000000000000007E-2</v>
      </c>
      <c r="P320" s="101">
        <f t="shared" si="32"/>
        <v>9858.0364739999986</v>
      </c>
    </row>
    <row r="321" spans="1:16">
      <c r="A321" s="136"/>
      <c r="B321" s="138"/>
      <c r="C321" s="48"/>
      <c r="D321" s="129"/>
      <c r="E321" s="137"/>
      <c r="F321" s="51"/>
      <c r="G321" s="131"/>
      <c r="H321" s="29"/>
      <c r="I321" s="132"/>
      <c r="J321" s="133"/>
      <c r="K321" s="134"/>
      <c r="L321" s="135"/>
      <c r="M321" s="104">
        <v>15305.4</v>
      </c>
      <c r="N321" s="104">
        <f t="shared" si="31"/>
        <v>14846.237999999999</v>
      </c>
      <c r="O321" s="105">
        <v>7.0000000000000007E-2</v>
      </c>
      <c r="P321" s="101">
        <f t="shared" si="32"/>
        <v>15885.47466</v>
      </c>
    </row>
    <row r="322" spans="1:16">
      <c r="A322" s="136"/>
      <c r="B322" s="128"/>
      <c r="C322" s="48"/>
      <c r="D322" s="129"/>
      <c r="E322" s="137"/>
      <c r="F322" s="51"/>
      <c r="G322" s="131"/>
      <c r="H322" s="29"/>
      <c r="I322" s="132"/>
      <c r="J322" s="133"/>
      <c r="K322" s="134"/>
      <c r="L322" s="135"/>
      <c r="N322" s="104">
        <f t="shared" si="31"/>
        <v>0</v>
      </c>
      <c r="O322" s="105">
        <v>7.0000000000000007E-2</v>
      </c>
      <c r="P322" s="101">
        <f t="shared" si="32"/>
        <v>0</v>
      </c>
    </row>
    <row r="323" spans="1:16">
      <c r="A323" s="136"/>
      <c r="B323" s="128"/>
      <c r="C323" s="48"/>
      <c r="D323" s="129"/>
      <c r="E323" s="137"/>
      <c r="F323" s="51"/>
      <c r="G323" s="131"/>
      <c r="H323" s="29"/>
      <c r="I323" s="132"/>
      <c r="J323" s="133"/>
      <c r="K323" s="134"/>
      <c r="L323" s="135"/>
      <c r="N323" s="104">
        <f t="shared" si="31"/>
        <v>0</v>
      </c>
      <c r="O323" s="105">
        <v>7.0000000000000007E-2</v>
      </c>
      <c r="P323" s="101">
        <f t="shared" si="32"/>
        <v>0</v>
      </c>
    </row>
    <row r="324" spans="1:16">
      <c r="A324" s="136"/>
      <c r="B324" s="128"/>
      <c r="C324" s="48"/>
      <c r="D324" s="129"/>
      <c r="E324" s="137"/>
      <c r="F324" s="51"/>
      <c r="G324" s="131"/>
      <c r="H324" s="29"/>
      <c r="I324" s="132"/>
      <c r="J324" s="133"/>
      <c r="K324" s="134"/>
      <c r="L324" s="135"/>
      <c r="N324" s="104">
        <f t="shared" si="31"/>
        <v>0</v>
      </c>
      <c r="O324" s="105">
        <v>7.0000000000000007E-2</v>
      </c>
      <c r="P324" s="101">
        <f t="shared" si="32"/>
        <v>0</v>
      </c>
    </row>
    <row r="325" spans="1:16">
      <c r="A325" s="136"/>
      <c r="B325" s="138"/>
      <c r="C325" s="140"/>
      <c r="D325" s="141"/>
      <c r="E325" s="137"/>
      <c r="F325" s="51"/>
      <c r="G325" s="180"/>
      <c r="H325" s="69"/>
      <c r="I325" s="144"/>
      <c r="J325" s="145"/>
      <c r="K325" s="181"/>
      <c r="M325" s="104">
        <v>14244.12</v>
      </c>
      <c r="N325" s="104">
        <f t="shared" si="31"/>
        <v>13816.796400000001</v>
      </c>
      <c r="O325" s="105">
        <v>7.0000000000000007E-2</v>
      </c>
      <c r="P325" s="101">
        <f t="shared" si="32"/>
        <v>14783.972148000001</v>
      </c>
    </row>
    <row r="326" spans="1:16">
      <c r="A326" s="136"/>
      <c r="B326" s="139"/>
      <c r="C326" s="48"/>
      <c r="D326" s="129"/>
      <c r="E326" s="137"/>
      <c r="F326" s="51"/>
      <c r="G326" s="131"/>
      <c r="H326" s="29"/>
      <c r="I326" s="132"/>
      <c r="J326" s="133"/>
      <c r="K326" s="134"/>
      <c r="L326" s="135"/>
      <c r="M326" s="104">
        <v>3240</v>
      </c>
      <c r="N326" s="104">
        <f t="shared" si="31"/>
        <v>3142.8</v>
      </c>
      <c r="O326" s="105">
        <v>7.0000000000000007E-2</v>
      </c>
      <c r="P326" s="101">
        <f t="shared" si="32"/>
        <v>3362.7960000000003</v>
      </c>
    </row>
    <row r="327" spans="1:16">
      <c r="A327" s="136"/>
      <c r="B327" s="139"/>
      <c r="C327" s="48"/>
      <c r="D327" s="129"/>
      <c r="E327" s="137"/>
      <c r="F327" s="51"/>
      <c r="G327" s="131"/>
      <c r="H327" s="29"/>
      <c r="I327" s="132"/>
      <c r="J327" s="133"/>
      <c r="K327" s="134"/>
      <c r="L327" s="135"/>
      <c r="M327" s="104">
        <v>14700</v>
      </c>
      <c r="N327" s="104">
        <f t="shared" si="31"/>
        <v>14259</v>
      </c>
      <c r="O327" s="105">
        <v>7.0000000000000007E-2</v>
      </c>
      <c r="P327" s="101">
        <f t="shared" si="32"/>
        <v>15257.130000000001</v>
      </c>
    </row>
    <row r="328" spans="1:16">
      <c r="A328" s="136"/>
      <c r="B328" s="139"/>
      <c r="C328" s="140"/>
      <c r="D328" s="141"/>
      <c r="E328" s="142"/>
      <c r="F328" s="143"/>
      <c r="G328" s="180"/>
      <c r="H328" s="69"/>
      <c r="I328" s="144"/>
      <c r="J328" s="145"/>
      <c r="K328" s="146"/>
      <c r="L328" s="147"/>
      <c r="M328" s="104">
        <v>14582.7</v>
      </c>
      <c r="N328" s="104">
        <f t="shared" si="31"/>
        <v>14145.219000000001</v>
      </c>
      <c r="O328" s="105">
        <v>7.0000000000000007E-2</v>
      </c>
      <c r="P328" s="101">
        <f t="shared" si="32"/>
        <v>15135.384330000001</v>
      </c>
    </row>
    <row r="329" spans="1:16">
      <c r="A329" s="136"/>
      <c r="B329" s="139"/>
      <c r="C329" s="48"/>
      <c r="D329" s="129"/>
      <c r="E329" s="137"/>
      <c r="F329" s="51"/>
      <c r="G329" s="131"/>
      <c r="H329" s="29"/>
      <c r="I329" s="132"/>
      <c r="J329" s="133"/>
      <c r="K329" s="134"/>
      <c r="L329" s="147"/>
      <c r="M329" s="104">
        <v>13483.8</v>
      </c>
      <c r="N329" s="104">
        <f t="shared" si="31"/>
        <v>13079.286</v>
      </c>
      <c r="O329" s="105">
        <v>7.0000000000000007E-2</v>
      </c>
      <c r="P329" s="101">
        <f t="shared" si="32"/>
        <v>13994.836020000001</v>
      </c>
    </row>
    <row r="330" spans="1:16">
      <c r="A330" s="136"/>
      <c r="B330" s="128"/>
      <c r="C330" s="140"/>
      <c r="D330" s="141"/>
      <c r="E330" s="137"/>
      <c r="F330" s="51"/>
      <c r="G330" s="180"/>
      <c r="H330" s="69"/>
      <c r="I330" s="144"/>
      <c r="J330" s="145"/>
      <c r="K330" s="146"/>
      <c r="L330" s="147"/>
      <c r="M330" s="104">
        <v>2669.52</v>
      </c>
      <c r="N330" s="104">
        <f t="shared" si="31"/>
        <v>2589.4344000000001</v>
      </c>
      <c r="O330" s="105">
        <v>7.0000000000000007E-2</v>
      </c>
      <c r="P330" s="101">
        <f t="shared" si="32"/>
        <v>2770.6948080000002</v>
      </c>
    </row>
    <row r="331" spans="1:16">
      <c r="A331" s="136"/>
      <c r="B331" s="128"/>
      <c r="C331" s="140"/>
      <c r="D331" s="141"/>
      <c r="E331" s="137"/>
      <c r="F331" s="51"/>
      <c r="G331" s="180"/>
      <c r="H331" s="69"/>
      <c r="I331" s="144"/>
      <c r="J331" s="145"/>
      <c r="K331" s="146"/>
      <c r="L331" s="147"/>
      <c r="N331" s="104">
        <f t="shared" si="31"/>
        <v>0</v>
      </c>
      <c r="O331" s="105">
        <v>7.0000000000000007E-2</v>
      </c>
      <c r="P331" s="101">
        <f t="shared" si="32"/>
        <v>0</v>
      </c>
    </row>
    <row r="332" spans="1:16">
      <c r="A332" s="148"/>
      <c r="B332" s="149"/>
      <c r="C332" s="140"/>
      <c r="D332" s="141"/>
      <c r="E332" s="137"/>
      <c r="F332" s="51"/>
      <c r="G332" s="180"/>
      <c r="H332" s="69"/>
      <c r="I332" s="144"/>
      <c r="J332" s="145"/>
      <c r="K332" s="146"/>
      <c r="L332" s="147"/>
      <c r="M332" s="104">
        <v>12972.96</v>
      </c>
      <c r="N332" s="104">
        <f t="shared" si="31"/>
        <v>12583.771199999999</v>
      </c>
      <c r="O332" s="105">
        <v>7.0000000000000007E-2</v>
      </c>
      <c r="P332" s="101">
        <f t="shared" si="32"/>
        <v>13464.635183999999</v>
      </c>
    </row>
    <row r="333" spans="1:16">
      <c r="A333" s="136"/>
      <c r="B333" s="128"/>
      <c r="C333" s="48"/>
      <c r="D333" s="129"/>
      <c r="E333" s="137"/>
      <c r="F333" s="51"/>
      <c r="G333" s="131"/>
      <c r="H333" s="29"/>
      <c r="I333" s="132"/>
      <c r="J333" s="145"/>
      <c r="K333" s="134"/>
      <c r="L333" s="147"/>
      <c r="M333" s="104">
        <v>12687.84</v>
      </c>
      <c r="N333" s="104">
        <f t="shared" si="31"/>
        <v>12307.2048</v>
      </c>
      <c r="O333" s="105">
        <v>7.0000000000000007E-2</v>
      </c>
      <c r="P333" s="101">
        <f t="shared" si="32"/>
        <v>13168.709135999999</v>
      </c>
    </row>
    <row r="334" spans="1:16" ht="35.25" customHeight="1">
      <c r="A334" s="136"/>
      <c r="B334" s="128"/>
      <c r="C334" s="48"/>
      <c r="D334" s="129"/>
      <c r="E334" s="137"/>
      <c r="F334" s="51"/>
      <c r="G334" s="131"/>
      <c r="H334" s="29"/>
      <c r="I334" s="132"/>
      <c r="J334" s="133"/>
      <c r="K334" s="134"/>
      <c r="L334" s="135"/>
      <c r="M334" s="104">
        <v>16572.599999999999</v>
      </c>
      <c r="N334" s="104">
        <f t="shared" si="31"/>
        <v>16075.421999999999</v>
      </c>
      <c r="O334" s="105">
        <v>7.0000000000000007E-2</v>
      </c>
      <c r="P334" s="101">
        <f t="shared" si="32"/>
        <v>17200.701539999998</v>
      </c>
    </row>
    <row r="335" spans="1:16">
      <c r="A335" s="136"/>
      <c r="B335" s="128"/>
      <c r="C335" s="48"/>
      <c r="D335" s="129"/>
      <c r="E335" s="44"/>
      <c r="F335" s="51"/>
      <c r="G335" s="131"/>
      <c r="H335" s="29"/>
      <c r="I335" s="150"/>
      <c r="J335" s="133"/>
      <c r="K335" s="134"/>
      <c r="L335" s="135"/>
      <c r="M335" s="104">
        <v>6021.12</v>
      </c>
      <c r="N335" s="104">
        <f>M335-(M335*0.03)</f>
        <v>5840.4863999999998</v>
      </c>
      <c r="O335" s="105">
        <v>7.0000000000000007E-2</v>
      </c>
      <c r="P335" s="101">
        <f>(N335*O335)+N335</f>
        <v>6249.3204479999995</v>
      </c>
    </row>
    <row r="336" spans="1:16">
      <c r="A336" s="136"/>
      <c r="B336" s="128"/>
      <c r="C336" s="48"/>
      <c r="D336" s="129"/>
      <c r="E336" s="44"/>
      <c r="F336" s="51"/>
      <c r="G336" s="131"/>
      <c r="H336" s="29"/>
      <c r="I336" s="132"/>
      <c r="J336" s="133"/>
      <c r="K336" s="134"/>
      <c r="L336" s="135"/>
      <c r="M336" s="104">
        <v>8714.16</v>
      </c>
      <c r="N336" s="104">
        <f>M336-(M336*0.03)</f>
        <v>8452.7351999999992</v>
      </c>
      <c r="O336" s="105">
        <v>7.0000000000000007E-2</v>
      </c>
      <c r="P336" s="101">
        <f>(N336*O336)+N336</f>
        <v>9044.4266639999987</v>
      </c>
    </row>
    <row r="337" spans="1:16">
      <c r="A337" s="136"/>
      <c r="B337" s="128"/>
      <c r="C337" s="48"/>
      <c r="D337" s="129"/>
      <c r="E337" s="44"/>
      <c r="F337" s="51"/>
      <c r="G337" s="131"/>
      <c r="H337" s="29"/>
      <c r="I337" s="132"/>
      <c r="J337" s="133"/>
      <c r="K337" s="134"/>
      <c r="L337" s="135"/>
      <c r="M337" s="104">
        <v>0</v>
      </c>
      <c r="N337" s="104">
        <f>M337-(M337*0.03)</f>
        <v>0</v>
      </c>
      <c r="O337" s="105">
        <v>7.0000000000000007E-2</v>
      </c>
      <c r="P337" s="101">
        <f t="shared" ref="P337:P343" si="33">(N337*O337)+N337</f>
        <v>0</v>
      </c>
    </row>
    <row r="338" spans="1:16">
      <c r="A338" s="136"/>
      <c r="B338" s="128"/>
      <c r="C338" s="48"/>
      <c r="D338" s="129"/>
      <c r="E338" s="44"/>
      <c r="F338" s="51"/>
      <c r="G338" s="131"/>
      <c r="H338" s="29"/>
      <c r="I338" s="132"/>
      <c r="J338" s="133"/>
      <c r="K338" s="134"/>
      <c r="L338" s="135"/>
      <c r="M338" s="104">
        <v>18537.7</v>
      </c>
      <c r="N338" s="104">
        <f>M338-(M338*0.03)</f>
        <v>17981.569</v>
      </c>
      <c r="O338" s="105">
        <v>7.0000000000000007E-2</v>
      </c>
      <c r="P338" s="101">
        <f t="shared" si="33"/>
        <v>19240.278829999999</v>
      </c>
    </row>
    <row r="339" spans="1:16">
      <c r="A339" s="151"/>
      <c r="B339" s="128"/>
      <c r="C339" s="48"/>
      <c r="D339" s="129"/>
      <c r="E339" s="50"/>
      <c r="F339" s="51"/>
      <c r="G339" s="131"/>
      <c r="H339" s="29"/>
      <c r="I339" s="132"/>
      <c r="J339" s="133"/>
      <c r="K339" s="134"/>
      <c r="L339" s="135"/>
      <c r="M339" s="104">
        <v>9031.68</v>
      </c>
      <c r="N339" s="104">
        <f t="shared" ref="N339:N348" si="34">M339-(M339*0.03)</f>
        <v>8760.7296000000006</v>
      </c>
      <c r="O339" s="105">
        <v>7.0000000000000007E-2</v>
      </c>
      <c r="P339" s="101">
        <f t="shared" si="33"/>
        <v>9373.9806720000015</v>
      </c>
    </row>
    <row r="340" spans="1:16">
      <c r="A340" s="152"/>
      <c r="B340" s="128"/>
      <c r="C340" s="48"/>
      <c r="D340" s="129"/>
      <c r="E340" s="153"/>
      <c r="F340" s="51"/>
      <c r="G340" s="131"/>
      <c r="H340" s="35"/>
      <c r="I340" s="154"/>
      <c r="J340" s="155"/>
      <c r="K340" s="156"/>
      <c r="L340" s="135"/>
      <c r="N340" s="104">
        <f t="shared" si="34"/>
        <v>0</v>
      </c>
      <c r="O340" s="105">
        <v>7.0000000000000007E-2</v>
      </c>
      <c r="P340" s="101">
        <f t="shared" si="33"/>
        <v>0</v>
      </c>
    </row>
    <row r="341" spans="1:16">
      <c r="A341" s="136"/>
      <c r="B341" s="128"/>
      <c r="C341" s="48"/>
      <c r="D341" s="129"/>
      <c r="E341" s="157"/>
      <c r="F341" s="51"/>
      <c r="G341" s="131"/>
      <c r="H341" s="29"/>
      <c r="I341" s="132"/>
      <c r="J341" s="133"/>
      <c r="K341" s="134"/>
      <c r="L341" s="135"/>
      <c r="M341" s="104">
        <v>8478.9599999999991</v>
      </c>
      <c r="N341" s="104">
        <f t="shared" si="34"/>
        <v>8224.5911999999989</v>
      </c>
      <c r="O341" s="105">
        <v>7.0000000000000007E-2</v>
      </c>
      <c r="P341" s="101">
        <f t="shared" si="33"/>
        <v>8800.3125839999993</v>
      </c>
    </row>
    <row r="342" spans="1:16">
      <c r="A342" s="136"/>
      <c r="B342" s="128"/>
      <c r="C342" s="48"/>
      <c r="D342" s="129"/>
      <c r="E342" s="158"/>
      <c r="F342" s="51"/>
      <c r="G342" s="131"/>
      <c r="H342" s="29"/>
      <c r="I342" s="132"/>
      <c r="J342" s="133"/>
      <c r="K342" s="134"/>
      <c r="L342" s="135"/>
      <c r="M342" s="104">
        <v>11122.62</v>
      </c>
      <c r="N342" s="104">
        <f t="shared" si="34"/>
        <v>10788.941400000002</v>
      </c>
      <c r="O342" s="105">
        <v>7.0000000000000007E-2</v>
      </c>
      <c r="P342" s="101">
        <f t="shared" si="33"/>
        <v>11544.167298000002</v>
      </c>
    </row>
    <row r="343" spans="1:16">
      <c r="A343" s="136"/>
      <c r="B343" s="128"/>
      <c r="C343" s="48"/>
      <c r="D343" s="159"/>
      <c r="E343" s="160"/>
      <c r="F343" s="161"/>
      <c r="G343" s="131"/>
      <c r="H343" s="162"/>
      <c r="I343" s="163"/>
      <c r="J343" s="133"/>
      <c r="K343" s="134"/>
      <c r="L343" s="135"/>
      <c r="M343" s="104">
        <v>3813.12</v>
      </c>
      <c r="N343" s="104">
        <f t="shared" si="34"/>
        <v>3698.7264</v>
      </c>
      <c r="O343" s="105">
        <v>7.0000000000000007E-2</v>
      </c>
      <c r="P343" s="101">
        <f t="shared" si="33"/>
        <v>3957.637248</v>
      </c>
    </row>
    <row r="344" spans="1:16">
      <c r="A344" s="136"/>
      <c r="B344" s="128"/>
      <c r="C344" s="48"/>
      <c r="D344" s="159"/>
      <c r="E344" s="182"/>
      <c r="F344" s="161"/>
      <c r="G344" s="131"/>
      <c r="H344" s="162"/>
      <c r="I344" s="163"/>
      <c r="J344" s="133"/>
      <c r="K344" s="134"/>
      <c r="L344" s="135"/>
    </row>
    <row r="345" spans="1:16">
      <c r="A345" s="136"/>
      <c r="B345" s="128"/>
      <c r="C345" s="48"/>
      <c r="D345" s="159"/>
      <c r="E345" s="182"/>
      <c r="F345" s="161"/>
      <c r="G345" s="131"/>
      <c r="H345" s="162"/>
      <c r="I345" s="163"/>
      <c r="J345" s="133"/>
      <c r="K345" s="134"/>
      <c r="L345" s="135"/>
    </row>
    <row r="346" spans="1:16">
      <c r="A346" s="136"/>
      <c r="B346" s="128"/>
      <c r="C346" s="48"/>
      <c r="D346" s="159"/>
      <c r="E346" s="182"/>
      <c r="F346" s="161"/>
      <c r="G346" s="131"/>
      <c r="H346" s="162"/>
      <c r="I346" s="163"/>
      <c r="J346" s="133"/>
      <c r="K346" s="134"/>
      <c r="L346" s="135"/>
    </row>
    <row r="347" spans="1:16">
      <c r="A347" s="136"/>
      <c r="B347" s="128"/>
      <c r="C347" s="48"/>
      <c r="D347" s="159"/>
      <c r="E347" s="158"/>
      <c r="F347" s="51"/>
      <c r="G347" s="131"/>
      <c r="H347" s="29"/>
      <c r="I347" s="132"/>
      <c r="J347" s="133"/>
      <c r="K347" s="134"/>
      <c r="L347" s="135"/>
    </row>
    <row r="348" spans="1:16">
      <c r="A348" s="136"/>
      <c r="B348" s="164"/>
      <c r="C348" s="48"/>
      <c r="D348" s="159"/>
      <c r="E348" s="158"/>
      <c r="F348" s="51"/>
      <c r="G348" s="131"/>
      <c r="H348" s="29"/>
      <c r="I348" s="132"/>
      <c r="J348" s="133"/>
      <c r="K348" s="134"/>
      <c r="L348" s="135"/>
      <c r="M348" s="104">
        <v>8640</v>
      </c>
      <c r="N348" s="104">
        <f t="shared" si="34"/>
        <v>8380.7999999999993</v>
      </c>
      <c r="O348" s="105">
        <v>7.0000000000000007E-2</v>
      </c>
      <c r="P348" s="101">
        <f>(N348*O348)+N348</f>
        <v>8967.4559999999983</v>
      </c>
    </row>
    <row r="349" spans="1:16">
      <c r="A349" s="165"/>
      <c r="B349" s="128"/>
      <c r="C349" s="48"/>
      <c r="D349" s="159"/>
      <c r="E349" s="160"/>
      <c r="F349" s="161"/>
      <c r="G349" s="131"/>
      <c r="H349" s="162"/>
      <c r="I349" s="163"/>
      <c r="J349" s="166"/>
      <c r="K349" s="167"/>
      <c r="L349" s="135"/>
    </row>
    <row r="350" spans="1:16">
      <c r="A350" s="168"/>
      <c r="B350" s="3753"/>
      <c r="C350" s="3753"/>
      <c r="D350" s="3753"/>
      <c r="E350" s="3753"/>
      <c r="F350" s="3753"/>
      <c r="G350" s="169"/>
      <c r="H350" s="91"/>
      <c r="I350" s="3753"/>
      <c r="J350" s="170"/>
      <c r="K350" s="3753"/>
      <c r="L350" s="171"/>
      <c r="M350" s="3753"/>
    </row>
    <row r="351" spans="1:16">
      <c r="F351" s="71"/>
    </row>
    <row r="352" spans="1:16">
      <c r="A352" s="2" t="s">
        <v>1</v>
      </c>
      <c r="B352" s="106"/>
      <c r="C352" s="78"/>
      <c r="F352" s="71"/>
      <c r="I352" s="107"/>
      <c r="K352" s="108"/>
      <c r="L352" s="109"/>
    </row>
    <row r="353" spans="1:16">
      <c r="A353" s="3761" t="s">
        <v>2670</v>
      </c>
      <c r="B353" s="3761"/>
      <c r="C353" s="2"/>
      <c r="D353" s="91"/>
      <c r="F353" s="71"/>
      <c r="I353" s="107"/>
      <c r="K353" s="108"/>
      <c r="L353" s="109"/>
    </row>
    <row r="354" spans="1:16" ht="35.25" thickBot="1">
      <c r="F354" s="71"/>
    </row>
    <row r="355" spans="1:16">
      <c r="A355" s="3770" t="s">
        <v>3</v>
      </c>
      <c r="B355" s="3771"/>
      <c r="C355" s="6" t="s">
        <v>4</v>
      </c>
      <c r="D355" s="110" t="s">
        <v>5</v>
      </c>
      <c r="E355" s="8" t="s">
        <v>6</v>
      </c>
      <c r="F355" s="9" t="s">
        <v>6</v>
      </c>
      <c r="G355" s="111" t="s">
        <v>7</v>
      </c>
      <c r="H355" s="112" t="s">
        <v>8</v>
      </c>
      <c r="I355" s="113" t="s">
        <v>936</v>
      </c>
      <c r="J355" s="114" t="s">
        <v>10</v>
      </c>
      <c r="K355" s="115" t="s">
        <v>10</v>
      </c>
      <c r="L355" s="116" t="s">
        <v>2534</v>
      </c>
      <c r="M355" s="117"/>
    </row>
    <row r="356" spans="1:16" ht="35.25" thickBot="1">
      <c r="A356" s="118"/>
      <c r="B356" s="119"/>
      <c r="C356" s="12"/>
      <c r="D356" s="120" t="s">
        <v>11</v>
      </c>
      <c r="E356" s="14" t="s">
        <v>13</v>
      </c>
      <c r="F356" s="15" t="s">
        <v>12</v>
      </c>
      <c r="G356" s="121"/>
      <c r="H356" s="122" t="s">
        <v>14</v>
      </c>
      <c r="I356" s="123" t="s">
        <v>937</v>
      </c>
      <c r="J356" s="124" t="s">
        <v>16</v>
      </c>
      <c r="K356" s="125" t="s">
        <v>15</v>
      </c>
      <c r="L356" s="126" t="s">
        <v>2535</v>
      </c>
      <c r="M356" s="117"/>
    </row>
    <row r="357" spans="1:16">
      <c r="A357" s="127"/>
      <c r="B357" s="128"/>
      <c r="C357" s="48"/>
      <c r="D357" s="129"/>
      <c r="E357" s="130"/>
      <c r="F357" s="88"/>
      <c r="G357" s="131"/>
      <c r="H357" s="29"/>
      <c r="I357" s="132"/>
      <c r="J357" s="133"/>
      <c r="K357" s="114"/>
      <c r="L357" s="135"/>
      <c r="M357" s="104">
        <v>3552</v>
      </c>
      <c r="N357" s="104">
        <f t="shared" ref="N357:N373" si="35">M357-(M357*0.03)</f>
        <v>3445.44</v>
      </c>
      <c r="O357" s="105">
        <v>7.0000000000000007E-2</v>
      </c>
      <c r="P357" s="101">
        <f t="shared" ref="P357:P373" si="36">(N357*O357)+N357</f>
        <v>3686.6208000000001</v>
      </c>
    </row>
    <row r="358" spans="1:16">
      <c r="A358" s="136"/>
      <c r="B358" s="128"/>
      <c r="C358" s="48"/>
      <c r="D358" s="129"/>
      <c r="E358" s="137"/>
      <c r="F358" s="51"/>
      <c r="G358" s="131"/>
      <c r="H358" s="29"/>
      <c r="I358" s="132"/>
      <c r="J358" s="133"/>
      <c r="K358" s="176"/>
      <c r="L358" s="135"/>
      <c r="N358" s="104">
        <f t="shared" si="35"/>
        <v>0</v>
      </c>
      <c r="O358" s="105">
        <v>7.0000000000000007E-2</v>
      </c>
      <c r="P358" s="101">
        <f t="shared" si="36"/>
        <v>0</v>
      </c>
    </row>
    <row r="359" spans="1:16">
      <c r="A359" s="136"/>
      <c r="B359" s="138"/>
      <c r="C359" s="48"/>
      <c r="D359" s="129"/>
      <c r="E359" s="137"/>
      <c r="F359" s="51"/>
      <c r="G359" s="131"/>
      <c r="H359" s="29"/>
      <c r="I359" s="132"/>
      <c r="J359" s="133"/>
      <c r="K359" s="179"/>
      <c r="L359" s="135"/>
      <c r="M359" s="104">
        <v>9498.06</v>
      </c>
      <c r="N359" s="104">
        <f t="shared" si="35"/>
        <v>9213.118199999999</v>
      </c>
      <c r="O359" s="105">
        <v>7.0000000000000007E-2</v>
      </c>
      <c r="P359" s="101">
        <f t="shared" si="36"/>
        <v>9858.0364739999986</v>
      </c>
    </row>
    <row r="360" spans="1:16">
      <c r="A360" s="136"/>
      <c r="B360" s="138"/>
      <c r="C360" s="48"/>
      <c r="D360" s="129"/>
      <c r="E360" s="137"/>
      <c r="F360" s="51"/>
      <c r="G360" s="131"/>
      <c r="H360" s="29"/>
      <c r="I360" s="132"/>
      <c r="J360" s="133"/>
      <c r="K360" s="134"/>
      <c r="L360" s="135"/>
      <c r="M360" s="104">
        <v>15305.4</v>
      </c>
      <c r="N360" s="104">
        <f t="shared" si="35"/>
        <v>14846.237999999999</v>
      </c>
      <c r="O360" s="105">
        <v>7.0000000000000007E-2</v>
      </c>
      <c r="P360" s="101">
        <f t="shared" si="36"/>
        <v>15885.47466</v>
      </c>
    </row>
    <row r="361" spans="1:16">
      <c r="A361" s="136"/>
      <c r="B361" s="128"/>
      <c r="C361" s="48"/>
      <c r="D361" s="129"/>
      <c r="E361" s="137"/>
      <c r="F361" s="51"/>
      <c r="G361" s="131"/>
      <c r="H361" s="29"/>
      <c r="I361" s="132"/>
      <c r="J361" s="133"/>
      <c r="K361" s="134"/>
      <c r="L361" s="135"/>
      <c r="N361" s="104">
        <f t="shared" si="35"/>
        <v>0</v>
      </c>
      <c r="O361" s="105">
        <v>7.0000000000000007E-2</v>
      </c>
      <c r="P361" s="101">
        <f t="shared" si="36"/>
        <v>0</v>
      </c>
    </row>
    <row r="362" spans="1:16">
      <c r="A362" s="136"/>
      <c r="B362" s="128"/>
      <c r="C362" s="48"/>
      <c r="D362" s="129"/>
      <c r="E362" s="137"/>
      <c r="F362" s="51"/>
      <c r="G362" s="131"/>
      <c r="H362" s="29"/>
      <c r="I362" s="132"/>
      <c r="J362" s="133"/>
      <c r="K362" s="134"/>
      <c r="L362" s="135"/>
      <c r="N362" s="104">
        <f t="shared" si="35"/>
        <v>0</v>
      </c>
      <c r="O362" s="105">
        <v>7.0000000000000007E-2</v>
      </c>
      <c r="P362" s="101">
        <f t="shared" si="36"/>
        <v>0</v>
      </c>
    </row>
    <row r="363" spans="1:16">
      <c r="A363" s="136"/>
      <c r="B363" s="128"/>
      <c r="C363" s="48"/>
      <c r="D363" s="129"/>
      <c r="E363" s="137"/>
      <c r="F363" s="51"/>
      <c r="G363" s="131"/>
      <c r="H363" s="29"/>
      <c r="I363" s="132"/>
      <c r="J363" s="133"/>
      <c r="K363" s="134"/>
      <c r="L363" s="135"/>
      <c r="N363" s="104">
        <f t="shared" si="35"/>
        <v>0</v>
      </c>
      <c r="O363" s="105">
        <v>7.0000000000000007E-2</v>
      </c>
      <c r="P363" s="101">
        <f t="shared" si="36"/>
        <v>0</v>
      </c>
    </row>
    <row r="364" spans="1:16">
      <c r="A364" s="136"/>
      <c r="B364" s="138"/>
      <c r="C364" s="140"/>
      <c r="D364" s="141"/>
      <c r="E364" s="137"/>
      <c r="F364" s="51"/>
      <c r="G364" s="180"/>
      <c r="H364" s="69"/>
      <c r="I364" s="144"/>
      <c r="J364" s="145"/>
      <c r="K364" s="181"/>
      <c r="M364" s="104">
        <v>14244.12</v>
      </c>
      <c r="N364" s="104">
        <f t="shared" si="35"/>
        <v>13816.796400000001</v>
      </c>
      <c r="O364" s="105">
        <v>7.0000000000000007E-2</v>
      </c>
      <c r="P364" s="101">
        <f t="shared" si="36"/>
        <v>14783.972148000001</v>
      </c>
    </row>
    <row r="365" spans="1:16">
      <c r="A365" s="136"/>
      <c r="B365" s="139"/>
      <c r="C365" s="48"/>
      <c r="D365" s="129"/>
      <c r="E365" s="137"/>
      <c r="F365" s="51"/>
      <c r="G365" s="131"/>
      <c r="H365" s="29"/>
      <c r="I365" s="132"/>
      <c r="J365" s="133"/>
      <c r="K365" s="134"/>
      <c r="L365" s="135"/>
      <c r="M365" s="104">
        <v>3240</v>
      </c>
      <c r="N365" s="104">
        <f t="shared" si="35"/>
        <v>3142.8</v>
      </c>
      <c r="O365" s="105">
        <v>7.0000000000000007E-2</v>
      </c>
      <c r="P365" s="101">
        <f t="shared" si="36"/>
        <v>3362.7960000000003</v>
      </c>
    </row>
    <row r="366" spans="1:16">
      <c r="A366" s="136"/>
      <c r="B366" s="139"/>
      <c r="C366" s="48"/>
      <c r="D366" s="129"/>
      <c r="E366" s="137"/>
      <c r="F366" s="51"/>
      <c r="G366" s="131"/>
      <c r="H366" s="29"/>
      <c r="I366" s="132"/>
      <c r="J366" s="133"/>
      <c r="K366" s="134"/>
      <c r="L366" s="135"/>
      <c r="M366" s="104">
        <v>14700</v>
      </c>
      <c r="N366" s="104">
        <f t="shared" si="35"/>
        <v>14259</v>
      </c>
      <c r="O366" s="105">
        <v>7.0000000000000007E-2</v>
      </c>
      <c r="P366" s="101">
        <f t="shared" si="36"/>
        <v>15257.130000000001</v>
      </c>
    </row>
    <row r="367" spans="1:16">
      <c r="A367" s="136"/>
      <c r="B367" s="139"/>
      <c r="C367" s="140"/>
      <c r="D367" s="141"/>
      <c r="E367" s="142"/>
      <c r="F367" s="143"/>
      <c r="G367" s="180"/>
      <c r="H367" s="69"/>
      <c r="I367" s="144"/>
      <c r="J367" s="145"/>
      <c r="K367" s="146"/>
      <c r="L367" s="147"/>
      <c r="M367" s="104">
        <v>14582.7</v>
      </c>
      <c r="N367" s="104">
        <f t="shared" si="35"/>
        <v>14145.219000000001</v>
      </c>
      <c r="O367" s="105">
        <v>7.0000000000000007E-2</v>
      </c>
      <c r="P367" s="101">
        <f t="shared" si="36"/>
        <v>15135.384330000001</v>
      </c>
    </row>
    <row r="368" spans="1:16">
      <c r="A368" s="136"/>
      <c r="B368" s="139"/>
      <c r="C368" s="48"/>
      <c r="D368" s="129"/>
      <c r="E368" s="137"/>
      <c r="F368" s="51"/>
      <c r="G368" s="131"/>
      <c r="H368" s="29"/>
      <c r="I368" s="132"/>
      <c r="J368" s="133"/>
      <c r="K368" s="134"/>
      <c r="L368" s="147"/>
      <c r="M368" s="104">
        <v>13483.8</v>
      </c>
      <c r="N368" s="104">
        <f t="shared" si="35"/>
        <v>13079.286</v>
      </c>
      <c r="O368" s="105">
        <v>7.0000000000000007E-2</v>
      </c>
      <c r="P368" s="101">
        <f t="shared" si="36"/>
        <v>13994.836020000001</v>
      </c>
    </row>
    <row r="369" spans="1:16">
      <c r="A369" s="136"/>
      <c r="B369" s="128"/>
      <c r="C369" s="140"/>
      <c r="D369" s="141"/>
      <c r="E369" s="137"/>
      <c r="F369" s="51"/>
      <c r="G369" s="180"/>
      <c r="H369" s="69"/>
      <c r="I369" s="144"/>
      <c r="J369" s="145"/>
      <c r="K369" s="146"/>
      <c r="L369" s="147"/>
      <c r="M369" s="104">
        <v>2669.52</v>
      </c>
      <c r="N369" s="104">
        <f t="shared" si="35"/>
        <v>2589.4344000000001</v>
      </c>
      <c r="O369" s="105">
        <v>7.0000000000000007E-2</v>
      </c>
      <c r="P369" s="101">
        <f t="shared" si="36"/>
        <v>2770.6948080000002</v>
      </c>
    </row>
    <row r="370" spans="1:16">
      <c r="A370" s="136"/>
      <c r="B370" s="128"/>
      <c r="C370" s="140"/>
      <c r="D370" s="141"/>
      <c r="E370" s="137"/>
      <c r="F370" s="51"/>
      <c r="G370" s="180"/>
      <c r="H370" s="69"/>
      <c r="I370" s="144"/>
      <c r="J370" s="145"/>
      <c r="K370" s="146"/>
      <c r="L370" s="147"/>
      <c r="N370" s="104">
        <f t="shared" si="35"/>
        <v>0</v>
      </c>
      <c r="O370" s="105">
        <v>7.0000000000000007E-2</v>
      </c>
      <c r="P370" s="101">
        <f t="shared" si="36"/>
        <v>0</v>
      </c>
    </row>
    <row r="371" spans="1:16">
      <c r="A371" s="148"/>
      <c r="B371" s="149"/>
      <c r="C371" s="140"/>
      <c r="D371" s="141"/>
      <c r="E371" s="137"/>
      <c r="F371" s="51"/>
      <c r="G371" s="180"/>
      <c r="H371" s="69"/>
      <c r="I371" s="144"/>
      <c r="J371" s="145"/>
      <c r="K371" s="146"/>
      <c r="L371" s="147"/>
      <c r="M371" s="104">
        <v>12972.96</v>
      </c>
      <c r="N371" s="104">
        <f t="shared" si="35"/>
        <v>12583.771199999999</v>
      </c>
      <c r="O371" s="105">
        <v>7.0000000000000007E-2</v>
      </c>
      <c r="P371" s="101">
        <f t="shared" si="36"/>
        <v>13464.635183999999</v>
      </c>
    </row>
    <row r="372" spans="1:16">
      <c r="A372" s="136"/>
      <c r="B372" s="128"/>
      <c r="C372" s="48"/>
      <c r="D372" s="129"/>
      <c r="E372" s="137"/>
      <c r="F372" s="51"/>
      <c r="G372" s="131"/>
      <c r="H372" s="29"/>
      <c r="I372" s="132"/>
      <c r="J372" s="145"/>
      <c r="K372" s="134"/>
      <c r="L372" s="147"/>
      <c r="M372" s="104">
        <v>12687.84</v>
      </c>
      <c r="N372" s="104">
        <f t="shared" si="35"/>
        <v>12307.2048</v>
      </c>
      <c r="O372" s="105">
        <v>7.0000000000000007E-2</v>
      </c>
      <c r="P372" s="101">
        <f t="shared" si="36"/>
        <v>13168.709135999999</v>
      </c>
    </row>
    <row r="373" spans="1:16">
      <c r="A373" s="136"/>
      <c r="B373" s="128"/>
      <c r="C373" s="48"/>
      <c r="D373" s="129"/>
      <c r="E373" s="137"/>
      <c r="F373" s="51"/>
      <c r="G373" s="131"/>
      <c r="H373" s="29"/>
      <c r="I373" s="132"/>
      <c r="J373" s="133"/>
      <c r="K373" s="134"/>
      <c r="L373" s="135"/>
      <c r="M373" s="104">
        <v>16572.599999999999</v>
      </c>
      <c r="N373" s="104">
        <f t="shared" si="35"/>
        <v>16075.421999999999</v>
      </c>
      <c r="O373" s="105">
        <v>7.0000000000000007E-2</v>
      </c>
      <c r="P373" s="101">
        <f t="shared" si="36"/>
        <v>17200.701539999998</v>
      </c>
    </row>
    <row r="374" spans="1:16">
      <c r="A374" s="136"/>
      <c r="B374" s="128"/>
      <c r="C374" s="48"/>
      <c r="D374" s="129"/>
      <c r="E374" s="44"/>
      <c r="F374" s="51"/>
      <c r="G374" s="131"/>
      <c r="H374" s="29"/>
      <c r="I374" s="150"/>
      <c r="J374" s="133"/>
      <c r="K374" s="134"/>
      <c r="L374" s="135"/>
      <c r="M374" s="104">
        <v>6021.12</v>
      </c>
      <c r="N374" s="104">
        <f>M374-(M374*0.03)</f>
        <v>5840.4863999999998</v>
      </c>
      <c r="O374" s="105">
        <v>7.0000000000000007E-2</v>
      </c>
      <c r="P374" s="101">
        <f>(N374*O374)+N374</f>
        <v>6249.3204479999995</v>
      </c>
    </row>
    <row r="375" spans="1:16">
      <c r="A375" s="136"/>
      <c r="B375" s="128"/>
      <c r="C375" s="48"/>
      <c r="D375" s="129"/>
      <c r="E375" s="44"/>
      <c r="F375" s="51"/>
      <c r="G375" s="131"/>
      <c r="H375" s="29"/>
      <c r="I375" s="132"/>
      <c r="J375" s="133"/>
      <c r="K375" s="134"/>
      <c r="L375" s="135"/>
      <c r="M375" s="104">
        <v>8714.16</v>
      </c>
      <c r="N375" s="104">
        <f>M375-(M375*0.03)</f>
        <v>8452.7351999999992</v>
      </c>
      <c r="O375" s="105">
        <v>7.0000000000000007E-2</v>
      </c>
      <c r="P375" s="101">
        <f>(N375*O375)+N375</f>
        <v>9044.4266639999987</v>
      </c>
    </row>
    <row r="376" spans="1:16">
      <c r="A376" s="136"/>
      <c r="B376" s="128"/>
      <c r="C376" s="48"/>
      <c r="D376" s="129"/>
      <c r="E376" s="44"/>
      <c r="F376" s="51"/>
      <c r="G376" s="131"/>
      <c r="H376" s="29"/>
      <c r="I376" s="132"/>
      <c r="J376" s="133"/>
      <c r="K376" s="134"/>
      <c r="L376" s="135"/>
      <c r="M376" s="104">
        <v>0</v>
      </c>
      <c r="N376" s="104">
        <f>M376-(M376*0.03)</f>
        <v>0</v>
      </c>
      <c r="O376" s="105">
        <v>7.0000000000000007E-2</v>
      </c>
      <c r="P376" s="101">
        <f t="shared" ref="P376:P382" si="37">(N376*O376)+N376</f>
        <v>0</v>
      </c>
    </row>
    <row r="377" spans="1:16">
      <c r="A377" s="136"/>
      <c r="B377" s="128"/>
      <c r="C377" s="48"/>
      <c r="D377" s="129"/>
      <c r="E377" s="44"/>
      <c r="F377" s="51"/>
      <c r="G377" s="131"/>
      <c r="H377" s="29"/>
      <c r="I377" s="132"/>
      <c r="J377" s="133"/>
      <c r="K377" s="134"/>
      <c r="L377" s="135"/>
      <c r="M377" s="104">
        <v>18537.7</v>
      </c>
      <c r="N377" s="104">
        <f>M377-(M377*0.03)</f>
        <v>17981.569</v>
      </c>
      <c r="O377" s="105">
        <v>7.0000000000000007E-2</v>
      </c>
      <c r="P377" s="101">
        <f t="shared" si="37"/>
        <v>19240.278829999999</v>
      </c>
    </row>
    <row r="378" spans="1:16">
      <c r="A378" s="151"/>
      <c r="B378" s="128"/>
      <c r="C378" s="48"/>
      <c r="D378" s="129"/>
      <c r="E378" s="50"/>
      <c r="F378" s="51"/>
      <c r="G378" s="131"/>
      <c r="H378" s="29"/>
      <c r="I378" s="132"/>
      <c r="J378" s="133"/>
      <c r="K378" s="134"/>
      <c r="L378" s="135"/>
      <c r="M378" s="104">
        <v>9031.68</v>
      </c>
      <c r="N378" s="104">
        <f t="shared" ref="N378:N388" si="38">M378-(M378*0.03)</f>
        <v>8760.7296000000006</v>
      </c>
      <c r="O378" s="105">
        <v>7.0000000000000007E-2</v>
      </c>
      <c r="P378" s="101">
        <f t="shared" si="37"/>
        <v>9373.9806720000015</v>
      </c>
    </row>
    <row r="379" spans="1:16">
      <c r="A379" s="152"/>
      <c r="B379" s="128"/>
      <c r="C379" s="48"/>
      <c r="D379" s="129"/>
      <c r="E379" s="153"/>
      <c r="F379" s="51"/>
      <c r="G379" s="131"/>
      <c r="H379" s="35"/>
      <c r="I379" s="154"/>
      <c r="J379" s="155"/>
      <c r="K379" s="156"/>
      <c r="L379" s="135"/>
      <c r="N379" s="104">
        <f t="shared" si="38"/>
        <v>0</v>
      </c>
      <c r="O379" s="105">
        <v>7.0000000000000007E-2</v>
      </c>
      <c r="P379" s="101">
        <f t="shared" si="37"/>
        <v>0</v>
      </c>
    </row>
    <row r="380" spans="1:16">
      <c r="A380" s="136"/>
      <c r="B380" s="128"/>
      <c r="C380" s="48"/>
      <c r="D380" s="129"/>
      <c r="E380" s="157"/>
      <c r="F380" s="51"/>
      <c r="G380" s="131"/>
      <c r="H380" s="29"/>
      <c r="I380" s="132"/>
      <c r="J380" s="133"/>
      <c r="K380" s="134"/>
      <c r="L380" s="135"/>
      <c r="M380" s="104">
        <v>8478.9599999999991</v>
      </c>
      <c r="N380" s="104">
        <f t="shared" si="38"/>
        <v>8224.5911999999989</v>
      </c>
      <c r="O380" s="105">
        <v>7.0000000000000007E-2</v>
      </c>
      <c r="P380" s="101">
        <f t="shared" si="37"/>
        <v>8800.3125839999993</v>
      </c>
    </row>
    <row r="381" spans="1:16">
      <c r="A381" s="136"/>
      <c r="B381" s="128"/>
      <c r="C381" s="48"/>
      <c r="D381" s="129"/>
      <c r="E381" s="158"/>
      <c r="F381" s="51"/>
      <c r="G381" s="131"/>
      <c r="H381" s="29"/>
      <c r="I381" s="132"/>
      <c r="J381" s="133"/>
      <c r="K381" s="134"/>
      <c r="L381" s="135"/>
      <c r="M381" s="104">
        <v>11122.62</v>
      </c>
      <c r="N381" s="104">
        <f t="shared" si="38"/>
        <v>10788.941400000002</v>
      </c>
      <c r="O381" s="105">
        <v>7.0000000000000007E-2</v>
      </c>
      <c r="P381" s="101">
        <f t="shared" si="37"/>
        <v>11544.167298000002</v>
      </c>
    </row>
    <row r="382" spans="1:16">
      <c r="A382" s="136"/>
      <c r="B382" s="128"/>
      <c r="C382" s="48"/>
      <c r="D382" s="159"/>
      <c r="E382" s="160"/>
      <c r="F382" s="161"/>
      <c r="G382" s="131"/>
      <c r="H382" s="162"/>
      <c r="I382" s="163"/>
      <c r="J382" s="133"/>
      <c r="K382" s="134"/>
      <c r="L382" s="135"/>
      <c r="M382" s="104">
        <v>3813.12</v>
      </c>
      <c r="N382" s="104">
        <f t="shared" si="38"/>
        <v>3698.7264</v>
      </c>
      <c r="O382" s="105">
        <v>7.0000000000000007E-2</v>
      </c>
      <c r="P382" s="101">
        <f t="shared" si="37"/>
        <v>3957.637248</v>
      </c>
    </row>
    <row r="383" spans="1:16">
      <c r="A383" s="136"/>
      <c r="B383" s="128"/>
      <c r="C383" s="48"/>
      <c r="D383" s="159"/>
      <c r="E383" s="182"/>
      <c r="F383" s="161"/>
      <c r="G383" s="131"/>
      <c r="H383" s="162"/>
      <c r="I383" s="163"/>
      <c r="J383" s="133"/>
      <c r="K383" s="134"/>
      <c r="L383" s="135"/>
    </row>
    <row r="384" spans="1:16">
      <c r="A384" s="136"/>
      <c r="B384" s="128"/>
      <c r="C384" s="48"/>
      <c r="D384" s="159"/>
      <c r="E384" s="182"/>
      <c r="F384" s="161"/>
      <c r="G384" s="131"/>
      <c r="H384" s="162"/>
      <c r="I384" s="163"/>
      <c r="J384" s="133"/>
      <c r="K384" s="134"/>
      <c r="L384" s="135"/>
    </row>
    <row r="385" spans="1:16">
      <c r="A385" s="136"/>
      <c r="B385" s="128"/>
      <c r="C385" s="48"/>
      <c r="D385" s="159"/>
      <c r="E385" s="182"/>
      <c r="F385" s="161"/>
      <c r="G385" s="131"/>
      <c r="H385" s="162"/>
      <c r="I385" s="163"/>
      <c r="J385" s="133"/>
      <c r="K385" s="134"/>
      <c r="L385" s="135"/>
    </row>
    <row r="386" spans="1:16">
      <c r="A386" s="136"/>
      <c r="B386" s="128"/>
      <c r="C386" s="48"/>
      <c r="D386" s="159"/>
      <c r="E386" s="182"/>
      <c r="F386" s="161"/>
      <c r="G386" s="131"/>
      <c r="H386" s="162"/>
      <c r="I386" s="163"/>
      <c r="J386" s="133"/>
      <c r="K386" s="134"/>
      <c r="L386" s="135"/>
    </row>
    <row r="387" spans="1:16">
      <c r="A387" s="136"/>
      <c r="B387" s="128"/>
      <c r="C387" s="48"/>
      <c r="D387" s="159"/>
      <c r="E387" s="158"/>
      <c r="F387" s="51"/>
      <c r="G387" s="131"/>
      <c r="H387" s="29"/>
      <c r="I387" s="132"/>
      <c r="J387" s="133"/>
      <c r="K387" s="134"/>
      <c r="L387" s="135"/>
    </row>
    <row r="388" spans="1:16">
      <c r="A388" s="136"/>
      <c r="B388" s="164"/>
      <c r="C388" s="48"/>
      <c r="D388" s="159"/>
      <c r="E388" s="158"/>
      <c r="F388" s="51"/>
      <c r="G388" s="131"/>
      <c r="H388" s="29"/>
      <c r="I388" s="132"/>
      <c r="J388" s="133"/>
      <c r="K388" s="134"/>
      <c r="L388" s="135"/>
      <c r="M388" s="104">
        <v>8640</v>
      </c>
      <c r="N388" s="104">
        <f t="shared" si="38"/>
        <v>8380.7999999999993</v>
      </c>
      <c r="O388" s="105">
        <v>7.0000000000000007E-2</v>
      </c>
      <c r="P388" s="101">
        <f>(N388*O388)+N388</f>
        <v>8967.4559999999983</v>
      </c>
    </row>
    <row r="389" spans="1:16">
      <c r="A389" s="165"/>
      <c r="B389" s="128"/>
      <c r="C389" s="48"/>
      <c r="D389" s="159"/>
      <c r="E389" s="160"/>
      <c r="F389" s="161"/>
      <c r="G389" s="131"/>
      <c r="H389" s="162"/>
      <c r="I389" s="163"/>
      <c r="J389" s="166"/>
      <c r="K389" s="167"/>
      <c r="L389" s="135"/>
    </row>
    <row r="390" spans="1:16">
      <c r="F390" s="71"/>
    </row>
    <row r="391" spans="1:16">
      <c r="A391" s="2" t="s">
        <v>1</v>
      </c>
      <c r="B391" s="106"/>
      <c r="C391" s="78"/>
      <c r="F391" s="71"/>
      <c r="I391" s="107"/>
      <c r="K391" s="108"/>
      <c r="L391" s="109"/>
    </row>
    <row r="392" spans="1:16">
      <c r="A392" s="3761" t="s">
        <v>2670</v>
      </c>
      <c r="B392" s="3761"/>
      <c r="C392" s="2"/>
      <c r="D392" s="91"/>
      <c r="F392" s="71"/>
      <c r="I392" s="107"/>
      <c r="K392" s="108"/>
      <c r="L392" s="109"/>
    </row>
    <row r="393" spans="1:16" ht="35.25" thickBot="1">
      <c r="F393" s="71"/>
    </row>
    <row r="394" spans="1:16">
      <c r="A394" s="3770" t="s">
        <v>3</v>
      </c>
      <c r="B394" s="3771"/>
      <c r="C394" s="6" t="s">
        <v>4</v>
      </c>
      <c r="D394" s="110" t="s">
        <v>5</v>
      </c>
      <c r="E394" s="8" t="s">
        <v>6</v>
      </c>
      <c r="F394" s="9" t="s">
        <v>6</v>
      </c>
      <c r="G394" s="111" t="s">
        <v>7</v>
      </c>
      <c r="H394" s="112" t="s">
        <v>8</v>
      </c>
      <c r="I394" s="113" t="s">
        <v>936</v>
      </c>
      <c r="J394" s="114" t="s">
        <v>10</v>
      </c>
      <c r="K394" s="115" t="s">
        <v>10</v>
      </c>
      <c r="L394" s="116" t="s">
        <v>2534</v>
      </c>
      <c r="M394" s="117"/>
    </row>
    <row r="395" spans="1:16" ht="35.25" thickBot="1">
      <c r="A395" s="118"/>
      <c r="B395" s="119"/>
      <c r="C395" s="12"/>
      <c r="D395" s="120" t="s">
        <v>11</v>
      </c>
      <c r="E395" s="14" t="s">
        <v>13</v>
      </c>
      <c r="F395" s="15" t="s">
        <v>12</v>
      </c>
      <c r="G395" s="121"/>
      <c r="H395" s="122" t="s">
        <v>14</v>
      </c>
      <c r="I395" s="123" t="s">
        <v>937</v>
      </c>
      <c r="J395" s="124" t="s">
        <v>16</v>
      </c>
      <c r="K395" s="125" t="s">
        <v>15</v>
      </c>
      <c r="L395" s="126" t="s">
        <v>2535</v>
      </c>
      <c r="M395" s="117"/>
    </row>
    <row r="396" spans="1:16">
      <c r="A396" s="127"/>
      <c r="B396" s="128"/>
      <c r="C396" s="48"/>
      <c r="D396" s="129"/>
      <c r="E396" s="130"/>
      <c r="F396" s="88"/>
      <c r="G396" s="131"/>
      <c r="H396" s="29"/>
      <c r="I396" s="132"/>
      <c r="J396" s="133"/>
      <c r="K396" s="114"/>
      <c r="L396" s="135"/>
      <c r="M396" s="104">
        <v>3552</v>
      </c>
      <c r="N396" s="104">
        <f t="shared" ref="N396:N412" si="39">M396-(M396*0.03)</f>
        <v>3445.44</v>
      </c>
      <c r="O396" s="105">
        <v>7.0000000000000007E-2</v>
      </c>
      <c r="P396" s="101">
        <f t="shared" ref="P396:P412" si="40">(N396*O396)+N396</f>
        <v>3686.6208000000001</v>
      </c>
    </row>
    <row r="397" spans="1:16">
      <c r="A397" s="136"/>
      <c r="B397" s="128"/>
      <c r="C397" s="48"/>
      <c r="D397" s="129"/>
      <c r="E397" s="137"/>
      <c r="F397" s="51"/>
      <c r="G397" s="131"/>
      <c r="H397" s="29"/>
      <c r="I397" s="132"/>
      <c r="J397" s="133"/>
      <c r="K397" s="176"/>
      <c r="L397" s="135"/>
      <c r="N397" s="104">
        <f t="shared" si="39"/>
        <v>0</v>
      </c>
      <c r="O397" s="105">
        <v>7.0000000000000007E-2</v>
      </c>
      <c r="P397" s="101">
        <f t="shared" si="40"/>
        <v>0</v>
      </c>
    </row>
    <row r="398" spans="1:16">
      <c r="A398" s="136"/>
      <c r="B398" s="138"/>
      <c r="C398" s="48"/>
      <c r="D398" s="129"/>
      <c r="E398" s="137"/>
      <c r="F398" s="51"/>
      <c r="G398" s="131"/>
      <c r="H398" s="29"/>
      <c r="I398" s="132"/>
      <c r="J398" s="133"/>
      <c r="K398" s="179"/>
      <c r="L398" s="135"/>
      <c r="M398" s="104">
        <v>9498.06</v>
      </c>
      <c r="N398" s="104">
        <f t="shared" si="39"/>
        <v>9213.118199999999</v>
      </c>
      <c r="O398" s="105">
        <v>7.0000000000000007E-2</v>
      </c>
      <c r="P398" s="101">
        <f t="shared" si="40"/>
        <v>9858.0364739999986</v>
      </c>
    </row>
    <row r="399" spans="1:16">
      <c r="A399" s="136"/>
      <c r="B399" s="138"/>
      <c r="C399" s="48"/>
      <c r="D399" s="129"/>
      <c r="E399" s="137"/>
      <c r="F399" s="51"/>
      <c r="G399" s="131"/>
      <c r="H399" s="29"/>
      <c r="I399" s="132"/>
      <c r="J399" s="133"/>
      <c r="K399" s="134"/>
      <c r="L399" s="135"/>
      <c r="M399" s="104">
        <v>15305.4</v>
      </c>
      <c r="N399" s="104">
        <f t="shared" si="39"/>
        <v>14846.237999999999</v>
      </c>
      <c r="O399" s="105">
        <v>7.0000000000000007E-2</v>
      </c>
      <c r="P399" s="101">
        <f t="shared" si="40"/>
        <v>15885.47466</v>
      </c>
    </row>
    <row r="400" spans="1:16">
      <c r="A400" s="136"/>
      <c r="B400" s="128"/>
      <c r="C400" s="48"/>
      <c r="D400" s="129"/>
      <c r="E400" s="137"/>
      <c r="F400" s="51"/>
      <c r="G400" s="131"/>
      <c r="H400" s="29"/>
      <c r="I400" s="132"/>
      <c r="J400" s="133"/>
      <c r="K400" s="134"/>
      <c r="L400" s="135"/>
      <c r="N400" s="104">
        <f t="shared" si="39"/>
        <v>0</v>
      </c>
      <c r="O400" s="105">
        <v>7.0000000000000007E-2</v>
      </c>
      <c r="P400" s="101">
        <f t="shared" si="40"/>
        <v>0</v>
      </c>
    </row>
    <row r="401" spans="1:16">
      <c r="A401" s="136"/>
      <c r="B401" s="128"/>
      <c r="C401" s="48"/>
      <c r="D401" s="129"/>
      <c r="E401" s="137"/>
      <c r="F401" s="51"/>
      <c r="G401" s="131"/>
      <c r="H401" s="29"/>
      <c r="I401" s="132"/>
      <c r="J401" s="133"/>
      <c r="K401" s="134"/>
      <c r="L401" s="135"/>
      <c r="N401" s="104">
        <f t="shared" si="39"/>
        <v>0</v>
      </c>
      <c r="O401" s="105">
        <v>7.0000000000000007E-2</v>
      </c>
      <c r="P401" s="101">
        <f t="shared" si="40"/>
        <v>0</v>
      </c>
    </row>
    <row r="402" spans="1:16">
      <c r="A402" s="136"/>
      <c r="B402" s="128"/>
      <c r="C402" s="48"/>
      <c r="D402" s="129"/>
      <c r="E402" s="137"/>
      <c r="F402" s="51"/>
      <c r="G402" s="131"/>
      <c r="H402" s="29"/>
      <c r="I402" s="132"/>
      <c r="J402" s="133"/>
      <c r="K402" s="134"/>
      <c r="L402" s="135"/>
      <c r="N402" s="104">
        <f t="shared" si="39"/>
        <v>0</v>
      </c>
      <c r="O402" s="105">
        <v>7.0000000000000007E-2</v>
      </c>
      <c r="P402" s="101">
        <f t="shared" si="40"/>
        <v>0</v>
      </c>
    </row>
    <row r="403" spans="1:16">
      <c r="A403" s="136"/>
      <c r="B403" s="138"/>
      <c r="C403" s="140"/>
      <c r="D403" s="141"/>
      <c r="E403" s="137"/>
      <c r="F403" s="51"/>
      <c r="G403" s="180"/>
      <c r="H403" s="69"/>
      <c r="I403" s="144"/>
      <c r="J403" s="145"/>
      <c r="K403" s="181"/>
      <c r="M403" s="104">
        <v>14244.12</v>
      </c>
      <c r="N403" s="104">
        <f t="shared" si="39"/>
        <v>13816.796400000001</v>
      </c>
      <c r="O403" s="105">
        <v>7.0000000000000007E-2</v>
      </c>
      <c r="P403" s="101">
        <f t="shared" si="40"/>
        <v>14783.972148000001</v>
      </c>
    </row>
    <row r="404" spans="1:16">
      <c r="A404" s="136"/>
      <c r="B404" s="139"/>
      <c r="C404" s="48"/>
      <c r="D404" s="129"/>
      <c r="E404" s="137"/>
      <c r="F404" s="51"/>
      <c r="G404" s="131"/>
      <c r="H404" s="29"/>
      <c r="I404" s="132"/>
      <c r="J404" s="133"/>
      <c r="K404" s="134"/>
      <c r="L404" s="135"/>
      <c r="M404" s="104">
        <v>3240</v>
      </c>
      <c r="N404" s="104">
        <f t="shared" si="39"/>
        <v>3142.8</v>
      </c>
      <c r="O404" s="105">
        <v>7.0000000000000007E-2</v>
      </c>
      <c r="P404" s="101">
        <f t="shared" si="40"/>
        <v>3362.7960000000003</v>
      </c>
    </row>
    <row r="405" spans="1:16">
      <c r="A405" s="136"/>
      <c r="B405" s="139"/>
      <c r="C405" s="48"/>
      <c r="D405" s="129"/>
      <c r="E405" s="137"/>
      <c r="F405" s="51"/>
      <c r="G405" s="131"/>
      <c r="H405" s="29"/>
      <c r="I405" s="132"/>
      <c r="J405" s="133"/>
      <c r="K405" s="134"/>
      <c r="L405" s="135"/>
      <c r="M405" s="104">
        <v>14700</v>
      </c>
      <c r="N405" s="104">
        <f t="shared" si="39"/>
        <v>14259</v>
      </c>
      <c r="O405" s="105">
        <v>7.0000000000000007E-2</v>
      </c>
      <c r="P405" s="101">
        <f t="shared" si="40"/>
        <v>15257.130000000001</v>
      </c>
    </row>
    <row r="406" spans="1:16">
      <c r="A406" s="136"/>
      <c r="B406" s="139"/>
      <c r="C406" s="140"/>
      <c r="D406" s="141"/>
      <c r="E406" s="142"/>
      <c r="F406" s="143"/>
      <c r="G406" s="180"/>
      <c r="H406" s="69"/>
      <c r="I406" s="144"/>
      <c r="J406" s="145"/>
      <c r="K406" s="146"/>
      <c r="L406" s="147"/>
      <c r="M406" s="104">
        <v>14582.7</v>
      </c>
      <c r="N406" s="104">
        <f t="shared" si="39"/>
        <v>14145.219000000001</v>
      </c>
      <c r="O406" s="105">
        <v>7.0000000000000007E-2</v>
      </c>
      <c r="P406" s="101">
        <f t="shared" si="40"/>
        <v>15135.384330000001</v>
      </c>
    </row>
    <row r="407" spans="1:16">
      <c r="A407" s="136"/>
      <c r="B407" s="139"/>
      <c r="C407" s="48"/>
      <c r="D407" s="129"/>
      <c r="E407" s="137"/>
      <c r="F407" s="51"/>
      <c r="G407" s="131"/>
      <c r="H407" s="29"/>
      <c r="I407" s="132"/>
      <c r="J407" s="133"/>
      <c r="K407" s="134"/>
      <c r="L407" s="147"/>
      <c r="M407" s="104">
        <v>13483.8</v>
      </c>
      <c r="N407" s="104">
        <f t="shared" si="39"/>
        <v>13079.286</v>
      </c>
      <c r="O407" s="105">
        <v>7.0000000000000007E-2</v>
      </c>
      <c r="P407" s="101">
        <f t="shared" si="40"/>
        <v>13994.836020000001</v>
      </c>
    </row>
    <row r="408" spans="1:16">
      <c r="A408" s="136"/>
      <c r="B408" s="128"/>
      <c r="C408" s="140"/>
      <c r="D408" s="141"/>
      <c r="E408" s="137"/>
      <c r="F408" s="51"/>
      <c r="G408" s="180"/>
      <c r="H408" s="69"/>
      <c r="I408" s="144"/>
      <c r="J408" s="145"/>
      <c r="K408" s="146"/>
      <c r="L408" s="147"/>
      <c r="M408" s="104">
        <v>2669.52</v>
      </c>
      <c r="N408" s="104">
        <f t="shared" si="39"/>
        <v>2589.4344000000001</v>
      </c>
      <c r="O408" s="105">
        <v>7.0000000000000007E-2</v>
      </c>
      <c r="P408" s="101">
        <f t="shared" si="40"/>
        <v>2770.6948080000002</v>
      </c>
    </row>
    <row r="409" spans="1:16">
      <c r="A409" s="136"/>
      <c r="B409" s="128"/>
      <c r="C409" s="140"/>
      <c r="D409" s="141"/>
      <c r="E409" s="137"/>
      <c r="F409" s="51"/>
      <c r="G409" s="180"/>
      <c r="H409" s="69"/>
      <c r="I409" s="144"/>
      <c r="J409" s="145"/>
      <c r="K409" s="146"/>
      <c r="L409" s="147"/>
      <c r="N409" s="104">
        <f t="shared" si="39"/>
        <v>0</v>
      </c>
      <c r="O409" s="105">
        <v>7.0000000000000007E-2</v>
      </c>
      <c r="P409" s="101">
        <f t="shared" si="40"/>
        <v>0</v>
      </c>
    </row>
    <row r="410" spans="1:16">
      <c r="A410" s="148"/>
      <c r="B410" s="149"/>
      <c r="C410" s="140"/>
      <c r="D410" s="141"/>
      <c r="E410" s="137"/>
      <c r="F410" s="51"/>
      <c r="G410" s="180"/>
      <c r="H410" s="69"/>
      <c r="I410" s="144"/>
      <c r="J410" s="145"/>
      <c r="K410" s="146"/>
      <c r="L410" s="147"/>
      <c r="M410" s="104">
        <v>12972.96</v>
      </c>
      <c r="N410" s="104">
        <f t="shared" si="39"/>
        <v>12583.771199999999</v>
      </c>
      <c r="O410" s="105">
        <v>7.0000000000000007E-2</v>
      </c>
      <c r="P410" s="101">
        <f t="shared" si="40"/>
        <v>13464.635183999999</v>
      </c>
    </row>
    <row r="411" spans="1:16">
      <c r="A411" s="136"/>
      <c r="B411" s="128"/>
      <c r="C411" s="48"/>
      <c r="D411" s="129"/>
      <c r="E411" s="137"/>
      <c r="F411" s="51"/>
      <c r="G411" s="131"/>
      <c r="H411" s="29"/>
      <c r="I411" s="132"/>
      <c r="J411" s="145"/>
      <c r="K411" s="134"/>
      <c r="L411" s="147"/>
      <c r="M411" s="104">
        <v>12687.84</v>
      </c>
      <c r="N411" s="104">
        <f t="shared" si="39"/>
        <v>12307.2048</v>
      </c>
      <c r="O411" s="105">
        <v>7.0000000000000007E-2</v>
      </c>
      <c r="P411" s="101">
        <f t="shared" si="40"/>
        <v>13168.709135999999</v>
      </c>
    </row>
    <row r="412" spans="1:16">
      <c r="A412" s="136"/>
      <c r="B412" s="128"/>
      <c r="C412" s="48"/>
      <c r="D412" s="129"/>
      <c r="E412" s="137"/>
      <c r="F412" s="51"/>
      <c r="G412" s="131"/>
      <c r="H412" s="29"/>
      <c r="I412" s="132"/>
      <c r="J412" s="133"/>
      <c r="K412" s="134"/>
      <c r="L412" s="135"/>
      <c r="M412" s="104">
        <v>16572.599999999999</v>
      </c>
      <c r="N412" s="104">
        <f t="shared" si="39"/>
        <v>16075.421999999999</v>
      </c>
      <c r="O412" s="105">
        <v>7.0000000000000007E-2</v>
      </c>
      <c r="P412" s="101">
        <f t="shared" si="40"/>
        <v>17200.701539999998</v>
      </c>
    </row>
    <row r="413" spans="1:16">
      <c r="A413" s="136"/>
      <c r="B413" s="128"/>
      <c r="C413" s="48"/>
      <c r="D413" s="129"/>
      <c r="E413" s="44"/>
      <c r="F413" s="51"/>
      <c r="G413" s="131"/>
      <c r="H413" s="29"/>
      <c r="I413" s="150"/>
      <c r="J413" s="133"/>
      <c r="K413" s="134"/>
      <c r="L413" s="135"/>
      <c r="M413" s="104">
        <v>6021.12</v>
      </c>
      <c r="N413" s="104">
        <f>M413-(M413*0.03)</f>
        <v>5840.4863999999998</v>
      </c>
      <c r="O413" s="105">
        <v>7.0000000000000007E-2</v>
      </c>
      <c r="P413" s="101">
        <f>(N413*O413)+N413</f>
        <v>6249.3204479999995</v>
      </c>
    </row>
    <row r="414" spans="1:16">
      <c r="A414" s="136"/>
      <c r="B414" s="128"/>
      <c r="C414" s="48"/>
      <c r="D414" s="129"/>
      <c r="E414" s="44"/>
      <c r="F414" s="51"/>
      <c r="G414" s="131"/>
      <c r="H414" s="29"/>
      <c r="I414" s="132"/>
      <c r="J414" s="133"/>
      <c r="K414" s="134"/>
      <c r="L414" s="135"/>
      <c r="M414" s="104">
        <v>8714.16</v>
      </c>
      <c r="N414" s="104">
        <f>M414-(M414*0.03)</f>
        <v>8452.7351999999992</v>
      </c>
      <c r="O414" s="105">
        <v>7.0000000000000007E-2</v>
      </c>
      <c r="P414" s="101">
        <f>(N414*O414)+N414</f>
        <v>9044.4266639999987</v>
      </c>
    </row>
    <row r="415" spans="1:16">
      <c r="A415" s="136"/>
      <c r="B415" s="128"/>
      <c r="C415" s="48"/>
      <c r="D415" s="129"/>
      <c r="E415" s="44"/>
      <c r="F415" s="51"/>
      <c r="G415" s="131"/>
      <c r="H415" s="29"/>
      <c r="I415" s="132"/>
      <c r="J415" s="133"/>
      <c r="K415" s="134"/>
      <c r="L415" s="135"/>
      <c r="M415" s="104">
        <v>0</v>
      </c>
      <c r="N415" s="104">
        <f>M415-(M415*0.03)</f>
        <v>0</v>
      </c>
      <c r="O415" s="105">
        <v>7.0000000000000007E-2</v>
      </c>
      <c r="P415" s="101">
        <f t="shared" ref="P415:P421" si="41">(N415*O415)+N415</f>
        <v>0</v>
      </c>
    </row>
    <row r="416" spans="1:16">
      <c r="A416" s="136"/>
      <c r="B416" s="128"/>
      <c r="C416" s="48"/>
      <c r="D416" s="129"/>
      <c r="E416" s="44"/>
      <c r="F416" s="51"/>
      <c r="G416" s="131"/>
      <c r="H416" s="29"/>
      <c r="I416" s="132"/>
      <c r="J416" s="133"/>
      <c r="K416" s="134"/>
      <c r="L416" s="135"/>
      <c r="M416" s="104">
        <v>18537.7</v>
      </c>
      <c r="N416" s="104">
        <f>M416-(M416*0.03)</f>
        <v>17981.569</v>
      </c>
      <c r="O416" s="105">
        <v>7.0000000000000007E-2</v>
      </c>
      <c r="P416" s="101">
        <f t="shared" si="41"/>
        <v>19240.278829999999</v>
      </c>
    </row>
    <row r="417" spans="1:16">
      <c r="A417" s="151"/>
      <c r="B417" s="128"/>
      <c r="C417" s="48"/>
      <c r="D417" s="129"/>
      <c r="E417" s="50"/>
      <c r="F417" s="51"/>
      <c r="G417" s="131"/>
      <c r="H417" s="29"/>
      <c r="I417" s="132"/>
      <c r="J417" s="133"/>
      <c r="K417" s="134"/>
      <c r="L417" s="135"/>
      <c r="M417" s="104">
        <v>9031.68</v>
      </c>
      <c r="N417" s="104">
        <f t="shared" ref="N417:N427" si="42">M417-(M417*0.03)</f>
        <v>8760.7296000000006</v>
      </c>
      <c r="O417" s="105">
        <v>7.0000000000000007E-2</v>
      </c>
      <c r="P417" s="101">
        <f t="shared" si="41"/>
        <v>9373.9806720000015</v>
      </c>
    </row>
    <row r="418" spans="1:16">
      <c r="A418" s="152"/>
      <c r="B418" s="128"/>
      <c r="C418" s="48"/>
      <c r="D418" s="129"/>
      <c r="E418" s="153"/>
      <c r="F418" s="51"/>
      <c r="G418" s="131"/>
      <c r="H418" s="35"/>
      <c r="I418" s="154"/>
      <c r="J418" s="155"/>
      <c r="K418" s="156"/>
      <c r="L418" s="135"/>
      <c r="N418" s="104">
        <f t="shared" si="42"/>
        <v>0</v>
      </c>
      <c r="O418" s="105">
        <v>7.0000000000000007E-2</v>
      </c>
      <c r="P418" s="101">
        <f t="shared" si="41"/>
        <v>0</v>
      </c>
    </row>
    <row r="419" spans="1:16">
      <c r="A419" s="136"/>
      <c r="B419" s="128"/>
      <c r="C419" s="48"/>
      <c r="D419" s="129"/>
      <c r="E419" s="157"/>
      <c r="F419" s="51"/>
      <c r="G419" s="131"/>
      <c r="H419" s="29"/>
      <c r="I419" s="132"/>
      <c r="J419" s="133"/>
      <c r="K419" s="134"/>
      <c r="L419" s="135"/>
      <c r="M419" s="104">
        <v>8478.9599999999991</v>
      </c>
      <c r="N419" s="104">
        <f t="shared" si="42"/>
        <v>8224.5911999999989</v>
      </c>
      <c r="O419" s="105">
        <v>7.0000000000000007E-2</v>
      </c>
      <c r="P419" s="101">
        <f t="shared" si="41"/>
        <v>8800.3125839999993</v>
      </c>
    </row>
    <row r="420" spans="1:16">
      <c r="A420" s="136"/>
      <c r="B420" s="128"/>
      <c r="C420" s="48"/>
      <c r="D420" s="129"/>
      <c r="E420" s="158"/>
      <c r="F420" s="51"/>
      <c r="G420" s="131"/>
      <c r="H420" s="29"/>
      <c r="I420" s="132"/>
      <c r="J420" s="133"/>
      <c r="K420" s="134"/>
      <c r="L420" s="135"/>
      <c r="M420" s="104">
        <v>11122.62</v>
      </c>
      <c r="N420" s="104">
        <f t="shared" si="42"/>
        <v>10788.941400000002</v>
      </c>
      <c r="O420" s="105">
        <v>7.0000000000000007E-2</v>
      </c>
      <c r="P420" s="101">
        <f t="shared" si="41"/>
        <v>11544.167298000002</v>
      </c>
    </row>
    <row r="421" spans="1:16">
      <c r="A421" s="136"/>
      <c r="B421" s="128"/>
      <c r="C421" s="48"/>
      <c r="D421" s="159"/>
      <c r="E421" s="160"/>
      <c r="F421" s="161"/>
      <c r="G421" s="131"/>
      <c r="H421" s="162"/>
      <c r="I421" s="163"/>
      <c r="J421" s="133"/>
      <c r="K421" s="134"/>
      <c r="L421" s="135"/>
      <c r="M421" s="104">
        <v>3813.12</v>
      </c>
      <c r="N421" s="104">
        <f t="shared" si="42"/>
        <v>3698.7264</v>
      </c>
      <c r="O421" s="105">
        <v>7.0000000000000007E-2</v>
      </c>
      <c r="P421" s="101">
        <f t="shared" si="41"/>
        <v>3957.637248</v>
      </c>
    </row>
    <row r="422" spans="1:16">
      <c r="A422" s="136"/>
      <c r="B422" s="128"/>
      <c r="C422" s="48"/>
      <c r="D422" s="159"/>
      <c r="E422" s="182"/>
      <c r="F422" s="161"/>
      <c r="G422" s="131"/>
      <c r="H422" s="162"/>
      <c r="I422" s="163"/>
      <c r="J422" s="133"/>
      <c r="K422" s="134"/>
      <c r="L422" s="135"/>
    </row>
    <row r="423" spans="1:16">
      <c r="A423" s="136"/>
      <c r="B423" s="128"/>
      <c r="C423" s="48"/>
      <c r="D423" s="159"/>
      <c r="E423" s="182"/>
      <c r="F423" s="161"/>
      <c r="G423" s="131"/>
      <c r="H423" s="162"/>
      <c r="I423" s="163"/>
      <c r="J423" s="133"/>
      <c r="K423" s="134"/>
      <c r="L423" s="135"/>
    </row>
    <row r="424" spans="1:16">
      <c r="A424" s="136"/>
      <c r="B424" s="128"/>
      <c r="C424" s="48"/>
      <c r="D424" s="159"/>
      <c r="E424" s="182"/>
      <c r="F424" s="161"/>
      <c r="G424" s="131"/>
      <c r="H424" s="162"/>
      <c r="I424" s="163"/>
      <c r="J424" s="133"/>
      <c r="K424" s="134"/>
      <c r="L424" s="135"/>
    </row>
    <row r="425" spans="1:16">
      <c r="A425" s="136"/>
      <c r="B425" s="128"/>
      <c r="C425" s="48"/>
      <c r="D425" s="159"/>
      <c r="E425" s="182"/>
      <c r="F425" s="161"/>
      <c r="G425" s="131"/>
      <c r="H425" s="162"/>
      <c r="I425" s="163"/>
      <c r="J425" s="133"/>
      <c r="K425" s="134"/>
      <c r="L425" s="135"/>
    </row>
    <row r="426" spans="1:16">
      <c r="A426" s="136"/>
      <c r="B426" s="128"/>
      <c r="C426" s="48"/>
      <c r="D426" s="159"/>
      <c r="E426" s="158"/>
      <c r="F426" s="51"/>
      <c r="G426" s="131"/>
      <c r="H426" s="29"/>
      <c r="I426" s="132"/>
      <c r="J426" s="133"/>
      <c r="K426" s="134"/>
      <c r="L426" s="135"/>
    </row>
    <row r="427" spans="1:16">
      <c r="A427" s="136"/>
      <c r="B427" s="164"/>
      <c r="C427" s="48"/>
      <c r="D427" s="159"/>
      <c r="E427" s="158"/>
      <c r="F427" s="51"/>
      <c r="G427" s="131"/>
      <c r="H427" s="29"/>
      <c r="I427" s="132"/>
      <c r="J427" s="133"/>
      <c r="K427" s="134"/>
      <c r="L427" s="135"/>
      <c r="M427" s="104">
        <v>8640</v>
      </c>
      <c r="N427" s="104">
        <f t="shared" si="42"/>
        <v>8380.7999999999993</v>
      </c>
      <c r="O427" s="105">
        <v>7.0000000000000007E-2</v>
      </c>
      <c r="P427" s="101">
        <f>(N427*O427)+N427</f>
        <v>8967.4559999999983</v>
      </c>
    </row>
    <row r="428" spans="1:16">
      <c r="A428" s="165"/>
      <c r="B428" s="128"/>
      <c r="C428" s="48"/>
      <c r="D428" s="159"/>
      <c r="E428" s="160"/>
      <c r="F428" s="161"/>
      <c r="G428" s="131"/>
      <c r="H428" s="162"/>
      <c r="I428" s="163"/>
      <c r="J428" s="166"/>
      <c r="K428" s="167"/>
      <c r="L428" s="135"/>
    </row>
    <row r="429" spans="1:16">
      <c r="F429" s="71"/>
    </row>
    <row r="430" spans="1:16">
      <c r="A430" s="2" t="s">
        <v>1</v>
      </c>
      <c r="B430" s="106"/>
      <c r="C430" s="78"/>
      <c r="F430" s="71"/>
      <c r="I430" s="107"/>
      <c r="K430" s="108"/>
      <c r="L430" s="109"/>
    </row>
    <row r="431" spans="1:16">
      <c r="A431" s="3761" t="s">
        <v>2670</v>
      </c>
      <c r="B431" s="3761"/>
      <c r="C431" s="2"/>
      <c r="D431" s="91"/>
      <c r="F431" s="71"/>
      <c r="I431" s="107"/>
      <c r="K431" s="108"/>
      <c r="L431" s="109"/>
    </row>
    <row r="432" spans="1:16" ht="35.25" thickBot="1">
      <c r="F432" s="71"/>
    </row>
    <row r="433" spans="1:16">
      <c r="A433" s="3770" t="s">
        <v>3</v>
      </c>
      <c r="B433" s="3771"/>
      <c r="C433" s="6" t="s">
        <v>4</v>
      </c>
      <c r="D433" s="110" t="s">
        <v>5</v>
      </c>
      <c r="E433" s="8" t="s">
        <v>6</v>
      </c>
      <c r="F433" s="9" t="s">
        <v>6</v>
      </c>
      <c r="G433" s="111" t="s">
        <v>7</v>
      </c>
      <c r="H433" s="112" t="s">
        <v>8</v>
      </c>
      <c r="I433" s="113" t="s">
        <v>936</v>
      </c>
      <c r="J433" s="114" t="s">
        <v>10</v>
      </c>
      <c r="K433" s="115" t="s">
        <v>10</v>
      </c>
      <c r="L433" s="116" t="s">
        <v>2534</v>
      </c>
      <c r="M433" s="117"/>
    </row>
    <row r="434" spans="1:16" ht="35.25" thickBot="1">
      <c r="A434" s="118"/>
      <c r="B434" s="119"/>
      <c r="C434" s="12"/>
      <c r="D434" s="120" t="s">
        <v>11</v>
      </c>
      <c r="E434" s="14" t="s">
        <v>13</v>
      </c>
      <c r="F434" s="15" t="s">
        <v>12</v>
      </c>
      <c r="G434" s="121"/>
      <c r="H434" s="122" t="s">
        <v>14</v>
      </c>
      <c r="I434" s="123" t="s">
        <v>937</v>
      </c>
      <c r="J434" s="124" t="s">
        <v>16</v>
      </c>
      <c r="K434" s="125" t="s">
        <v>15</v>
      </c>
      <c r="L434" s="126" t="s">
        <v>2535</v>
      </c>
      <c r="M434" s="117"/>
    </row>
    <row r="435" spans="1:16">
      <c r="A435" s="127"/>
      <c r="B435" s="128"/>
      <c r="C435" s="48"/>
      <c r="D435" s="129"/>
      <c r="E435" s="130"/>
      <c r="F435" s="88"/>
      <c r="G435" s="131"/>
      <c r="H435" s="29"/>
      <c r="I435" s="132"/>
      <c r="J435" s="133"/>
      <c r="K435" s="114"/>
      <c r="L435" s="135"/>
      <c r="M435" s="104">
        <v>3552</v>
      </c>
      <c r="N435" s="104">
        <f t="shared" ref="N435:N451" si="43">M435-(M435*0.03)</f>
        <v>3445.44</v>
      </c>
      <c r="O435" s="105">
        <v>7.0000000000000007E-2</v>
      </c>
      <c r="P435" s="101">
        <f t="shared" ref="P435:P451" si="44">(N435*O435)+N435</f>
        <v>3686.6208000000001</v>
      </c>
    </row>
    <row r="436" spans="1:16">
      <c r="A436" s="136"/>
      <c r="B436" s="128"/>
      <c r="C436" s="48"/>
      <c r="D436" s="129"/>
      <c r="E436" s="137"/>
      <c r="F436" s="51"/>
      <c r="G436" s="131"/>
      <c r="H436" s="29"/>
      <c r="I436" s="132"/>
      <c r="J436" s="133"/>
      <c r="K436" s="176"/>
      <c r="L436" s="135"/>
      <c r="N436" s="104">
        <f t="shared" si="43"/>
        <v>0</v>
      </c>
      <c r="O436" s="105">
        <v>7.0000000000000007E-2</v>
      </c>
      <c r="P436" s="101">
        <f t="shared" si="44"/>
        <v>0</v>
      </c>
    </row>
    <row r="437" spans="1:16">
      <c r="A437" s="136"/>
      <c r="B437" s="138"/>
      <c r="C437" s="48"/>
      <c r="D437" s="129"/>
      <c r="E437" s="137"/>
      <c r="F437" s="51"/>
      <c r="G437" s="131"/>
      <c r="H437" s="29"/>
      <c r="I437" s="132"/>
      <c r="J437" s="133"/>
      <c r="K437" s="179"/>
      <c r="L437" s="135"/>
      <c r="M437" s="104">
        <v>9498.06</v>
      </c>
      <c r="N437" s="104">
        <f t="shared" si="43"/>
        <v>9213.118199999999</v>
      </c>
      <c r="O437" s="105">
        <v>7.0000000000000007E-2</v>
      </c>
      <c r="P437" s="101">
        <f t="shared" si="44"/>
        <v>9858.0364739999986</v>
      </c>
    </row>
    <row r="438" spans="1:16">
      <c r="A438" s="136"/>
      <c r="B438" s="138"/>
      <c r="C438" s="48"/>
      <c r="D438" s="129"/>
      <c r="E438" s="137"/>
      <c r="F438" s="51"/>
      <c r="G438" s="131"/>
      <c r="H438" s="29"/>
      <c r="I438" s="132"/>
      <c r="J438" s="133"/>
      <c r="K438" s="134"/>
      <c r="L438" s="135"/>
      <c r="M438" s="104">
        <v>15305.4</v>
      </c>
      <c r="N438" s="104">
        <f t="shared" si="43"/>
        <v>14846.237999999999</v>
      </c>
      <c r="O438" s="105">
        <v>7.0000000000000007E-2</v>
      </c>
      <c r="P438" s="101">
        <f t="shared" si="44"/>
        <v>15885.47466</v>
      </c>
    </row>
    <row r="439" spans="1:16">
      <c r="A439" s="136"/>
      <c r="B439" s="128"/>
      <c r="C439" s="48"/>
      <c r="D439" s="129"/>
      <c r="E439" s="137"/>
      <c r="F439" s="51"/>
      <c r="G439" s="131"/>
      <c r="H439" s="29"/>
      <c r="I439" s="132"/>
      <c r="J439" s="133"/>
      <c r="K439" s="134"/>
      <c r="L439" s="135"/>
      <c r="N439" s="104">
        <f t="shared" si="43"/>
        <v>0</v>
      </c>
      <c r="O439" s="105">
        <v>7.0000000000000007E-2</v>
      </c>
      <c r="P439" s="101">
        <f t="shared" si="44"/>
        <v>0</v>
      </c>
    </row>
    <row r="440" spans="1:16">
      <c r="A440" s="136"/>
      <c r="B440" s="128"/>
      <c r="C440" s="48"/>
      <c r="D440" s="129"/>
      <c r="E440" s="137"/>
      <c r="F440" s="51"/>
      <c r="G440" s="131"/>
      <c r="H440" s="29"/>
      <c r="I440" s="132"/>
      <c r="J440" s="133"/>
      <c r="K440" s="134"/>
      <c r="L440" s="135"/>
      <c r="N440" s="104">
        <f t="shared" si="43"/>
        <v>0</v>
      </c>
      <c r="O440" s="105">
        <v>7.0000000000000007E-2</v>
      </c>
      <c r="P440" s="101">
        <f t="shared" si="44"/>
        <v>0</v>
      </c>
    </row>
    <row r="441" spans="1:16">
      <c r="A441" s="136"/>
      <c r="B441" s="128"/>
      <c r="C441" s="48"/>
      <c r="D441" s="129"/>
      <c r="E441" s="137"/>
      <c r="F441" s="51"/>
      <c r="G441" s="131"/>
      <c r="H441" s="29"/>
      <c r="I441" s="132"/>
      <c r="J441" s="133"/>
      <c r="K441" s="134"/>
      <c r="L441" s="135"/>
      <c r="N441" s="104">
        <f t="shared" si="43"/>
        <v>0</v>
      </c>
      <c r="O441" s="105">
        <v>7.0000000000000007E-2</v>
      </c>
      <c r="P441" s="101">
        <f t="shared" si="44"/>
        <v>0</v>
      </c>
    </row>
    <row r="442" spans="1:16">
      <c r="A442" s="136"/>
      <c r="B442" s="138"/>
      <c r="C442" s="140"/>
      <c r="D442" s="141"/>
      <c r="E442" s="137"/>
      <c r="F442" s="51"/>
      <c r="G442" s="180"/>
      <c r="H442" s="69"/>
      <c r="I442" s="144"/>
      <c r="J442" s="145"/>
      <c r="K442" s="181"/>
      <c r="M442" s="104">
        <v>14244.12</v>
      </c>
      <c r="N442" s="104">
        <f t="shared" si="43"/>
        <v>13816.796400000001</v>
      </c>
      <c r="O442" s="105">
        <v>7.0000000000000007E-2</v>
      </c>
      <c r="P442" s="101">
        <f t="shared" si="44"/>
        <v>14783.972148000001</v>
      </c>
    </row>
    <row r="443" spans="1:16">
      <c r="A443" s="136"/>
      <c r="B443" s="139"/>
      <c r="C443" s="48"/>
      <c r="D443" s="129"/>
      <c r="E443" s="137"/>
      <c r="F443" s="51"/>
      <c r="G443" s="131"/>
      <c r="H443" s="29"/>
      <c r="I443" s="132"/>
      <c r="J443" s="133"/>
      <c r="K443" s="134"/>
      <c r="L443" s="135"/>
      <c r="M443" s="104">
        <v>3240</v>
      </c>
      <c r="N443" s="104">
        <f t="shared" si="43"/>
        <v>3142.8</v>
      </c>
      <c r="O443" s="105">
        <v>7.0000000000000007E-2</v>
      </c>
      <c r="P443" s="101">
        <f t="shared" si="44"/>
        <v>3362.7960000000003</v>
      </c>
    </row>
    <row r="444" spans="1:16">
      <c r="A444" s="136"/>
      <c r="B444" s="139"/>
      <c r="C444" s="48"/>
      <c r="D444" s="129"/>
      <c r="E444" s="137"/>
      <c r="F444" s="51"/>
      <c r="G444" s="131"/>
      <c r="H444" s="29"/>
      <c r="I444" s="132"/>
      <c r="J444" s="133"/>
      <c r="K444" s="134"/>
      <c r="L444" s="135"/>
      <c r="M444" s="104">
        <v>14700</v>
      </c>
      <c r="N444" s="104">
        <f t="shared" si="43"/>
        <v>14259</v>
      </c>
      <c r="O444" s="105">
        <v>7.0000000000000007E-2</v>
      </c>
      <c r="P444" s="101">
        <f t="shared" si="44"/>
        <v>15257.130000000001</v>
      </c>
    </row>
    <row r="445" spans="1:16">
      <c r="A445" s="136"/>
      <c r="B445" s="139"/>
      <c r="C445" s="140"/>
      <c r="D445" s="141"/>
      <c r="E445" s="142"/>
      <c r="F445" s="143"/>
      <c r="G445" s="180"/>
      <c r="H445" s="69"/>
      <c r="I445" s="144"/>
      <c r="J445" s="145"/>
      <c r="K445" s="146"/>
      <c r="L445" s="147"/>
      <c r="M445" s="104">
        <v>14582.7</v>
      </c>
      <c r="N445" s="104">
        <f t="shared" si="43"/>
        <v>14145.219000000001</v>
      </c>
      <c r="O445" s="105">
        <v>7.0000000000000007E-2</v>
      </c>
      <c r="P445" s="101">
        <f t="shared" si="44"/>
        <v>15135.384330000001</v>
      </c>
    </row>
    <row r="446" spans="1:16">
      <c r="A446" s="136"/>
      <c r="B446" s="139"/>
      <c r="C446" s="48"/>
      <c r="D446" s="129"/>
      <c r="E446" s="137"/>
      <c r="F446" s="51"/>
      <c r="G446" s="131"/>
      <c r="H446" s="29"/>
      <c r="I446" s="132"/>
      <c r="J446" s="133"/>
      <c r="K446" s="134"/>
      <c r="L446" s="147"/>
      <c r="M446" s="104">
        <v>13483.8</v>
      </c>
      <c r="N446" s="104">
        <f t="shared" si="43"/>
        <v>13079.286</v>
      </c>
      <c r="O446" s="105">
        <v>7.0000000000000007E-2</v>
      </c>
      <c r="P446" s="101">
        <f t="shared" si="44"/>
        <v>13994.836020000001</v>
      </c>
    </row>
    <row r="447" spans="1:16">
      <c r="A447" s="136"/>
      <c r="B447" s="128"/>
      <c r="C447" s="140"/>
      <c r="D447" s="141"/>
      <c r="E447" s="137"/>
      <c r="F447" s="51"/>
      <c r="G447" s="180"/>
      <c r="H447" s="69"/>
      <c r="I447" s="144"/>
      <c r="J447" s="145"/>
      <c r="K447" s="146"/>
      <c r="L447" s="147"/>
      <c r="M447" s="104">
        <v>2669.52</v>
      </c>
      <c r="N447" s="104">
        <f t="shared" si="43"/>
        <v>2589.4344000000001</v>
      </c>
      <c r="O447" s="105">
        <v>7.0000000000000007E-2</v>
      </c>
      <c r="P447" s="101">
        <f t="shared" si="44"/>
        <v>2770.6948080000002</v>
      </c>
    </row>
    <row r="448" spans="1:16">
      <c r="A448" s="136"/>
      <c r="B448" s="128"/>
      <c r="C448" s="140"/>
      <c r="D448" s="141"/>
      <c r="E448" s="137"/>
      <c r="F448" s="51"/>
      <c r="G448" s="180"/>
      <c r="H448" s="69"/>
      <c r="I448" s="144"/>
      <c r="J448" s="145"/>
      <c r="K448" s="146"/>
      <c r="L448" s="147"/>
      <c r="N448" s="104">
        <f t="shared" si="43"/>
        <v>0</v>
      </c>
      <c r="O448" s="105">
        <v>7.0000000000000007E-2</v>
      </c>
      <c r="P448" s="101">
        <f t="shared" si="44"/>
        <v>0</v>
      </c>
    </row>
    <row r="449" spans="1:16">
      <c r="A449" s="148"/>
      <c r="B449" s="149"/>
      <c r="C449" s="140"/>
      <c r="D449" s="141"/>
      <c r="E449" s="137"/>
      <c r="F449" s="51"/>
      <c r="G449" s="180"/>
      <c r="H449" s="69"/>
      <c r="I449" s="144"/>
      <c r="J449" s="145"/>
      <c r="K449" s="146"/>
      <c r="L449" s="147"/>
      <c r="M449" s="104">
        <v>12972.96</v>
      </c>
      <c r="N449" s="104">
        <f t="shared" si="43"/>
        <v>12583.771199999999</v>
      </c>
      <c r="O449" s="105">
        <v>7.0000000000000007E-2</v>
      </c>
      <c r="P449" s="101">
        <f t="shared" si="44"/>
        <v>13464.635183999999</v>
      </c>
    </row>
    <row r="450" spans="1:16">
      <c r="A450" s="136"/>
      <c r="B450" s="128"/>
      <c r="C450" s="48"/>
      <c r="D450" s="129"/>
      <c r="E450" s="137"/>
      <c r="F450" s="51"/>
      <c r="G450" s="131"/>
      <c r="H450" s="29"/>
      <c r="I450" s="132"/>
      <c r="J450" s="145"/>
      <c r="K450" s="134"/>
      <c r="L450" s="147"/>
      <c r="M450" s="104">
        <v>12687.84</v>
      </c>
      <c r="N450" s="104">
        <f t="shared" si="43"/>
        <v>12307.2048</v>
      </c>
      <c r="O450" s="105">
        <v>7.0000000000000007E-2</v>
      </c>
      <c r="P450" s="101">
        <f t="shared" si="44"/>
        <v>13168.709135999999</v>
      </c>
    </row>
    <row r="451" spans="1:16">
      <c r="A451" s="136"/>
      <c r="B451" s="128"/>
      <c r="C451" s="48"/>
      <c r="D451" s="129"/>
      <c r="E451" s="137"/>
      <c r="F451" s="51"/>
      <c r="G451" s="131"/>
      <c r="H451" s="29"/>
      <c r="I451" s="132"/>
      <c r="J451" s="133"/>
      <c r="K451" s="134"/>
      <c r="L451" s="135"/>
      <c r="M451" s="104">
        <v>16572.599999999999</v>
      </c>
      <c r="N451" s="104">
        <f t="shared" si="43"/>
        <v>16075.421999999999</v>
      </c>
      <c r="O451" s="105">
        <v>7.0000000000000007E-2</v>
      </c>
      <c r="P451" s="101">
        <f t="shared" si="44"/>
        <v>17200.701539999998</v>
      </c>
    </row>
    <row r="452" spans="1:16">
      <c r="A452" s="136"/>
      <c r="B452" s="128"/>
      <c r="C452" s="48"/>
      <c r="D452" s="129"/>
      <c r="E452" s="44"/>
      <c r="F452" s="51"/>
      <c r="G452" s="131"/>
      <c r="H452" s="29"/>
      <c r="I452" s="150"/>
      <c r="J452" s="133"/>
      <c r="K452" s="134"/>
      <c r="L452" s="135"/>
      <c r="M452" s="104">
        <v>6021.12</v>
      </c>
      <c r="N452" s="104">
        <f>M452-(M452*0.03)</f>
        <v>5840.4863999999998</v>
      </c>
      <c r="O452" s="105">
        <v>7.0000000000000007E-2</v>
      </c>
      <c r="P452" s="101">
        <f>(N452*O452)+N452</f>
        <v>6249.3204479999995</v>
      </c>
    </row>
    <row r="453" spans="1:16">
      <c r="A453" s="136"/>
      <c r="B453" s="128"/>
      <c r="C453" s="48"/>
      <c r="D453" s="129"/>
      <c r="E453" s="44"/>
      <c r="F453" s="51"/>
      <c r="G453" s="131"/>
      <c r="H453" s="29"/>
      <c r="I453" s="132"/>
      <c r="J453" s="133"/>
      <c r="K453" s="134"/>
      <c r="L453" s="135"/>
      <c r="M453" s="104">
        <v>8714.16</v>
      </c>
      <c r="N453" s="104">
        <f>M453-(M453*0.03)</f>
        <v>8452.7351999999992</v>
      </c>
      <c r="O453" s="105">
        <v>7.0000000000000007E-2</v>
      </c>
      <c r="P453" s="101">
        <f>(N453*O453)+N453</f>
        <v>9044.4266639999987</v>
      </c>
    </row>
    <row r="454" spans="1:16">
      <c r="A454" s="136"/>
      <c r="B454" s="128"/>
      <c r="C454" s="48"/>
      <c r="D454" s="129"/>
      <c r="E454" s="44"/>
      <c r="F454" s="51"/>
      <c r="G454" s="131"/>
      <c r="H454" s="29"/>
      <c r="I454" s="132"/>
      <c r="J454" s="133"/>
      <c r="K454" s="134"/>
      <c r="L454" s="135"/>
      <c r="M454" s="104">
        <v>0</v>
      </c>
      <c r="N454" s="104">
        <f>M454-(M454*0.03)</f>
        <v>0</v>
      </c>
      <c r="O454" s="105">
        <v>7.0000000000000007E-2</v>
      </c>
      <c r="P454" s="101">
        <f t="shared" ref="P454:P460" si="45">(N454*O454)+N454</f>
        <v>0</v>
      </c>
    </row>
    <row r="455" spans="1:16">
      <c r="A455" s="136"/>
      <c r="B455" s="128"/>
      <c r="C455" s="48"/>
      <c r="D455" s="129"/>
      <c r="E455" s="44"/>
      <c r="F455" s="51"/>
      <c r="G455" s="131"/>
      <c r="H455" s="29"/>
      <c r="I455" s="132"/>
      <c r="J455" s="133"/>
      <c r="K455" s="134"/>
      <c r="L455" s="135"/>
      <c r="M455" s="104">
        <v>18537.7</v>
      </c>
      <c r="N455" s="104">
        <f>M455-(M455*0.03)</f>
        <v>17981.569</v>
      </c>
      <c r="O455" s="105">
        <v>7.0000000000000007E-2</v>
      </c>
      <c r="P455" s="101">
        <f t="shared" si="45"/>
        <v>19240.278829999999</v>
      </c>
    </row>
    <row r="456" spans="1:16">
      <c r="A456" s="151"/>
      <c r="B456" s="128"/>
      <c r="C456" s="48"/>
      <c r="D456" s="129"/>
      <c r="E456" s="50"/>
      <c r="F456" s="51"/>
      <c r="G456" s="131"/>
      <c r="H456" s="29"/>
      <c r="I456" s="132"/>
      <c r="J456" s="133"/>
      <c r="K456" s="134"/>
      <c r="L456" s="135"/>
      <c r="M456" s="104">
        <v>9031.68</v>
      </c>
      <c r="N456" s="104">
        <f t="shared" ref="N456:N466" si="46">M456-(M456*0.03)</f>
        <v>8760.7296000000006</v>
      </c>
      <c r="O456" s="105">
        <v>7.0000000000000007E-2</v>
      </c>
      <c r="P456" s="101">
        <f t="shared" si="45"/>
        <v>9373.9806720000015</v>
      </c>
    </row>
    <row r="457" spans="1:16">
      <c r="A457" s="152"/>
      <c r="B457" s="128"/>
      <c r="C457" s="48"/>
      <c r="D457" s="129"/>
      <c r="E457" s="153"/>
      <c r="F457" s="51"/>
      <c r="G457" s="131"/>
      <c r="H457" s="35"/>
      <c r="I457" s="154"/>
      <c r="J457" s="155"/>
      <c r="K457" s="156"/>
      <c r="L457" s="135"/>
      <c r="N457" s="104">
        <f t="shared" si="46"/>
        <v>0</v>
      </c>
      <c r="O457" s="105">
        <v>7.0000000000000007E-2</v>
      </c>
      <c r="P457" s="101">
        <f t="shared" si="45"/>
        <v>0</v>
      </c>
    </row>
    <row r="458" spans="1:16">
      <c r="A458" s="136"/>
      <c r="B458" s="128"/>
      <c r="C458" s="48"/>
      <c r="D458" s="129"/>
      <c r="E458" s="157"/>
      <c r="F458" s="51"/>
      <c r="G458" s="131"/>
      <c r="H458" s="29"/>
      <c r="I458" s="132"/>
      <c r="J458" s="133"/>
      <c r="K458" s="134"/>
      <c r="L458" s="135"/>
      <c r="M458" s="104">
        <v>8478.9599999999991</v>
      </c>
      <c r="N458" s="104">
        <f t="shared" si="46"/>
        <v>8224.5911999999989</v>
      </c>
      <c r="O458" s="105">
        <v>7.0000000000000007E-2</v>
      </c>
      <c r="P458" s="101">
        <f t="shared" si="45"/>
        <v>8800.3125839999993</v>
      </c>
    </row>
    <row r="459" spans="1:16">
      <c r="A459" s="136"/>
      <c r="B459" s="128"/>
      <c r="C459" s="48"/>
      <c r="D459" s="129"/>
      <c r="E459" s="158"/>
      <c r="F459" s="51"/>
      <c r="G459" s="131"/>
      <c r="H459" s="29"/>
      <c r="I459" s="132"/>
      <c r="J459" s="133"/>
      <c r="K459" s="134"/>
      <c r="L459" s="135"/>
      <c r="M459" s="104">
        <v>11122.62</v>
      </c>
      <c r="N459" s="104">
        <f t="shared" si="46"/>
        <v>10788.941400000002</v>
      </c>
      <c r="O459" s="105">
        <v>7.0000000000000007E-2</v>
      </c>
      <c r="P459" s="101">
        <f t="shared" si="45"/>
        <v>11544.167298000002</v>
      </c>
    </row>
    <row r="460" spans="1:16">
      <c r="A460" s="136"/>
      <c r="B460" s="128"/>
      <c r="C460" s="48"/>
      <c r="D460" s="159"/>
      <c r="E460" s="160"/>
      <c r="F460" s="161"/>
      <c r="G460" s="131"/>
      <c r="H460" s="162"/>
      <c r="I460" s="163"/>
      <c r="J460" s="133"/>
      <c r="K460" s="134"/>
      <c r="L460" s="135"/>
      <c r="M460" s="104">
        <v>3813.12</v>
      </c>
      <c r="N460" s="104">
        <f t="shared" si="46"/>
        <v>3698.7264</v>
      </c>
      <c r="O460" s="105">
        <v>7.0000000000000007E-2</v>
      </c>
      <c r="P460" s="101">
        <f t="shared" si="45"/>
        <v>3957.637248</v>
      </c>
    </row>
    <row r="461" spans="1:16">
      <c r="A461" s="136"/>
      <c r="B461" s="128"/>
      <c r="C461" s="48"/>
      <c r="D461" s="159"/>
      <c r="E461" s="182"/>
      <c r="F461" s="161"/>
      <c r="G461" s="131"/>
      <c r="H461" s="162"/>
      <c r="I461" s="163"/>
      <c r="J461" s="133"/>
      <c r="K461" s="134"/>
      <c r="L461" s="135"/>
    </row>
    <row r="462" spans="1:16">
      <c r="A462" s="136"/>
      <c r="B462" s="128"/>
      <c r="C462" s="48"/>
      <c r="D462" s="159"/>
      <c r="E462" s="182"/>
      <c r="F462" s="161"/>
      <c r="G462" s="131"/>
      <c r="H462" s="162"/>
      <c r="I462" s="163"/>
      <c r="J462" s="133"/>
      <c r="K462" s="134"/>
      <c r="L462" s="135"/>
    </row>
    <row r="463" spans="1:16">
      <c r="A463" s="136"/>
      <c r="B463" s="128"/>
      <c r="C463" s="48"/>
      <c r="D463" s="159"/>
      <c r="E463" s="182"/>
      <c r="F463" s="161"/>
      <c r="G463" s="131"/>
      <c r="H463" s="162"/>
      <c r="I463" s="163"/>
      <c r="J463" s="133"/>
      <c r="K463" s="134"/>
      <c r="L463" s="135"/>
    </row>
    <row r="464" spans="1:16">
      <c r="A464" s="136"/>
      <c r="B464" s="128"/>
      <c r="C464" s="48"/>
      <c r="D464" s="159"/>
      <c r="E464" s="182"/>
      <c r="F464" s="161"/>
      <c r="G464" s="131"/>
      <c r="H464" s="162"/>
      <c r="I464" s="163"/>
      <c r="J464" s="133"/>
      <c r="K464" s="134"/>
      <c r="L464" s="135"/>
    </row>
    <row r="465" spans="1:16">
      <c r="A465" s="136"/>
      <c r="B465" s="128"/>
      <c r="C465" s="48"/>
      <c r="D465" s="159"/>
      <c r="E465" s="158"/>
      <c r="F465" s="51"/>
      <c r="G465" s="131"/>
      <c r="H465" s="29"/>
      <c r="I465" s="132"/>
      <c r="J465" s="133"/>
      <c r="K465" s="134"/>
      <c r="L465" s="135"/>
    </row>
    <row r="466" spans="1:16">
      <c r="A466" s="136"/>
      <c r="B466" s="164"/>
      <c r="C466" s="48"/>
      <c r="D466" s="159"/>
      <c r="E466" s="158"/>
      <c r="F466" s="51"/>
      <c r="G466" s="131"/>
      <c r="H466" s="29"/>
      <c r="I466" s="132"/>
      <c r="J466" s="133"/>
      <c r="K466" s="134"/>
      <c r="L466" s="135"/>
      <c r="M466" s="104">
        <v>8640</v>
      </c>
      <c r="N466" s="104">
        <f t="shared" si="46"/>
        <v>8380.7999999999993</v>
      </c>
      <c r="O466" s="105">
        <v>7.0000000000000007E-2</v>
      </c>
      <c r="P466" s="101">
        <f>(N466*O466)+N466</f>
        <v>8967.4559999999983</v>
      </c>
    </row>
    <row r="467" spans="1:16">
      <c r="A467" s="165"/>
      <c r="B467" s="128"/>
      <c r="C467" s="48"/>
      <c r="D467" s="159"/>
      <c r="E467" s="160"/>
      <c r="F467" s="161"/>
      <c r="G467" s="131"/>
      <c r="H467" s="162"/>
      <c r="I467" s="163"/>
      <c r="J467" s="166"/>
      <c r="K467" s="167"/>
      <c r="L467" s="135"/>
    </row>
    <row r="468" spans="1:16">
      <c r="F468" s="71"/>
    </row>
    <row r="469" spans="1:16">
      <c r="A469" s="2" t="s">
        <v>1</v>
      </c>
      <c r="B469" s="106"/>
      <c r="C469" s="78"/>
      <c r="F469" s="71"/>
      <c r="I469" s="107"/>
      <c r="K469" s="108"/>
      <c r="L469" s="109"/>
    </row>
    <row r="470" spans="1:16">
      <c r="A470" s="3761" t="s">
        <v>2670</v>
      </c>
      <c r="B470" s="3761"/>
      <c r="C470" s="2"/>
      <c r="D470" s="91"/>
      <c r="F470" s="71"/>
      <c r="I470" s="107"/>
      <c r="K470" s="108"/>
      <c r="L470" s="109"/>
    </row>
    <row r="471" spans="1:16" ht="35.25" thickBot="1">
      <c r="F471" s="71"/>
    </row>
    <row r="472" spans="1:16">
      <c r="A472" s="3770" t="s">
        <v>3</v>
      </c>
      <c r="B472" s="3771"/>
      <c r="C472" s="6" t="s">
        <v>4</v>
      </c>
      <c r="D472" s="110" t="s">
        <v>5</v>
      </c>
      <c r="E472" s="8" t="s">
        <v>6</v>
      </c>
      <c r="F472" s="9" t="s">
        <v>6</v>
      </c>
      <c r="G472" s="111" t="s">
        <v>7</v>
      </c>
      <c r="H472" s="112" t="s">
        <v>8</v>
      </c>
      <c r="I472" s="113" t="s">
        <v>936</v>
      </c>
      <c r="J472" s="114" t="s">
        <v>10</v>
      </c>
      <c r="K472" s="115" t="s">
        <v>10</v>
      </c>
      <c r="L472" s="116" t="s">
        <v>2534</v>
      </c>
      <c r="M472" s="117"/>
    </row>
    <row r="473" spans="1:16" ht="35.25" thickBot="1">
      <c r="A473" s="118"/>
      <c r="B473" s="119"/>
      <c r="C473" s="12"/>
      <c r="D473" s="120" t="s">
        <v>11</v>
      </c>
      <c r="E473" s="14" t="s">
        <v>13</v>
      </c>
      <c r="F473" s="15" t="s">
        <v>12</v>
      </c>
      <c r="G473" s="121"/>
      <c r="H473" s="122" t="s">
        <v>14</v>
      </c>
      <c r="I473" s="123" t="s">
        <v>937</v>
      </c>
      <c r="J473" s="124" t="s">
        <v>16</v>
      </c>
      <c r="K473" s="125" t="s">
        <v>15</v>
      </c>
      <c r="L473" s="126" t="s">
        <v>2535</v>
      </c>
      <c r="M473" s="117"/>
    </row>
    <row r="474" spans="1:16">
      <c r="A474" s="127"/>
      <c r="B474" s="128"/>
      <c r="C474" s="48"/>
      <c r="D474" s="129"/>
      <c r="E474" s="130"/>
      <c r="F474" s="88"/>
      <c r="G474" s="131"/>
      <c r="H474" s="29"/>
      <c r="I474" s="132"/>
      <c r="J474" s="133"/>
      <c r="K474" s="114"/>
      <c r="L474" s="135"/>
      <c r="M474" s="104">
        <v>3552</v>
      </c>
      <c r="N474" s="104">
        <f t="shared" ref="N474:N490" si="47">M474-(M474*0.03)</f>
        <v>3445.44</v>
      </c>
      <c r="O474" s="105">
        <v>7.0000000000000007E-2</v>
      </c>
      <c r="P474" s="101">
        <f t="shared" ref="P474:P490" si="48">(N474*O474)+N474</f>
        <v>3686.6208000000001</v>
      </c>
    </row>
    <row r="475" spans="1:16">
      <c r="A475" s="136"/>
      <c r="B475" s="128"/>
      <c r="C475" s="48"/>
      <c r="D475" s="129"/>
      <c r="E475" s="137"/>
      <c r="F475" s="51"/>
      <c r="G475" s="131"/>
      <c r="H475" s="29"/>
      <c r="I475" s="132"/>
      <c r="J475" s="133"/>
      <c r="K475" s="176"/>
      <c r="L475" s="135"/>
      <c r="N475" s="104">
        <f t="shared" si="47"/>
        <v>0</v>
      </c>
      <c r="O475" s="105">
        <v>7.0000000000000007E-2</v>
      </c>
      <c r="P475" s="101">
        <f t="shared" si="48"/>
        <v>0</v>
      </c>
    </row>
    <row r="476" spans="1:16">
      <c r="A476" s="136"/>
      <c r="B476" s="138"/>
      <c r="C476" s="48"/>
      <c r="D476" s="129"/>
      <c r="E476" s="137"/>
      <c r="F476" s="51"/>
      <c r="G476" s="131"/>
      <c r="H476" s="29"/>
      <c r="I476" s="132"/>
      <c r="J476" s="133"/>
      <c r="K476" s="179"/>
      <c r="L476" s="135"/>
      <c r="M476" s="104">
        <v>9498.06</v>
      </c>
      <c r="N476" s="104">
        <f t="shared" si="47"/>
        <v>9213.118199999999</v>
      </c>
      <c r="O476" s="105">
        <v>7.0000000000000007E-2</v>
      </c>
      <c r="P476" s="101">
        <f t="shared" si="48"/>
        <v>9858.0364739999986</v>
      </c>
    </row>
    <row r="477" spans="1:16">
      <c r="A477" s="136"/>
      <c r="B477" s="138"/>
      <c r="C477" s="48"/>
      <c r="D477" s="129"/>
      <c r="E477" s="137"/>
      <c r="F477" s="51"/>
      <c r="G477" s="131"/>
      <c r="H477" s="29"/>
      <c r="I477" s="132"/>
      <c r="J477" s="133"/>
      <c r="K477" s="134"/>
      <c r="L477" s="135"/>
      <c r="M477" s="104">
        <v>15305.4</v>
      </c>
      <c r="N477" s="104">
        <f t="shared" si="47"/>
        <v>14846.237999999999</v>
      </c>
      <c r="O477" s="105">
        <v>7.0000000000000007E-2</v>
      </c>
      <c r="P477" s="101">
        <f t="shared" si="48"/>
        <v>15885.47466</v>
      </c>
    </row>
    <row r="478" spans="1:16">
      <c r="A478" s="136"/>
      <c r="B478" s="128"/>
      <c r="C478" s="48"/>
      <c r="D478" s="129"/>
      <c r="E478" s="137"/>
      <c r="F478" s="51"/>
      <c r="G478" s="131"/>
      <c r="H478" s="29"/>
      <c r="I478" s="132"/>
      <c r="J478" s="133"/>
      <c r="K478" s="134"/>
      <c r="L478" s="135"/>
      <c r="N478" s="104">
        <f t="shared" si="47"/>
        <v>0</v>
      </c>
      <c r="O478" s="105">
        <v>7.0000000000000007E-2</v>
      </c>
      <c r="P478" s="101">
        <f t="shared" si="48"/>
        <v>0</v>
      </c>
    </row>
    <row r="479" spans="1:16">
      <c r="A479" s="136"/>
      <c r="B479" s="128"/>
      <c r="C479" s="48"/>
      <c r="D479" s="129"/>
      <c r="E479" s="137"/>
      <c r="F479" s="51"/>
      <c r="G479" s="131"/>
      <c r="H479" s="29"/>
      <c r="I479" s="132"/>
      <c r="J479" s="133"/>
      <c r="K479" s="134"/>
      <c r="L479" s="135"/>
      <c r="N479" s="104">
        <f t="shared" si="47"/>
        <v>0</v>
      </c>
      <c r="O479" s="105">
        <v>7.0000000000000007E-2</v>
      </c>
      <c r="P479" s="101">
        <f t="shared" si="48"/>
        <v>0</v>
      </c>
    </row>
    <row r="480" spans="1:16">
      <c r="A480" s="136"/>
      <c r="B480" s="128"/>
      <c r="C480" s="48"/>
      <c r="D480" s="129"/>
      <c r="E480" s="137"/>
      <c r="F480" s="51"/>
      <c r="G480" s="131"/>
      <c r="H480" s="29"/>
      <c r="I480" s="132"/>
      <c r="J480" s="133"/>
      <c r="K480" s="134"/>
      <c r="L480" s="135"/>
      <c r="N480" s="104">
        <f t="shared" si="47"/>
        <v>0</v>
      </c>
      <c r="O480" s="105">
        <v>7.0000000000000007E-2</v>
      </c>
      <c r="P480" s="101">
        <f t="shared" si="48"/>
        <v>0</v>
      </c>
    </row>
    <row r="481" spans="1:16">
      <c r="A481" s="136"/>
      <c r="B481" s="138"/>
      <c r="C481" s="140"/>
      <c r="D481" s="141"/>
      <c r="E481" s="137"/>
      <c r="F481" s="51"/>
      <c r="G481" s="180"/>
      <c r="H481" s="69"/>
      <c r="I481" s="144"/>
      <c r="J481" s="145"/>
      <c r="K481" s="181"/>
      <c r="M481" s="104">
        <v>14244.12</v>
      </c>
      <c r="N481" s="104">
        <f t="shared" si="47"/>
        <v>13816.796400000001</v>
      </c>
      <c r="O481" s="105">
        <v>7.0000000000000007E-2</v>
      </c>
      <c r="P481" s="101">
        <f t="shared" si="48"/>
        <v>14783.972148000001</v>
      </c>
    </row>
    <row r="482" spans="1:16">
      <c r="A482" s="136"/>
      <c r="B482" s="139"/>
      <c r="C482" s="48"/>
      <c r="D482" s="129"/>
      <c r="E482" s="137"/>
      <c r="F482" s="51"/>
      <c r="G482" s="131"/>
      <c r="H482" s="29"/>
      <c r="I482" s="132"/>
      <c r="J482" s="133"/>
      <c r="K482" s="134"/>
      <c r="L482" s="135"/>
      <c r="M482" s="104">
        <v>3240</v>
      </c>
      <c r="N482" s="104">
        <f t="shared" si="47"/>
        <v>3142.8</v>
      </c>
      <c r="O482" s="105">
        <v>7.0000000000000007E-2</v>
      </c>
      <c r="P482" s="101">
        <f t="shared" si="48"/>
        <v>3362.7960000000003</v>
      </c>
    </row>
    <row r="483" spans="1:16">
      <c r="A483" s="136"/>
      <c r="B483" s="139"/>
      <c r="C483" s="48"/>
      <c r="D483" s="129"/>
      <c r="E483" s="137"/>
      <c r="F483" s="51"/>
      <c r="G483" s="131"/>
      <c r="H483" s="29"/>
      <c r="I483" s="132"/>
      <c r="J483" s="133"/>
      <c r="K483" s="134"/>
      <c r="L483" s="135"/>
      <c r="M483" s="104">
        <v>14700</v>
      </c>
      <c r="N483" s="104">
        <f t="shared" si="47"/>
        <v>14259</v>
      </c>
      <c r="O483" s="105">
        <v>7.0000000000000007E-2</v>
      </c>
      <c r="P483" s="101">
        <f t="shared" si="48"/>
        <v>15257.130000000001</v>
      </c>
    </row>
    <row r="484" spans="1:16">
      <c r="A484" s="136"/>
      <c r="B484" s="139"/>
      <c r="C484" s="140"/>
      <c r="D484" s="141"/>
      <c r="E484" s="142"/>
      <c r="F484" s="143"/>
      <c r="G484" s="180"/>
      <c r="H484" s="69"/>
      <c r="I484" s="144"/>
      <c r="J484" s="145"/>
      <c r="K484" s="146"/>
      <c r="L484" s="147"/>
      <c r="M484" s="104">
        <v>14582.7</v>
      </c>
      <c r="N484" s="104">
        <f t="shared" si="47"/>
        <v>14145.219000000001</v>
      </c>
      <c r="O484" s="105">
        <v>7.0000000000000007E-2</v>
      </c>
      <c r="P484" s="101">
        <f t="shared" si="48"/>
        <v>15135.384330000001</v>
      </c>
    </row>
    <row r="485" spans="1:16">
      <c r="A485" s="136"/>
      <c r="B485" s="139"/>
      <c r="C485" s="48"/>
      <c r="D485" s="129"/>
      <c r="E485" s="137"/>
      <c r="F485" s="51"/>
      <c r="G485" s="131"/>
      <c r="H485" s="29"/>
      <c r="I485" s="132"/>
      <c r="J485" s="133"/>
      <c r="K485" s="134"/>
      <c r="L485" s="147"/>
      <c r="M485" s="104">
        <v>13483.8</v>
      </c>
      <c r="N485" s="104">
        <f t="shared" si="47"/>
        <v>13079.286</v>
      </c>
      <c r="O485" s="105">
        <v>7.0000000000000007E-2</v>
      </c>
      <c r="P485" s="101">
        <f t="shared" si="48"/>
        <v>13994.836020000001</v>
      </c>
    </row>
    <row r="486" spans="1:16">
      <c r="A486" s="136"/>
      <c r="B486" s="128"/>
      <c r="C486" s="140"/>
      <c r="D486" s="141"/>
      <c r="E486" s="137"/>
      <c r="F486" s="51"/>
      <c r="G486" s="180"/>
      <c r="H486" s="69"/>
      <c r="I486" s="144"/>
      <c r="J486" s="145"/>
      <c r="K486" s="146"/>
      <c r="L486" s="147"/>
      <c r="M486" s="104">
        <v>2669.52</v>
      </c>
      <c r="N486" s="104">
        <f t="shared" si="47"/>
        <v>2589.4344000000001</v>
      </c>
      <c r="O486" s="105">
        <v>7.0000000000000007E-2</v>
      </c>
      <c r="P486" s="101">
        <f t="shared" si="48"/>
        <v>2770.6948080000002</v>
      </c>
    </row>
    <row r="487" spans="1:16">
      <c r="A487" s="136"/>
      <c r="B487" s="128"/>
      <c r="C487" s="140"/>
      <c r="D487" s="141"/>
      <c r="E487" s="137"/>
      <c r="F487" s="51"/>
      <c r="G487" s="180"/>
      <c r="H487" s="69"/>
      <c r="I487" s="144"/>
      <c r="J487" s="145"/>
      <c r="K487" s="146"/>
      <c r="L487" s="147"/>
      <c r="N487" s="104">
        <f t="shared" si="47"/>
        <v>0</v>
      </c>
      <c r="O487" s="105">
        <v>7.0000000000000007E-2</v>
      </c>
      <c r="P487" s="101">
        <f t="shared" si="48"/>
        <v>0</v>
      </c>
    </row>
    <row r="488" spans="1:16">
      <c r="A488" s="148"/>
      <c r="B488" s="149"/>
      <c r="C488" s="140"/>
      <c r="D488" s="141"/>
      <c r="E488" s="137"/>
      <c r="F488" s="51"/>
      <c r="G488" s="180"/>
      <c r="H488" s="69"/>
      <c r="I488" s="144"/>
      <c r="J488" s="145"/>
      <c r="K488" s="146"/>
      <c r="L488" s="147"/>
      <c r="M488" s="104">
        <v>12972.96</v>
      </c>
      <c r="N488" s="104">
        <f t="shared" si="47"/>
        <v>12583.771199999999</v>
      </c>
      <c r="O488" s="105">
        <v>7.0000000000000007E-2</v>
      </c>
      <c r="P488" s="101">
        <f t="shared" si="48"/>
        <v>13464.635183999999</v>
      </c>
    </row>
    <row r="489" spans="1:16">
      <c r="A489" s="136"/>
      <c r="B489" s="128"/>
      <c r="C489" s="48"/>
      <c r="D489" s="129"/>
      <c r="E489" s="137"/>
      <c r="F489" s="51"/>
      <c r="G489" s="131"/>
      <c r="H489" s="29"/>
      <c r="I489" s="132"/>
      <c r="J489" s="145"/>
      <c r="K489" s="134"/>
      <c r="L489" s="147"/>
      <c r="M489" s="104">
        <v>12687.84</v>
      </c>
      <c r="N489" s="104">
        <f t="shared" si="47"/>
        <v>12307.2048</v>
      </c>
      <c r="O489" s="105">
        <v>7.0000000000000007E-2</v>
      </c>
      <c r="P489" s="101">
        <f t="shared" si="48"/>
        <v>13168.709135999999</v>
      </c>
    </row>
    <row r="490" spans="1:16">
      <c r="A490" s="136"/>
      <c r="B490" s="128"/>
      <c r="C490" s="48"/>
      <c r="D490" s="129"/>
      <c r="E490" s="137"/>
      <c r="F490" s="51"/>
      <c r="G490" s="131"/>
      <c r="H490" s="29"/>
      <c r="I490" s="132"/>
      <c r="J490" s="133"/>
      <c r="K490" s="134"/>
      <c r="L490" s="135"/>
      <c r="M490" s="104">
        <v>16572.599999999999</v>
      </c>
      <c r="N490" s="104">
        <f t="shared" si="47"/>
        <v>16075.421999999999</v>
      </c>
      <c r="O490" s="105">
        <v>7.0000000000000007E-2</v>
      </c>
      <c r="P490" s="101">
        <f t="shared" si="48"/>
        <v>17200.701539999998</v>
      </c>
    </row>
    <row r="491" spans="1:16">
      <c r="A491" s="136"/>
      <c r="B491" s="128"/>
      <c r="C491" s="48"/>
      <c r="D491" s="129"/>
      <c r="E491" s="44"/>
      <c r="F491" s="51"/>
      <c r="G491" s="131"/>
      <c r="H491" s="29"/>
      <c r="I491" s="150"/>
      <c r="J491" s="133"/>
      <c r="K491" s="134"/>
      <c r="L491" s="135"/>
      <c r="M491" s="104">
        <v>6021.12</v>
      </c>
      <c r="N491" s="104">
        <f>M491-(M491*0.03)</f>
        <v>5840.4863999999998</v>
      </c>
      <c r="O491" s="105">
        <v>7.0000000000000007E-2</v>
      </c>
      <c r="P491" s="101">
        <f>(N491*O491)+N491</f>
        <v>6249.3204479999995</v>
      </c>
    </row>
    <row r="492" spans="1:16">
      <c r="A492" s="136"/>
      <c r="B492" s="128"/>
      <c r="C492" s="48"/>
      <c r="D492" s="129"/>
      <c r="E492" s="44"/>
      <c r="F492" s="51"/>
      <c r="G492" s="131"/>
      <c r="H492" s="29"/>
      <c r="I492" s="132"/>
      <c r="J492" s="133"/>
      <c r="K492" s="134"/>
      <c r="L492" s="135"/>
      <c r="M492" s="104">
        <v>8714.16</v>
      </c>
      <c r="N492" s="104">
        <f>M492-(M492*0.03)</f>
        <v>8452.7351999999992</v>
      </c>
      <c r="O492" s="105">
        <v>7.0000000000000007E-2</v>
      </c>
      <c r="P492" s="101">
        <f>(N492*O492)+N492</f>
        <v>9044.4266639999987</v>
      </c>
    </row>
    <row r="493" spans="1:16">
      <c r="A493" s="136"/>
      <c r="B493" s="128"/>
      <c r="C493" s="48"/>
      <c r="D493" s="129"/>
      <c r="E493" s="44"/>
      <c r="F493" s="51"/>
      <c r="G493" s="131"/>
      <c r="H493" s="29"/>
      <c r="I493" s="132"/>
      <c r="J493" s="133"/>
      <c r="K493" s="134"/>
      <c r="L493" s="135"/>
      <c r="M493" s="104">
        <v>0</v>
      </c>
      <c r="N493" s="104">
        <f>M493-(M493*0.03)</f>
        <v>0</v>
      </c>
      <c r="O493" s="105">
        <v>7.0000000000000007E-2</v>
      </c>
      <c r="P493" s="101">
        <f t="shared" ref="P493:P499" si="49">(N493*O493)+N493</f>
        <v>0</v>
      </c>
    </row>
    <row r="494" spans="1:16">
      <c r="A494" s="136"/>
      <c r="B494" s="128"/>
      <c r="C494" s="48"/>
      <c r="D494" s="129"/>
      <c r="E494" s="44"/>
      <c r="F494" s="51"/>
      <c r="G494" s="131"/>
      <c r="H494" s="29"/>
      <c r="I494" s="132"/>
      <c r="J494" s="133"/>
      <c r="K494" s="134"/>
      <c r="L494" s="135"/>
      <c r="M494" s="104">
        <v>18537.7</v>
      </c>
      <c r="N494" s="104">
        <f>M494-(M494*0.03)</f>
        <v>17981.569</v>
      </c>
      <c r="O494" s="105">
        <v>7.0000000000000007E-2</v>
      </c>
      <c r="P494" s="101">
        <f t="shared" si="49"/>
        <v>19240.278829999999</v>
      </c>
    </row>
    <row r="495" spans="1:16">
      <c r="A495" s="151"/>
      <c r="B495" s="128"/>
      <c r="C495" s="48"/>
      <c r="D495" s="129"/>
      <c r="E495" s="50"/>
      <c r="F495" s="51"/>
      <c r="G495" s="131"/>
      <c r="H495" s="29"/>
      <c r="I495" s="132"/>
      <c r="J495" s="133"/>
      <c r="K495" s="134"/>
      <c r="L495" s="135"/>
      <c r="M495" s="104">
        <v>9031.68</v>
      </c>
      <c r="N495" s="104">
        <f t="shared" ref="N495:N504" si="50">M495-(M495*0.03)</f>
        <v>8760.7296000000006</v>
      </c>
      <c r="O495" s="105">
        <v>7.0000000000000007E-2</v>
      </c>
      <c r="P495" s="101">
        <f t="shared" si="49"/>
        <v>9373.9806720000015</v>
      </c>
    </row>
    <row r="496" spans="1:16">
      <c r="A496" s="152"/>
      <c r="B496" s="128"/>
      <c r="C496" s="48"/>
      <c r="D496" s="129"/>
      <c r="E496" s="153"/>
      <c r="F496" s="51"/>
      <c r="G496" s="131"/>
      <c r="H496" s="35"/>
      <c r="I496" s="154"/>
      <c r="J496" s="155"/>
      <c r="K496" s="156"/>
      <c r="L496" s="135"/>
      <c r="N496" s="104">
        <f t="shared" si="50"/>
        <v>0</v>
      </c>
      <c r="O496" s="105">
        <v>7.0000000000000007E-2</v>
      </c>
      <c r="P496" s="101">
        <f t="shared" si="49"/>
        <v>0</v>
      </c>
    </row>
    <row r="497" spans="1:16">
      <c r="A497" s="136"/>
      <c r="B497" s="128"/>
      <c r="C497" s="48"/>
      <c r="D497" s="129"/>
      <c r="E497" s="157"/>
      <c r="F497" s="51"/>
      <c r="G497" s="131"/>
      <c r="H497" s="29"/>
      <c r="I497" s="132"/>
      <c r="J497" s="133"/>
      <c r="K497" s="134"/>
      <c r="L497" s="135"/>
      <c r="M497" s="104">
        <v>8478.9599999999991</v>
      </c>
      <c r="N497" s="104">
        <f t="shared" si="50"/>
        <v>8224.5911999999989</v>
      </c>
      <c r="O497" s="105">
        <v>7.0000000000000007E-2</v>
      </c>
      <c r="P497" s="101">
        <f t="shared" si="49"/>
        <v>8800.3125839999993</v>
      </c>
    </row>
    <row r="498" spans="1:16">
      <c r="A498" s="136"/>
      <c r="B498" s="128"/>
      <c r="C498" s="48"/>
      <c r="D498" s="129"/>
      <c r="E498" s="158"/>
      <c r="F498" s="51"/>
      <c r="G498" s="131"/>
      <c r="H498" s="29"/>
      <c r="I498" s="132"/>
      <c r="J498" s="133"/>
      <c r="K498" s="134"/>
      <c r="L498" s="135"/>
      <c r="M498" s="104">
        <v>11122.62</v>
      </c>
      <c r="N498" s="104">
        <f t="shared" si="50"/>
        <v>10788.941400000002</v>
      </c>
      <c r="O498" s="105">
        <v>7.0000000000000007E-2</v>
      </c>
      <c r="P498" s="101">
        <f t="shared" si="49"/>
        <v>11544.167298000002</v>
      </c>
    </row>
    <row r="499" spans="1:16">
      <c r="A499" s="136"/>
      <c r="B499" s="128"/>
      <c r="C499" s="48"/>
      <c r="D499" s="159"/>
      <c r="E499" s="160"/>
      <c r="F499" s="161"/>
      <c r="G499" s="131"/>
      <c r="H499" s="162"/>
      <c r="I499" s="163"/>
      <c r="J499" s="133"/>
      <c r="K499" s="134"/>
      <c r="L499" s="135"/>
      <c r="M499" s="104">
        <v>3813.12</v>
      </c>
      <c r="N499" s="104">
        <f t="shared" si="50"/>
        <v>3698.7264</v>
      </c>
      <c r="O499" s="105">
        <v>7.0000000000000007E-2</v>
      </c>
      <c r="P499" s="101">
        <f t="shared" si="49"/>
        <v>3957.637248</v>
      </c>
    </row>
    <row r="500" spans="1:16">
      <c r="A500" s="136"/>
      <c r="B500" s="128"/>
      <c r="C500" s="48"/>
      <c r="D500" s="159"/>
      <c r="E500" s="182"/>
      <c r="F500" s="161"/>
      <c r="G500" s="131"/>
      <c r="H500" s="162"/>
      <c r="I500" s="163"/>
      <c r="J500" s="133"/>
      <c r="K500" s="134"/>
      <c r="L500" s="135"/>
    </row>
    <row r="501" spans="1:16">
      <c r="A501" s="136"/>
      <c r="B501" s="128"/>
      <c r="C501" s="48"/>
      <c r="D501" s="159"/>
      <c r="E501" s="182"/>
      <c r="F501" s="161"/>
      <c r="G501" s="131"/>
      <c r="H501" s="162"/>
      <c r="I501" s="163"/>
      <c r="J501" s="133"/>
      <c r="K501" s="134"/>
      <c r="L501" s="135"/>
    </row>
    <row r="502" spans="1:16">
      <c r="A502" s="136"/>
      <c r="B502" s="128"/>
      <c r="C502" s="48"/>
      <c r="D502" s="159"/>
      <c r="E502" s="182"/>
      <c r="F502" s="161"/>
      <c r="G502" s="131"/>
      <c r="H502" s="162"/>
      <c r="I502" s="163"/>
      <c r="J502" s="133"/>
      <c r="K502" s="134"/>
      <c r="L502" s="135"/>
    </row>
    <row r="503" spans="1:16">
      <c r="A503" s="136"/>
      <c r="B503" s="128"/>
      <c r="C503" s="48"/>
      <c r="D503" s="159"/>
      <c r="E503" s="158"/>
      <c r="F503" s="51"/>
      <c r="G503" s="131"/>
      <c r="H503" s="29"/>
      <c r="I503" s="132"/>
      <c r="J503" s="133"/>
      <c r="K503" s="134"/>
      <c r="L503" s="135"/>
    </row>
    <row r="504" spans="1:16">
      <c r="A504" s="136"/>
      <c r="B504" s="164"/>
      <c r="C504" s="48"/>
      <c r="D504" s="159"/>
      <c r="E504" s="158"/>
      <c r="F504" s="51"/>
      <c r="G504" s="131"/>
      <c r="H504" s="29"/>
      <c r="I504" s="132"/>
      <c r="J504" s="133"/>
      <c r="K504" s="134"/>
      <c r="L504" s="135"/>
      <c r="M504" s="104">
        <v>8640</v>
      </c>
      <c r="N504" s="104">
        <f t="shared" si="50"/>
        <v>8380.7999999999993</v>
      </c>
      <c r="O504" s="105">
        <v>7.0000000000000007E-2</v>
      </c>
      <c r="P504" s="101">
        <f>(N504*O504)+N504</f>
        <v>8967.4559999999983</v>
      </c>
    </row>
    <row r="505" spans="1:16">
      <c r="A505" s="165"/>
      <c r="B505" s="128"/>
      <c r="C505" s="48"/>
      <c r="D505" s="159"/>
      <c r="E505" s="160"/>
      <c r="F505" s="161"/>
      <c r="G505" s="131"/>
      <c r="H505" s="162"/>
      <c r="I505" s="163"/>
      <c r="J505" s="166"/>
      <c r="K505" s="167"/>
      <c r="L505" s="135"/>
    </row>
    <row r="506" spans="1:16">
      <c r="F506" s="71"/>
    </row>
    <row r="507" spans="1:16">
      <c r="A507" s="2" t="s">
        <v>1</v>
      </c>
      <c r="B507" s="106"/>
      <c r="C507" s="78"/>
      <c r="F507" s="71"/>
      <c r="I507" s="107"/>
      <c r="K507" s="108"/>
      <c r="L507" s="109"/>
    </row>
    <row r="508" spans="1:16">
      <c r="A508" s="3761" t="s">
        <v>2670</v>
      </c>
      <c r="B508" s="3761"/>
      <c r="C508" s="2"/>
      <c r="D508" s="91"/>
      <c r="F508" s="71"/>
      <c r="I508" s="107"/>
      <c r="K508" s="108"/>
      <c r="L508" s="109"/>
    </row>
    <row r="509" spans="1:16" ht="35.25" thickBot="1">
      <c r="F509" s="71"/>
    </row>
    <row r="510" spans="1:16">
      <c r="A510" s="3770" t="s">
        <v>3</v>
      </c>
      <c r="B510" s="3771"/>
      <c r="C510" s="6" t="s">
        <v>4</v>
      </c>
      <c r="D510" s="110" t="s">
        <v>5</v>
      </c>
      <c r="E510" s="8" t="s">
        <v>6</v>
      </c>
      <c r="F510" s="9" t="s">
        <v>6</v>
      </c>
      <c r="G510" s="111" t="s">
        <v>7</v>
      </c>
      <c r="H510" s="112" t="s">
        <v>8</v>
      </c>
      <c r="I510" s="113" t="s">
        <v>936</v>
      </c>
      <c r="J510" s="114" t="s">
        <v>10</v>
      </c>
      <c r="K510" s="115" t="s">
        <v>10</v>
      </c>
      <c r="L510" s="116" t="s">
        <v>2534</v>
      </c>
      <c r="M510" s="117"/>
    </row>
    <row r="511" spans="1:16" ht="35.25" thickBot="1">
      <c r="A511" s="118"/>
      <c r="B511" s="119"/>
      <c r="C511" s="12"/>
      <c r="D511" s="120" t="s">
        <v>11</v>
      </c>
      <c r="E511" s="14" t="s">
        <v>13</v>
      </c>
      <c r="F511" s="15" t="s">
        <v>12</v>
      </c>
      <c r="G511" s="121"/>
      <c r="H511" s="122" t="s">
        <v>14</v>
      </c>
      <c r="I511" s="123" t="s">
        <v>937</v>
      </c>
      <c r="J511" s="124" t="s">
        <v>16</v>
      </c>
      <c r="K511" s="125" t="s">
        <v>15</v>
      </c>
      <c r="L511" s="126" t="s">
        <v>2535</v>
      </c>
      <c r="M511" s="117"/>
    </row>
    <row r="512" spans="1:16">
      <c r="A512" s="127"/>
      <c r="B512" s="128"/>
      <c r="C512" s="48"/>
      <c r="D512" s="129"/>
      <c r="E512" s="130"/>
      <c r="F512" s="88"/>
      <c r="G512" s="131"/>
      <c r="H512" s="29"/>
      <c r="I512" s="132"/>
      <c r="J512" s="133"/>
      <c r="K512" s="114"/>
      <c r="L512" s="135"/>
      <c r="M512" s="104">
        <v>3552</v>
      </c>
      <c r="N512" s="104">
        <f t="shared" ref="N512:N528" si="51">M512-(M512*0.03)</f>
        <v>3445.44</v>
      </c>
      <c r="O512" s="105">
        <v>7.0000000000000007E-2</v>
      </c>
      <c r="P512" s="101">
        <f t="shared" ref="P512:P528" si="52">(N512*O512)+N512</f>
        <v>3686.6208000000001</v>
      </c>
    </row>
    <row r="513" spans="1:16">
      <c r="A513" s="136"/>
      <c r="B513" s="128"/>
      <c r="C513" s="48"/>
      <c r="D513" s="129"/>
      <c r="E513" s="137"/>
      <c r="F513" s="51"/>
      <c r="G513" s="131"/>
      <c r="H513" s="29"/>
      <c r="I513" s="132"/>
      <c r="J513" s="133"/>
      <c r="K513" s="176"/>
      <c r="L513" s="135"/>
      <c r="N513" s="104">
        <f t="shared" si="51"/>
        <v>0</v>
      </c>
      <c r="O513" s="105">
        <v>7.0000000000000007E-2</v>
      </c>
      <c r="P513" s="101">
        <f t="shared" si="52"/>
        <v>0</v>
      </c>
    </row>
    <row r="514" spans="1:16">
      <c r="A514" s="136"/>
      <c r="B514" s="138"/>
      <c r="C514" s="48"/>
      <c r="D514" s="129"/>
      <c r="E514" s="137"/>
      <c r="F514" s="51"/>
      <c r="G514" s="131"/>
      <c r="H514" s="29"/>
      <c r="I514" s="132"/>
      <c r="J514" s="133"/>
      <c r="K514" s="179"/>
      <c r="L514" s="135"/>
      <c r="M514" s="104">
        <v>9498.06</v>
      </c>
      <c r="N514" s="104">
        <f t="shared" si="51"/>
        <v>9213.118199999999</v>
      </c>
      <c r="O514" s="105">
        <v>7.0000000000000007E-2</v>
      </c>
      <c r="P514" s="101">
        <f t="shared" si="52"/>
        <v>9858.0364739999986</v>
      </c>
    </row>
    <row r="515" spans="1:16">
      <c r="A515" s="136"/>
      <c r="B515" s="138"/>
      <c r="C515" s="48"/>
      <c r="D515" s="129"/>
      <c r="E515" s="137"/>
      <c r="F515" s="51"/>
      <c r="G515" s="131"/>
      <c r="H515" s="29"/>
      <c r="I515" s="132"/>
      <c r="J515" s="133"/>
      <c r="K515" s="134"/>
      <c r="L515" s="135"/>
      <c r="M515" s="104">
        <v>15305.4</v>
      </c>
      <c r="N515" s="104">
        <f t="shared" si="51"/>
        <v>14846.237999999999</v>
      </c>
      <c r="O515" s="105">
        <v>7.0000000000000007E-2</v>
      </c>
      <c r="P515" s="101">
        <f t="shared" si="52"/>
        <v>15885.47466</v>
      </c>
    </row>
    <row r="516" spans="1:16">
      <c r="A516" s="136"/>
      <c r="B516" s="128"/>
      <c r="C516" s="48"/>
      <c r="D516" s="129"/>
      <c r="E516" s="137"/>
      <c r="F516" s="51"/>
      <c r="G516" s="131"/>
      <c r="H516" s="29"/>
      <c r="I516" s="132"/>
      <c r="J516" s="133"/>
      <c r="K516" s="134"/>
      <c r="L516" s="135"/>
      <c r="N516" s="104">
        <f t="shared" si="51"/>
        <v>0</v>
      </c>
      <c r="O516" s="105">
        <v>7.0000000000000007E-2</v>
      </c>
      <c r="P516" s="101">
        <f t="shared" si="52"/>
        <v>0</v>
      </c>
    </row>
    <row r="517" spans="1:16">
      <c r="A517" s="136"/>
      <c r="B517" s="128"/>
      <c r="C517" s="48"/>
      <c r="D517" s="129"/>
      <c r="E517" s="137"/>
      <c r="F517" s="51"/>
      <c r="G517" s="131"/>
      <c r="H517" s="29"/>
      <c r="I517" s="132"/>
      <c r="J517" s="133"/>
      <c r="K517" s="134"/>
      <c r="L517" s="135"/>
      <c r="N517" s="104">
        <f t="shared" si="51"/>
        <v>0</v>
      </c>
      <c r="O517" s="105">
        <v>7.0000000000000007E-2</v>
      </c>
      <c r="P517" s="101">
        <f t="shared" si="52"/>
        <v>0</v>
      </c>
    </row>
    <row r="518" spans="1:16">
      <c r="A518" s="136"/>
      <c r="B518" s="128"/>
      <c r="C518" s="48"/>
      <c r="D518" s="129"/>
      <c r="E518" s="137"/>
      <c r="F518" s="51"/>
      <c r="G518" s="131"/>
      <c r="H518" s="29"/>
      <c r="I518" s="132"/>
      <c r="J518" s="133"/>
      <c r="K518" s="134"/>
      <c r="L518" s="135"/>
      <c r="N518" s="104">
        <f t="shared" si="51"/>
        <v>0</v>
      </c>
      <c r="O518" s="105">
        <v>7.0000000000000007E-2</v>
      </c>
      <c r="P518" s="101">
        <f t="shared" si="52"/>
        <v>0</v>
      </c>
    </row>
    <row r="519" spans="1:16">
      <c r="A519" s="136"/>
      <c r="B519" s="138"/>
      <c r="C519" s="140"/>
      <c r="D519" s="141"/>
      <c r="E519" s="137"/>
      <c r="F519" s="51"/>
      <c r="G519" s="180"/>
      <c r="H519" s="69"/>
      <c r="I519" s="144"/>
      <c r="J519" s="145"/>
      <c r="K519" s="181"/>
      <c r="M519" s="104">
        <v>14244.12</v>
      </c>
      <c r="N519" s="104">
        <f t="shared" si="51"/>
        <v>13816.796400000001</v>
      </c>
      <c r="O519" s="105">
        <v>7.0000000000000007E-2</v>
      </c>
      <c r="P519" s="101">
        <f t="shared" si="52"/>
        <v>14783.972148000001</v>
      </c>
    </row>
    <row r="520" spans="1:16">
      <c r="A520" s="136"/>
      <c r="B520" s="139"/>
      <c r="C520" s="48"/>
      <c r="D520" s="129"/>
      <c r="E520" s="137"/>
      <c r="F520" s="51"/>
      <c r="G520" s="131"/>
      <c r="H520" s="29"/>
      <c r="I520" s="132"/>
      <c r="J520" s="133"/>
      <c r="K520" s="134"/>
      <c r="L520" s="135"/>
      <c r="M520" s="104">
        <v>3240</v>
      </c>
      <c r="N520" s="104">
        <f t="shared" si="51"/>
        <v>3142.8</v>
      </c>
      <c r="O520" s="105">
        <v>7.0000000000000007E-2</v>
      </c>
      <c r="P520" s="101">
        <f t="shared" si="52"/>
        <v>3362.7960000000003</v>
      </c>
    </row>
    <row r="521" spans="1:16">
      <c r="A521" s="136"/>
      <c r="B521" s="139"/>
      <c r="C521" s="48"/>
      <c r="D521" s="129"/>
      <c r="E521" s="137"/>
      <c r="F521" s="51"/>
      <c r="G521" s="131"/>
      <c r="H521" s="29"/>
      <c r="I521" s="132"/>
      <c r="J521" s="133"/>
      <c r="K521" s="134"/>
      <c r="L521" s="135"/>
      <c r="M521" s="104">
        <v>14700</v>
      </c>
      <c r="N521" s="104">
        <f t="shared" si="51"/>
        <v>14259</v>
      </c>
      <c r="O521" s="105">
        <v>7.0000000000000007E-2</v>
      </c>
      <c r="P521" s="101">
        <f t="shared" si="52"/>
        <v>15257.130000000001</v>
      </c>
    </row>
    <row r="522" spans="1:16">
      <c r="A522" s="136"/>
      <c r="B522" s="139"/>
      <c r="C522" s="140"/>
      <c r="D522" s="141"/>
      <c r="E522" s="142"/>
      <c r="F522" s="143"/>
      <c r="G522" s="180"/>
      <c r="H522" s="69"/>
      <c r="I522" s="144"/>
      <c r="J522" s="145"/>
      <c r="K522" s="146"/>
      <c r="L522" s="147"/>
      <c r="M522" s="104">
        <v>14582.7</v>
      </c>
      <c r="N522" s="104">
        <f t="shared" si="51"/>
        <v>14145.219000000001</v>
      </c>
      <c r="O522" s="105">
        <v>7.0000000000000007E-2</v>
      </c>
      <c r="P522" s="101">
        <f t="shared" si="52"/>
        <v>15135.384330000001</v>
      </c>
    </row>
    <row r="523" spans="1:16">
      <c r="A523" s="136"/>
      <c r="B523" s="139"/>
      <c r="C523" s="48"/>
      <c r="D523" s="129"/>
      <c r="E523" s="137"/>
      <c r="F523" s="51"/>
      <c r="G523" s="131"/>
      <c r="H523" s="29"/>
      <c r="I523" s="132"/>
      <c r="J523" s="133"/>
      <c r="K523" s="134"/>
      <c r="L523" s="147"/>
      <c r="M523" s="104">
        <v>13483.8</v>
      </c>
      <c r="N523" s="104">
        <f t="shared" si="51"/>
        <v>13079.286</v>
      </c>
      <c r="O523" s="105">
        <v>7.0000000000000007E-2</v>
      </c>
      <c r="P523" s="101">
        <f t="shared" si="52"/>
        <v>13994.836020000001</v>
      </c>
    </row>
    <row r="524" spans="1:16">
      <c r="A524" s="136"/>
      <c r="B524" s="128"/>
      <c r="C524" s="140"/>
      <c r="D524" s="141"/>
      <c r="E524" s="137"/>
      <c r="F524" s="51"/>
      <c r="G524" s="180"/>
      <c r="H524" s="69"/>
      <c r="I524" s="144"/>
      <c r="J524" s="145"/>
      <c r="K524" s="146"/>
      <c r="L524" s="147"/>
      <c r="M524" s="104">
        <v>2669.52</v>
      </c>
      <c r="N524" s="104">
        <f t="shared" si="51"/>
        <v>2589.4344000000001</v>
      </c>
      <c r="O524" s="105">
        <v>7.0000000000000007E-2</v>
      </c>
      <c r="P524" s="101">
        <f t="shared" si="52"/>
        <v>2770.6948080000002</v>
      </c>
    </row>
    <row r="525" spans="1:16">
      <c r="A525" s="136"/>
      <c r="B525" s="128"/>
      <c r="C525" s="140"/>
      <c r="D525" s="141"/>
      <c r="E525" s="137"/>
      <c r="F525" s="51"/>
      <c r="G525" s="180"/>
      <c r="H525" s="69"/>
      <c r="I525" s="144"/>
      <c r="J525" s="145"/>
      <c r="K525" s="146"/>
      <c r="L525" s="147"/>
      <c r="N525" s="104">
        <f t="shared" si="51"/>
        <v>0</v>
      </c>
      <c r="O525" s="105">
        <v>7.0000000000000007E-2</v>
      </c>
      <c r="P525" s="101">
        <f t="shared" si="52"/>
        <v>0</v>
      </c>
    </row>
    <row r="526" spans="1:16">
      <c r="A526" s="148"/>
      <c r="B526" s="149"/>
      <c r="C526" s="140"/>
      <c r="D526" s="141"/>
      <c r="E526" s="137"/>
      <c r="F526" s="51"/>
      <c r="G526" s="180"/>
      <c r="H526" s="69"/>
      <c r="I526" s="144"/>
      <c r="J526" s="145"/>
      <c r="K526" s="146"/>
      <c r="L526" s="147"/>
      <c r="M526" s="104">
        <v>12972.96</v>
      </c>
      <c r="N526" s="104">
        <f t="shared" si="51"/>
        <v>12583.771199999999</v>
      </c>
      <c r="O526" s="105">
        <v>7.0000000000000007E-2</v>
      </c>
      <c r="P526" s="101">
        <f t="shared" si="52"/>
        <v>13464.635183999999</v>
      </c>
    </row>
    <row r="527" spans="1:16">
      <c r="A527" s="136"/>
      <c r="B527" s="128"/>
      <c r="C527" s="48"/>
      <c r="D527" s="129"/>
      <c r="E527" s="137"/>
      <c r="F527" s="51"/>
      <c r="G527" s="131"/>
      <c r="H527" s="29"/>
      <c r="I527" s="132"/>
      <c r="J527" s="145"/>
      <c r="K527" s="134"/>
      <c r="L527" s="147"/>
      <c r="M527" s="104">
        <v>12687.84</v>
      </c>
      <c r="N527" s="104">
        <f t="shared" si="51"/>
        <v>12307.2048</v>
      </c>
      <c r="O527" s="105">
        <v>7.0000000000000007E-2</v>
      </c>
      <c r="P527" s="101">
        <f t="shared" si="52"/>
        <v>13168.709135999999</v>
      </c>
    </row>
    <row r="528" spans="1:16">
      <c r="A528" s="136"/>
      <c r="B528" s="128"/>
      <c r="C528" s="48"/>
      <c r="D528" s="129"/>
      <c r="E528" s="137"/>
      <c r="F528" s="51"/>
      <c r="G528" s="131"/>
      <c r="H528" s="29"/>
      <c r="I528" s="132"/>
      <c r="J528" s="133"/>
      <c r="K528" s="134"/>
      <c r="L528" s="135"/>
      <c r="M528" s="104">
        <v>16572.599999999999</v>
      </c>
      <c r="N528" s="104">
        <f t="shared" si="51"/>
        <v>16075.421999999999</v>
      </c>
      <c r="O528" s="105">
        <v>7.0000000000000007E-2</v>
      </c>
      <c r="P528" s="101">
        <f t="shared" si="52"/>
        <v>17200.701539999998</v>
      </c>
    </row>
    <row r="529" spans="1:16">
      <c r="A529" s="136"/>
      <c r="B529" s="128"/>
      <c r="C529" s="48"/>
      <c r="D529" s="129"/>
      <c r="E529" s="44"/>
      <c r="F529" s="51"/>
      <c r="G529" s="131"/>
      <c r="H529" s="29"/>
      <c r="I529" s="150"/>
      <c r="J529" s="133"/>
      <c r="K529" s="134"/>
      <c r="L529" s="135"/>
      <c r="M529" s="104">
        <v>6021.12</v>
      </c>
      <c r="N529" s="104">
        <f>M529-(M529*0.03)</f>
        <v>5840.4863999999998</v>
      </c>
      <c r="O529" s="105">
        <v>7.0000000000000007E-2</v>
      </c>
      <c r="P529" s="101">
        <f>(N529*O529)+N529</f>
        <v>6249.3204479999995</v>
      </c>
    </row>
    <row r="530" spans="1:16">
      <c r="A530" s="136"/>
      <c r="B530" s="128"/>
      <c r="C530" s="48"/>
      <c r="D530" s="129"/>
      <c r="E530" s="44"/>
      <c r="F530" s="51"/>
      <c r="G530" s="131"/>
      <c r="H530" s="29"/>
      <c r="I530" s="132"/>
      <c r="J530" s="133"/>
      <c r="K530" s="134"/>
      <c r="L530" s="135"/>
      <c r="M530" s="104">
        <v>8714.16</v>
      </c>
      <c r="N530" s="104">
        <f>M530-(M530*0.03)</f>
        <v>8452.7351999999992</v>
      </c>
      <c r="O530" s="105">
        <v>7.0000000000000007E-2</v>
      </c>
      <c r="P530" s="101">
        <f>(N530*O530)+N530</f>
        <v>9044.4266639999987</v>
      </c>
    </row>
    <row r="531" spans="1:16">
      <c r="A531" s="136"/>
      <c r="B531" s="128"/>
      <c r="C531" s="48"/>
      <c r="D531" s="129"/>
      <c r="E531" s="44"/>
      <c r="F531" s="51"/>
      <c r="G531" s="131"/>
      <c r="H531" s="29"/>
      <c r="I531" s="132"/>
      <c r="J531" s="133"/>
      <c r="K531" s="134"/>
      <c r="L531" s="135"/>
      <c r="M531" s="104">
        <v>0</v>
      </c>
      <c r="N531" s="104">
        <f>M531-(M531*0.03)</f>
        <v>0</v>
      </c>
      <c r="O531" s="105">
        <v>7.0000000000000007E-2</v>
      </c>
      <c r="P531" s="101">
        <f t="shared" ref="P531:P537" si="53">(N531*O531)+N531</f>
        <v>0</v>
      </c>
    </row>
    <row r="532" spans="1:16">
      <c r="A532" s="136"/>
      <c r="B532" s="128"/>
      <c r="C532" s="48"/>
      <c r="D532" s="129"/>
      <c r="E532" s="44"/>
      <c r="F532" s="51"/>
      <c r="G532" s="131"/>
      <c r="H532" s="29"/>
      <c r="I532" s="132"/>
      <c r="J532" s="133"/>
      <c r="K532" s="134"/>
      <c r="L532" s="135"/>
      <c r="M532" s="104">
        <v>18537.7</v>
      </c>
      <c r="N532" s="104">
        <f>M532-(M532*0.03)</f>
        <v>17981.569</v>
      </c>
      <c r="O532" s="105">
        <v>7.0000000000000007E-2</v>
      </c>
      <c r="P532" s="101">
        <f t="shared" si="53"/>
        <v>19240.278829999999</v>
      </c>
    </row>
    <row r="533" spans="1:16">
      <c r="A533" s="151"/>
      <c r="B533" s="128"/>
      <c r="C533" s="48"/>
      <c r="D533" s="129"/>
      <c r="E533" s="50"/>
      <c r="F533" s="51"/>
      <c r="G533" s="131"/>
      <c r="H533" s="29"/>
      <c r="I533" s="132"/>
      <c r="J533" s="133"/>
      <c r="K533" s="134"/>
      <c r="L533" s="135"/>
      <c r="M533" s="104">
        <v>9031.68</v>
      </c>
      <c r="N533" s="104">
        <f t="shared" ref="N533:N542" si="54">M533-(M533*0.03)</f>
        <v>8760.7296000000006</v>
      </c>
      <c r="O533" s="105">
        <v>7.0000000000000007E-2</v>
      </c>
      <c r="P533" s="101">
        <f t="shared" si="53"/>
        <v>9373.9806720000015</v>
      </c>
    </row>
    <row r="534" spans="1:16">
      <c r="A534" s="152"/>
      <c r="B534" s="128"/>
      <c r="C534" s="48"/>
      <c r="D534" s="129"/>
      <c r="E534" s="153"/>
      <c r="F534" s="51"/>
      <c r="G534" s="131"/>
      <c r="H534" s="35"/>
      <c r="I534" s="154"/>
      <c r="J534" s="155"/>
      <c r="K534" s="156"/>
      <c r="L534" s="135"/>
      <c r="N534" s="104">
        <f t="shared" si="54"/>
        <v>0</v>
      </c>
      <c r="O534" s="105">
        <v>7.0000000000000007E-2</v>
      </c>
      <c r="P534" s="101">
        <f t="shared" si="53"/>
        <v>0</v>
      </c>
    </row>
    <row r="535" spans="1:16">
      <c r="A535" s="136"/>
      <c r="B535" s="128"/>
      <c r="C535" s="48"/>
      <c r="D535" s="129"/>
      <c r="E535" s="157"/>
      <c r="F535" s="51"/>
      <c r="G535" s="131"/>
      <c r="H535" s="29"/>
      <c r="I535" s="132"/>
      <c r="J535" s="133"/>
      <c r="K535" s="134"/>
      <c r="L535" s="135"/>
      <c r="M535" s="104">
        <v>8478.9599999999991</v>
      </c>
      <c r="N535" s="104">
        <f t="shared" si="54"/>
        <v>8224.5911999999989</v>
      </c>
      <c r="O535" s="105">
        <v>7.0000000000000007E-2</v>
      </c>
      <c r="P535" s="101">
        <f t="shared" si="53"/>
        <v>8800.3125839999993</v>
      </c>
    </row>
    <row r="536" spans="1:16">
      <c r="A536" s="136"/>
      <c r="B536" s="128"/>
      <c r="C536" s="48"/>
      <c r="D536" s="129"/>
      <c r="E536" s="158"/>
      <c r="F536" s="51"/>
      <c r="G536" s="131"/>
      <c r="H536" s="29"/>
      <c r="I536" s="132"/>
      <c r="J536" s="133"/>
      <c r="K536" s="134"/>
      <c r="L536" s="135"/>
      <c r="M536" s="104">
        <v>11122.62</v>
      </c>
      <c r="N536" s="104">
        <f t="shared" si="54"/>
        <v>10788.941400000002</v>
      </c>
      <c r="O536" s="105">
        <v>7.0000000000000007E-2</v>
      </c>
      <c r="P536" s="101">
        <f t="shared" si="53"/>
        <v>11544.167298000002</v>
      </c>
    </row>
    <row r="537" spans="1:16">
      <c r="A537" s="136"/>
      <c r="B537" s="128"/>
      <c r="C537" s="48"/>
      <c r="D537" s="159"/>
      <c r="E537" s="160"/>
      <c r="F537" s="161"/>
      <c r="G537" s="131"/>
      <c r="H537" s="162"/>
      <c r="I537" s="163"/>
      <c r="J537" s="133"/>
      <c r="K537" s="134"/>
      <c r="L537" s="135"/>
      <c r="M537" s="104">
        <v>3813.12</v>
      </c>
      <c r="N537" s="104">
        <f t="shared" si="54"/>
        <v>3698.7264</v>
      </c>
      <c r="O537" s="105">
        <v>7.0000000000000007E-2</v>
      </c>
      <c r="P537" s="101">
        <f t="shared" si="53"/>
        <v>3957.637248</v>
      </c>
    </row>
    <row r="538" spans="1:16">
      <c r="A538" s="136"/>
      <c r="B538" s="128"/>
      <c r="C538" s="48"/>
      <c r="D538" s="159"/>
      <c r="E538" s="182"/>
      <c r="F538" s="161"/>
      <c r="G538" s="131"/>
      <c r="H538" s="162"/>
      <c r="I538" s="163"/>
      <c r="J538" s="133"/>
      <c r="K538" s="134"/>
      <c r="L538" s="135"/>
    </row>
    <row r="539" spans="1:16">
      <c r="A539" s="136"/>
      <c r="B539" s="128"/>
      <c r="C539" s="48"/>
      <c r="D539" s="159"/>
      <c r="E539" s="182"/>
      <c r="F539" s="161"/>
      <c r="G539" s="131"/>
      <c r="H539" s="162"/>
      <c r="I539" s="163"/>
      <c r="J539" s="133"/>
      <c r="K539" s="134"/>
      <c r="L539" s="135"/>
    </row>
    <row r="540" spans="1:16">
      <c r="A540" s="136"/>
      <c r="B540" s="128"/>
      <c r="C540" s="48"/>
      <c r="D540" s="159"/>
      <c r="E540" s="182"/>
      <c r="F540" s="161"/>
      <c r="G540" s="131"/>
      <c r="H540" s="162"/>
      <c r="I540" s="163"/>
      <c r="J540" s="133"/>
      <c r="K540" s="134"/>
      <c r="L540" s="135"/>
    </row>
    <row r="541" spans="1:16">
      <c r="A541" s="136"/>
      <c r="B541" s="128"/>
      <c r="C541" s="48"/>
      <c r="D541" s="159"/>
      <c r="E541" s="158"/>
      <c r="F541" s="51"/>
      <c r="G541" s="131"/>
      <c r="H541" s="29"/>
      <c r="I541" s="132"/>
      <c r="J541" s="133"/>
      <c r="K541" s="134"/>
      <c r="L541" s="135"/>
    </row>
    <row r="542" spans="1:16">
      <c r="A542" s="136"/>
      <c r="B542" s="164"/>
      <c r="C542" s="48"/>
      <c r="D542" s="159"/>
      <c r="E542" s="158"/>
      <c r="F542" s="51"/>
      <c r="G542" s="131"/>
      <c r="H542" s="29"/>
      <c r="I542" s="132"/>
      <c r="J542" s="133"/>
      <c r="K542" s="134"/>
      <c r="L542" s="135"/>
      <c r="M542" s="104">
        <v>8640</v>
      </c>
      <c r="N542" s="104">
        <f t="shared" si="54"/>
        <v>8380.7999999999993</v>
      </c>
      <c r="O542" s="105">
        <v>7.0000000000000007E-2</v>
      </c>
      <c r="P542" s="101">
        <f>(N542*O542)+N542</f>
        <v>8967.4559999999983</v>
      </c>
    </row>
    <row r="543" spans="1:16">
      <c r="A543" s="165"/>
      <c r="B543" s="128"/>
      <c r="C543" s="48"/>
      <c r="D543" s="159"/>
      <c r="E543" s="160"/>
      <c r="F543" s="161"/>
      <c r="G543" s="131"/>
      <c r="H543" s="162"/>
      <c r="I543" s="163"/>
      <c r="J543" s="166"/>
      <c r="K543" s="167"/>
      <c r="L543" s="135"/>
    </row>
    <row r="544" spans="1:16">
      <c r="F544" s="71"/>
    </row>
    <row r="545" spans="1:16">
      <c r="A545" s="2" t="s">
        <v>1</v>
      </c>
      <c r="B545" s="106"/>
      <c r="C545" s="78"/>
      <c r="F545" s="71"/>
      <c r="I545" s="107"/>
      <c r="K545" s="108"/>
      <c r="L545" s="109"/>
    </row>
    <row r="546" spans="1:16">
      <c r="A546" s="3761" t="s">
        <v>2670</v>
      </c>
      <c r="B546" s="3761"/>
      <c r="C546" s="2"/>
      <c r="D546" s="91"/>
      <c r="F546" s="71"/>
      <c r="I546" s="107"/>
      <c r="K546" s="108"/>
      <c r="L546" s="109"/>
    </row>
    <row r="547" spans="1:16" ht="35.25" thickBot="1">
      <c r="F547" s="71"/>
    </row>
    <row r="548" spans="1:16">
      <c r="A548" s="3770" t="s">
        <v>3</v>
      </c>
      <c r="B548" s="3771"/>
      <c r="C548" s="6" t="s">
        <v>4</v>
      </c>
      <c r="D548" s="110" t="s">
        <v>5</v>
      </c>
      <c r="E548" s="8" t="s">
        <v>6</v>
      </c>
      <c r="F548" s="9" t="s">
        <v>6</v>
      </c>
      <c r="G548" s="111" t="s">
        <v>7</v>
      </c>
      <c r="H548" s="112" t="s">
        <v>8</v>
      </c>
      <c r="I548" s="113" t="s">
        <v>936</v>
      </c>
      <c r="J548" s="114" t="s">
        <v>10</v>
      </c>
      <c r="K548" s="115" t="s">
        <v>10</v>
      </c>
      <c r="L548" s="116" t="s">
        <v>2534</v>
      </c>
      <c r="M548" s="117"/>
    </row>
    <row r="549" spans="1:16" ht="35.25" thickBot="1">
      <c r="A549" s="118"/>
      <c r="B549" s="119"/>
      <c r="C549" s="12"/>
      <c r="D549" s="120" t="s">
        <v>11</v>
      </c>
      <c r="E549" s="14" t="s">
        <v>13</v>
      </c>
      <c r="F549" s="15" t="s">
        <v>12</v>
      </c>
      <c r="G549" s="121"/>
      <c r="H549" s="122" t="s">
        <v>14</v>
      </c>
      <c r="I549" s="123" t="s">
        <v>937</v>
      </c>
      <c r="J549" s="124" t="s">
        <v>16</v>
      </c>
      <c r="K549" s="125" t="s">
        <v>15</v>
      </c>
      <c r="L549" s="126" t="s">
        <v>2535</v>
      </c>
      <c r="M549" s="117"/>
    </row>
    <row r="550" spans="1:16">
      <c r="A550" s="127"/>
      <c r="B550" s="128"/>
      <c r="C550" s="48"/>
      <c r="D550" s="129"/>
      <c r="E550" s="130"/>
      <c r="F550" s="88"/>
      <c r="G550" s="131"/>
      <c r="H550" s="29"/>
      <c r="I550" s="132"/>
      <c r="J550" s="133"/>
      <c r="K550" s="114"/>
      <c r="L550" s="135"/>
      <c r="M550" s="104">
        <v>3552</v>
      </c>
      <c r="N550" s="104">
        <f t="shared" ref="N550:N566" si="55">M550-(M550*0.03)</f>
        <v>3445.44</v>
      </c>
      <c r="O550" s="105">
        <v>7.0000000000000007E-2</v>
      </c>
      <c r="P550" s="101">
        <f t="shared" ref="P550:P566" si="56">(N550*O550)+N550</f>
        <v>3686.6208000000001</v>
      </c>
    </row>
    <row r="551" spans="1:16">
      <c r="A551" s="136"/>
      <c r="B551" s="128"/>
      <c r="C551" s="48"/>
      <c r="D551" s="129"/>
      <c r="E551" s="137"/>
      <c r="F551" s="51"/>
      <c r="G551" s="131"/>
      <c r="H551" s="29"/>
      <c r="I551" s="132"/>
      <c r="J551" s="133"/>
      <c r="K551" s="176"/>
      <c r="L551" s="135"/>
      <c r="N551" s="104">
        <f t="shared" si="55"/>
        <v>0</v>
      </c>
      <c r="O551" s="105">
        <v>7.0000000000000007E-2</v>
      </c>
      <c r="P551" s="101">
        <f t="shared" si="56"/>
        <v>0</v>
      </c>
    </row>
    <row r="552" spans="1:16">
      <c r="A552" s="136"/>
      <c r="B552" s="138"/>
      <c r="C552" s="48"/>
      <c r="D552" s="129"/>
      <c r="E552" s="137"/>
      <c r="F552" s="51"/>
      <c r="G552" s="131"/>
      <c r="H552" s="29"/>
      <c r="I552" s="132"/>
      <c r="J552" s="133"/>
      <c r="K552" s="179"/>
      <c r="L552" s="135"/>
      <c r="M552" s="104">
        <v>9498.06</v>
      </c>
      <c r="N552" s="104">
        <f t="shared" si="55"/>
        <v>9213.118199999999</v>
      </c>
      <c r="O552" s="105">
        <v>7.0000000000000007E-2</v>
      </c>
      <c r="P552" s="101">
        <f t="shared" si="56"/>
        <v>9858.0364739999986</v>
      </c>
    </row>
    <row r="553" spans="1:16">
      <c r="A553" s="136"/>
      <c r="B553" s="138"/>
      <c r="C553" s="48"/>
      <c r="D553" s="129"/>
      <c r="E553" s="137"/>
      <c r="F553" s="51"/>
      <c r="G553" s="131"/>
      <c r="H553" s="29"/>
      <c r="I553" s="132"/>
      <c r="J553" s="133"/>
      <c r="K553" s="134"/>
      <c r="L553" s="135"/>
      <c r="M553" s="104">
        <v>15305.4</v>
      </c>
      <c r="N553" s="104">
        <f t="shared" si="55"/>
        <v>14846.237999999999</v>
      </c>
      <c r="O553" s="105">
        <v>7.0000000000000007E-2</v>
      </c>
      <c r="P553" s="101">
        <f t="shared" si="56"/>
        <v>15885.47466</v>
      </c>
    </row>
    <row r="554" spans="1:16">
      <c r="A554" s="136"/>
      <c r="B554" s="128"/>
      <c r="C554" s="48"/>
      <c r="D554" s="129"/>
      <c r="E554" s="137"/>
      <c r="F554" s="51"/>
      <c r="G554" s="131"/>
      <c r="H554" s="29"/>
      <c r="I554" s="132"/>
      <c r="J554" s="133"/>
      <c r="K554" s="134"/>
      <c r="L554" s="135"/>
      <c r="N554" s="104">
        <f t="shared" si="55"/>
        <v>0</v>
      </c>
      <c r="O554" s="105">
        <v>7.0000000000000007E-2</v>
      </c>
      <c r="P554" s="101">
        <f t="shared" si="56"/>
        <v>0</v>
      </c>
    </row>
    <row r="555" spans="1:16">
      <c r="A555" s="136"/>
      <c r="B555" s="128"/>
      <c r="C555" s="48"/>
      <c r="D555" s="129"/>
      <c r="E555" s="137"/>
      <c r="F555" s="51"/>
      <c r="G555" s="131"/>
      <c r="H555" s="29"/>
      <c r="I555" s="132"/>
      <c r="J555" s="133"/>
      <c r="K555" s="134"/>
      <c r="L555" s="135"/>
      <c r="N555" s="104">
        <f t="shared" si="55"/>
        <v>0</v>
      </c>
      <c r="O555" s="105">
        <v>7.0000000000000007E-2</v>
      </c>
      <c r="P555" s="101">
        <f t="shared" si="56"/>
        <v>0</v>
      </c>
    </row>
    <row r="556" spans="1:16">
      <c r="A556" s="136"/>
      <c r="B556" s="128"/>
      <c r="C556" s="48"/>
      <c r="D556" s="129"/>
      <c r="E556" s="137"/>
      <c r="F556" s="51"/>
      <c r="G556" s="131"/>
      <c r="H556" s="29"/>
      <c r="I556" s="132"/>
      <c r="J556" s="133"/>
      <c r="K556" s="134"/>
      <c r="L556" s="135"/>
      <c r="N556" s="104">
        <f t="shared" si="55"/>
        <v>0</v>
      </c>
      <c r="O556" s="105">
        <v>7.0000000000000007E-2</v>
      </c>
      <c r="P556" s="101">
        <f t="shared" si="56"/>
        <v>0</v>
      </c>
    </row>
    <row r="557" spans="1:16">
      <c r="A557" s="136"/>
      <c r="B557" s="138"/>
      <c r="C557" s="140"/>
      <c r="D557" s="141"/>
      <c r="E557" s="137"/>
      <c r="F557" s="51"/>
      <c r="G557" s="180"/>
      <c r="H557" s="69"/>
      <c r="I557" s="144"/>
      <c r="J557" s="145"/>
      <c r="K557" s="181"/>
      <c r="M557" s="104">
        <v>14244.12</v>
      </c>
      <c r="N557" s="104">
        <f t="shared" si="55"/>
        <v>13816.796400000001</v>
      </c>
      <c r="O557" s="105">
        <v>7.0000000000000007E-2</v>
      </c>
      <c r="P557" s="101">
        <f t="shared" si="56"/>
        <v>14783.972148000001</v>
      </c>
    </row>
    <row r="558" spans="1:16">
      <c r="A558" s="136"/>
      <c r="B558" s="139"/>
      <c r="C558" s="48"/>
      <c r="D558" s="129"/>
      <c r="E558" s="137"/>
      <c r="F558" s="51"/>
      <c r="G558" s="131"/>
      <c r="H558" s="29"/>
      <c r="I558" s="132"/>
      <c r="J558" s="133"/>
      <c r="K558" s="134"/>
      <c r="L558" s="135"/>
      <c r="M558" s="104">
        <v>3240</v>
      </c>
      <c r="N558" s="104">
        <f t="shared" si="55"/>
        <v>3142.8</v>
      </c>
      <c r="O558" s="105">
        <v>7.0000000000000007E-2</v>
      </c>
      <c r="P558" s="101">
        <f t="shared" si="56"/>
        <v>3362.7960000000003</v>
      </c>
    </row>
    <row r="559" spans="1:16">
      <c r="A559" s="136"/>
      <c r="B559" s="139"/>
      <c r="C559" s="48"/>
      <c r="D559" s="129"/>
      <c r="E559" s="137"/>
      <c r="F559" s="51"/>
      <c r="G559" s="131"/>
      <c r="H559" s="29"/>
      <c r="I559" s="132"/>
      <c r="J559" s="133"/>
      <c r="K559" s="134"/>
      <c r="L559" s="135"/>
      <c r="M559" s="104">
        <v>14700</v>
      </c>
      <c r="N559" s="104">
        <f t="shared" si="55"/>
        <v>14259</v>
      </c>
      <c r="O559" s="105">
        <v>7.0000000000000007E-2</v>
      </c>
      <c r="P559" s="101">
        <f t="shared" si="56"/>
        <v>15257.130000000001</v>
      </c>
    </row>
    <row r="560" spans="1:16">
      <c r="A560" s="136"/>
      <c r="B560" s="139"/>
      <c r="C560" s="140"/>
      <c r="D560" s="141"/>
      <c r="E560" s="142"/>
      <c r="F560" s="143"/>
      <c r="G560" s="180"/>
      <c r="H560" s="69"/>
      <c r="I560" s="144"/>
      <c r="J560" s="145"/>
      <c r="K560" s="146"/>
      <c r="L560" s="147"/>
      <c r="M560" s="104">
        <v>14582.7</v>
      </c>
      <c r="N560" s="104">
        <f t="shared" si="55"/>
        <v>14145.219000000001</v>
      </c>
      <c r="O560" s="105">
        <v>7.0000000000000007E-2</v>
      </c>
      <c r="P560" s="101">
        <f t="shared" si="56"/>
        <v>15135.384330000001</v>
      </c>
    </row>
    <row r="561" spans="1:16">
      <c r="A561" s="136"/>
      <c r="B561" s="139"/>
      <c r="C561" s="48"/>
      <c r="D561" s="129"/>
      <c r="E561" s="137"/>
      <c r="F561" s="51"/>
      <c r="G561" s="131"/>
      <c r="H561" s="29"/>
      <c r="I561" s="132"/>
      <c r="J561" s="133"/>
      <c r="K561" s="134"/>
      <c r="L561" s="147"/>
      <c r="M561" s="104">
        <v>13483.8</v>
      </c>
      <c r="N561" s="104">
        <f t="shared" si="55"/>
        <v>13079.286</v>
      </c>
      <c r="O561" s="105">
        <v>7.0000000000000007E-2</v>
      </c>
      <c r="P561" s="101">
        <f t="shared" si="56"/>
        <v>13994.836020000001</v>
      </c>
    </row>
    <row r="562" spans="1:16">
      <c r="A562" s="136"/>
      <c r="B562" s="128"/>
      <c r="C562" s="140"/>
      <c r="D562" s="141"/>
      <c r="E562" s="137"/>
      <c r="F562" s="51"/>
      <c r="G562" s="180"/>
      <c r="H562" s="69"/>
      <c r="I562" s="144"/>
      <c r="J562" s="145"/>
      <c r="K562" s="146"/>
      <c r="L562" s="147"/>
      <c r="M562" s="104">
        <v>2669.52</v>
      </c>
      <c r="N562" s="104">
        <f t="shared" si="55"/>
        <v>2589.4344000000001</v>
      </c>
      <c r="O562" s="105">
        <v>7.0000000000000007E-2</v>
      </c>
      <c r="P562" s="101">
        <f t="shared" si="56"/>
        <v>2770.6948080000002</v>
      </c>
    </row>
    <row r="563" spans="1:16">
      <c r="A563" s="136"/>
      <c r="B563" s="128"/>
      <c r="C563" s="140"/>
      <c r="D563" s="141"/>
      <c r="E563" s="137"/>
      <c r="F563" s="51"/>
      <c r="G563" s="180"/>
      <c r="H563" s="69"/>
      <c r="I563" s="144"/>
      <c r="J563" s="145"/>
      <c r="K563" s="146"/>
      <c r="L563" s="147"/>
      <c r="N563" s="104">
        <f t="shared" si="55"/>
        <v>0</v>
      </c>
      <c r="O563" s="105">
        <v>7.0000000000000007E-2</v>
      </c>
      <c r="P563" s="101">
        <f t="shared" si="56"/>
        <v>0</v>
      </c>
    </row>
    <row r="564" spans="1:16">
      <c r="A564" s="148"/>
      <c r="B564" s="149"/>
      <c r="C564" s="140"/>
      <c r="D564" s="141"/>
      <c r="E564" s="137"/>
      <c r="F564" s="51"/>
      <c r="G564" s="180"/>
      <c r="H564" s="69"/>
      <c r="I564" s="144"/>
      <c r="J564" s="145"/>
      <c r="K564" s="146"/>
      <c r="L564" s="147"/>
      <c r="M564" s="104">
        <v>12972.96</v>
      </c>
      <c r="N564" s="104">
        <f t="shared" si="55"/>
        <v>12583.771199999999</v>
      </c>
      <c r="O564" s="105">
        <v>7.0000000000000007E-2</v>
      </c>
      <c r="P564" s="101">
        <f t="shared" si="56"/>
        <v>13464.635183999999</v>
      </c>
    </row>
    <row r="565" spans="1:16">
      <c r="A565" s="136"/>
      <c r="B565" s="128"/>
      <c r="C565" s="48"/>
      <c r="D565" s="129"/>
      <c r="E565" s="137"/>
      <c r="F565" s="51"/>
      <c r="G565" s="131"/>
      <c r="H565" s="29"/>
      <c r="I565" s="132"/>
      <c r="J565" s="145"/>
      <c r="K565" s="134"/>
      <c r="L565" s="147"/>
      <c r="M565" s="104">
        <v>12687.84</v>
      </c>
      <c r="N565" s="104">
        <f t="shared" si="55"/>
        <v>12307.2048</v>
      </c>
      <c r="O565" s="105">
        <v>7.0000000000000007E-2</v>
      </c>
      <c r="P565" s="101">
        <f t="shared" si="56"/>
        <v>13168.709135999999</v>
      </c>
    </row>
    <row r="566" spans="1:16">
      <c r="A566" s="136"/>
      <c r="B566" s="128"/>
      <c r="C566" s="48"/>
      <c r="D566" s="129"/>
      <c r="E566" s="137"/>
      <c r="F566" s="51"/>
      <c r="G566" s="131"/>
      <c r="H566" s="29"/>
      <c r="I566" s="132"/>
      <c r="J566" s="133"/>
      <c r="K566" s="134"/>
      <c r="L566" s="135"/>
      <c r="M566" s="104">
        <v>16572.599999999999</v>
      </c>
      <c r="N566" s="104">
        <f t="shared" si="55"/>
        <v>16075.421999999999</v>
      </c>
      <c r="O566" s="105">
        <v>7.0000000000000007E-2</v>
      </c>
      <c r="P566" s="101">
        <f t="shared" si="56"/>
        <v>17200.701539999998</v>
      </c>
    </row>
    <row r="567" spans="1:16">
      <c r="A567" s="136"/>
      <c r="B567" s="128"/>
      <c r="C567" s="48"/>
      <c r="D567" s="129"/>
      <c r="E567" s="44"/>
      <c r="F567" s="51"/>
      <c r="G567" s="131"/>
      <c r="H567" s="29"/>
      <c r="I567" s="150"/>
      <c r="J567" s="133"/>
      <c r="K567" s="134"/>
      <c r="L567" s="135"/>
      <c r="M567" s="104">
        <v>6021.12</v>
      </c>
      <c r="N567" s="104">
        <f>M567-(M567*0.03)</f>
        <v>5840.4863999999998</v>
      </c>
      <c r="O567" s="105">
        <v>7.0000000000000007E-2</v>
      </c>
      <c r="P567" s="101">
        <f>(N567*O567)+N567</f>
        <v>6249.3204479999995</v>
      </c>
    </row>
    <row r="568" spans="1:16">
      <c r="A568" s="136"/>
      <c r="B568" s="128"/>
      <c r="C568" s="48"/>
      <c r="D568" s="129"/>
      <c r="E568" s="44"/>
      <c r="F568" s="51"/>
      <c r="G568" s="131"/>
      <c r="H568" s="29"/>
      <c r="I568" s="132"/>
      <c r="J568" s="133"/>
      <c r="K568" s="134"/>
      <c r="L568" s="135"/>
      <c r="M568" s="104">
        <v>8714.16</v>
      </c>
      <c r="N568" s="104">
        <f>M568-(M568*0.03)</f>
        <v>8452.7351999999992</v>
      </c>
      <c r="O568" s="105">
        <v>7.0000000000000007E-2</v>
      </c>
      <c r="P568" s="101">
        <f>(N568*O568)+N568</f>
        <v>9044.4266639999987</v>
      </c>
    </row>
    <row r="569" spans="1:16">
      <c r="A569" s="136"/>
      <c r="B569" s="128"/>
      <c r="C569" s="48"/>
      <c r="D569" s="129"/>
      <c r="E569" s="44"/>
      <c r="F569" s="51"/>
      <c r="G569" s="131"/>
      <c r="H569" s="29"/>
      <c r="I569" s="132"/>
      <c r="J569" s="133"/>
      <c r="K569" s="134"/>
      <c r="L569" s="135"/>
      <c r="M569" s="104">
        <v>0</v>
      </c>
      <c r="N569" s="104">
        <f>M569-(M569*0.03)</f>
        <v>0</v>
      </c>
      <c r="O569" s="105">
        <v>7.0000000000000007E-2</v>
      </c>
      <c r="P569" s="101">
        <f t="shared" ref="P569:P575" si="57">(N569*O569)+N569</f>
        <v>0</v>
      </c>
    </row>
    <row r="570" spans="1:16">
      <c r="A570" s="136"/>
      <c r="B570" s="128"/>
      <c r="C570" s="48"/>
      <c r="D570" s="129"/>
      <c r="E570" s="44"/>
      <c r="F570" s="51"/>
      <c r="G570" s="131"/>
      <c r="H570" s="29"/>
      <c r="I570" s="132"/>
      <c r="J570" s="133"/>
      <c r="K570" s="134"/>
      <c r="L570" s="135"/>
      <c r="M570" s="104">
        <v>18537.7</v>
      </c>
      <c r="N570" s="104">
        <f>M570-(M570*0.03)</f>
        <v>17981.569</v>
      </c>
      <c r="O570" s="105">
        <v>7.0000000000000007E-2</v>
      </c>
      <c r="P570" s="101">
        <f t="shared" si="57"/>
        <v>19240.278829999999</v>
      </c>
    </row>
    <row r="571" spans="1:16">
      <c r="A571" s="151"/>
      <c r="B571" s="128"/>
      <c r="C571" s="48"/>
      <c r="D571" s="129"/>
      <c r="E571" s="50"/>
      <c r="F571" s="51"/>
      <c r="G571" s="131"/>
      <c r="H571" s="29"/>
      <c r="I571" s="132"/>
      <c r="J571" s="133"/>
      <c r="K571" s="134"/>
      <c r="L571" s="135"/>
      <c r="M571" s="104">
        <v>9031.68</v>
      </c>
      <c r="N571" s="104">
        <f t="shared" ref="N571:N580" si="58">M571-(M571*0.03)</f>
        <v>8760.7296000000006</v>
      </c>
      <c r="O571" s="105">
        <v>7.0000000000000007E-2</v>
      </c>
      <c r="P571" s="101">
        <f t="shared" si="57"/>
        <v>9373.9806720000015</v>
      </c>
    </row>
    <row r="572" spans="1:16">
      <c r="A572" s="152"/>
      <c r="B572" s="128"/>
      <c r="C572" s="48"/>
      <c r="D572" s="129"/>
      <c r="E572" s="153"/>
      <c r="F572" s="51"/>
      <c r="G572" s="131"/>
      <c r="H572" s="35"/>
      <c r="I572" s="154"/>
      <c r="J572" s="155"/>
      <c r="K572" s="156"/>
      <c r="L572" s="135"/>
      <c r="N572" s="104">
        <f t="shared" si="58"/>
        <v>0</v>
      </c>
      <c r="O572" s="105">
        <v>7.0000000000000007E-2</v>
      </c>
      <c r="P572" s="101">
        <f t="shared" si="57"/>
        <v>0</v>
      </c>
    </row>
    <row r="573" spans="1:16">
      <c r="A573" s="136"/>
      <c r="B573" s="128"/>
      <c r="C573" s="48"/>
      <c r="D573" s="129"/>
      <c r="E573" s="157"/>
      <c r="F573" s="51"/>
      <c r="G573" s="131"/>
      <c r="H573" s="29"/>
      <c r="I573" s="132"/>
      <c r="J573" s="133"/>
      <c r="K573" s="134"/>
      <c r="L573" s="135"/>
      <c r="M573" s="104">
        <v>8478.9599999999991</v>
      </c>
      <c r="N573" s="104">
        <f t="shared" si="58"/>
        <v>8224.5911999999989</v>
      </c>
      <c r="O573" s="105">
        <v>7.0000000000000007E-2</v>
      </c>
      <c r="P573" s="101">
        <f t="shared" si="57"/>
        <v>8800.3125839999993</v>
      </c>
    </row>
    <row r="574" spans="1:16">
      <c r="A574" s="136"/>
      <c r="B574" s="128"/>
      <c r="C574" s="48"/>
      <c r="D574" s="129"/>
      <c r="E574" s="158"/>
      <c r="F574" s="51"/>
      <c r="G574" s="131"/>
      <c r="H574" s="29"/>
      <c r="I574" s="132"/>
      <c r="J574" s="133"/>
      <c r="K574" s="134"/>
      <c r="L574" s="135"/>
      <c r="M574" s="104">
        <v>11122.62</v>
      </c>
      <c r="N574" s="104">
        <f t="shared" si="58"/>
        <v>10788.941400000002</v>
      </c>
      <c r="O574" s="105">
        <v>7.0000000000000007E-2</v>
      </c>
      <c r="P574" s="101">
        <f t="shared" si="57"/>
        <v>11544.167298000002</v>
      </c>
    </row>
    <row r="575" spans="1:16">
      <c r="A575" s="136"/>
      <c r="B575" s="128"/>
      <c r="C575" s="48"/>
      <c r="D575" s="159"/>
      <c r="E575" s="160"/>
      <c r="F575" s="161"/>
      <c r="G575" s="131"/>
      <c r="H575" s="162"/>
      <c r="I575" s="163"/>
      <c r="J575" s="133"/>
      <c r="K575" s="134"/>
      <c r="L575" s="135"/>
      <c r="M575" s="104">
        <v>3813.12</v>
      </c>
      <c r="N575" s="104">
        <f t="shared" si="58"/>
        <v>3698.7264</v>
      </c>
      <c r="O575" s="105">
        <v>7.0000000000000007E-2</v>
      </c>
      <c r="P575" s="101">
        <f t="shared" si="57"/>
        <v>3957.637248</v>
      </c>
    </row>
    <row r="576" spans="1:16">
      <c r="A576" s="136"/>
      <c r="B576" s="128"/>
      <c r="C576" s="48"/>
      <c r="D576" s="159"/>
      <c r="E576" s="182"/>
      <c r="F576" s="161"/>
      <c r="G576" s="131"/>
      <c r="H576" s="162"/>
      <c r="I576" s="163"/>
      <c r="J576" s="133"/>
      <c r="K576" s="134"/>
      <c r="L576" s="135"/>
    </row>
    <row r="577" spans="1:16">
      <c r="A577" s="136"/>
      <c r="B577" s="128"/>
      <c r="C577" s="48"/>
      <c r="D577" s="159"/>
      <c r="E577" s="182"/>
      <c r="F577" s="161"/>
      <c r="G577" s="131"/>
      <c r="H577" s="162"/>
      <c r="I577" s="163"/>
      <c r="J577" s="133"/>
      <c r="K577" s="134"/>
      <c r="L577" s="135"/>
    </row>
    <row r="578" spans="1:16">
      <c r="A578" s="136"/>
      <c r="B578" s="128"/>
      <c r="C578" s="48"/>
      <c r="D578" s="159"/>
      <c r="E578" s="182"/>
      <c r="F578" s="161"/>
      <c r="G578" s="131"/>
      <c r="H578" s="162"/>
      <c r="I578" s="163"/>
      <c r="J578" s="133"/>
      <c r="K578" s="134"/>
      <c r="L578" s="135"/>
    </row>
    <row r="579" spans="1:16">
      <c r="A579" s="136"/>
      <c r="B579" s="128"/>
      <c r="C579" s="48"/>
      <c r="D579" s="159"/>
      <c r="E579" s="158"/>
      <c r="F579" s="51"/>
      <c r="G579" s="131"/>
      <c r="H579" s="29"/>
      <c r="I579" s="132"/>
      <c r="J579" s="133"/>
      <c r="K579" s="134"/>
      <c r="L579" s="135"/>
    </row>
    <row r="580" spans="1:16">
      <c r="A580" s="136"/>
      <c r="B580" s="164"/>
      <c r="C580" s="48"/>
      <c r="D580" s="159"/>
      <c r="E580" s="158"/>
      <c r="F580" s="51"/>
      <c r="G580" s="131"/>
      <c r="H580" s="29"/>
      <c r="I580" s="132"/>
      <c r="J580" s="133"/>
      <c r="K580" s="134"/>
      <c r="L580" s="135"/>
      <c r="M580" s="104">
        <v>8640</v>
      </c>
      <c r="N580" s="104">
        <f t="shared" si="58"/>
        <v>8380.7999999999993</v>
      </c>
      <c r="O580" s="105">
        <v>7.0000000000000007E-2</v>
      </c>
      <c r="P580" s="101">
        <f>(N580*O580)+N580</f>
        <v>8967.4559999999983</v>
      </c>
    </row>
    <row r="581" spans="1:16">
      <c r="A581" s="165"/>
      <c r="B581" s="128"/>
      <c r="C581" s="48"/>
      <c r="D581" s="159"/>
      <c r="E581" s="160"/>
      <c r="F581" s="161"/>
      <c r="G581" s="131"/>
      <c r="H581" s="162"/>
      <c r="I581" s="163"/>
      <c r="J581" s="166"/>
      <c r="K581" s="167"/>
      <c r="L581" s="135"/>
    </row>
    <row r="582" spans="1:16">
      <c r="A582" s="168"/>
      <c r="B582" s="3753"/>
      <c r="C582" s="3753"/>
      <c r="D582" s="3753"/>
      <c r="E582" s="3753"/>
      <c r="F582" s="3753"/>
      <c r="G582" s="169"/>
      <c r="H582" s="91"/>
      <c r="I582" s="3753"/>
      <c r="J582" s="170"/>
      <c r="K582" s="3753"/>
      <c r="L582" s="171"/>
      <c r="M582" s="3753"/>
    </row>
  </sheetData>
  <mergeCells count="26">
    <mergeCell ref="A546:B546"/>
    <mergeCell ref="A548:B548"/>
    <mergeCell ref="A470:B470"/>
    <mergeCell ref="A472:B472"/>
    <mergeCell ref="A508:B508"/>
    <mergeCell ref="A510:B510"/>
    <mergeCell ref="A392:B392"/>
    <mergeCell ref="A394:B394"/>
    <mergeCell ref="A431:B431"/>
    <mergeCell ref="A433:B433"/>
    <mergeCell ref="A314:B314"/>
    <mergeCell ref="A316:B316"/>
    <mergeCell ref="A353:B353"/>
    <mergeCell ref="A355:B355"/>
    <mergeCell ref="A238:B238"/>
    <mergeCell ref="A275:B275"/>
    <mergeCell ref="A277:B277"/>
    <mergeCell ref="A158:B158"/>
    <mergeCell ref="A160:B160"/>
    <mergeCell ref="A197:B197"/>
    <mergeCell ref="A199:B199"/>
    <mergeCell ref="A83:B83"/>
    <mergeCell ref="A121:B121"/>
    <mergeCell ref="A5:B5"/>
    <mergeCell ref="A44:B44"/>
    <mergeCell ref="A236:B236"/>
  </mergeCells>
  <phoneticPr fontId="4" type="noConversion"/>
  <pageMargins left="0.55118110236220474" right="0.51181102362204722" top="0.35433070866141736" bottom="0.31496062992125984" header="0.15748031496062992" footer="0.11811023622047245"/>
  <pageSetup paperSize="9" scale="60" orientation="portrait" r:id="rId1"/>
  <headerFooter alignWithMargins="0"/>
  <colBreaks count="1" manualBreakCount="1">
    <brk id="11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4F73-8C53-443F-96D7-A02442682DD1}">
  <sheetPr>
    <tabColor indexed="52"/>
  </sheetPr>
  <dimension ref="A1:N182"/>
  <sheetViews>
    <sheetView topLeftCell="A73" zoomScale="60" zoomScaleNormal="60" workbookViewId="0">
      <selection activeCell="C26" sqref="C26"/>
    </sheetView>
  </sheetViews>
  <sheetFormatPr defaultColWidth="12.140625" defaultRowHeight="34.5"/>
  <cols>
    <col min="1" max="1" width="2.7109375" style="98" customWidth="1"/>
    <col min="2" max="2" width="28.140625" style="77" customWidth="1"/>
    <col min="3" max="3" width="12.85546875" style="98" customWidth="1"/>
    <col min="4" max="4" width="12.7109375" style="1" customWidth="1"/>
    <col min="5" max="5" width="12.7109375" style="178" customWidth="1"/>
    <col min="6" max="6" width="12.85546875" style="99" customWidth="1"/>
    <col min="7" max="7" width="11.5703125" style="98" customWidth="1"/>
    <col min="8" max="8" width="11.7109375" style="100" customWidth="1"/>
    <col min="9" max="9" width="18.5703125" style="101" customWidth="1"/>
    <col min="10" max="10" width="12.7109375" style="347" customWidth="1"/>
    <col min="11" max="11" width="12.7109375" style="527" customWidth="1"/>
    <col min="12" max="12" width="13.85546875" style="104" customWidth="1"/>
    <col min="13" max="13" width="8.85546875" style="105" customWidth="1"/>
    <col min="14" max="14" width="18.140625" style="101" customWidth="1"/>
    <col min="15" max="16384" width="12.140625" style="3"/>
  </cols>
  <sheetData>
    <row r="1" spans="1:14" ht="24" customHeight="1">
      <c r="A1" s="4"/>
      <c r="B1" s="3"/>
      <c r="C1" s="77"/>
      <c r="D1" s="77"/>
      <c r="E1" s="232"/>
      <c r="F1" s="233"/>
      <c r="G1" s="270"/>
      <c r="H1" s="3"/>
      <c r="I1" s="3"/>
      <c r="J1" s="341"/>
      <c r="K1" s="526">
        <v>1</v>
      </c>
      <c r="L1" s="3"/>
      <c r="M1" s="3"/>
      <c r="N1" s="3"/>
    </row>
    <row r="2" spans="1:14" s="1" customFormat="1">
      <c r="A2" s="1" t="s">
        <v>1</v>
      </c>
      <c r="C2" s="71"/>
      <c r="D2" s="77"/>
      <c r="E2" s="232"/>
      <c r="F2" s="233"/>
      <c r="G2" s="270"/>
      <c r="J2" s="341"/>
      <c r="K2" s="527"/>
    </row>
    <row r="3" spans="1:14" s="1" customFormat="1">
      <c r="A3" s="3761" t="s">
        <v>9080</v>
      </c>
      <c r="B3" s="3761"/>
      <c r="C3" s="106"/>
      <c r="D3" s="78"/>
      <c r="E3" s="232"/>
      <c r="F3" s="233"/>
      <c r="G3" s="270"/>
      <c r="J3" s="341"/>
      <c r="K3" s="527"/>
    </row>
    <row r="4" spans="1:14" ht="17.25" customHeight="1" thickBot="1">
      <c r="A4" s="4"/>
      <c r="B4" s="3"/>
      <c r="C4" s="77"/>
      <c r="D4" s="77"/>
      <c r="E4" s="232"/>
      <c r="F4" s="233"/>
      <c r="G4" s="270"/>
      <c r="H4" s="3"/>
      <c r="I4" s="3"/>
      <c r="J4" s="341"/>
      <c r="L4" s="3"/>
      <c r="M4" s="3"/>
      <c r="N4" s="3"/>
    </row>
    <row r="5" spans="1:14" s="10" customFormat="1">
      <c r="A5" s="3759"/>
      <c r="B5" s="3760" t="s">
        <v>3</v>
      </c>
      <c r="C5" s="6" t="s">
        <v>4</v>
      </c>
      <c r="D5" s="7" t="s">
        <v>5</v>
      </c>
      <c r="E5" s="234" t="s">
        <v>6</v>
      </c>
      <c r="F5" s="235" t="s">
        <v>6</v>
      </c>
      <c r="G5" s="201" t="s">
        <v>7</v>
      </c>
      <c r="H5" s="80" t="s">
        <v>8</v>
      </c>
      <c r="I5" s="6" t="s">
        <v>9</v>
      </c>
      <c r="J5" s="342" t="s">
        <v>10</v>
      </c>
      <c r="K5" s="510" t="s">
        <v>10</v>
      </c>
    </row>
    <row r="6" spans="1:14" s="10" customFormat="1" ht="35.25" thickBot="1">
      <c r="A6" s="118"/>
      <c r="B6" s="16"/>
      <c r="C6" s="12"/>
      <c r="D6" s="13" t="s">
        <v>11</v>
      </c>
      <c r="E6" s="237" t="s">
        <v>13</v>
      </c>
      <c r="F6" s="237" t="s">
        <v>12</v>
      </c>
      <c r="G6" s="202"/>
      <c r="H6" s="12" t="s">
        <v>14</v>
      </c>
      <c r="I6" s="12"/>
      <c r="J6" s="343" t="s">
        <v>15</v>
      </c>
      <c r="K6" s="528" t="s">
        <v>16</v>
      </c>
    </row>
    <row r="7" spans="1:14">
      <c r="A7" s="222"/>
      <c r="B7" s="1251" t="s">
        <v>9081</v>
      </c>
      <c r="C7" s="218"/>
      <c r="D7" s="458"/>
      <c r="E7" s="940"/>
      <c r="F7" s="627"/>
      <c r="G7" s="904"/>
      <c r="H7" s="69"/>
      <c r="I7" s="69"/>
      <c r="J7" s="1457"/>
      <c r="K7" s="1459"/>
      <c r="L7" s="3"/>
      <c r="M7" s="3"/>
      <c r="N7" s="3"/>
    </row>
    <row r="8" spans="1:14">
      <c r="A8" s="222"/>
      <c r="B8" s="941" t="s">
        <v>9082</v>
      </c>
      <c r="C8" s="942" t="s">
        <v>21</v>
      </c>
      <c r="D8" s="943" t="s">
        <v>682</v>
      </c>
      <c r="E8" s="944">
        <v>130</v>
      </c>
      <c r="F8" s="945"/>
      <c r="G8" s="946" t="s">
        <v>3415</v>
      </c>
      <c r="H8" s="947"/>
      <c r="I8" s="947"/>
      <c r="J8" s="948" t="s">
        <v>4769</v>
      </c>
      <c r="K8" s="949">
        <v>100</v>
      </c>
      <c r="L8" s="3"/>
      <c r="M8" s="3"/>
      <c r="N8" s="3"/>
    </row>
    <row r="9" spans="1:14">
      <c r="A9" s="222"/>
      <c r="B9" s="941" t="s">
        <v>2424</v>
      </c>
      <c r="C9" s="942" t="s">
        <v>189</v>
      </c>
      <c r="D9" s="950"/>
      <c r="E9" s="951"/>
      <c r="F9" s="945"/>
      <c r="G9" s="946" t="s">
        <v>9083</v>
      </c>
      <c r="H9" s="947"/>
      <c r="I9" s="947"/>
      <c r="J9" s="948">
        <v>110</v>
      </c>
      <c r="K9" s="952">
        <v>50</v>
      </c>
      <c r="L9" s="3"/>
      <c r="M9" s="3"/>
      <c r="N9" s="3"/>
    </row>
    <row r="10" spans="1:14">
      <c r="A10" s="127"/>
      <c r="B10" s="941" t="s">
        <v>2424</v>
      </c>
      <c r="C10" s="942" t="s">
        <v>45</v>
      </c>
      <c r="D10" s="950"/>
      <c r="E10" s="951"/>
      <c r="F10" s="945"/>
      <c r="G10" s="946" t="s">
        <v>9084</v>
      </c>
      <c r="H10" s="947"/>
      <c r="I10" s="953"/>
      <c r="J10" s="948">
        <v>120</v>
      </c>
      <c r="K10" s="952"/>
      <c r="L10" s="3"/>
      <c r="M10" s="3"/>
      <c r="N10" s="3"/>
    </row>
    <row r="11" spans="1:14">
      <c r="A11" s="127"/>
      <c r="B11" s="26" t="s">
        <v>9085</v>
      </c>
      <c r="C11" s="82" t="s">
        <v>45</v>
      </c>
      <c r="D11" s="83" t="s">
        <v>1340</v>
      </c>
      <c r="E11" s="252">
        <v>60</v>
      </c>
      <c r="F11" s="241" t="s">
        <v>9086</v>
      </c>
      <c r="G11" s="276" t="s">
        <v>9087</v>
      </c>
      <c r="H11" s="29">
        <v>780</v>
      </c>
      <c r="I11" s="29" t="s">
        <v>9088</v>
      </c>
      <c r="J11" s="345" t="s">
        <v>9089</v>
      </c>
      <c r="K11" s="1401" t="s">
        <v>9090</v>
      </c>
      <c r="L11" s="3"/>
      <c r="M11" s="3"/>
      <c r="N11" s="3"/>
    </row>
    <row r="12" spans="1:14">
      <c r="A12" s="127"/>
      <c r="B12" s="26" t="s">
        <v>9091</v>
      </c>
      <c r="C12" s="85" t="s">
        <v>45</v>
      </c>
      <c r="D12" s="86" t="s">
        <v>663</v>
      </c>
      <c r="E12" s="252"/>
      <c r="F12" s="241"/>
      <c r="G12" s="275" t="s">
        <v>664</v>
      </c>
      <c r="H12" s="20"/>
      <c r="I12" s="20"/>
      <c r="J12" s="344" t="s">
        <v>9092</v>
      </c>
      <c r="K12" s="308" t="s">
        <v>9093</v>
      </c>
      <c r="L12" s="3"/>
      <c r="M12" s="3"/>
      <c r="N12" s="3"/>
    </row>
    <row r="13" spans="1:14">
      <c r="A13" s="127"/>
      <c r="B13" s="32" t="s">
        <v>9094</v>
      </c>
      <c r="C13" s="82"/>
      <c r="D13" s="86" t="s">
        <v>22</v>
      </c>
      <c r="E13" s="252" t="s">
        <v>6948</v>
      </c>
      <c r="F13" s="241" t="s">
        <v>5013</v>
      </c>
      <c r="G13" s="276" t="s">
        <v>9095</v>
      </c>
      <c r="H13" s="29"/>
      <c r="I13" s="29"/>
      <c r="J13" s="345">
        <v>1200</v>
      </c>
      <c r="K13" s="308">
        <v>104.35</v>
      </c>
      <c r="L13" s="3"/>
      <c r="M13" s="3"/>
      <c r="N13" s="3"/>
    </row>
    <row r="14" spans="1:14">
      <c r="A14" s="127"/>
      <c r="B14" s="1268" t="s">
        <v>9096</v>
      </c>
      <c r="C14" s="540"/>
      <c r="D14" s="541" t="s">
        <v>172</v>
      </c>
      <c r="E14" s="1927">
        <v>200</v>
      </c>
      <c r="F14" s="1585"/>
      <c r="G14" s="1586" t="s">
        <v>9097</v>
      </c>
      <c r="H14" s="1928"/>
      <c r="I14" s="1929"/>
      <c r="J14" s="1930">
        <v>1800</v>
      </c>
      <c r="K14" s="1931" t="s">
        <v>9098</v>
      </c>
      <c r="L14" s="3"/>
      <c r="M14" s="3"/>
      <c r="N14" s="3"/>
    </row>
    <row r="15" spans="1:14">
      <c r="A15" s="127"/>
      <c r="B15" s="1268" t="s">
        <v>9099</v>
      </c>
      <c r="C15" s="540"/>
      <c r="D15" s="541" t="s">
        <v>172</v>
      </c>
      <c r="E15" s="537">
        <v>125</v>
      </c>
      <c r="F15" s="537" t="s">
        <v>9100</v>
      </c>
      <c r="G15" s="538" t="s">
        <v>89</v>
      </c>
      <c r="H15" s="539"/>
      <c r="I15" s="1929"/>
      <c r="J15" s="1932">
        <v>1300</v>
      </c>
      <c r="K15" s="1931" t="s">
        <v>9101</v>
      </c>
      <c r="L15" s="3"/>
      <c r="M15" s="3"/>
      <c r="N15" s="3"/>
    </row>
    <row r="16" spans="1:14">
      <c r="A16" s="127"/>
      <c r="B16" s="1268" t="s">
        <v>9102</v>
      </c>
      <c r="C16" s="540"/>
      <c r="D16" s="541" t="s">
        <v>172</v>
      </c>
      <c r="E16" s="537">
        <v>130</v>
      </c>
      <c r="F16" s="537" t="s">
        <v>7582</v>
      </c>
      <c r="G16" s="1586" t="s">
        <v>89</v>
      </c>
      <c r="H16" s="1929"/>
      <c r="I16" s="1929"/>
      <c r="J16" s="1930">
        <v>1360</v>
      </c>
      <c r="K16" s="1931" t="s">
        <v>9103</v>
      </c>
      <c r="L16" s="3"/>
      <c r="M16" s="3"/>
      <c r="N16" s="3"/>
    </row>
    <row r="17" spans="1:14">
      <c r="A17" s="127"/>
      <c r="B17" s="225" t="s">
        <v>9104</v>
      </c>
      <c r="C17" s="82"/>
      <c r="D17" s="86" t="s">
        <v>183</v>
      </c>
      <c r="E17" s="252">
        <v>120</v>
      </c>
      <c r="F17" s="241"/>
      <c r="G17" s="276" t="s">
        <v>8385</v>
      </c>
      <c r="H17" s="29"/>
      <c r="I17" s="29"/>
      <c r="J17" s="345">
        <v>2050</v>
      </c>
      <c r="K17" s="308">
        <v>102.5</v>
      </c>
      <c r="L17" s="3"/>
      <c r="M17" s="3"/>
      <c r="N17" s="3"/>
    </row>
    <row r="18" spans="1:14">
      <c r="A18" s="127"/>
      <c r="B18" s="26" t="s">
        <v>9105</v>
      </c>
      <c r="C18" s="82" t="s">
        <v>45</v>
      </c>
      <c r="D18" s="83" t="s">
        <v>22</v>
      </c>
      <c r="E18" s="252"/>
      <c r="F18" s="241"/>
      <c r="G18" s="276" t="s">
        <v>8699</v>
      </c>
      <c r="H18" s="29"/>
      <c r="I18" s="29"/>
      <c r="J18" s="345">
        <v>850</v>
      </c>
      <c r="K18" s="529">
        <v>85</v>
      </c>
      <c r="L18" s="3"/>
      <c r="M18" s="3"/>
      <c r="N18" s="3"/>
    </row>
    <row r="19" spans="1:14">
      <c r="A19" s="127"/>
      <c r="B19" s="225" t="s">
        <v>9104</v>
      </c>
      <c r="C19" s="82"/>
      <c r="D19" s="86" t="s">
        <v>183</v>
      </c>
      <c r="E19" s="252">
        <v>120</v>
      </c>
      <c r="F19" s="241"/>
      <c r="G19" s="276" t="s">
        <v>8385</v>
      </c>
      <c r="H19" s="29"/>
      <c r="I19" s="29"/>
      <c r="J19" s="345">
        <v>2050</v>
      </c>
      <c r="K19" s="308">
        <v>102.5</v>
      </c>
      <c r="L19" s="3"/>
      <c r="M19" s="3"/>
      <c r="N19" s="3"/>
    </row>
    <row r="20" spans="1:14">
      <c r="A20" s="194"/>
      <c r="B20" s="26" t="s">
        <v>9105</v>
      </c>
      <c r="C20" s="82" t="s">
        <v>45</v>
      </c>
      <c r="D20" s="83" t="s">
        <v>22</v>
      </c>
      <c r="E20" s="252"/>
      <c r="F20" s="241"/>
      <c r="G20" s="276" t="s">
        <v>8699</v>
      </c>
      <c r="H20" s="29"/>
      <c r="I20" s="29"/>
      <c r="J20" s="345">
        <v>850</v>
      </c>
      <c r="K20" s="529">
        <v>85</v>
      </c>
      <c r="L20" s="3"/>
      <c r="M20" s="3"/>
      <c r="N20" s="3"/>
    </row>
    <row r="21" spans="1:14">
      <c r="A21" s="194"/>
      <c r="B21" s="32" t="s">
        <v>9106</v>
      </c>
      <c r="C21" s="82" t="s">
        <v>772</v>
      </c>
      <c r="D21" s="83" t="s">
        <v>1952</v>
      </c>
      <c r="E21" s="252"/>
      <c r="F21" s="241"/>
      <c r="G21" s="276" t="s">
        <v>9107</v>
      </c>
      <c r="H21" s="29"/>
      <c r="I21" s="29"/>
      <c r="J21" s="345">
        <v>1500</v>
      </c>
      <c r="K21" s="529"/>
      <c r="L21" s="3"/>
      <c r="M21" s="3"/>
      <c r="N21" s="3"/>
    </row>
    <row r="22" spans="1:14">
      <c r="A22" s="222"/>
      <c r="B22" s="32" t="s">
        <v>9106</v>
      </c>
      <c r="C22" s="82" t="s">
        <v>1054</v>
      </c>
      <c r="D22" s="83" t="s">
        <v>9108</v>
      </c>
      <c r="E22" s="252" t="s">
        <v>9109</v>
      </c>
      <c r="F22" s="241"/>
      <c r="G22" s="276" t="s">
        <v>9110</v>
      </c>
      <c r="H22" s="29"/>
      <c r="I22" s="29"/>
      <c r="J22" s="345">
        <v>1650</v>
      </c>
      <c r="K22" s="529"/>
      <c r="L22" s="3"/>
      <c r="M22" s="3"/>
      <c r="N22" s="3"/>
    </row>
    <row r="23" spans="1:14">
      <c r="A23" s="127"/>
      <c r="B23" s="32" t="s">
        <v>9111</v>
      </c>
      <c r="C23" s="82"/>
      <c r="D23" s="83" t="s">
        <v>183</v>
      </c>
      <c r="E23" s="240"/>
      <c r="F23" s="337"/>
      <c r="G23" s="276" t="s">
        <v>9112</v>
      </c>
      <c r="H23" s="29"/>
      <c r="I23" s="29"/>
      <c r="J23" s="345">
        <v>1100</v>
      </c>
      <c r="K23" s="529">
        <v>55</v>
      </c>
      <c r="L23" s="3"/>
      <c r="M23" s="3"/>
      <c r="N23" s="3"/>
    </row>
    <row r="24" spans="1:14">
      <c r="A24" s="127"/>
      <c r="B24" s="26" t="s">
        <v>9113</v>
      </c>
      <c r="C24" s="82" t="s">
        <v>189</v>
      </c>
      <c r="D24" s="83"/>
      <c r="E24" s="240"/>
      <c r="F24" s="241"/>
      <c r="G24" s="276" t="s">
        <v>9114</v>
      </c>
      <c r="H24" s="29"/>
      <c r="I24" s="29"/>
      <c r="J24" s="345">
        <v>4900</v>
      </c>
      <c r="K24" s="529"/>
      <c r="L24" s="3"/>
      <c r="M24" s="3"/>
      <c r="N24" s="3"/>
    </row>
    <row r="25" spans="1:14">
      <c r="A25" s="127"/>
      <c r="B25" s="26" t="s">
        <v>736</v>
      </c>
      <c r="C25" s="82" t="s">
        <v>9115</v>
      </c>
      <c r="D25" s="86" t="s">
        <v>3294</v>
      </c>
      <c r="E25" s="252">
        <v>90</v>
      </c>
      <c r="F25" s="241"/>
      <c r="G25" s="276" t="s">
        <v>664</v>
      </c>
      <c r="H25" s="29"/>
      <c r="I25" s="20"/>
      <c r="J25" s="345">
        <v>1920</v>
      </c>
      <c r="K25" s="308">
        <v>80</v>
      </c>
      <c r="L25" s="3"/>
      <c r="M25" s="3"/>
      <c r="N25" s="3"/>
    </row>
    <row r="26" spans="1:14">
      <c r="A26" s="127"/>
      <c r="B26" s="26"/>
      <c r="C26" s="85"/>
      <c r="D26" s="86"/>
      <c r="E26" s="250"/>
      <c r="F26" s="251"/>
      <c r="G26" s="275"/>
      <c r="H26" s="204"/>
      <c r="I26" s="20"/>
      <c r="J26" s="344"/>
      <c r="K26" s="308"/>
      <c r="L26" s="3"/>
      <c r="M26" s="3"/>
      <c r="N26" s="3"/>
    </row>
    <row r="27" spans="1:14">
      <c r="A27" s="127"/>
      <c r="B27" s="544"/>
      <c r="C27" s="625"/>
      <c r="D27" s="626"/>
      <c r="E27" s="1458"/>
      <c r="F27" s="1458"/>
      <c r="G27" s="904"/>
      <c r="H27" s="69"/>
      <c r="I27" s="628"/>
      <c r="J27" s="1457"/>
      <c r="K27" s="629"/>
      <c r="L27" s="3"/>
      <c r="M27" s="3"/>
      <c r="N27" s="3"/>
    </row>
    <row r="28" spans="1:14">
      <c r="A28" s="127"/>
      <c r="B28" s="544"/>
      <c r="C28" s="625"/>
      <c r="D28" s="626"/>
      <c r="E28" s="1458"/>
      <c r="F28" s="1458"/>
      <c r="G28" s="630"/>
      <c r="H28" s="628"/>
      <c r="I28" s="628"/>
      <c r="J28" s="631"/>
      <c r="K28" s="629"/>
      <c r="L28" s="3"/>
      <c r="M28" s="3"/>
      <c r="N28" s="3"/>
    </row>
    <row r="29" spans="1:14">
      <c r="A29" s="127"/>
      <c r="B29" s="26" t="s">
        <v>9116</v>
      </c>
      <c r="C29" s="85" t="s">
        <v>9117</v>
      </c>
      <c r="D29" s="86"/>
      <c r="E29" s="250"/>
      <c r="F29" s="251"/>
      <c r="G29" s="275" t="s">
        <v>9118</v>
      </c>
      <c r="H29" s="204"/>
      <c r="I29" s="20"/>
      <c r="J29" s="344"/>
      <c r="K29" s="308">
        <v>23</v>
      </c>
      <c r="L29" s="3"/>
      <c r="M29" s="3"/>
      <c r="N29" s="3"/>
    </row>
    <row r="30" spans="1:14">
      <c r="A30" s="136"/>
      <c r="B30" s="26"/>
      <c r="C30" s="85" t="s">
        <v>9119</v>
      </c>
      <c r="D30" s="83"/>
      <c r="E30" s="250"/>
      <c r="F30" s="251"/>
      <c r="G30" s="276" t="s">
        <v>9120</v>
      </c>
      <c r="H30" s="203">
        <v>27</v>
      </c>
      <c r="I30" s="29"/>
      <c r="J30" s="345"/>
      <c r="K30" s="529">
        <v>26</v>
      </c>
      <c r="L30" s="3"/>
      <c r="M30" s="3"/>
      <c r="N30" s="3"/>
    </row>
    <row r="31" spans="1:14">
      <c r="A31" s="127"/>
      <c r="B31" s="26"/>
      <c r="C31" s="85" t="s">
        <v>9121</v>
      </c>
      <c r="D31" s="83"/>
      <c r="E31" s="252"/>
      <c r="F31" s="241"/>
      <c r="G31" s="276"/>
      <c r="H31" s="203"/>
      <c r="I31" s="29"/>
      <c r="J31" s="345"/>
      <c r="K31" s="529"/>
      <c r="L31" s="3"/>
      <c r="M31" s="3"/>
      <c r="N31" s="3"/>
    </row>
    <row r="32" spans="1:14">
      <c r="A32" s="127"/>
      <c r="B32" s="32"/>
      <c r="C32" s="85" t="s">
        <v>9122</v>
      </c>
      <c r="D32" s="83"/>
      <c r="E32" s="252"/>
      <c r="F32" s="241"/>
      <c r="G32" s="276" t="s">
        <v>9120</v>
      </c>
      <c r="H32" s="29">
        <v>30</v>
      </c>
      <c r="I32" s="29"/>
      <c r="J32" s="345"/>
      <c r="K32" s="529">
        <v>29</v>
      </c>
      <c r="L32" s="3"/>
      <c r="M32" s="3"/>
      <c r="N32" s="3"/>
    </row>
    <row r="33" spans="1:14">
      <c r="A33" s="127"/>
      <c r="B33" s="32"/>
      <c r="C33" s="85" t="s">
        <v>9123</v>
      </c>
      <c r="D33" s="83"/>
      <c r="E33" s="252"/>
      <c r="F33" s="241"/>
      <c r="G33" s="276" t="s">
        <v>9120</v>
      </c>
      <c r="H33" s="29">
        <v>36</v>
      </c>
      <c r="I33" s="29"/>
      <c r="J33" s="345"/>
      <c r="K33" s="529">
        <v>35</v>
      </c>
      <c r="L33" s="3"/>
      <c r="M33" s="3"/>
      <c r="N33" s="3"/>
    </row>
    <row r="34" spans="1:14">
      <c r="A34" s="127"/>
      <c r="B34" s="32"/>
      <c r="C34" s="85" t="s">
        <v>9124</v>
      </c>
      <c r="D34" s="83"/>
      <c r="E34" s="252"/>
      <c r="F34" s="241"/>
      <c r="G34" s="276" t="s">
        <v>9120</v>
      </c>
      <c r="H34" s="29">
        <v>43</v>
      </c>
      <c r="I34" s="29"/>
      <c r="J34" s="345"/>
      <c r="K34" s="529">
        <v>42</v>
      </c>
    </row>
    <row r="35" spans="1:14">
      <c r="A35" s="127"/>
      <c r="B35" s="26" t="s">
        <v>9125</v>
      </c>
      <c r="C35" s="82" t="s">
        <v>847</v>
      </c>
      <c r="D35" s="83" t="s">
        <v>5371</v>
      </c>
      <c r="E35" s="252" t="s">
        <v>9126</v>
      </c>
      <c r="F35" s="241"/>
      <c r="G35" s="276" t="s">
        <v>9127</v>
      </c>
      <c r="H35" s="29"/>
      <c r="I35" s="29"/>
      <c r="J35" s="345">
        <v>4500</v>
      </c>
      <c r="K35" s="529">
        <v>90</v>
      </c>
    </row>
    <row r="36" spans="1:14" s="210" customFormat="1">
      <c r="A36" s="127"/>
      <c r="B36" s="32"/>
      <c r="C36" s="82"/>
      <c r="D36" s="86"/>
      <c r="E36" s="252"/>
      <c r="F36" s="241"/>
      <c r="G36" s="276"/>
      <c r="H36" s="29"/>
      <c r="I36" s="304"/>
      <c r="J36" s="345"/>
      <c r="K36" s="308"/>
    </row>
    <row r="37" spans="1:14" ht="29.25" customHeight="1">
      <c r="A37" s="4"/>
      <c r="B37" s="3"/>
      <c r="C37" s="77"/>
      <c r="D37" s="77"/>
      <c r="E37" s="232"/>
      <c r="F37" s="233"/>
      <c r="G37" s="270"/>
      <c r="H37" s="3"/>
      <c r="I37" s="3"/>
      <c r="J37" s="341"/>
      <c r="K37" s="526">
        <v>2</v>
      </c>
    </row>
    <row r="38" spans="1:14" ht="35.25" customHeight="1">
      <c r="A38" s="1" t="s">
        <v>1</v>
      </c>
      <c r="B38" s="1"/>
      <c r="C38" s="71"/>
      <c r="D38" s="77"/>
      <c r="E38" s="232"/>
      <c r="F38" s="233"/>
      <c r="G38" s="270"/>
      <c r="H38" s="1"/>
      <c r="I38" s="1"/>
      <c r="J38" s="341"/>
    </row>
    <row r="39" spans="1:14">
      <c r="A39" s="3761" t="s">
        <v>9128</v>
      </c>
      <c r="B39" s="3761"/>
      <c r="C39" s="10"/>
      <c r="D39" s="78"/>
      <c r="E39" s="232"/>
      <c r="F39" s="233"/>
      <c r="G39" s="270"/>
      <c r="H39" s="1"/>
      <c r="I39" s="1"/>
      <c r="J39" s="341"/>
    </row>
    <row r="40" spans="1:14" ht="21.75" customHeight="1" thickBot="1">
      <c r="A40" s="4"/>
      <c r="B40" s="3"/>
      <c r="C40" s="77"/>
      <c r="D40" s="77"/>
      <c r="E40" s="232"/>
      <c r="F40" s="233"/>
      <c r="G40" s="270"/>
      <c r="H40" s="3"/>
      <c r="I40" s="3"/>
      <c r="J40" s="341"/>
    </row>
    <row r="41" spans="1:14">
      <c r="A41" s="3759"/>
      <c r="B41" s="3760" t="s">
        <v>3</v>
      </c>
      <c r="C41" s="6" t="s">
        <v>4</v>
      </c>
      <c r="D41" s="7" t="s">
        <v>5</v>
      </c>
      <c r="E41" s="234" t="s">
        <v>6</v>
      </c>
      <c r="F41" s="235" t="s">
        <v>6</v>
      </c>
      <c r="G41" s="201" t="s">
        <v>7</v>
      </c>
      <c r="H41" s="80" t="s">
        <v>8</v>
      </c>
      <c r="I41" s="6" t="s">
        <v>9</v>
      </c>
      <c r="J41" s="342" t="s">
        <v>10</v>
      </c>
      <c r="K41" s="510" t="s">
        <v>10</v>
      </c>
    </row>
    <row r="42" spans="1:14" ht="35.25" thickBot="1">
      <c r="A42" s="118"/>
      <c r="B42" s="16"/>
      <c r="C42" s="12"/>
      <c r="D42" s="13" t="s">
        <v>11</v>
      </c>
      <c r="E42" s="236" t="s">
        <v>12</v>
      </c>
      <c r="F42" s="237" t="s">
        <v>13</v>
      </c>
      <c r="G42" s="202"/>
      <c r="H42" s="12" t="s">
        <v>14</v>
      </c>
      <c r="I42" s="12"/>
      <c r="J42" s="343" t="s">
        <v>15</v>
      </c>
      <c r="K42" s="528" t="s">
        <v>16</v>
      </c>
    </row>
    <row r="43" spans="1:14">
      <c r="A43" s="338"/>
      <c r="B43" s="1509" t="s">
        <v>1178</v>
      </c>
      <c r="C43" s="85"/>
      <c r="D43" s="86"/>
      <c r="E43" s="250"/>
      <c r="F43" s="251"/>
      <c r="G43" s="275"/>
      <c r="H43" s="204"/>
      <c r="I43" s="20"/>
      <c r="J43" s="204"/>
      <c r="K43" s="310"/>
    </row>
    <row r="44" spans="1:14">
      <c r="A44" s="222"/>
      <c r="B44" s="26" t="s">
        <v>1243</v>
      </c>
      <c r="C44" s="85"/>
      <c r="D44" s="86"/>
      <c r="E44" s="250"/>
      <c r="F44" s="251"/>
      <c r="G44" s="275" t="s">
        <v>9114</v>
      </c>
      <c r="H44" s="204"/>
      <c r="I44" s="20"/>
      <c r="J44" s="204">
        <v>1750</v>
      </c>
      <c r="K44" s="310">
        <v>87.5</v>
      </c>
    </row>
    <row r="45" spans="1:14">
      <c r="A45" s="127"/>
      <c r="B45" s="26" t="s">
        <v>9104</v>
      </c>
      <c r="C45" s="85"/>
      <c r="D45" s="86" t="s">
        <v>334</v>
      </c>
      <c r="E45" s="250"/>
      <c r="F45" s="251"/>
      <c r="G45" s="275" t="s">
        <v>8699</v>
      </c>
      <c r="H45" s="204"/>
      <c r="I45" s="20"/>
      <c r="J45" s="204">
        <v>2050</v>
      </c>
      <c r="K45" s="310">
        <v>102.5</v>
      </c>
    </row>
    <row r="46" spans="1:14">
      <c r="A46" s="127"/>
      <c r="B46" s="26" t="s">
        <v>665</v>
      </c>
      <c r="C46" s="82"/>
      <c r="D46" s="86"/>
      <c r="E46" s="250"/>
      <c r="F46" s="251"/>
      <c r="G46" s="276" t="s">
        <v>9129</v>
      </c>
      <c r="H46" s="203"/>
      <c r="I46" s="29"/>
      <c r="J46" s="203">
        <v>385</v>
      </c>
      <c r="K46" s="310">
        <v>12.83</v>
      </c>
    </row>
    <row r="47" spans="1:14">
      <c r="A47" s="127"/>
      <c r="B47" s="26" t="s">
        <v>9130</v>
      </c>
      <c r="C47" s="85" t="s">
        <v>45</v>
      </c>
      <c r="D47" s="86" t="s">
        <v>682</v>
      </c>
      <c r="E47" s="252"/>
      <c r="F47" s="241"/>
      <c r="G47" s="276" t="s">
        <v>8699</v>
      </c>
      <c r="H47" s="203"/>
      <c r="I47" s="29"/>
      <c r="J47" s="203">
        <v>768</v>
      </c>
      <c r="K47" s="310">
        <v>30.72</v>
      </c>
    </row>
    <row r="48" spans="1:14">
      <c r="A48" s="339"/>
      <c r="B48" s="26" t="s">
        <v>8220</v>
      </c>
      <c r="C48" s="82"/>
      <c r="D48" s="86"/>
      <c r="E48" s="252"/>
      <c r="F48" s="241"/>
      <c r="G48" s="276" t="s">
        <v>9131</v>
      </c>
      <c r="H48" s="29"/>
      <c r="I48" s="29"/>
      <c r="J48" s="203">
        <v>1130</v>
      </c>
      <c r="K48" s="310"/>
    </row>
    <row r="49" spans="1:14">
      <c r="A49" s="127"/>
      <c r="B49" s="32" t="s">
        <v>9132</v>
      </c>
      <c r="C49" s="82"/>
      <c r="D49" s="86"/>
      <c r="E49" s="252"/>
      <c r="F49" s="241"/>
      <c r="G49" s="276" t="s">
        <v>9133</v>
      </c>
      <c r="H49" s="29"/>
      <c r="I49" s="29"/>
      <c r="J49" s="203">
        <v>105</v>
      </c>
      <c r="K49" s="310"/>
    </row>
    <row r="50" spans="1:14">
      <c r="A50" s="127"/>
      <c r="B50" s="32" t="s">
        <v>9134</v>
      </c>
      <c r="C50" s="82"/>
      <c r="D50" s="86" t="s">
        <v>183</v>
      </c>
      <c r="E50" s="252"/>
      <c r="F50" s="241"/>
      <c r="G50" s="276" t="s">
        <v>8553</v>
      </c>
      <c r="H50" s="29"/>
      <c r="I50" s="29"/>
      <c r="J50" s="203">
        <v>600</v>
      </c>
      <c r="K50" s="310">
        <v>30</v>
      </c>
    </row>
    <row r="51" spans="1:14">
      <c r="A51" s="127"/>
      <c r="B51" s="32" t="s">
        <v>9135</v>
      </c>
      <c r="C51" s="82"/>
      <c r="D51" s="86"/>
      <c r="E51" s="252"/>
      <c r="F51" s="241"/>
      <c r="G51" s="276" t="s">
        <v>9136</v>
      </c>
      <c r="H51" s="29"/>
      <c r="I51" s="29"/>
      <c r="J51" s="203">
        <v>1296</v>
      </c>
      <c r="K51" s="310"/>
    </row>
    <row r="52" spans="1:14">
      <c r="A52" s="127"/>
      <c r="B52" s="26" t="s">
        <v>2360</v>
      </c>
      <c r="C52" s="82" t="s">
        <v>189</v>
      </c>
      <c r="D52" s="86" t="s">
        <v>300</v>
      </c>
      <c r="E52" s="252"/>
      <c r="F52" s="241"/>
      <c r="G52" s="276" t="s">
        <v>1833</v>
      </c>
      <c r="H52" s="29"/>
      <c r="I52" s="29"/>
      <c r="J52" s="203">
        <v>820</v>
      </c>
      <c r="K52" s="310">
        <v>20.5</v>
      </c>
    </row>
    <row r="53" spans="1:14">
      <c r="A53" s="222"/>
      <c r="B53" s="60"/>
      <c r="C53" s="82"/>
      <c r="D53" s="86"/>
      <c r="E53" s="252"/>
      <c r="F53" s="241"/>
      <c r="G53" s="276"/>
      <c r="H53" s="29"/>
      <c r="I53" s="29"/>
      <c r="J53" s="203"/>
      <c r="K53" s="310"/>
    </row>
    <row r="54" spans="1:14">
      <c r="A54" s="222"/>
      <c r="B54" s="1251" t="s">
        <v>9137</v>
      </c>
      <c r="C54" s="82"/>
      <c r="D54" s="86"/>
      <c r="E54" s="256"/>
      <c r="F54" s="241"/>
      <c r="G54" s="106" t="s">
        <v>9138</v>
      </c>
      <c r="H54" s="29"/>
      <c r="I54" s="29"/>
      <c r="J54" s="203"/>
      <c r="K54" s="310"/>
      <c r="N54" s="101" t="s">
        <v>9139</v>
      </c>
    </row>
    <row r="55" spans="1:14">
      <c r="A55" s="339"/>
      <c r="B55" s="26" t="s">
        <v>9140</v>
      </c>
      <c r="C55" s="82" t="s">
        <v>45</v>
      </c>
      <c r="D55" s="86" t="s">
        <v>573</v>
      </c>
      <c r="E55" s="252">
        <v>145</v>
      </c>
      <c r="F55" s="241"/>
      <c r="G55" s="276" t="s">
        <v>9141</v>
      </c>
      <c r="H55" s="29"/>
      <c r="I55" s="29"/>
      <c r="J55" s="203" t="s">
        <v>9142</v>
      </c>
      <c r="K55" s="310" t="s">
        <v>3542</v>
      </c>
    </row>
    <row r="56" spans="1:14">
      <c r="A56" s="127"/>
      <c r="B56" s="26" t="s">
        <v>9140</v>
      </c>
      <c r="C56" s="85" t="s">
        <v>772</v>
      </c>
      <c r="D56" s="86" t="s">
        <v>9143</v>
      </c>
      <c r="E56" s="252">
        <v>970</v>
      </c>
      <c r="F56" s="241"/>
      <c r="G56" s="275" t="s">
        <v>9144</v>
      </c>
      <c r="H56" s="20"/>
      <c r="I56" s="20"/>
      <c r="J56" s="204">
        <v>1760</v>
      </c>
      <c r="K56" s="310">
        <v>880</v>
      </c>
    </row>
    <row r="57" spans="1:14">
      <c r="A57" s="127"/>
      <c r="B57" s="616"/>
      <c r="C57" s="218"/>
      <c r="D57" s="968"/>
      <c r="E57" s="335"/>
      <c r="F57" s="254"/>
      <c r="G57" s="904"/>
      <c r="H57" s="69"/>
      <c r="I57" s="69"/>
      <c r="J57" s="1573"/>
      <c r="K57" s="1459"/>
    </row>
    <row r="58" spans="1:14">
      <c r="A58" s="127"/>
      <c r="B58" s="616"/>
      <c r="C58" s="218"/>
      <c r="D58" s="968"/>
      <c r="E58" s="158"/>
      <c r="F58" s="361"/>
      <c r="G58" s="904"/>
      <c r="H58" s="69"/>
      <c r="I58" s="69"/>
      <c r="J58" s="1573"/>
      <c r="K58" s="1459"/>
    </row>
    <row r="59" spans="1:14">
      <c r="A59" s="127"/>
      <c r="B59" s="616"/>
      <c r="C59" s="218"/>
      <c r="D59" s="968"/>
      <c r="E59" s="158"/>
      <c r="F59" s="361"/>
      <c r="G59" s="904"/>
      <c r="H59" s="69"/>
      <c r="I59" s="69"/>
      <c r="J59" s="1573"/>
      <c r="K59" s="1459"/>
    </row>
    <row r="60" spans="1:14">
      <c r="A60" s="340"/>
      <c r="B60" s="616"/>
      <c r="C60" s="218"/>
      <c r="D60" s="968"/>
      <c r="E60" s="252"/>
      <c r="F60" s="241"/>
      <c r="G60" s="904"/>
      <c r="H60" s="69"/>
      <c r="I60" s="69"/>
      <c r="J60" s="1573"/>
      <c r="K60" s="1459"/>
    </row>
    <row r="61" spans="1:14">
      <c r="A61" s="127"/>
      <c r="B61" s="616"/>
      <c r="C61" s="218"/>
      <c r="D61" s="968"/>
      <c r="E61" s="252"/>
      <c r="F61" s="241"/>
      <c r="G61" s="904"/>
      <c r="H61" s="69"/>
      <c r="I61" s="69"/>
      <c r="J61" s="1573"/>
      <c r="K61" s="1459"/>
    </row>
    <row r="62" spans="1:14">
      <c r="A62" s="127"/>
      <c r="B62" s="393"/>
      <c r="C62" s="218"/>
      <c r="D62" s="968"/>
      <c r="E62" s="252"/>
      <c r="F62" s="241"/>
      <c r="G62" s="904"/>
      <c r="H62" s="69"/>
      <c r="I62" s="69"/>
      <c r="J62" s="1573"/>
      <c r="K62" s="1459"/>
    </row>
    <row r="63" spans="1:14">
      <c r="A63" s="127"/>
      <c r="B63" s="36"/>
      <c r="C63" s="209"/>
      <c r="D63" s="208"/>
      <c r="E63" s="252"/>
      <c r="F63" s="241"/>
      <c r="G63" s="282"/>
      <c r="H63" s="35"/>
      <c r="I63" s="35"/>
      <c r="J63" s="346"/>
      <c r="K63" s="491"/>
    </row>
    <row r="64" spans="1:14">
      <c r="A64" s="127"/>
      <c r="B64" s="225"/>
      <c r="C64" s="392"/>
      <c r="D64" s="447"/>
      <c r="E64" s="252"/>
      <c r="F64" s="241"/>
      <c r="G64" s="131"/>
      <c r="H64" s="29"/>
      <c r="I64" s="132"/>
      <c r="J64" s="360"/>
      <c r="K64" s="492"/>
    </row>
    <row r="65" spans="1:14">
      <c r="A65" s="127"/>
      <c r="B65" s="225"/>
      <c r="C65" s="392"/>
      <c r="D65" s="324"/>
      <c r="E65" s="252"/>
      <c r="F65" s="241"/>
      <c r="G65" s="131"/>
      <c r="H65" s="29"/>
      <c r="I65" s="132"/>
      <c r="J65" s="360"/>
      <c r="K65" s="492"/>
    </row>
    <row r="66" spans="1:14">
      <c r="A66" s="127"/>
      <c r="B66" s="32"/>
      <c r="C66" s="93"/>
      <c r="D66" s="83"/>
      <c r="E66" s="240"/>
      <c r="F66" s="241"/>
      <c r="G66" s="276"/>
      <c r="H66" s="29"/>
      <c r="I66" s="132"/>
      <c r="J66" s="1166"/>
      <c r="K66" s="492"/>
    </row>
    <row r="67" spans="1:14">
      <c r="A67" s="127"/>
      <c r="B67" s="32"/>
      <c r="C67" s="82"/>
      <c r="D67" s="83"/>
      <c r="E67" s="240"/>
      <c r="F67" s="241"/>
      <c r="G67" s="276"/>
      <c r="H67" s="29"/>
      <c r="I67" s="29"/>
      <c r="J67" s="441"/>
      <c r="K67" s="529"/>
    </row>
    <row r="68" spans="1:14">
      <c r="A68" s="127"/>
      <c r="B68" s="32"/>
      <c r="C68" s="82"/>
      <c r="D68" s="83"/>
      <c r="E68" s="252"/>
      <c r="F68" s="241"/>
      <c r="G68" s="276"/>
      <c r="H68" s="29"/>
      <c r="I68" s="29"/>
      <c r="J68" s="441"/>
      <c r="K68" s="529"/>
    </row>
    <row r="69" spans="1:14">
      <c r="A69" s="127"/>
      <c r="B69" s="32"/>
      <c r="C69" s="82"/>
      <c r="D69" s="83"/>
      <c r="E69" s="252"/>
      <c r="F69" s="241"/>
      <c r="G69" s="276"/>
      <c r="H69" s="29"/>
      <c r="I69" s="29"/>
      <c r="J69" s="441"/>
      <c r="K69" s="529"/>
    </row>
    <row r="70" spans="1:14">
      <c r="A70" s="136"/>
      <c r="B70" s="32"/>
      <c r="C70" s="82"/>
      <c r="D70" s="83"/>
      <c r="E70" s="252"/>
      <c r="F70" s="241"/>
      <c r="G70" s="276"/>
      <c r="H70" s="29"/>
      <c r="I70" s="29"/>
      <c r="J70" s="441"/>
      <c r="K70" s="529"/>
    </row>
    <row r="71" spans="1:14">
      <c r="A71" s="136"/>
      <c r="B71" s="32"/>
      <c r="C71" s="82"/>
      <c r="D71" s="83"/>
      <c r="E71" s="252"/>
      <c r="F71" s="241"/>
      <c r="G71" s="276"/>
      <c r="H71" s="29"/>
      <c r="I71" s="29"/>
      <c r="J71" s="441"/>
      <c r="K71" s="529"/>
    </row>
    <row r="72" spans="1:14">
      <c r="A72" s="136"/>
      <c r="B72" s="32"/>
      <c r="C72" s="82"/>
      <c r="D72" s="83"/>
      <c r="E72" s="240"/>
      <c r="F72" s="241"/>
      <c r="G72" s="276"/>
      <c r="H72" s="29"/>
      <c r="I72" s="29"/>
      <c r="J72" s="441"/>
      <c r="K72" s="529"/>
    </row>
    <row r="73" spans="1:14">
      <c r="A73" s="136"/>
      <c r="B73" s="32"/>
      <c r="C73" s="82"/>
      <c r="D73" s="83"/>
      <c r="E73" s="240"/>
      <c r="F73" s="241"/>
      <c r="G73" s="276"/>
      <c r="H73" s="29"/>
      <c r="I73" s="29"/>
      <c r="J73" s="441"/>
      <c r="K73" s="529"/>
    </row>
    <row r="74" spans="1:14">
      <c r="A74" s="4"/>
      <c r="B74" s="98"/>
      <c r="C74" s="77"/>
      <c r="D74" s="98"/>
      <c r="E74" s="1"/>
      <c r="F74" s="71"/>
      <c r="G74" s="292"/>
      <c r="H74" s="3"/>
      <c r="I74" s="100"/>
    </row>
    <row r="75" spans="1:14" s="4" customFormat="1" ht="27.75" customHeight="1">
      <c r="A75" s="2"/>
      <c r="B75" s="106"/>
      <c r="C75" s="106"/>
      <c r="D75" s="98"/>
      <c r="E75" s="1"/>
      <c r="F75" s="71"/>
      <c r="G75" s="292"/>
      <c r="H75" s="3"/>
      <c r="I75" s="107"/>
      <c r="J75" s="347"/>
      <c r="K75" s="527"/>
      <c r="L75" s="104"/>
      <c r="M75" s="105"/>
      <c r="N75" s="101"/>
    </row>
    <row r="76" spans="1:14" ht="35.25" customHeight="1">
      <c r="A76" s="1" t="s">
        <v>1</v>
      </c>
      <c r="B76" s="1"/>
      <c r="C76" s="71"/>
      <c r="D76" s="77"/>
      <c r="E76" s="232"/>
      <c r="F76" s="233"/>
      <c r="G76" s="270"/>
      <c r="H76" s="1"/>
      <c r="I76" s="1"/>
      <c r="J76" s="341"/>
    </row>
    <row r="77" spans="1:14">
      <c r="A77" s="3761" t="s">
        <v>1184</v>
      </c>
      <c r="B77" s="3761"/>
      <c r="C77" s="10"/>
      <c r="D77" s="78"/>
      <c r="E77" s="232"/>
      <c r="F77" s="233"/>
      <c r="G77" s="270"/>
      <c r="H77" s="1"/>
      <c r="I77" s="1"/>
      <c r="J77" s="341"/>
    </row>
    <row r="78" spans="1:14" ht="21.75" customHeight="1" thickBot="1">
      <c r="A78" s="4"/>
      <c r="B78" s="3"/>
      <c r="C78" s="77"/>
      <c r="D78" s="77"/>
      <c r="E78" s="232"/>
      <c r="F78" s="233"/>
      <c r="G78" s="270"/>
      <c r="H78" s="3"/>
      <c r="I78" s="3"/>
      <c r="J78" s="341"/>
    </row>
    <row r="79" spans="1:14">
      <c r="A79" s="3759"/>
      <c r="B79" s="3760" t="s">
        <v>3</v>
      </c>
      <c r="C79" s="6" t="s">
        <v>4</v>
      </c>
      <c r="D79" s="1574" t="s">
        <v>5</v>
      </c>
      <c r="E79" s="234" t="s">
        <v>6</v>
      </c>
      <c r="F79" s="235" t="s">
        <v>6</v>
      </c>
      <c r="G79" s="297" t="s">
        <v>7</v>
      </c>
      <c r="H79" s="80" t="s">
        <v>8</v>
      </c>
      <c r="I79" s="6" t="s">
        <v>9</v>
      </c>
      <c r="J79" s="348" t="s">
        <v>10</v>
      </c>
      <c r="K79" s="514" t="s">
        <v>10</v>
      </c>
    </row>
    <row r="80" spans="1:14" ht="35.25" thickBot="1">
      <c r="A80" s="118"/>
      <c r="B80" s="16"/>
      <c r="C80" s="12"/>
      <c r="D80" s="1575" t="s">
        <v>11</v>
      </c>
      <c r="E80" s="236" t="s">
        <v>12</v>
      </c>
      <c r="F80" s="237" t="s">
        <v>13</v>
      </c>
      <c r="G80" s="298"/>
      <c r="H80" s="12" t="s">
        <v>14</v>
      </c>
      <c r="I80" s="12"/>
      <c r="J80" s="349" t="s">
        <v>15</v>
      </c>
      <c r="K80" s="531" t="s">
        <v>16</v>
      </c>
    </row>
    <row r="81" spans="1:11" ht="40.5">
      <c r="A81" s="84"/>
      <c r="B81" s="676" t="s">
        <v>9145</v>
      </c>
      <c r="C81" s="459"/>
      <c r="D81" s="322"/>
      <c r="E81" s="189"/>
      <c r="F81" s="665"/>
      <c r="G81" s="276"/>
      <c r="H81" s="203"/>
      <c r="I81" s="29"/>
      <c r="J81" s="311"/>
      <c r="K81" s="353"/>
    </row>
    <row r="82" spans="1:11" ht="38.25">
      <c r="A82" s="29"/>
      <c r="B82" s="654" t="s">
        <v>8220</v>
      </c>
      <c r="C82" s="747"/>
      <c r="D82" s="322"/>
      <c r="E82" s="669"/>
      <c r="F82" s="670"/>
      <c r="G82" s="275" t="s">
        <v>9146</v>
      </c>
      <c r="H82" s="658"/>
      <c r="I82" s="656"/>
      <c r="J82" s="671">
        <v>1140</v>
      </c>
      <c r="K82" s="657"/>
    </row>
    <row r="83" spans="1:11" ht="38.25">
      <c r="A83" s="29"/>
      <c r="B83" s="654" t="s">
        <v>8274</v>
      </c>
      <c r="C83" s="747" t="s">
        <v>45</v>
      </c>
      <c r="D83" s="322" t="s">
        <v>682</v>
      </c>
      <c r="E83" s="672"/>
      <c r="F83" s="670"/>
      <c r="G83" s="275" t="s">
        <v>9147</v>
      </c>
      <c r="H83" s="658"/>
      <c r="I83" s="656"/>
      <c r="J83" s="671">
        <v>2875</v>
      </c>
      <c r="K83" s="657" t="s">
        <v>8264</v>
      </c>
    </row>
    <row r="84" spans="1:11" ht="38.25">
      <c r="A84" s="29"/>
      <c r="B84" s="654" t="s">
        <v>8274</v>
      </c>
      <c r="C84" s="747" t="s">
        <v>2716</v>
      </c>
      <c r="D84" s="322" t="s">
        <v>682</v>
      </c>
      <c r="E84" s="672"/>
      <c r="F84" s="670"/>
      <c r="G84" s="275" t="s">
        <v>3772</v>
      </c>
      <c r="H84" s="658"/>
      <c r="I84" s="656"/>
      <c r="J84" s="671">
        <v>2875</v>
      </c>
      <c r="K84" s="657" t="s">
        <v>8264</v>
      </c>
    </row>
    <row r="85" spans="1:11" ht="38.25">
      <c r="A85" s="29"/>
      <c r="B85" s="654" t="s">
        <v>2424</v>
      </c>
      <c r="C85" s="747" t="s">
        <v>189</v>
      </c>
      <c r="D85" s="322" t="s">
        <v>682</v>
      </c>
      <c r="E85" s="1563" t="s">
        <v>9148</v>
      </c>
      <c r="F85" s="670"/>
      <c r="G85" s="275" t="s">
        <v>9149</v>
      </c>
      <c r="H85" s="658"/>
      <c r="I85" s="656"/>
      <c r="J85" s="671">
        <v>2375</v>
      </c>
      <c r="K85" s="657" t="s">
        <v>9150</v>
      </c>
    </row>
    <row r="86" spans="1:11" ht="38.25">
      <c r="A86" s="29"/>
      <c r="B86" s="654" t="s">
        <v>9151</v>
      </c>
      <c r="C86" s="747"/>
      <c r="D86" s="322" t="s">
        <v>1162</v>
      </c>
      <c r="E86" s="673" t="s">
        <v>7141</v>
      </c>
      <c r="F86" s="670"/>
      <c r="G86" s="275" t="s">
        <v>9152</v>
      </c>
      <c r="H86" s="658"/>
      <c r="I86" s="656"/>
      <c r="J86" s="671">
        <v>630</v>
      </c>
      <c r="K86" s="657" t="s">
        <v>9153</v>
      </c>
    </row>
    <row r="87" spans="1:11" ht="38.25">
      <c r="A87" s="29"/>
      <c r="B87" s="654" t="s">
        <v>709</v>
      </c>
      <c r="C87" s="459" t="s">
        <v>45</v>
      </c>
      <c r="D87" s="322" t="s">
        <v>9154</v>
      </c>
      <c r="E87" s="673" t="s">
        <v>2798</v>
      </c>
      <c r="F87" s="670"/>
      <c r="G87" s="276" t="s">
        <v>9147</v>
      </c>
      <c r="H87" s="658"/>
      <c r="I87" s="659"/>
      <c r="J87" s="671" t="s">
        <v>9155</v>
      </c>
      <c r="K87" s="657" t="s">
        <v>9156</v>
      </c>
    </row>
    <row r="88" spans="1:11" ht="38.25">
      <c r="A88" s="29"/>
      <c r="B88" s="660" t="s">
        <v>2360</v>
      </c>
      <c r="C88" s="459" t="s">
        <v>189</v>
      </c>
      <c r="D88" s="322" t="s">
        <v>9157</v>
      </c>
      <c r="E88" s="672"/>
      <c r="F88" s="670"/>
      <c r="G88" s="276" t="s">
        <v>9158</v>
      </c>
      <c r="H88" s="658"/>
      <c r="I88" s="659"/>
      <c r="J88" s="671" t="s">
        <v>1203</v>
      </c>
      <c r="K88" s="657" t="s">
        <v>9159</v>
      </c>
    </row>
    <row r="89" spans="1:11" ht="38.25">
      <c r="A89" s="29"/>
      <c r="B89" s="660" t="s">
        <v>9160</v>
      </c>
      <c r="C89" s="459" t="s">
        <v>45</v>
      </c>
      <c r="D89" s="322" t="s">
        <v>1162</v>
      </c>
      <c r="E89" s="673">
        <v>70</v>
      </c>
      <c r="F89" s="1254" t="s">
        <v>9161</v>
      </c>
      <c r="G89" s="276" t="s">
        <v>9162</v>
      </c>
      <c r="H89" s="658"/>
      <c r="I89" s="659"/>
      <c r="J89" s="671" t="s">
        <v>9163</v>
      </c>
      <c r="K89" s="657" t="s">
        <v>9164</v>
      </c>
    </row>
    <row r="90" spans="1:11" ht="38.25">
      <c r="A90" s="29"/>
      <c r="B90" s="26" t="s">
        <v>9104</v>
      </c>
      <c r="C90" s="459"/>
      <c r="D90" s="322"/>
      <c r="E90" s="673"/>
      <c r="F90" s="1254"/>
      <c r="G90" s="276"/>
      <c r="H90" s="658"/>
      <c r="I90" s="659"/>
      <c r="J90" s="671"/>
      <c r="K90" s="657"/>
    </row>
    <row r="91" spans="1:11">
      <c r="A91" s="29"/>
      <c r="B91" s="225" t="s">
        <v>8256</v>
      </c>
      <c r="C91" s="82" t="s">
        <v>45</v>
      </c>
      <c r="D91" s="86" t="s">
        <v>573</v>
      </c>
      <c r="E91" s="252">
        <v>145</v>
      </c>
      <c r="F91" s="241"/>
      <c r="G91" s="276" t="s">
        <v>9165</v>
      </c>
      <c r="H91" s="29"/>
      <c r="I91" s="29"/>
      <c r="J91" s="203" t="s">
        <v>1537</v>
      </c>
      <c r="K91" s="310" t="s">
        <v>9166</v>
      </c>
    </row>
    <row r="92" spans="1:11">
      <c r="A92" s="127"/>
      <c r="B92" s="26" t="s">
        <v>9140</v>
      </c>
      <c r="C92" s="82" t="s">
        <v>45</v>
      </c>
      <c r="D92" s="86" t="s">
        <v>573</v>
      </c>
      <c r="E92" s="252">
        <v>145</v>
      </c>
      <c r="F92" s="241"/>
      <c r="G92" s="276" t="s">
        <v>9165</v>
      </c>
      <c r="H92" s="29"/>
      <c r="I92" s="29"/>
      <c r="J92" s="203" t="s">
        <v>1537</v>
      </c>
      <c r="K92" s="310" t="s">
        <v>9166</v>
      </c>
    </row>
    <row r="93" spans="1:11">
      <c r="A93" s="222"/>
      <c r="B93" s="26" t="s">
        <v>9140</v>
      </c>
      <c r="C93" s="85" t="s">
        <v>772</v>
      </c>
      <c r="D93" s="86" t="s">
        <v>9143</v>
      </c>
      <c r="E93" s="252">
        <v>970</v>
      </c>
      <c r="F93" s="241"/>
      <c r="G93" s="275" t="s">
        <v>9144</v>
      </c>
      <c r="H93" s="20"/>
      <c r="I93" s="20"/>
      <c r="J93" s="204">
        <v>1760</v>
      </c>
      <c r="K93" s="310">
        <v>880</v>
      </c>
    </row>
    <row r="94" spans="1:11">
      <c r="A94" s="127"/>
      <c r="B94" s="32" t="s">
        <v>1165</v>
      </c>
      <c r="C94" s="747" t="s">
        <v>45</v>
      </c>
      <c r="D94" s="321" t="s">
        <v>22</v>
      </c>
      <c r="E94" s="240">
        <v>130</v>
      </c>
      <c r="F94" s="337"/>
      <c r="G94" s="276" t="s">
        <v>1538</v>
      </c>
      <c r="H94" s="29"/>
      <c r="I94" s="29"/>
      <c r="J94" s="345">
        <v>650</v>
      </c>
      <c r="K94" s="345">
        <v>65</v>
      </c>
    </row>
    <row r="95" spans="1:11">
      <c r="A95" s="127"/>
      <c r="B95" s="26" t="s">
        <v>1161</v>
      </c>
      <c r="C95" s="747" t="s">
        <v>45</v>
      </c>
      <c r="D95" s="321" t="s">
        <v>22</v>
      </c>
      <c r="E95" s="240">
        <v>130</v>
      </c>
      <c r="F95" s="337"/>
      <c r="G95" s="276" t="s">
        <v>1538</v>
      </c>
      <c r="H95" s="29"/>
      <c r="I95" s="29"/>
      <c r="J95" s="345">
        <v>650</v>
      </c>
      <c r="K95" s="345">
        <v>65</v>
      </c>
    </row>
    <row r="96" spans="1:11">
      <c r="A96" s="127"/>
      <c r="B96" s="26" t="s">
        <v>9105</v>
      </c>
      <c r="C96" s="747" t="s">
        <v>45</v>
      </c>
      <c r="D96" s="322" t="s">
        <v>22</v>
      </c>
      <c r="E96" s="252">
        <v>100</v>
      </c>
      <c r="F96" s="241"/>
      <c r="G96" s="276" t="s">
        <v>1538</v>
      </c>
      <c r="H96" s="29"/>
      <c r="I96" s="29"/>
      <c r="J96" s="345">
        <v>700</v>
      </c>
      <c r="K96" s="529">
        <v>70</v>
      </c>
    </row>
    <row r="97" spans="1:11">
      <c r="A97" s="127"/>
      <c r="B97" s="26"/>
      <c r="C97" s="747"/>
      <c r="D97" s="321"/>
      <c r="E97" s="240"/>
      <c r="F97" s="337"/>
      <c r="G97" s="276"/>
      <c r="H97" s="29"/>
      <c r="I97" s="29"/>
      <c r="J97" s="345"/>
      <c r="K97" s="345"/>
    </row>
    <row r="98" spans="1:11">
      <c r="A98" s="127"/>
      <c r="B98" s="26"/>
      <c r="C98" s="747"/>
      <c r="D98" s="322"/>
      <c r="E98" s="252"/>
      <c r="F98" s="241"/>
      <c r="G98" s="276"/>
      <c r="H98" s="29"/>
      <c r="I98" s="29"/>
      <c r="J98" s="345"/>
      <c r="K98" s="529"/>
    </row>
    <row r="99" spans="1:11">
      <c r="A99" s="127"/>
      <c r="B99" s="225" t="s">
        <v>9167</v>
      </c>
      <c r="C99" s="82" t="s">
        <v>9168</v>
      </c>
      <c r="D99" s="86"/>
      <c r="E99" s="252"/>
      <c r="F99" s="241"/>
      <c r="G99" s="1539" t="s">
        <v>8374</v>
      </c>
      <c r="H99" s="29"/>
      <c r="I99" s="304" t="s">
        <v>9169</v>
      </c>
      <c r="J99" s="345" t="s">
        <v>813</v>
      </c>
      <c r="K99" s="308" t="s">
        <v>9170</v>
      </c>
    </row>
    <row r="100" spans="1:11">
      <c r="A100" s="127"/>
      <c r="B100" s="32"/>
      <c r="C100" s="85" t="s">
        <v>9171</v>
      </c>
      <c r="D100" s="86"/>
      <c r="E100" s="137"/>
      <c r="F100" s="51"/>
      <c r="G100" s="1539" t="s">
        <v>8374</v>
      </c>
      <c r="H100" s="29"/>
      <c r="I100" s="304" t="s">
        <v>9169</v>
      </c>
      <c r="J100" s="345" t="s">
        <v>813</v>
      </c>
      <c r="K100" s="308" t="s">
        <v>9170</v>
      </c>
    </row>
    <row r="101" spans="1:11">
      <c r="A101" s="127"/>
      <c r="B101" s="32"/>
      <c r="C101" s="82" t="s">
        <v>9172</v>
      </c>
      <c r="D101" s="86"/>
      <c r="E101" s="137"/>
      <c r="F101" s="51"/>
      <c r="G101" s="1539" t="s">
        <v>8374</v>
      </c>
      <c r="H101" s="29"/>
      <c r="I101" s="304" t="s">
        <v>9169</v>
      </c>
      <c r="J101" s="345" t="s">
        <v>813</v>
      </c>
      <c r="K101" s="308" t="s">
        <v>9170</v>
      </c>
    </row>
    <row r="102" spans="1:11">
      <c r="A102" s="127"/>
      <c r="B102" s="26"/>
      <c r="C102" s="82" t="s">
        <v>9173</v>
      </c>
      <c r="D102" s="86"/>
      <c r="E102" s="137"/>
      <c r="F102" s="51"/>
      <c r="G102" s="1539" t="s">
        <v>8374</v>
      </c>
      <c r="H102" s="29"/>
      <c r="I102" s="304" t="s">
        <v>9169</v>
      </c>
      <c r="J102" s="345" t="s">
        <v>813</v>
      </c>
      <c r="K102" s="308" t="s">
        <v>9170</v>
      </c>
    </row>
    <row r="103" spans="1:11">
      <c r="A103" s="136"/>
      <c r="B103" s="28"/>
      <c r="C103" s="82" t="s">
        <v>9174</v>
      </c>
      <c r="D103" s="129"/>
      <c r="E103" s="44"/>
      <c r="F103" s="51"/>
      <c r="G103" s="1539" t="s">
        <v>8374</v>
      </c>
      <c r="H103" s="29"/>
      <c r="I103" s="304" t="s">
        <v>9169</v>
      </c>
      <c r="J103" s="345" t="s">
        <v>813</v>
      </c>
      <c r="K103" s="308" t="s">
        <v>9170</v>
      </c>
    </row>
    <row r="104" spans="1:11">
      <c r="A104" s="136"/>
      <c r="B104" s="28"/>
      <c r="C104" s="459" t="s">
        <v>9175</v>
      </c>
      <c r="D104" s="129"/>
      <c r="E104" s="44"/>
      <c r="F104" s="51"/>
      <c r="G104" s="1539" t="s">
        <v>8374</v>
      </c>
      <c r="H104" s="29"/>
      <c r="I104" s="304" t="s">
        <v>9169</v>
      </c>
      <c r="J104" s="345" t="s">
        <v>813</v>
      </c>
      <c r="K104" s="308" t="s">
        <v>9170</v>
      </c>
    </row>
    <row r="105" spans="1:11">
      <c r="A105" s="127"/>
      <c r="B105" s="28"/>
      <c r="C105" s="82" t="s">
        <v>9176</v>
      </c>
      <c r="D105" s="129"/>
      <c r="E105" s="50"/>
      <c r="F105" s="51"/>
      <c r="G105" s="1539"/>
      <c r="H105" s="29"/>
      <c r="I105" s="304" t="s">
        <v>9169</v>
      </c>
      <c r="J105" s="345" t="s">
        <v>813</v>
      </c>
      <c r="K105" s="308" t="s">
        <v>9170</v>
      </c>
    </row>
    <row r="106" spans="1:11">
      <c r="A106" s="151"/>
      <c r="B106" s="28"/>
      <c r="C106" s="959" t="s">
        <v>9177</v>
      </c>
      <c r="D106" s="129"/>
      <c r="E106" s="153"/>
      <c r="F106" s="51"/>
      <c r="G106" s="1539" t="s">
        <v>9178</v>
      </c>
      <c r="H106" s="29"/>
      <c r="I106" s="304" t="s">
        <v>9169</v>
      </c>
      <c r="J106" s="345" t="s">
        <v>813</v>
      </c>
      <c r="K106" s="308" t="s">
        <v>9170</v>
      </c>
    </row>
    <row r="107" spans="1:11">
      <c r="A107" s="223"/>
      <c r="B107" s="62"/>
      <c r="C107" s="82" t="s">
        <v>9179</v>
      </c>
      <c r="D107" s="129"/>
      <c r="E107" s="157"/>
      <c r="F107" s="51"/>
      <c r="G107" s="1539"/>
      <c r="H107" s="29"/>
      <c r="I107" s="304" t="s">
        <v>9169</v>
      </c>
      <c r="J107" s="345" t="s">
        <v>813</v>
      </c>
      <c r="K107" s="308" t="s">
        <v>9170</v>
      </c>
    </row>
    <row r="108" spans="1:11">
      <c r="A108" s="194"/>
      <c r="B108" s="28"/>
      <c r="C108" s="959" t="s">
        <v>9180</v>
      </c>
      <c r="D108" s="129"/>
      <c r="E108" s="158"/>
      <c r="F108" s="51"/>
      <c r="G108" s="1539"/>
      <c r="H108" s="29"/>
      <c r="I108" s="304" t="s">
        <v>9169</v>
      </c>
      <c r="J108" s="345" t="s">
        <v>813</v>
      </c>
      <c r="K108" s="308" t="s">
        <v>9170</v>
      </c>
    </row>
    <row r="109" spans="1:11">
      <c r="A109" s="127"/>
      <c r="B109" s="32"/>
      <c r="C109" s="82"/>
      <c r="D109" s="83"/>
      <c r="E109" s="252"/>
      <c r="F109" s="241"/>
      <c r="G109" s="276"/>
      <c r="H109" s="29"/>
      <c r="I109" s="29"/>
      <c r="J109" s="345"/>
      <c r="K109" s="529"/>
    </row>
    <row r="110" spans="1:11">
      <c r="A110" s="4"/>
      <c r="B110" s="98"/>
      <c r="C110" s="77"/>
      <c r="D110" s="98"/>
      <c r="E110" s="1"/>
      <c r="F110" s="71"/>
      <c r="G110" s="292"/>
      <c r="H110" s="3"/>
      <c r="I110" s="100"/>
    </row>
    <row r="111" spans="1:11" ht="28.5" customHeight="1">
      <c r="A111" s="4"/>
      <c r="B111" s="98"/>
      <c r="C111" s="77"/>
      <c r="D111" s="98"/>
      <c r="E111" s="1"/>
      <c r="F111" s="71"/>
      <c r="G111" s="292"/>
      <c r="H111" s="3"/>
      <c r="I111" s="100"/>
    </row>
    <row r="112" spans="1:11" ht="35.25" customHeight="1">
      <c r="A112" s="1" t="s">
        <v>1</v>
      </c>
      <c r="B112" s="1"/>
      <c r="C112" s="71"/>
      <c r="D112" s="77"/>
      <c r="E112" s="232"/>
      <c r="F112" s="233"/>
      <c r="G112" s="270"/>
      <c r="H112" s="1"/>
      <c r="I112" s="1"/>
      <c r="J112" s="341"/>
    </row>
    <row r="113" spans="1:11">
      <c r="A113" s="3761" t="s">
        <v>1184</v>
      </c>
      <c r="B113" s="3761"/>
      <c r="C113" s="10"/>
      <c r="D113" s="78"/>
      <c r="E113" s="232"/>
      <c r="F113" s="233"/>
      <c r="G113" s="270"/>
      <c r="H113" s="1"/>
      <c r="I113" s="1"/>
      <c r="J113" s="341"/>
    </row>
    <row r="114" spans="1:11" ht="21.75" customHeight="1" thickBot="1">
      <c r="A114" s="4"/>
      <c r="B114" s="3"/>
      <c r="C114" s="77"/>
      <c r="D114" s="77"/>
      <c r="E114" s="232"/>
      <c r="F114" s="233"/>
      <c r="G114" s="270"/>
      <c r="H114" s="3"/>
      <c r="I114" s="3"/>
      <c r="J114" s="341"/>
    </row>
    <row r="115" spans="1:11">
      <c r="A115" s="3759"/>
      <c r="B115" s="3760" t="s">
        <v>3</v>
      </c>
      <c r="C115" s="6" t="s">
        <v>4</v>
      </c>
      <c r="D115" s="7" t="s">
        <v>5</v>
      </c>
      <c r="E115" s="234" t="s">
        <v>6</v>
      </c>
      <c r="F115" s="235" t="s">
        <v>6</v>
      </c>
      <c r="G115" s="297" t="s">
        <v>7</v>
      </c>
      <c r="H115" s="80" t="s">
        <v>8</v>
      </c>
      <c r="I115" s="6" t="s">
        <v>9</v>
      </c>
      <c r="J115" s="348" t="s">
        <v>10</v>
      </c>
      <c r="K115" s="514" t="s">
        <v>10</v>
      </c>
    </row>
    <row r="116" spans="1:11" ht="35.25" thickBot="1">
      <c r="A116" s="118"/>
      <c r="B116" s="16"/>
      <c r="C116" s="12"/>
      <c r="D116" s="13" t="s">
        <v>11</v>
      </c>
      <c r="E116" s="236" t="s">
        <v>12</v>
      </c>
      <c r="F116" s="237" t="s">
        <v>13</v>
      </c>
      <c r="G116" s="298"/>
      <c r="H116" s="12" t="s">
        <v>14</v>
      </c>
      <c r="I116" s="12"/>
      <c r="J116" s="349" t="s">
        <v>15</v>
      </c>
      <c r="K116" s="531" t="s">
        <v>16</v>
      </c>
    </row>
    <row r="117" spans="1:11">
      <c r="A117" s="222"/>
      <c r="B117" s="26"/>
      <c r="C117" s="85"/>
      <c r="D117" s="86"/>
      <c r="E117" s="250"/>
      <c r="F117" s="251"/>
      <c r="G117" s="275"/>
      <c r="H117" s="204"/>
      <c r="I117" s="20"/>
      <c r="J117" s="344"/>
      <c r="K117" s="308"/>
    </row>
    <row r="118" spans="1:11">
      <c r="A118" s="222"/>
      <c r="B118" s="26"/>
      <c r="C118" s="85"/>
      <c r="D118" s="86"/>
      <c r="E118" s="250"/>
      <c r="F118" s="251"/>
      <c r="G118" s="275"/>
      <c r="H118" s="204"/>
      <c r="I118" s="20"/>
      <c r="J118" s="344"/>
      <c r="K118" s="308"/>
    </row>
    <row r="119" spans="1:11">
      <c r="A119" s="127"/>
      <c r="B119" s="32"/>
      <c r="C119" s="82"/>
      <c r="D119" s="83"/>
      <c r="E119" s="250"/>
      <c r="F119" s="251"/>
      <c r="G119" s="276"/>
      <c r="H119" s="203"/>
      <c r="I119" s="29"/>
      <c r="J119" s="345"/>
      <c r="K119" s="529"/>
    </row>
    <row r="120" spans="1:11">
      <c r="A120" s="127"/>
      <c r="B120" s="32"/>
      <c r="C120" s="82"/>
      <c r="D120" s="83"/>
      <c r="E120" s="252"/>
      <c r="F120" s="241"/>
      <c r="G120" s="276"/>
      <c r="H120" s="203"/>
      <c r="I120" s="29"/>
      <c r="J120" s="345"/>
      <c r="K120" s="529"/>
    </row>
    <row r="121" spans="1:11">
      <c r="A121" s="127"/>
      <c r="B121" s="32"/>
      <c r="C121" s="82"/>
      <c r="D121" s="83"/>
      <c r="E121" s="252"/>
      <c r="F121" s="241"/>
      <c r="G121" s="276"/>
      <c r="H121" s="29"/>
      <c r="I121" s="29"/>
      <c r="J121" s="345"/>
      <c r="K121" s="529"/>
    </row>
    <row r="122" spans="1:11">
      <c r="A122" s="127"/>
      <c r="B122" s="32"/>
      <c r="C122" s="82"/>
      <c r="D122" s="83"/>
      <c r="E122" s="252"/>
      <c r="F122" s="241"/>
      <c r="G122" s="276"/>
      <c r="H122" s="29"/>
      <c r="I122" s="29"/>
      <c r="J122" s="345"/>
      <c r="K122" s="529"/>
    </row>
    <row r="123" spans="1:11">
      <c r="A123" s="127"/>
      <c r="B123" s="32"/>
      <c r="C123" s="82"/>
      <c r="D123" s="83"/>
      <c r="E123" s="252"/>
      <c r="F123" s="241"/>
      <c r="G123" s="276"/>
      <c r="H123" s="29"/>
      <c r="I123" s="29"/>
      <c r="J123" s="345"/>
      <c r="K123" s="529"/>
    </row>
    <row r="124" spans="1:11">
      <c r="A124" s="127"/>
      <c r="B124" s="26"/>
      <c r="C124" s="82"/>
      <c r="D124" s="83"/>
      <c r="E124" s="252"/>
      <c r="F124" s="241"/>
      <c r="G124" s="276"/>
      <c r="H124" s="29"/>
      <c r="I124" s="29"/>
      <c r="J124" s="345"/>
      <c r="K124" s="529"/>
    </row>
    <row r="125" spans="1:11">
      <c r="A125" s="127"/>
      <c r="B125" s="60"/>
      <c r="C125" s="82"/>
      <c r="D125" s="83"/>
      <c r="E125" s="252"/>
      <c r="F125" s="241"/>
      <c r="G125" s="276"/>
      <c r="H125" s="29"/>
      <c r="I125" s="29"/>
      <c r="J125" s="345"/>
      <c r="K125" s="529"/>
    </row>
    <row r="126" spans="1:11">
      <c r="A126" s="127"/>
      <c r="B126" s="32"/>
      <c r="C126" s="82"/>
      <c r="D126" s="3756"/>
      <c r="E126" s="256"/>
      <c r="F126" s="241"/>
      <c r="G126" s="277"/>
      <c r="H126" s="29"/>
      <c r="I126" s="29"/>
      <c r="J126" s="345"/>
      <c r="K126" s="529"/>
    </row>
    <row r="127" spans="1:11">
      <c r="A127" s="127"/>
      <c r="B127" s="32"/>
      <c r="C127" s="82"/>
      <c r="D127" s="3756"/>
      <c r="E127" s="256"/>
      <c r="F127" s="241"/>
      <c r="G127" s="277"/>
      <c r="H127" s="29"/>
      <c r="I127" s="29"/>
      <c r="J127" s="345"/>
      <c r="K127" s="529"/>
    </row>
    <row r="128" spans="1:11">
      <c r="A128" s="127"/>
      <c r="B128" s="32"/>
      <c r="C128" s="82"/>
      <c r="D128" s="3756"/>
      <c r="E128" s="256"/>
      <c r="F128" s="241"/>
      <c r="G128" s="277"/>
      <c r="H128" s="29"/>
      <c r="I128" s="29"/>
      <c r="J128" s="345"/>
      <c r="K128" s="529"/>
    </row>
    <row r="129" spans="1:11">
      <c r="A129" s="222"/>
      <c r="B129" s="92"/>
      <c r="C129" s="85"/>
      <c r="D129" s="86"/>
      <c r="E129" s="252"/>
      <c r="F129" s="241"/>
      <c r="G129" s="275"/>
      <c r="H129" s="20"/>
      <c r="I129" s="20"/>
      <c r="J129" s="344"/>
      <c r="K129" s="308"/>
    </row>
    <row r="130" spans="1:11">
      <c r="A130" s="127"/>
      <c r="B130" s="225"/>
      <c r="C130" s="82"/>
      <c r="D130" s="83"/>
      <c r="E130" s="252"/>
      <c r="F130" s="241"/>
      <c r="G130" s="276"/>
      <c r="H130" s="29"/>
      <c r="I130" s="29"/>
      <c r="J130" s="345"/>
      <c r="K130" s="529"/>
    </row>
    <row r="131" spans="1:11">
      <c r="A131" s="127"/>
      <c r="B131" s="225"/>
      <c r="C131" s="82"/>
      <c r="D131" s="83"/>
      <c r="E131" s="252"/>
      <c r="F131" s="241"/>
      <c r="G131" s="276"/>
      <c r="H131" s="29"/>
      <c r="I131" s="29"/>
      <c r="J131" s="345"/>
      <c r="K131" s="529"/>
    </row>
    <row r="132" spans="1:11">
      <c r="A132" s="127"/>
      <c r="B132" s="225"/>
      <c r="C132" s="82"/>
      <c r="D132" s="83"/>
      <c r="E132" s="252"/>
      <c r="F132" s="241"/>
      <c r="G132" s="276"/>
      <c r="H132" s="29"/>
      <c r="I132" s="29"/>
      <c r="J132" s="345"/>
      <c r="K132" s="529"/>
    </row>
    <row r="133" spans="1:11">
      <c r="A133" s="127"/>
      <c r="B133" s="225"/>
      <c r="C133" s="82"/>
      <c r="D133" s="83"/>
      <c r="E133" s="252"/>
      <c r="F133" s="241"/>
      <c r="G133" s="276"/>
      <c r="H133" s="29"/>
      <c r="I133" s="29"/>
      <c r="J133" s="345"/>
      <c r="K133" s="529"/>
    </row>
    <row r="134" spans="1:11">
      <c r="A134" s="127"/>
      <c r="B134" s="225"/>
      <c r="C134" s="82"/>
      <c r="D134" s="83"/>
      <c r="E134" s="252"/>
      <c r="F134" s="241"/>
      <c r="G134" s="276"/>
      <c r="H134" s="29"/>
      <c r="I134" s="29"/>
      <c r="J134" s="345"/>
      <c r="K134" s="529"/>
    </row>
    <row r="135" spans="1:11">
      <c r="A135" s="127"/>
      <c r="B135" s="225"/>
      <c r="C135" s="82"/>
      <c r="D135" s="83"/>
      <c r="E135" s="252"/>
      <c r="F135" s="241"/>
      <c r="G135" s="276"/>
      <c r="H135" s="29"/>
      <c r="I135" s="29"/>
      <c r="J135" s="345"/>
      <c r="K135" s="529"/>
    </row>
    <row r="136" spans="1:11">
      <c r="A136" s="127"/>
      <c r="B136" s="225"/>
      <c r="C136" s="82"/>
      <c r="D136" s="83"/>
      <c r="E136" s="252"/>
      <c r="F136" s="241"/>
      <c r="G136" s="276"/>
      <c r="H136" s="29"/>
      <c r="I136" s="29"/>
      <c r="J136" s="345"/>
      <c r="K136" s="529"/>
    </row>
    <row r="137" spans="1:11">
      <c r="A137" s="127"/>
      <c r="B137" s="32"/>
      <c r="C137" s="82"/>
      <c r="D137" s="83"/>
      <c r="E137" s="252"/>
      <c r="F137" s="241"/>
      <c r="G137" s="276"/>
      <c r="H137" s="29"/>
      <c r="I137" s="29"/>
      <c r="J137" s="345"/>
      <c r="K137" s="529"/>
    </row>
    <row r="138" spans="1:11">
      <c r="A138" s="127"/>
      <c r="B138" s="32"/>
      <c r="C138" s="82"/>
      <c r="D138" s="83"/>
      <c r="E138" s="252"/>
      <c r="F138" s="241"/>
      <c r="G138" s="276"/>
      <c r="H138" s="29"/>
      <c r="I138" s="29"/>
      <c r="J138" s="345"/>
      <c r="K138" s="529"/>
    </row>
    <row r="139" spans="1:11">
      <c r="A139" s="136"/>
      <c r="B139" s="32"/>
      <c r="C139" s="82"/>
      <c r="D139" s="83"/>
      <c r="E139" s="252"/>
      <c r="F139" s="241"/>
      <c r="G139" s="276"/>
      <c r="H139" s="29"/>
      <c r="I139" s="29"/>
      <c r="J139" s="345"/>
      <c r="K139" s="529"/>
    </row>
    <row r="140" spans="1:11">
      <c r="A140" s="136"/>
      <c r="B140" s="32"/>
      <c r="C140" s="82"/>
      <c r="D140" s="83"/>
      <c r="E140" s="240"/>
      <c r="F140" s="241"/>
      <c r="G140" s="276"/>
      <c r="H140" s="29"/>
      <c r="I140" s="29"/>
      <c r="J140" s="345"/>
      <c r="K140" s="529"/>
    </row>
    <row r="141" spans="1:11">
      <c r="A141" s="127"/>
      <c r="B141" s="32"/>
      <c r="C141" s="82"/>
      <c r="D141" s="83"/>
      <c r="E141" s="240"/>
      <c r="F141" s="241"/>
      <c r="G141" s="276"/>
      <c r="H141" s="29"/>
      <c r="I141" s="29"/>
      <c r="J141" s="345"/>
      <c r="K141" s="529"/>
    </row>
    <row r="142" spans="1:11">
      <c r="A142" s="151"/>
      <c r="B142" s="32"/>
      <c r="C142" s="82"/>
      <c r="D142" s="83"/>
      <c r="E142" s="242"/>
      <c r="F142" s="243"/>
      <c r="G142" s="276"/>
      <c r="H142" s="82"/>
      <c r="I142" s="29"/>
      <c r="J142" s="345"/>
      <c r="K142" s="529"/>
    </row>
    <row r="143" spans="1:11">
      <c r="A143" s="223"/>
      <c r="B143" s="226"/>
      <c r="C143" s="87"/>
      <c r="D143" s="86"/>
      <c r="E143" s="244"/>
      <c r="F143" s="245"/>
      <c r="G143" s="275"/>
      <c r="H143" s="87"/>
      <c r="I143" s="87"/>
      <c r="J143" s="344"/>
      <c r="K143" s="308"/>
    </row>
    <row r="144" spans="1:11">
      <c r="A144" s="194"/>
      <c r="B144" s="227"/>
      <c r="C144" s="85"/>
      <c r="D144" s="86"/>
      <c r="E144" s="250"/>
      <c r="F144" s="251"/>
      <c r="G144" s="275"/>
      <c r="H144" s="20"/>
      <c r="I144" s="20"/>
      <c r="J144" s="344"/>
      <c r="K144" s="308"/>
    </row>
    <row r="145" spans="1:11">
      <c r="A145" s="127"/>
      <c r="B145" s="32"/>
      <c r="C145" s="82"/>
      <c r="D145" s="83"/>
      <c r="E145" s="252"/>
      <c r="F145" s="241"/>
      <c r="G145" s="276"/>
      <c r="H145" s="29"/>
      <c r="I145" s="29"/>
      <c r="J145" s="345"/>
      <c r="K145" s="529"/>
    </row>
    <row r="146" spans="1:11">
      <c r="A146" s="4"/>
      <c r="B146" s="98"/>
      <c r="C146" s="77"/>
      <c r="D146" s="98"/>
      <c r="E146" s="1"/>
      <c r="F146" s="71"/>
      <c r="G146" s="292"/>
      <c r="H146" s="3"/>
      <c r="I146" s="100"/>
    </row>
    <row r="147" spans="1:11">
      <c r="A147" s="4"/>
      <c r="B147" s="98"/>
      <c r="C147" s="77"/>
      <c r="D147" s="98"/>
      <c r="E147" s="1"/>
      <c r="F147" s="71"/>
      <c r="G147" s="292"/>
      <c r="H147" s="3"/>
      <c r="I147" s="100"/>
    </row>
    <row r="148" spans="1:11" ht="35.25" customHeight="1">
      <c r="A148" s="1" t="s">
        <v>1</v>
      </c>
      <c r="B148" s="1"/>
      <c r="C148" s="71"/>
      <c r="D148" s="77"/>
      <c r="E148" s="232"/>
      <c r="F148" s="233"/>
      <c r="G148" s="270"/>
      <c r="H148" s="1"/>
      <c r="I148" s="1"/>
      <c r="J148" s="341"/>
    </row>
    <row r="149" spans="1:11">
      <c r="A149" s="3761" t="s">
        <v>1184</v>
      </c>
      <c r="B149" s="3761"/>
      <c r="C149" s="10"/>
      <c r="D149" s="78"/>
      <c r="E149" s="232"/>
      <c r="F149" s="233"/>
      <c r="G149" s="270"/>
      <c r="H149" s="1"/>
      <c r="I149" s="1"/>
      <c r="J149" s="341"/>
    </row>
    <row r="150" spans="1:11" ht="21.75" customHeight="1" thickBot="1">
      <c r="A150" s="4"/>
      <c r="B150" s="3"/>
      <c r="C150" s="77"/>
      <c r="D150" s="77"/>
      <c r="E150" s="232"/>
      <c r="F150" s="233"/>
      <c r="G150" s="270"/>
      <c r="H150" s="3"/>
      <c r="I150" s="3"/>
      <c r="J150" s="341"/>
    </row>
    <row r="151" spans="1:11">
      <c r="A151" s="3759"/>
      <c r="B151" s="3760" t="s">
        <v>3</v>
      </c>
      <c r="C151" s="6" t="s">
        <v>4</v>
      </c>
      <c r="D151" s="7" t="s">
        <v>5</v>
      </c>
      <c r="E151" s="234" t="s">
        <v>6</v>
      </c>
      <c r="F151" s="235" t="s">
        <v>6</v>
      </c>
      <c r="G151" s="297" t="s">
        <v>7</v>
      </c>
      <c r="H151" s="80" t="s">
        <v>8</v>
      </c>
      <c r="I151" s="6" t="s">
        <v>9</v>
      </c>
      <c r="J151" s="348" t="s">
        <v>10</v>
      </c>
      <c r="K151" s="514" t="s">
        <v>10</v>
      </c>
    </row>
    <row r="152" spans="1:11" ht="35.25" thickBot="1">
      <c r="A152" s="118"/>
      <c r="B152" s="16"/>
      <c r="C152" s="12"/>
      <c r="D152" s="13" t="s">
        <v>11</v>
      </c>
      <c r="E152" s="236" t="s">
        <v>12</v>
      </c>
      <c r="F152" s="237" t="s">
        <v>13</v>
      </c>
      <c r="G152" s="298"/>
      <c r="H152" s="12" t="s">
        <v>14</v>
      </c>
      <c r="I152" s="12"/>
      <c r="J152" s="349" t="s">
        <v>15</v>
      </c>
      <c r="K152" s="531" t="s">
        <v>16</v>
      </c>
    </row>
    <row r="153" spans="1:11">
      <c r="A153" s="221"/>
      <c r="B153" s="224"/>
      <c r="C153" s="220"/>
      <c r="D153" s="206"/>
      <c r="E153" s="238"/>
      <c r="F153" s="239"/>
      <c r="G153" s="296"/>
      <c r="H153" s="220"/>
      <c r="I153" s="220"/>
      <c r="J153" s="350"/>
      <c r="K153" s="530"/>
    </row>
    <row r="154" spans="1:11">
      <c r="A154" s="222"/>
      <c r="B154" s="26"/>
      <c r="C154" s="85"/>
      <c r="D154" s="86"/>
      <c r="E154" s="250"/>
      <c r="F154" s="251"/>
      <c r="G154" s="275"/>
      <c r="H154" s="204"/>
      <c r="I154" s="20"/>
      <c r="J154" s="344"/>
      <c r="K154" s="308"/>
    </row>
    <row r="155" spans="1:11">
      <c r="A155" s="127"/>
      <c r="B155" s="32"/>
      <c r="C155" s="82"/>
      <c r="D155" s="83"/>
      <c r="E155" s="250"/>
      <c r="F155" s="251"/>
      <c r="G155" s="276"/>
      <c r="H155" s="203"/>
      <c r="I155" s="29"/>
      <c r="J155" s="345"/>
      <c r="K155" s="529"/>
    </row>
    <row r="156" spans="1:11">
      <c r="A156" s="127"/>
      <c r="B156" s="32"/>
      <c r="C156" s="82"/>
      <c r="D156" s="83"/>
      <c r="E156" s="252"/>
      <c r="F156" s="241"/>
      <c r="G156" s="276"/>
      <c r="H156" s="203"/>
      <c r="I156" s="29"/>
      <c r="J156" s="345"/>
      <c r="K156" s="529"/>
    </row>
    <row r="157" spans="1:11">
      <c r="A157" s="127"/>
      <c r="B157" s="32"/>
      <c r="C157" s="82"/>
      <c r="D157" s="83"/>
      <c r="E157" s="252"/>
      <c r="F157" s="241"/>
      <c r="G157" s="276"/>
      <c r="H157" s="29"/>
      <c r="I157" s="29"/>
      <c r="J157" s="345"/>
      <c r="K157" s="529"/>
    </row>
    <row r="158" spans="1:11">
      <c r="A158" s="127"/>
      <c r="B158" s="32"/>
      <c r="C158" s="82"/>
      <c r="D158" s="83"/>
      <c r="E158" s="252"/>
      <c r="F158" s="241"/>
      <c r="G158" s="276"/>
      <c r="H158" s="29"/>
      <c r="I158" s="29"/>
      <c r="J158" s="345"/>
      <c r="K158" s="529"/>
    </row>
    <row r="159" spans="1:11">
      <c r="A159" s="127"/>
      <c r="B159" s="32"/>
      <c r="C159" s="82"/>
      <c r="D159" s="83"/>
      <c r="E159" s="252"/>
      <c r="F159" s="241"/>
      <c r="G159" s="276"/>
      <c r="H159" s="29"/>
      <c r="I159" s="29"/>
      <c r="J159" s="345"/>
      <c r="K159" s="529"/>
    </row>
    <row r="160" spans="1:11">
      <c r="A160" s="127"/>
      <c r="B160" s="26"/>
      <c r="C160" s="82"/>
      <c r="D160" s="83"/>
      <c r="E160" s="252"/>
      <c r="F160" s="241"/>
      <c r="G160" s="276"/>
      <c r="H160" s="29"/>
      <c r="I160" s="29"/>
      <c r="J160" s="345"/>
      <c r="K160" s="529"/>
    </row>
    <row r="161" spans="1:11">
      <c r="A161" s="127"/>
      <c r="B161" s="60"/>
      <c r="C161" s="82"/>
      <c r="D161" s="83"/>
      <c r="E161" s="252"/>
      <c r="F161" s="241"/>
      <c r="G161" s="276"/>
      <c r="H161" s="29"/>
      <c r="I161" s="29"/>
      <c r="J161" s="345"/>
      <c r="K161" s="529"/>
    </row>
    <row r="162" spans="1:11">
      <c r="A162" s="127"/>
      <c r="B162" s="32"/>
      <c r="C162" s="82"/>
      <c r="D162" s="3756"/>
      <c r="E162" s="256"/>
      <c r="F162" s="241"/>
      <c r="G162" s="277"/>
      <c r="H162" s="29"/>
      <c r="I162" s="29"/>
      <c r="J162" s="345"/>
      <c r="K162" s="529"/>
    </row>
    <row r="163" spans="1:11">
      <c r="A163" s="127"/>
      <c r="B163" s="32"/>
      <c r="C163" s="82"/>
      <c r="D163" s="3756"/>
      <c r="E163" s="256"/>
      <c r="F163" s="241"/>
      <c r="G163" s="277"/>
      <c r="H163" s="29"/>
      <c r="I163" s="29"/>
      <c r="J163" s="345"/>
      <c r="K163" s="529"/>
    </row>
    <row r="164" spans="1:11">
      <c r="A164" s="127"/>
      <c r="B164" s="32"/>
      <c r="C164" s="82"/>
      <c r="D164" s="3756"/>
      <c r="E164" s="256"/>
      <c r="F164" s="241"/>
      <c r="G164" s="277"/>
      <c r="H164" s="29"/>
      <c r="I164" s="29"/>
      <c r="J164" s="345"/>
      <c r="K164" s="529"/>
    </row>
    <row r="165" spans="1:11">
      <c r="A165" s="222"/>
      <c r="B165" s="92"/>
      <c r="C165" s="85"/>
      <c r="D165" s="86"/>
      <c r="E165" s="252"/>
      <c r="F165" s="241"/>
      <c r="G165" s="275"/>
      <c r="H165" s="20"/>
      <c r="I165" s="20"/>
      <c r="J165" s="344"/>
      <c r="K165" s="308"/>
    </row>
    <row r="166" spans="1:11">
      <c r="A166" s="127"/>
      <c r="B166" s="225"/>
      <c r="C166" s="82"/>
      <c r="D166" s="83"/>
      <c r="E166" s="252"/>
      <c r="F166" s="241"/>
      <c r="G166" s="276"/>
      <c r="H166" s="29"/>
      <c r="I166" s="29"/>
      <c r="J166" s="345"/>
      <c r="K166" s="529"/>
    </row>
    <row r="167" spans="1:11">
      <c r="A167" s="127"/>
      <c r="B167" s="225"/>
      <c r="C167" s="82"/>
      <c r="D167" s="83"/>
      <c r="E167" s="252"/>
      <c r="F167" s="241"/>
      <c r="G167" s="276"/>
      <c r="H167" s="29"/>
      <c r="I167" s="29"/>
      <c r="J167" s="345"/>
      <c r="K167" s="529"/>
    </row>
    <row r="168" spans="1:11">
      <c r="A168" s="127"/>
      <c r="B168" s="225"/>
      <c r="C168" s="82"/>
      <c r="D168" s="83"/>
      <c r="E168" s="252"/>
      <c r="F168" s="241"/>
      <c r="G168" s="276"/>
      <c r="H168" s="29"/>
      <c r="I168" s="29"/>
      <c r="J168" s="345"/>
      <c r="K168" s="529"/>
    </row>
    <row r="169" spans="1:11">
      <c r="A169" s="127"/>
      <c r="B169" s="225"/>
      <c r="C169" s="82"/>
      <c r="D169" s="83"/>
      <c r="E169" s="252"/>
      <c r="F169" s="241"/>
      <c r="G169" s="276"/>
      <c r="H169" s="29"/>
      <c r="I169" s="29"/>
      <c r="J169" s="345"/>
      <c r="K169" s="529"/>
    </row>
    <row r="170" spans="1:11">
      <c r="A170" s="127"/>
      <c r="B170" s="225"/>
      <c r="C170" s="82"/>
      <c r="D170" s="83"/>
      <c r="E170" s="252"/>
      <c r="F170" s="241"/>
      <c r="G170" s="276"/>
      <c r="H170" s="29"/>
      <c r="I170" s="29"/>
      <c r="J170" s="345"/>
      <c r="K170" s="529"/>
    </row>
    <row r="171" spans="1:11">
      <c r="A171" s="127"/>
      <c r="B171" s="225"/>
      <c r="C171" s="82"/>
      <c r="D171" s="83"/>
      <c r="E171" s="252"/>
      <c r="F171" s="241"/>
      <c r="G171" s="276"/>
      <c r="H171" s="29"/>
      <c r="I171" s="29"/>
      <c r="J171" s="345"/>
      <c r="K171" s="529"/>
    </row>
    <row r="172" spans="1:11">
      <c r="A172" s="127"/>
      <c r="B172" s="225"/>
      <c r="C172" s="82"/>
      <c r="D172" s="83"/>
      <c r="E172" s="252"/>
      <c r="F172" s="241"/>
      <c r="G172" s="276"/>
      <c r="H172" s="29"/>
      <c r="I172" s="29"/>
      <c r="J172" s="345"/>
      <c r="K172" s="529"/>
    </row>
    <row r="173" spans="1:11">
      <c r="A173" s="127"/>
      <c r="B173" s="32"/>
      <c r="C173" s="82"/>
      <c r="D173" s="83"/>
      <c r="E173" s="252"/>
      <c r="F173" s="241"/>
      <c r="G173" s="276"/>
      <c r="H173" s="29"/>
      <c r="I173" s="29"/>
      <c r="J173" s="345"/>
      <c r="K173" s="529"/>
    </row>
    <row r="174" spans="1:11">
      <c r="A174" s="127"/>
      <c r="B174" s="32"/>
      <c r="C174" s="82"/>
      <c r="D174" s="83"/>
      <c r="E174" s="252"/>
      <c r="F174" s="241"/>
      <c r="G174" s="276"/>
      <c r="H174" s="29"/>
      <c r="I174" s="29"/>
      <c r="J174" s="345"/>
      <c r="K174" s="529"/>
    </row>
    <row r="175" spans="1:11">
      <c r="A175" s="136"/>
      <c r="B175" s="32"/>
      <c r="C175" s="82"/>
      <c r="D175" s="83"/>
      <c r="E175" s="252"/>
      <c r="F175" s="241"/>
      <c r="G175" s="276"/>
      <c r="H175" s="29"/>
      <c r="I175" s="29"/>
      <c r="J175" s="345"/>
      <c r="K175" s="529"/>
    </row>
    <row r="176" spans="1:11">
      <c r="A176" s="136"/>
      <c r="B176" s="32"/>
      <c r="C176" s="82"/>
      <c r="D176" s="83"/>
      <c r="E176" s="240"/>
      <c r="F176" s="241"/>
      <c r="G176" s="276"/>
      <c r="H176" s="29"/>
      <c r="I176" s="29"/>
      <c r="J176" s="345"/>
      <c r="K176" s="529"/>
    </row>
    <row r="177" spans="1:11">
      <c r="A177" s="127"/>
      <c r="B177" s="32"/>
      <c r="C177" s="82"/>
      <c r="D177" s="83"/>
      <c r="E177" s="240"/>
      <c r="F177" s="241"/>
      <c r="G177" s="276"/>
      <c r="H177" s="29"/>
      <c r="I177" s="29"/>
      <c r="J177" s="345"/>
      <c r="K177" s="529"/>
    </row>
    <row r="178" spans="1:11">
      <c r="A178" s="151"/>
      <c r="B178" s="32"/>
      <c r="C178" s="82"/>
      <c r="D178" s="83"/>
      <c r="E178" s="242"/>
      <c r="F178" s="243"/>
      <c r="G178" s="276"/>
      <c r="H178" s="82"/>
      <c r="I178" s="29"/>
      <c r="J178" s="345"/>
      <c r="K178" s="529"/>
    </row>
    <row r="179" spans="1:11">
      <c r="A179" s="223"/>
      <c r="B179" s="226"/>
      <c r="C179" s="87"/>
      <c r="D179" s="86"/>
      <c r="E179" s="244"/>
      <c r="F179" s="245"/>
      <c r="G179" s="275"/>
      <c r="H179" s="87"/>
      <c r="I179" s="87"/>
      <c r="J179" s="344"/>
      <c r="K179" s="308"/>
    </row>
    <row r="180" spans="1:11">
      <c r="A180" s="194"/>
      <c r="B180" s="227"/>
      <c r="C180" s="85"/>
      <c r="D180" s="86"/>
      <c r="E180" s="250"/>
      <c r="F180" s="251"/>
      <c r="G180" s="275"/>
      <c r="H180" s="20"/>
      <c r="I180" s="20"/>
      <c r="J180" s="344"/>
      <c r="K180" s="308"/>
    </row>
    <row r="181" spans="1:11">
      <c r="A181" s="127"/>
      <c r="B181" s="32"/>
      <c r="C181" s="82"/>
      <c r="D181" s="83"/>
      <c r="E181" s="252"/>
      <c r="F181" s="241"/>
      <c r="G181" s="276"/>
      <c r="H181" s="29"/>
      <c r="I181" s="29"/>
      <c r="J181" s="345"/>
      <c r="K181" s="529"/>
    </row>
    <row r="182" spans="1:11">
      <c r="A182" s="4"/>
      <c r="B182" s="98"/>
      <c r="C182" s="77"/>
      <c r="D182" s="98"/>
      <c r="E182" s="1"/>
      <c r="F182" s="71"/>
      <c r="G182" s="292"/>
      <c r="H182" s="3"/>
      <c r="I182" s="100"/>
    </row>
  </sheetData>
  <mergeCells count="5">
    <mergeCell ref="A3:B3"/>
    <mergeCell ref="A39:B39"/>
    <mergeCell ref="A113:B113"/>
    <mergeCell ref="A149:B149"/>
    <mergeCell ref="A77:B77"/>
  </mergeCells>
  <phoneticPr fontId="4" type="noConversion"/>
  <pageMargins left="0.75" right="0.15" top="0.18" bottom="0.14000000000000001" header="0.16" footer="0.14000000000000001"/>
  <pageSetup paperSize="9" scale="64" orientation="portrait" r:id="rId1"/>
  <headerFooter alignWithMargins="0"/>
  <rowBreaks count="4" manualBreakCount="4">
    <brk id="36" max="13" man="1"/>
    <brk id="74" max="16383" man="1"/>
    <brk id="110" max="16383" man="1"/>
    <brk id="146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B1831-C67B-41C8-B08D-5B7D7075B688}">
  <dimension ref="A1:O610"/>
  <sheetViews>
    <sheetView topLeftCell="A90" zoomScaleNormal="100" workbookViewId="0">
      <selection activeCell="G43" sqref="G43"/>
    </sheetView>
  </sheetViews>
  <sheetFormatPr defaultColWidth="12.140625" defaultRowHeight="34.5"/>
  <cols>
    <col min="1" max="1" width="2.7109375" style="98" customWidth="1"/>
    <col min="2" max="2" width="36.28515625" style="77" customWidth="1"/>
    <col min="3" max="3" width="13.85546875" style="98" customWidth="1"/>
    <col min="4" max="4" width="13.85546875" style="1" customWidth="1"/>
    <col min="5" max="5" width="13.85546875" style="178" customWidth="1"/>
    <col min="6" max="6" width="13.85546875" style="100" customWidth="1"/>
    <col min="7" max="7" width="13.85546875" style="98" customWidth="1"/>
    <col min="8" max="8" width="13.7109375" style="100" customWidth="1"/>
    <col min="9" max="9" width="20" style="101" customWidth="1"/>
    <col min="10" max="10" width="15.42578125" style="295" customWidth="1"/>
    <col min="11" max="11" width="15.7109375" style="333" customWidth="1"/>
    <col min="12" max="12" width="13.85546875" style="104" customWidth="1"/>
    <col min="13" max="13" width="8.85546875" style="105" customWidth="1"/>
    <col min="14" max="14" width="18.140625" style="101" customWidth="1"/>
    <col min="15" max="16384" width="12.140625" style="3"/>
  </cols>
  <sheetData>
    <row r="1" spans="1:14" ht="35.25" customHeight="1">
      <c r="A1" s="4"/>
      <c r="B1" s="106"/>
      <c r="C1" s="77"/>
      <c r="D1" s="98"/>
      <c r="E1" s="1"/>
      <c r="F1" s="71"/>
      <c r="G1" s="354"/>
      <c r="H1" s="3"/>
      <c r="I1" s="100"/>
      <c r="J1" s="301"/>
      <c r="L1" s="3"/>
      <c r="M1" s="3"/>
      <c r="N1" s="3"/>
    </row>
    <row r="2" spans="1:14" s="1" customFormat="1" ht="37.5">
      <c r="A2" s="2" t="s">
        <v>1</v>
      </c>
      <c r="B2" s="3753"/>
      <c r="C2" s="354"/>
      <c r="D2" s="98"/>
      <c r="E2" s="1178"/>
      <c r="F2" s="355"/>
      <c r="G2" s="71"/>
      <c r="H2" s="100"/>
      <c r="I2" s="3"/>
      <c r="J2" s="356"/>
      <c r="K2" s="309"/>
    </row>
    <row r="3" spans="1:14" s="1" customFormat="1">
      <c r="A3" s="3761" t="s">
        <v>3878</v>
      </c>
      <c r="B3" s="3761"/>
      <c r="C3" s="3761"/>
      <c r="D3" s="4"/>
      <c r="E3" s="91"/>
      <c r="F3" s="293"/>
      <c r="G3" s="71"/>
      <c r="H3" s="100"/>
      <c r="I3" s="3"/>
      <c r="J3" s="356"/>
      <c r="K3" s="309"/>
    </row>
    <row r="4" spans="1:14" ht="35.25" customHeight="1" thickBot="1">
      <c r="A4" s="4"/>
      <c r="B4" s="3753"/>
      <c r="C4" s="354"/>
      <c r="D4" s="77"/>
      <c r="E4" s="98"/>
      <c r="F4" s="355"/>
      <c r="G4" s="71"/>
      <c r="I4" s="3"/>
      <c r="J4" s="356"/>
      <c r="K4" s="309"/>
      <c r="L4" s="3"/>
      <c r="M4" s="3"/>
      <c r="N4" s="3"/>
    </row>
    <row r="5" spans="1:14" s="10" customFormat="1">
      <c r="A5" s="7"/>
      <c r="B5" s="3760" t="s">
        <v>3</v>
      </c>
      <c r="C5" s="113" t="s">
        <v>4</v>
      </c>
      <c r="D5" s="7" t="s">
        <v>5</v>
      </c>
      <c r="E5" s="1470" t="s">
        <v>6</v>
      </c>
      <c r="F5" s="1471" t="s">
        <v>6</v>
      </c>
      <c r="G5" s="1537" t="s">
        <v>7</v>
      </c>
      <c r="H5" s="6" t="s">
        <v>8</v>
      </c>
      <c r="I5" s="113" t="s">
        <v>936</v>
      </c>
      <c r="J5" s="377" t="s">
        <v>10</v>
      </c>
      <c r="K5" s="219" t="s">
        <v>10</v>
      </c>
    </row>
    <row r="6" spans="1:14" s="10" customFormat="1" ht="35.25" thickBot="1">
      <c r="A6" s="120"/>
      <c r="B6" s="16"/>
      <c r="C6" s="123"/>
      <c r="D6" s="13" t="s">
        <v>11</v>
      </c>
      <c r="E6" s="1472" t="s">
        <v>13</v>
      </c>
      <c r="F6" s="1473" t="s">
        <v>12</v>
      </c>
      <c r="G6" s="1538"/>
      <c r="H6" s="12" t="s">
        <v>14</v>
      </c>
      <c r="I6" s="123" t="s">
        <v>937</v>
      </c>
      <c r="J6" s="378" t="s">
        <v>15</v>
      </c>
      <c r="K6" s="307" t="s">
        <v>16</v>
      </c>
    </row>
    <row r="7" spans="1:14">
      <c r="A7" s="388"/>
      <c r="B7" s="1509" t="s">
        <v>648</v>
      </c>
      <c r="C7" s="85"/>
      <c r="D7" s="86"/>
      <c r="E7" s="22"/>
      <c r="F7" s="23"/>
      <c r="G7" s="652" t="s">
        <v>649</v>
      </c>
      <c r="H7" s="204"/>
      <c r="I7" s="20" t="s">
        <v>650</v>
      </c>
      <c r="J7" s="352" t="s">
        <v>651</v>
      </c>
      <c r="K7" s="310"/>
      <c r="L7" s="3"/>
      <c r="M7" s="3"/>
      <c r="N7" s="3"/>
    </row>
    <row r="8" spans="1:14">
      <c r="A8" s="94"/>
      <c r="B8" s="92" t="s">
        <v>652</v>
      </c>
      <c r="C8" s="85" t="s">
        <v>189</v>
      </c>
      <c r="D8" s="86" t="s">
        <v>291</v>
      </c>
      <c r="E8" s="31">
        <v>25</v>
      </c>
      <c r="F8" s="23"/>
      <c r="G8" s="275" t="s">
        <v>693</v>
      </c>
      <c r="H8" s="204"/>
      <c r="I8" s="29" t="s">
        <v>350</v>
      </c>
      <c r="J8" s="204">
        <v>950</v>
      </c>
      <c r="K8" s="310">
        <f>J8/50</f>
        <v>19</v>
      </c>
      <c r="L8" s="3"/>
      <c r="M8" s="3"/>
      <c r="N8" s="3"/>
    </row>
    <row r="9" spans="1:14">
      <c r="A9" s="94"/>
      <c r="B9" s="92" t="s">
        <v>655</v>
      </c>
      <c r="C9" s="85" t="s">
        <v>656</v>
      </c>
      <c r="D9" s="86" t="s">
        <v>291</v>
      </c>
      <c r="E9" s="23">
        <v>80</v>
      </c>
      <c r="F9" s="23"/>
      <c r="G9" s="954" t="s">
        <v>678</v>
      </c>
      <c r="H9" s="204" t="s">
        <v>9181</v>
      </c>
      <c r="I9" s="29" t="s">
        <v>350</v>
      </c>
      <c r="J9" s="204">
        <v>3280</v>
      </c>
      <c r="K9" s="310">
        <f>J9/50</f>
        <v>65.599999999999994</v>
      </c>
      <c r="L9" s="3"/>
      <c r="M9" s="3"/>
      <c r="N9" s="3"/>
    </row>
    <row r="10" spans="1:14">
      <c r="A10" s="94"/>
      <c r="B10" s="92" t="s">
        <v>662</v>
      </c>
      <c r="C10" s="82" t="s">
        <v>21</v>
      </c>
      <c r="D10" s="86" t="s">
        <v>663</v>
      </c>
      <c r="E10" s="23">
        <v>120</v>
      </c>
      <c r="F10" s="23"/>
      <c r="G10" s="649" t="s">
        <v>664</v>
      </c>
      <c r="H10" s="203"/>
      <c r="I10" s="29" t="s">
        <v>350</v>
      </c>
      <c r="J10" s="203">
        <v>2375</v>
      </c>
      <c r="K10" s="310">
        <v>95</v>
      </c>
      <c r="L10" s="3"/>
      <c r="M10" s="3"/>
      <c r="N10" s="3"/>
    </row>
    <row r="11" spans="1:14">
      <c r="A11" s="94"/>
      <c r="B11" s="92" t="s">
        <v>665</v>
      </c>
      <c r="C11" s="85" t="s">
        <v>666</v>
      </c>
      <c r="D11" s="86" t="s">
        <v>613</v>
      </c>
      <c r="E11" s="33"/>
      <c r="F11" s="34"/>
      <c r="G11" s="644" t="s">
        <v>678</v>
      </c>
      <c r="H11" s="203" t="s">
        <v>9182</v>
      </c>
      <c r="I11" s="29"/>
      <c r="J11" s="203" t="s">
        <v>8282</v>
      </c>
      <c r="K11" s="310" t="s">
        <v>8283</v>
      </c>
      <c r="L11" s="3"/>
      <c r="M11" s="3"/>
      <c r="N11" s="3"/>
    </row>
    <row r="12" spans="1:14">
      <c r="A12" s="94"/>
      <c r="B12" s="92" t="s">
        <v>665</v>
      </c>
      <c r="C12" s="82" t="s">
        <v>392</v>
      </c>
      <c r="D12" s="86" t="s">
        <v>671</v>
      </c>
      <c r="E12" s="33">
        <v>20</v>
      </c>
      <c r="F12" s="34" t="s">
        <v>9183</v>
      </c>
      <c r="G12" s="649" t="s">
        <v>678</v>
      </c>
      <c r="H12" s="29" t="s">
        <v>9184</v>
      </c>
      <c r="I12" s="29" t="s">
        <v>350</v>
      </c>
      <c r="J12" s="203" t="s">
        <v>2857</v>
      </c>
      <c r="K12" s="310">
        <v>14.5</v>
      </c>
      <c r="L12" s="3"/>
      <c r="M12" s="3"/>
      <c r="N12" s="3"/>
    </row>
    <row r="13" spans="1:14">
      <c r="A13" s="94"/>
      <c r="B13" s="46" t="s">
        <v>676</v>
      </c>
      <c r="C13" s="82" t="s">
        <v>392</v>
      </c>
      <c r="D13" s="86" t="s">
        <v>677</v>
      </c>
      <c r="E13" s="33">
        <v>35</v>
      </c>
      <c r="F13" s="34"/>
      <c r="G13" s="649" t="s">
        <v>678</v>
      </c>
      <c r="H13" s="416" t="s">
        <v>679</v>
      </c>
      <c r="I13" s="29" t="s">
        <v>350</v>
      </c>
      <c r="J13" s="416" t="s">
        <v>680</v>
      </c>
      <c r="K13" s="310">
        <v>28.5</v>
      </c>
      <c r="L13" s="3"/>
      <c r="M13" s="3"/>
      <c r="N13" s="3"/>
    </row>
    <row r="14" spans="1:14">
      <c r="A14" s="94"/>
      <c r="B14" s="46" t="s">
        <v>681</v>
      </c>
      <c r="C14" s="82" t="s">
        <v>66</v>
      </c>
      <c r="D14" s="86" t="s">
        <v>682</v>
      </c>
      <c r="E14" s="33">
        <v>120</v>
      </c>
      <c r="F14" s="34"/>
      <c r="G14" s="644" t="s">
        <v>678</v>
      </c>
      <c r="H14" s="162" t="s">
        <v>7007</v>
      </c>
      <c r="I14" s="29" t="s">
        <v>350</v>
      </c>
      <c r="J14" s="203" t="s">
        <v>9185</v>
      </c>
      <c r="K14" s="310">
        <v>91.2</v>
      </c>
      <c r="L14" s="3"/>
      <c r="M14" s="3"/>
      <c r="N14" s="3"/>
    </row>
    <row r="15" spans="1:14">
      <c r="A15" s="94"/>
      <c r="B15" s="46" t="s">
        <v>687</v>
      </c>
      <c r="C15" s="82" t="s">
        <v>392</v>
      </c>
      <c r="D15" s="86" t="s">
        <v>291</v>
      </c>
      <c r="E15" s="33"/>
      <c r="F15" s="34"/>
      <c r="G15" s="644" t="s">
        <v>688</v>
      </c>
      <c r="H15" s="29"/>
      <c r="I15" s="29" t="s">
        <v>350</v>
      </c>
      <c r="J15" s="203">
        <v>4000</v>
      </c>
      <c r="K15" s="310">
        <f>J15/50</f>
        <v>80</v>
      </c>
      <c r="L15" s="3"/>
      <c r="M15" s="3"/>
      <c r="N15" s="3"/>
    </row>
    <row r="16" spans="1:14">
      <c r="A16" s="94"/>
      <c r="B16" s="92" t="s">
        <v>689</v>
      </c>
      <c r="C16" s="82" t="s">
        <v>392</v>
      </c>
      <c r="D16" s="86" t="s">
        <v>613</v>
      </c>
      <c r="E16" s="33">
        <v>50</v>
      </c>
      <c r="F16" s="34"/>
      <c r="G16" s="644" t="s">
        <v>2565</v>
      </c>
      <c r="H16" s="29"/>
      <c r="I16" s="29" t="s">
        <v>350</v>
      </c>
      <c r="J16" s="203">
        <v>2100</v>
      </c>
      <c r="K16" s="310">
        <f>J16/60</f>
        <v>35</v>
      </c>
      <c r="L16" s="3"/>
      <c r="M16" s="3"/>
      <c r="N16" s="3"/>
    </row>
    <row r="17" spans="1:15">
      <c r="A17" s="94"/>
      <c r="B17" s="1045" t="s">
        <v>260</v>
      </c>
      <c r="C17" s="82" t="s">
        <v>392</v>
      </c>
      <c r="D17" s="86" t="s">
        <v>613</v>
      </c>
      <c r="E17" s="33">
        <v>20</v>
      </c>
      <c r="F17" s="34"/>
      <c r="G17" s="649" t="s">
        <v>693</v>
      </c>
      <c r="H17" s="29"/>
      <c r="I17" s="29" t="s">
        <v>350</v>
      </c>
      <c r="J17" s="203">
        <v>810</v>
      </c>
      <c r="K17" s="310">
        <f>J17/60</f>
        <v>13.5</v>
      </c>
      <c r="L17" s="3"/>
      <c r="M17" s="3"/>
      <c r="N17" s="3"/>
    </row>
    <row r="18" spans="1:15">
      <c r="A18" s="21"/>
      <c r="B18" s="46" t="s">
        <v>694</v>
      </c>
      <c r="C18" s="82" t="s">
        <v>189</v>
      </c>
      <c r="D18" s="86" t="s">
        <v>613</v>
      </c>
      <c r="E18" s="1976">
        <v>50</v>
      </c>
      <c r="F18" s="34"/>
      <c r="G18" s="653" t="s">
        <v>678</v>
      </c>
      <c r="H18" s="29" t="s">
        <v>9186</v>
      </c>
      <c r="I18" s="29" t="s">
        <v>350</v>
      </c>
      <c r="J18" s="203" t="s">
        <v>7007</v>
      </c>
      <c r="K18" s="310">
        <v>37.5</v>
      </c>
      <c r="L18" s="3"/>
      <c r="M18" s="3"/>
      <c r="N18" s="3"/>
    </row>
    <row r="19" spans="1:15" ht="35.25" thickBot="1">
      <c r="A19" s="1766"/>
      <c r="B19" s="46" t="s">
        <v>697</v>
      </c>
      <c r="C19" s="82" t="s">
        <v>189</v>
      </c>
      <c r="D19" s="86" t="s">
        <v>22</v>
      </c>
      <c r="E19" s="1976"/>
      <c r="F19" s="34"/>
      <c r="G19" s="653" t="s">
        <v>698</v>
      </c>
      <c r="H19" s="29"/>
      <c r="I19" s="29" t="s">
        <v>350</v>
      </c>
      <c r="J19" s="203">
        <v>900</v>
      </c>
      <c r="K19" s="310">
        <f>J19/10</f>
        <v>90</v>
      </c>
      <c r="L19" s="3"/>
      <c r="M19" s="3"/>
      <c r="N19" s="3"/>
    </row>
    <row r="20" spans="1:15" ht="35.25" thickTop="1">
      <c r="A20" s="21"/>
      <c r="B20" s="46" t="s">
        <v>699</v>
      </c>
      <c r="C20" s="82" t="s">
        <v>189</v>
      </c>
      <c r="D20" s="86" t="s">
        <v>613</v>
      </c>
      <c r="E20" s="1976">
        <v>25</v>
      </c>
      <c r="F20" s="34" t="s">
        <v>700</v>
      </c>
      <c r="G20" s="653" t="s">
        <v>9187</v>
      </c>
      <c r="H20" s="29">
        <v>675</v>
      </c>
      <c r="I20" s="29" t="s">
        <v>701</v>
      </c>
      <c r="J20" s="203">
        <v>705</v>
      </c>
      <c r="K20" s="310" t="s">
        <v>9188</v>
      </c>
      <c r="L20" s="3"/>
      <c r="M20" s="3"/>
      <c r="N20" s="3"/>
    </row>
    <row r="21" spans="1:15">
      <c r="A21" s="94"/>
      <c r="B21" s="46" t="s">
        <v>702</v>
      </c>
      <c r="C21" s="82" t="s">
        <v>189</v>
      </c>
      <c r="D21" s="86" t="s">
        <v>613</v>
      </c>
      <c r="E21" s="33">
        <v>30</v>
      </c>
      <c r="F21" s="34"/>
      <c r="G21" s="652" t="s">
        <v>2565</v>
      </c>
      <c r="H21" s="20"/>
      <c r="I21" s="29" t="s">
        <v>350</v>
      </c>
      <c r="J21" s="204">
        <v>850</v>
      </c>
      <c r="K21" s="310">
        <f>J21/60</f>
        <v>14.166666666666666</v>
      </c>
      <c r="L21" s="3"/>
      <c r="M21" s="3"/>
      <c r="N21" s="3"/>
    </row>
    <row r="22" spans="1:15">
      <c r="A22" s="21"/>
      <c r="B22" s="92" t="s">
        <v>705</v>
      </c>
      <c r="C22" s="85" t="s">
        <v>45</v>
      </c>
      <c r="D22" s="86" t="s">
        <v>183</v>
      </c>
      <c r="E22" s="33"/>
      <c r="F22" s="34"/>
      <c r="G22" s="954" t="s">
        <v>706</v>
      </c>
      <c r="H22" s="20"/>
      <c r="I22" s="29" t="s">
        <v>350</v>
      </c>
      <c r="J22" s="204">
        <v>600</v>
      </c>
      <c r="K22" s="310">
        <f>J22/20</f>
        <v>30</v>
      </c>
      <c r="L22" s="3"/>
      <c r="M22" s="3"/>
      <c r="N22" s="3"/>
    </row>
    <row r="23" spans="1:15">
      <c r="A23" s="94"/>
      <c r="B23" s="46" t="s">
        <v>707</v>
      </c>
      <c r="C23" s="82"/>
      <c r="D23" s="86"/>
      <c r="E23" s="33"/>
      <c r="F23" s="34"/>
      <c r="G23" s="644" t="s">
        <v>708</v>
      </c>
      <c r="H23" s="29"/>
      <c r="I23" s="29" t="s">
        <v>350</v>
      </c>
      <c r="J23" s="203">
        <v>215</v>
      </c>
      <c r="K23" s="310"/>
      <c r="M23" s="104"/>
      <c r="N23" s="105"/>
      <c r="O23" s="101"/>
    </row>
    <row r="24" spans="1:15">
      <c r="A24" s="21"/>
      <c r="B24" s="92" t="s">
        <v>709</v>
      </c>
      <c r="C24" s="82" t="s">
        <v>45</v>
      </c>
      <c r="D24" s="86" t="s">
        <v>183</v>
      </c>
      <c r="E24" s="33"/>
      <c r="F24" s="34"/>
      <c r="G24" s="644" t="s">
        <v>710</v>
      </c>
      <c r="H24" s="29"/>
      <c r="I24" s="29" t="s">
        <v>350</v>
      </c>
      <c r="J24" s="203">
        <v>740</v>
      </c>
      <c r="K24" s="310">
        <f>J24/20</f>
        <v>37</v>
      </c>
      <c r="L24" s="3"/>
      <c r="M24" s="3"/>
      <c r="N24" s="3"/>
    </row>
    <row r="25" spans="1:15">
      <c r="A25" s="94"/>
      <c r="B25" s="46" t="s">
        <v>711</v>
      </c>
      <c r="C25" s="82" t="s">
        <v>45</v>
      </c>
      <c r="D25" s="86" t="s">
        <v>663</v>
      </c>
      <c r="E25" s="33"/>
      <c r="F25" s="34"/>
      <c r="G25" s="644" t="s">
        <v>712</v>
      </c>
      <c r="H25" s="29"/>
      <c r="I25" s="53"/>
      <c r="J25" s="203">
        <v>1475</v>
      </c>
      <c r="K25" s="310">
        <f>J25/25</f>
        <v>59</v>
      </c>
      <c r="L25" s="3"/>
      <c r="M25" s="3"/>
      <c r="N25" s="3"/>
    </row>
    <row r="26" spans="1:15">
      <c r="A26" s="21"/>
      <c r="B26" s="128" t="s">
        <v>713</v>
      </c>
      <c r="C26" s="82"/>
      <c r="D26" s="86" t="s">
        <v>714</v>
      </c>
      <c r="E26" s="33"/>
      <c r="F26" s="34">
        <v>30</v>
      </c>
      <c r="G26" s="644" t="s">
        <v>715</v>
      </c>
      <c r="H26" s="29"/>
      <c r="I26" s="29"/>
      <c r="J26" s="203">
        <v>130</v>
      </c>
      <c r="K26" s="310">
        <f>J26/6</f>
        <v>21.666666666666668</v>
      </c>
      <c r="L26" s="3"/>
      <c r="M26" s="3"/>
      <c r="N26" s="3"/>
    </row>
    <row r="27" spans="1:15">
      <c r="A27" s="21"/>
      <c r="B27" s="46"/>
      <c r="C27" s="82"/>
      <c r="D27" s="83"/>
      <c r="E27" s="33"/>
      <c r="F27" s="34"/>
      <c r="G27" s="276"/>
      <c r="H27" s="29"/>
      <c r="I27" s="29"/>
      <c r="J27" s="203"/>
      <c r="K27" s="332"/>
      <c r="L27" s="3"/>
      <c r="M27" s="3"/>
      <c r="N27" s="3"/>
    </row>
    <row r="28" spans="1:15">
      <c r="A28" s="94"/>
      <c r="B28" s="46"/>
      <c r="C28" s="82"/>
      <c r="D28" s="86"/>
      <c r="E28" s="33"/>
      <c r="F28" s="34"/>
      <c r="G28" s="276"/>
      <c r="H28" s="29"/>
      <c r="I28" s="29"/>
      <c r="J28" s="203"/>
      <c r="K28" s="327"/>
      <c r="L28" s="3"/>
      <c r="M28" s="3"/>
      <c r="N28" s="3"/>
    </row>
    <row r="29" spans="1:15" ht="37.5">
      <c r="A29" s="21"/>
      <c r="B29" s="46" t="s">
        <v>723</v>
      </c>
      <c r="C29" s="82" t="s">
        <v>724</v>
      </c>
      <c r="D29" s="580" t="s">
        <v>725</v>
      </c>
      <c r="E29" s="33"/>
      <c r="F29" s="34"/>
      <c r="G29" s="276" t="s">
        <v>726</v>
      </c>
      <c r="H29" s="29">
        <v>1020</v>
      </c>
      <c r="I29" s="661" t="s">
        <v>727</v>
      </c>
      <c r="J29" s="203" t="s">
        <v>728</v>
      </c>
      <c r="K29" s="327">
        <v>35</v>
      </c>
      <c r="L29" s="3"/>
      <c r="M29" s="3"/>
      <c r="N29" s="3"/>
    </row>
    <row r="30" spans="1:15">
      <c r="A30" s="389"/>
      <c r="B30" s="46"/>
      <c r="C30" s="82"/>
      <c r="D30" s="86"/>
      <c r="E30" s="33"/>
      <c r="F30" s="34"/>
      <c r="G30" s="276"/>
      <c r="H30" s="29"/>
      <c r="I30" s="29"/>
      <c r="J30" s="203"/>
      <c r="K30" s="327"/>
      <c r="L30" s="3"/>
      <c r="M30" s="3"/>
      <c r="N30" s="3"/>
    </row>
    <row r="31" spans="1:15">
      <c r="A31" s="94"/>
      <c r="B31" s="46" t="s">
        <v>729</v>
      </c>
      <c r="C31" s="82"/>
      <c r="D31" s="86" t="s">
        <v>22</v>
      </c>
      <c r="E31" s="33"/>
      <c r="F31" s="34">
        <v>100</v>
      </c>
      <c r="G31" s="276" t="s">
        <v>730</v>
      </c>
      <c r="H31" s="29"/>
      <c r="I31" s="29"/>
      <c r="J31" s="203">
        <v>680</v>
      </c>
      <c r="K31" s="327">
        <v>68</v>
      </c>
      <c r="L31" s="3"/>
      <c r="M31" s="3"/>
      <c r="N31" s="3"/>
    </row>
    <row r="32" spans="1:15">
      <c r="A32" s="94"/>
      <c r="B32" s="46" t="s">
        <v>731</v>
      </c>
      <c r="C32" s="82"/>
      <c r="D32" s="86" t="s">
        <v>732</v>
      </c>
      <c r="E32" s="33">
        <v>50</v>
      </c>
      <c r="F32" s="34"/>
      <c r="G32" s="276" t="s">
        <v>733</v>
      </c>
      <c r="H32" s="29">
        <v>2800</v>
      </c>
      <c r="I32" s="304"/>
      <c r="J32" s="203">
        <v>2800</v>
      </c>
      <c r="K32" s="1773">
        <v>35</v>
      </c>
      <c r="L32" s="3"/>
      <c r="M32" s="3"/>
      <c r="N32" s="3"/>
    </row>
    <row r="33" spans="1:14">
      <c r="A33" s="94"/>
      <c r="B33" s="46" t="s">
        <v>734</v>
      </c>
      <c r="C33" s="82"/>
      <c r="D33" s="86" t="s">
        <v>453</v>
      </c>
      <c r="E33" s="33"/>
      <c r="F33" s="34"/>
      <c r="G33" s="276" t="s">
        <v>735</v>
      </c>
      <c r="H33" s="29"/>
      <c r="I33" s="29"/>
      <c r="J33" s="203">
        <v>185</v>
      </c>
      <c r="K33" s="327"/>
      <c r="L33" s="3"/>
      <c r="M33" s="3"/>
      <c r="N33" s="3"/>
    </row>
    <row r="34" spans="1:14">
      <c r="A34" s="29"/>
      <c r="B34" s="46" t="s">
        <v>716</v>
      </c>
      <c r="C34" s="82"/>
      <c r="D34" s="83" t="s">
        <v>717</v>
      </c>
      <c r="E34" s="40">
        <v>4</v>
      </c>
      <c r="F34" s="2754" t="s">
        <v>718</v>
      </c>
      <c r="G34" s="276" t="s">
        <v>719</v>
      </c>
      <c r="H34" s="29">
        <v>1330</v>
      </c>
      <c r="I34" s="29"/>
      <c r="J34" s="203">
        <v>1330</v>
      </c>
      <c r="K34" s="332">
        <v>2.77</v>
      </c>
      <c r="L34" s="3"/>
      <c r="M34" s="3"/>
      <c r="N34" s="3"/>
    </row>
    <row r="35" spans="1:14">
      <c r="A35" s="21"/>
      <c r="B35" s="1795" t="s">
        <v>720</v>
      </c>
      <c r="C35" s="87"/>
      <c r="D35" s="86"/>
      <c r="E35" s="2755"/>
      <c r="F35" s="2756"/>
      <c r="G35" s="275" t="s">
        <v>721</v>
      </c>
      <c r="H35" s="85" t="s">
        <v>722</v>
      </c>
      <c r="I35" s="87"/>
      <c r="J35" s="85" t="s">
        <v>722</v>
      </c>
      <c r="K35" s="327"/>
      <c r="L35" s="3"/>
      <c r="M35" s="3"/>
      <c r="N35" s="3"/>
    </row>
    <row r="36" spans="1:14">
      <c r="A36" s="21"/>
      <c r="B36" s="128"/>
      <c r="C36" s="362"/>
      <c r="D36" s="358"/>
      <c r="E36" s="1476"/>
      <c r="F36" s="1477"/>
      <c r="G36" s="1539"/>
      <c r="H36" s="69"/>
      <c r="I36" s="486"/>
      <c r="J36" s="363"/>
      <c r="K36" s="364"/>
      <c r="L36" s="4"/>
    </row>
    <row r="37" spans="1:14" ht="35.25" customHeight="1">
      <c r="A37" s="389"/>
      <c r="B37" s="1163"/>
      <c r="C37" s="357"/>
      <c r="D37" s="376"/>
      <c r="E37" s="1482"/>
      <c r="F37" s="1477"/>
      <c r="G37" s="1539"/>
      <c r="H37" s="360"/>
      <c r="I37" s="455"/>
      <c r="J37" s="360"/>
      <c r="K37" s="311"/>
    </row>
    <row r="38" spans="1:14" ht="35.25" customHeight="1">
      <c r="A38" s="94"/>
      <c r="B38" s="1163"/>
      <c r="C38" s="357"/>
      <c r="D38" s="375"/>
      <c r="E38" s="1477"/>
      <c r="F38" s="1477"/>
      <c r="G38" s="131"/>
      <c r="H38" s="29"/>
      <c r="I38" s="455"/>
      <c r="J38" s="360"/>
      <c r="K38" s="893"/>
    </row>
    <row r="39" spans="1:14">
      <c r="A39" s="94"/>
      <c r="B39" s="1163"/>
      <c r="C39" s="357"/>
      <c r="D39" s="375"/>
      <c r="E39" s="1477"/>
      <c r="F39" s="1477"/>
      <c r="G39" s="131"/>
      <c r="H39" s="29"/>
      <c r="I39" s="486"/>
      <c r="J39" s="360"/>
      <c r="K39" s="893"/>
    </row>
    <row r="40" spans="1:14">
      <c r="A40" s="4"/>
      <c r="B40" s="1163"/>
      <c r="C40" s="357"/>
      <c r="D40" s="375"/>
      <c r="E40" s="1477"/>
      <c r="F40" s="1477"/>
      <c r="G40" s="131"/>
      <c r="H40" s="29"/>
      <c r="I40" s="486"/>
      <c r="J40" s="360"/>
      <c r="K40" s="893"/>
    </row>
    <row r="41" spans="1:14">
      <c r="A41" s="572" t="s">
        <v>1</v>
      </c>
      <c r="B41" s="2675"/>
      <c r="C41" s="2675"/>
      <c r="D41" s="575"/>
      <c r="E41" s="2676"/>
      <c r="F41" s="2677"/>
      <c r="G41" s="2678"/>
      <c r="H41" s="572"/>
      <c r="I41" s="572"/>
      <c r="J41" s="2679"/>
      <c r="K41" s="2680"/>
    </row>
    <row r="42" spans="1:14">
      <c r="A42" s="2675" t="s">
        <v>9189</v>
      </c>
      <c r="B42" s="2690" t="s">
        <v>3864</v>
      </c>
      <c r="C42" s="2691"/>
      <c r="D42" s="634"/>
      <c r="E42" s="2684"/>
      <c r="F42" s="2685"/>
      <c r="G42" s="2689"/>
      <c r="H42" s="1066"/>
      <c r="I42" s="1066"/>
      <c r="J42" s="2016"/>
      <c r="K42" s="2016"/>
    </row>
    <row r="43" spans="1:14" ht="35.25" thickBot="1">
      <c r="A43" s="2681"/>
      <c r="B43" s="2692" t="s">
        <v>3881</v>
      </c>
      <c r="C43" s="2691">
        <v>3219</v>
      </c>
      <c r="D43" s="1069" t="s">
        <v>3882</v>
      </c>
      <c r="E43" s="3906" t="s">
        <v>3883</v>
      </c>
      <c r="F43" s="3907" t="s">
        <v>3884</v>
      </c>
      <c r="G43" s="1070" t="s">
        <v>3885</v>
      </c>
      <c r="H43" s="2693">
        <v>3435</v>
      </c>
      <c r="I43" s="593" t="s">
        <v>903</v>
      </c>
      <c r="J43" s="2693" t="s">
        <v>3886</v>
      </c>
      <c r="K43" s="2694" t="s">
        <v>3887</v>
      </c>
    </row>
    <row r="44" spans="1:14">
      <c r="A44" s="2682"/>
      <c r="B44" s="2692" t="s">
        <v>3888</v>
      </c>
      <c r="C44" s="2691" t="s">
        <v>3889</v>
      </c>
      <c r="D44" s="1069" t="s">
        <v>3890</v>
      </c>
      <c r="E44" s="3906">
        <v>30</v>
      </c>
      <c r="F44" s="3907" t="s">
        <v>9190</v>
      </c>
      <c r="G44" s="1070" t="s">
        <v>9191</v>
      </c>
      <c r="H44" s="2693">
        <v>2120</v>
      </c>
      <c r="I44" s="593" t="s">
        <v>903</v>
      </c>
      <c r="J44" s="2693" t="s">
        <v>3398</v>
      </c>
      <c r="K44" s="2694" t="s">
        <v>9192</v>
      </c>
    </row>
    <row r="45" spans="1:14" ht="33" customHeight="1" thickBot="1">
      <c r="A45" s="2683"/>
      <c r="B45" s="2692" t="s">
        <v>3888</v>
      </c>
      <c r="C45" s="2691" t="s">
        <v>3895</v>
      </c>
      <c r="D45" s="1069" t="s">
        <v>3890</v>
      </c>
      <c r="E45" s="3906">
        <v>30</v>
      </c>
      <c r="F45" s="3907" t="s">
        <v>809</v>
      </c>
      <c r="G45" s="1070" t="s">
        <v>9191</v>
      </c>
      <c r="H45" s="2693">
        <v>2370</v>
      </c>
      <c r="I45" s="593" t="s">
        <v>903</v>
      </c>
      <c r="J45" s="2693" t="s">
        <v>526</v>
      </c>
      <c r="K45" s="2694">
        <v>24</v>
      </c>
    </row>
    <row r="46" spans="1:14" ht="35.25" thickBot="1">
      <c r="A46" s="1590"/>
      <c r="B46" s="2692" t="s">
        <v>3898</v>
      </c>
      <c r="C46" s="2691" t="s">
        <v>3899</v>
      </c>
      <c r="D46" s="1069" t="s">
        <v>3900</v>
      </c>
      <c r="E46" s="3906">
        <v>46</v>
      </c>
      <c r="F46" s="3907" t="s">
        <v>3902</v>
      </c>
      <c r="G46" s="1070" t="s">
        <v>8943</v>
      </c>
      <c r="H46" s="593">
        <v>2375</v>
      </c>
      <c r="I46" s="593" t="s">
        <v>903</v>
      </c>
      <c r="J46" s="2693">
        <v>2405</v>
      </c>
      <c r="K46" s="2694">
        <v>40.08</v>
      </c>
    </row>
    <row r="47" spans="1:14">
      <c r="A47" s="2686"/>
      <c r="B47" s="2692" t="s">
        <v>3903</v>
      </c>
      <c r="C47" s="2691" t="s">
        <v>3904</v>
      </c>
      <c r="D47" s="1069" t="s">
        <v>3905</v>
      </c>
      <c r="E47" s="3906">
        <v>40</v>
      </c>
      <c r="F47" s="3907" t="s">
        <v>4693</v>
      </c>
      <c r="G47" s="1070" t="s">
        <v>9193</v>
      </c>
      <c r="H47" s="593">
        <v>1979</v>
      </c>
      <c r="I47" s="593" t="s">
        <v>903</v>
      </c>
      <c r="J47" s="2693">
        <v>2009</v>
      </c>
      <c r="K47" s="2694">
        <v>33.479999999999997</v>
      </c>
    </row>
    <row r="48" spans="1:14">
      <c r="A48" s="2687"/>
      <c r="B48" s="2692" t="s">
        <v>3903</v>
      </c>
      <c r="C48" s="2691" t="s">
        <v>3908</v>
      </c>
      <c r="D48" s="1069" t="s">
        <v>3909</v>
      </c>
      <c r="E48" s="3906">
        <v>35</v>
      </c>
      <c r="F48" s="3907" t="s">
        <v>2182</v>
      </c>
      <c r="G48" s="1070" t="s">
        <v>8943</v>
      </c>
      <c r="H48" s="593">
        <v>1355</v>
      </c>
      <c r="I48" s="593" t="s">
        <v>903</v>
      </c>
      <c r="J48" s="2693">
        <v>1385</v>
      </c>
      <c r="K48" s="2694">
        <v>27.7</v>
      </c>
    </row>
    <row r="49" spans="1:11">
      <c r="A49" s="1926"/>
      <c r="B49" s="2692" t="s">
        <v>3903</v>
      </c>
      <c r="C49" s="2691" t="s">
        <v>3911</v>
      </c>
      <c r="D49" s="1069" t="s">
        <v>3900</v>
      </c>
      <c r="E49" s="3906">
        <v>45</v>
      </c>
      <c r="F49" s="3907" t="s">
        <v>5488</v>
      </c>
      <c r="G49" s="1070" t="s">
        <v>9194</v>
      </c>
      <c r="H49" s="593">
        <v>2290</v>
      </c>
      <c r="I49" s="593" t="s">
        <v>3914</v>
      </c>
      <c r="J49" s="2693">
        <v>2320</v>
      </c>
      <c r="K49" s="2694">
        <v>38.67</v>
      </c>
    </row>
    <row r="50" spans="1:11">
      <c r="A50" s="1926"/>
      <c r="B50" s="2696" t="s">
        <v>3929</v>
      </c>
      <c r="C50" s="2697"/>
      <c r="D50" s="771"/>
      <c r="E50" s="2698"/>
      <c r="F50" s="2699"/>
      <c r="G50" s="772"/>
      <c r="H50" s="1066"/>
      <c r="I50" s="1066"/>
      <c r="J50" s="2700"/>
      <c r="K50" s="2701"/>
    </row>
    <row r="51" spans="1:11">
      <c r="A51" s="1926"/>
      <c r="B51" s="1066" t="s">
        <v>3898</v>
      </c>
      <c r="C51" s="634">
        <v>6002</v>
      </c>
      <c r="D51" s="771" t="s">
        <v>3931</v>
      </c>
      <c r="E51" s="2698">
        <v>45</v>
      </c>
      <c r="F51" s="2699" t="s">
        <v>1734</v>
      </c>
      <c r="G51" s="772" t="s">
        <v>9195</v>
      </c>
      <c r="H51" s="1066">
        <v>33.18</v>
      </c>
      <c r="I51" s="1066" t="s">
        <v>9196</v>
      </c>
      <c r="J51" s="2700">
        <v>1734.13</v>
      </c>
      <c r="K51" s="2701">
        <v>36.130000000000003</v>
      </c>
    </row>
    <row r="52" spans="1:11">
      <c r="A52" s="1926"/>
      <c r="B52" s="2702" t="s">
        <v>3939</v>
      </c>
      <c r="C52" s="634">
        <v>4032</v>
      </c>
      <c r="D52" s="771" t="s">
        <v>9197</v>
      </c>
      <c r="E52" s="2703">
        <v>49</v>
      </c>
      <c r="F52" s="2704" t="s">
        <v>758</v>
      </c>
      <c r="G52" s="571" t="s">
        <v>9195</v>
      </c>
      <c r="H52" s="561">
        <v>36.450000000000003</v>
      </c>
      <c r="I52" s="1066" t="s">
        <v>9198</v>
      </c>
      <c r="J52" s="585">
        <v>1434</v>
      </c>
      <c r="K52" s="2705">
        <v>39.83</v>
      </c>
    </row>
    <row r="53" spans="1:11">
      <c r="A53" s="1926"/>
      <c r="B53" s="2702" t="s">
        <v>3939</v>
      </c>
      <c r="C53" s="634">
        <v>4004</v>
      </c>
      <c r="D53" s="771" t="s">
        <v>3943</v>
      </c>
      <c r="E53" s="2703">
        <v>35</v>
      </c>
      <c r="F53" s="2704" t="s">
        <v>1709</v>
      </c>
      <c r="G53" s="571" t="s">
        <v>9195</v>
      </c>
      <c r="H53" s="561">
        <v>25.7</v>
      </c>
      <c r="I53" s="1066" t="s">
        <v>9199</v>
      </c>
      <c r="J53" s="585">
        <v>1570</v>
      </c>
      <c r="K53" s="2705">
        <v>28</v>
      </c>
    </row>
    <row r="54" spans="1:11">
      <c r="A54" s="1926"/>
      <c r="B54" s="2702" t="s">
        <v>3952</v>
      </c>
      <c r="C54" s="634">
        <v>4009</v>
      </c>
      <c r="D54" s="771" t="s">
        <v>3957</v>
      </c>
      <c r="E54" s="2703">
        <v>45</v>
      </c>
      <c r="F54" s="2704" t="s">
        <v>2994</v>
      </c>
      <c r="G54" s="571" t="s">
        <v>9195</v>
      </c>
      <c r="H54" s="561">
        <v>33.549999999999997</v>
      </c>
      <c r="I54" s="1066" t="s">
        <v>9200</v>
      </c>
      <c r="J54" s="585">
        <v>1107</v>
      </c>
      <c r="K54" s="2705">
        <v>36.89</v>
      </c>
    </row>
    <row r="55" spans="1:11">
      <c r="A55" s="1926"/>
      <c r="B55" s="2702" t="s">
        <v>3952</v>
      </c>
      <c r="C55" s="583">
        <v>4001</v>
      </c>
      <c r="D55" s="584" t="s">
        <v>3960</v>
      </c>
      <c r="E55" s="2703">
        <v>25</v>
      </c>
      <c r="F55" s="2704" t="s">
        <v>1709</v>
      </c>
      <c r="G55" s="571" t="s">
        <v>9195</v>
      </c>
      <c r="H55" s="585">
        <v>19.95</v>
      </c>
      <c r="I55" s="1066" t="s">
        <v>9201</v>
      </c>
      <c r="J55" s="585" t="s">
        <v>9202</v>
      </c>
      <c r="K55" s="2705">
        <v>21.76</v>
      </c>
    </row>
    <row r="56" spans="1:11">
      <c r="A56" s="1926"/>
      <c r="B56" s="2702" t="s">
        <v>3952</v>
      </c>
      <c r="C56" s="583">
        <v>4002</v>
      </c>
      <c r="D56" s="584" t="s">
        <v>3963</v>
      </c>
      <c r="E56" s="2703">
        <v>27</v>
      </c>
      <c r="F56" s="2704" t="s">
        <v>2167</v>
      </c>
      <c r="G56" s="571" t="s">
        <v>9195</v>
      </c>
      <c r="H56" s="585">
        <v>20.79</v>
      </c>
      <c r="I56" s="1066" t="s">
        <v>9203</v>
      </c>
      <c r="J56" s="585" t="s">
        <v>9204</v>
      </c>
      <c r="K56" s="2705">
        <v>22.67</v>
      </c>
    </row>
    <row r="57" spans="1:11">
      <c r="A57" s="1926"/>
      <c r="B57" s="2702" t="s">
        <v>3952</v>
      </c>
      <c r="C57" s="583">
        <v>4015</v>
      </c>
      <c r="D57" s="584" t="s">
        <v>9205</v>
      </c>
      <c r="E57" s="2703">
        <v>35</v>
      </c>
      <c r="F57" s="2704" t="s">
        <v>758</v>
      </c>
      <c r="G57" s="571" t="s">
        <v>9195</v>
      </c>
      <c r="H57" s="585">
        <v>27.1</v>
      </c>
      <c r="I57" s="1066" t="s">
        <v>9206</v>
      </c>
      <c r="J57" s="585" t="s">
        <v>9207</v>
      </c>
      <c r="K57" s="2705">
        <v>29.62</v>
      </c>
    </row>
    <row r="58" spans="1:11">
      <c r="A58" s="1926"/>
      <c r="B58" s="2702" t="s">
        <v>3971</v>
      </c>
      <c r="C58" s="583">
        <v>3002</v>
      </c>
      <c r="D58" s="584" t="s">
        <v>3940</v>
      </c>
      <c r="E58" s="2703">
        <v>25</v>
      </c>
      <c r="F58" s="2704" t="s">
        <v>1975</v>
      </c>
      <c r="G58" s="571" t="s">
        <v>9195</v>
      </c>
      <c r="H58" s="585">
        <v>17.2</v>
      </c>
      <c r="I58" s="1066" t="s">
        <v>9208</v>
      </c>
      <c r="J58" s="585" t="s">
        <v>9209</v>
      </c>
      <c r="K58" s="2705">
        <v>17.66</v>
      </c>
    </row>
    <row r="59" spans="1:11">
      <c r="A59" s="1926"/>
      <c r="B59" s="2702" t="s">
        <v>3971</v>
      </c>
      <c r="C59" s="583">
        <v>3003</v>
      </c>
      <c r="D59" s="584" t="s">
        <v>3900</v>
      </c>
      <c r="E59" s="2703">
        <v>25</v>
      </c>
      <c r="F59" s="2704" t="s">
        <v>3373</v>
      </c>
      <c r="G59" s="571" t="s">
        <v>9195</v>
      </c>
      <c r="H59" s="585">
        <v>18.690000000000001</v>
      </c>
      <c r="I59" s="1066" t="s">
        <v>3974</v>
      </c>
      <c r="J59" s="585" t="s">
        <v>3975</v>
      </c>
      <c r="K59" s="2705">
        <v>20.49</v>
      </c>
    </row>
    <row r="60" spans="1:11">
      <c r="A60" s="1926"/>
      <c r="B60" s="2702" t="s">
        <v>3971</v>
      </c>
      <c r="C60" s="583">
        <v>3013</v>
      </c>
      <c r="D60" s="584" t="s">
        <v>3979</v>
      </c>
      <c r="E60" s="2703">
        <v>45</v>
      </c>
      <c r="F60" s="2704" t="s">
        <v>1064</v>
      </c>
      <c r="G60" s="571" t="s">
        <v>9195</v>
      </c>
      <c r="H60" s="585">
        <v>34.58</v>
      </c>
      <c r="I60" s="1066" t="s">
        <v>3981</v>
      </c>
      <c r="J60" s="585" t="s">
        <v>3982</v>
      </c>
      <c r="K60" s="2705">
        <v>37.86</v>
      </c>
    </row>
    <row r="61" spans="1:11">
      <c r="A61" s="2695"/>
      <c r="B61" s="2702" t="s">
        <v>3983</v>
      </c>
      <c r="C61" s="583" t="s">
        <v>3984</v>
      </c>
      <c r="D61" s="584" t="s">
        <v>3985</v>
      </c>
      <c r="E61" s="2703">
        <v>220</v>
      </c>
      <c r="F61" s="2704" t="s">
        <v>5291</v>
      </c>
      <c r="G61" s="571" t="s">
        <v>3885</v>
      </c>
      <c r="H61" s="585">
        <v>160.94999999999999</v>
      </c>
      <c r="I61" s="1066" t="s">
        <v>9210</v>
      </c>
      <c r="J61" s="585" t="s">
        <v>9211</v>
      </c>
      <c r="K61" s="2705">
        <v>175.22</v>
      </c>
    </row>
    <row r="62" spans="1:11">
      <c r="A62" s="1926"/>
      <c r="B62" s="2702" t="s">
        <v>3983</v>
      </c>
      <c r="C62" s="583" t="s">
        <v>9212</v>
      </c>
      <c r="D62" s="584" t="s">
        <v>3985</v>
      </c>
      <c r="E62" s="2703">
        <v>220</v>
      </c>
      <c r="F62" s="2704" t="s">
        <v>3988</v>
      </c>
      <c r="G62" s="571" t="s">
        <v>9213</v>
      </c>
      <c r="H62" s="585">
        <v>156.27000000000001</v>
      </c>
      <c r="I62" s="1066" t="s">
        <v>9214</v>
      </c>
      <c r="J62" s="585">
        <v>1702.01</v>
      </c>
      <c r="K62" s="2705">
        <v>170.21</v>
      </c>
    </row>
    <row r="63" spans="1:11">
      <c r="A63" s="2695"/>
      <c r="B63" s="2702" t="s">
        <v>3990</v>
      </c>
      <c r="C63" s="583" t="s">
        <v>3991</v>
      </c>
      <c r="D63" s="584" t="s">
        <v>3927</v>
      </c>
      <c r="E63" s="2703">
        <v>45</v>
      </c>
      <c r="F63" s="2704" t="s">
        <v>3992</v>
      </c>
      <c r="G63" s="571" t="s">
        <v>3885</v>
      </c>
      <c r="H63" s="585">
        <v>33.65</v>
      </c>
      <c r="I63" s="1066" t="s">
        <v>3993</v>
      </c>
      <c r="J63" s="585" t="s">
        <v>3994</v>
      </c>
      <c r="K63" s="2705">
        <v>36.31</v>
      </c>
    </row>
    <row r="64" spans="1:11">
      <c r="A64" s="1926"/>
      <c r="B64" s="2696" t="s">
        <v>3929</v>
      </c>
      <c r="C64" s="2697"/>
      <c r="D64" s="771"/>
      <c r="E64" s="2698"/>
      <c r="F64" s="2699"/>
      <c r="G64" s="772"/>
      <c r="H64" s="1066"/>
      <c r="I64" s="1066"/>
      <c r="J64" s="2700"/>
      <c r="K64" s="2701"/>
    </row>
    <row r="65" spans="1:11">
      <c r="A65" s="2695"/>
      <c r="B65" s="1066" t="s">
        <v>3898</v>
      </c>
      <c r="C65" s="634">
        <v>6002</v>
      </c>
      <c r="D65" s="771" t="s">
        <v>3931</v>
      </c>
      <c r="E65" s="2698">
        <v>45</v>
      </c>
      <c r="F65" s="2699" t="s">
        <v>1734</v>
      </c>
      <c r="G65" s="772" t="s">
        <v>9195</v>
      </c>
      <c r="H65" s="1066">
        <v>33.18</v>
      </c>
      <c r="I65" s="1066" t="s">
        <v>9196</v>
      </c>
      <c r="J65" s="2700">
        <v>1734.13</v>
      </c>
      <c r="K65" s="2701">
        <v>36.130000000000003</v>
      </c>
    </row>
    <row r="66" spans="1:11">
      <c r="A66" s="1926"/>
      <c r="B66" s="2702" t="s">
        <v>3939</v>
      </c>
      <c r="C66" s="634">
        <v>4032</v>
      </c>
      <c r="D66" s="771" t="s">
        <v>9197</v>
      </c>
      <c r="E66" s="2703">
        <v>49</v>
      </c>
      <c r="F66" s="2704" t="s">
        <v>758</v>
      </c>
      <c r="G66" s="571" t="s">
        <v>9195</v>
      </c>
      <c r="H66" s="561">
        <v>36.450000000000003</v>
      </c>
      <c r="I66" s="1066" t="s">
        <v>9198</v>
      </c>
      <c r="J66" s="585">
        <v>1434</v>
      </c>
      <c r="K66" s="2705">
        <v>39.83</v>
      </c>
    </row>
    <row r="67" spans="1:11">
      <c r="A67" s="2695"/>
      <c r="B67" s="2702" t="s">
        <v>3939</v>
      </c>
      <c r="C67" s="634">
        <v>4004</v>
      </c>
      <c r="D67" s="771" t="s">
        <v>3943</v>
      </c>
      <c r="E67" s="2703">
        <v>35</v>
      </c>
      <c r="F67" s="2704" t="s">
        <v>1709</v>
      </c>
      <c r="G67" s="571" t="s">
        <v>9195</v>
      </c>
      <c r="H67" s="561">
        <v>25.7</v>
      </c>
      <c r="I67" s="1066" t="s">
        <v>9199</v>
      </c>
      <c r="J67" s="585">
        <v>1570</v>
      </c>
      <c r="K67" s="2705">
        <v>28</v>
      </c>
    </row>
    <row r="68" spans="1:11">
      <c r="A68" s="2695"/>
      <c r="B68" s="2702" t="s">
        <v>3952</v>
      </c>
      <c r="C68" s="634">
        <v>4009</v>
      </c>
      <c r="D68" s="771" t="s">
        <v>3957</v>
      </c>
      <c r="E68" s="2703">
        <v>45</v>
      </c>
      <c r="F68" s="2704" t="s">
        <v>2994</v>
      </c>
      <c r="G68" s="571" t="s">
        <v>9195</v>
      </c>
      <c r="H68" s="561">
        <v>33.549999999999997</v>
      </c>
      <c r="I68" s="1066" t="s">
        <v>9200</v>
      </c>
      <c r="J68" s="585">
        <v>1107</v>
      </c>
      <c r="K68" s="2705">
        <v>36.89</v>
      </c>
    </row>
    <row r="69" spans="1:11">
      <c r="A69" s="2695"/>
      <c r="B69" s="2702" t="s">
        <v>3952</v>
      </c>
      <c r="C69" s="583">
        <v>4001</v>
      </c>
      <c r="D69" s="584" t="s">
        <v>3960</v>
      </c>
      <c r="E69" s="2703">
        <v>25</v>
      </c>
      <c r="F69" s="2704" t="s">
        <v>1709</v>
      </c>
      <c r="G69" s="571" t="s">
        <v>9195</v>
      </c>
      <c r="H69" s="585">
        <v>19.95</v>
      </c>
      <c r="I69" s="1066" t="s">
        <v>9201</v>
      </c>
      <c r="J69" s="585" t="s">
        <v>9202</v>
      </c>
      <c r="K69" s="2705">
        <v>21.76</v>
      </c>
    </row>
    <row r="70" spans="1:11" ht="35.25" customHeight="1">
      <c r="A70" s="1926"/>
      <c r="B70" s="2702" t="s">
        <v>3952</v>
      </c>
      <c r="C70" s="583">
        <v>4002</v>
      </c>
      <c r="D70" s="584" t="s">
        <v>3963</v>
      </c>
      <c r="E70" s="2703">
        <v>27</v>
      </c>
      <c r="F70" s="2704" t="s">
        <v>2167</v>
      </c>
      <c r="G70" s="571" t="s">
        <v>9195</v>
      </c>
      <c r="H70" s="585">
        <v>20.79</v>
      </c>
      <c r="I70" s="1066" t="s">
        <v>9203</v>
      </c>
      <c r="J70" s="585" t="s">
        <v>9204</v>
      </c>
      <c r="K70" s="2705">
        <v>22.67</v>
      </c>
    </row>
    <row r="71" spans="1:11">
      <c r="A71" s="1926"/>
      <c r="B71" s="2702" t="s">
        <v>3952</v>
      </c>
      <c r="C71" s="583">
        <v>4015</v>
      </c>
      <c r="D71" s="584" t="s">
        <v>9205</v>
      </c>
      <c r="E71" s="2703">
        <v>35</v>
      </c>
      <c r="F71" s="2704" t="s">
        <v>758</v>
      </c>
      <c r="G71" s="571" t="s">
        <v>9195</v>
      </c>
      <c r="H71" s="585">
        <v>27.1</v>
      </c>
      <c r="I71" s="1066" t="s">
        <v>9206</v>
      </c>
      <c r="J71" s="585" t="s">
        <v>9207</v>
      </c>
      <c r="K71" s="2705">
        <v>29.62</v>
      </c>
    </row>
    <row r="72" spans="1:11" ht="35.25" customHeight="1">
      <c r="A72" s="2687"/>
      <c r="B72" s="2702" t="s">
        <v>3971</v>
      </c>
      <c r="C72" s="583">
        <v>3002</v>
      </c>
      <c r="D72" s="584" t="s">
        <v>3940</v>
      </c>
      <c r="E72" s="2703">
        <v>25</v>
      </c>
      <c r="F72" s="2704" t="s">
        <v>1975</v>
      </c>
      <c r="G72" s="571" t="s">
        <v>9195</v>
      </c>
      <c r="H72" s="585">
        <v>17.2</v>
      </c>
      <c r="I72" s="1066" t="s">
        <v>9208</v>
      </c>
      <c r="J72" s="585" t="s">
        <v>9209</v>
      </c>
      <c r="K72" s="2705">
        <v>17.66</v>
      </c>
    </row>
    <row r="73" spans="1:11">
      <c r="A73" s="1926"/>
      <c r="B73" s="2702" t="s">
        <v>3971</v>
      </c>
      <c r="C73" s="583">
        <v>3003</v>
      </c>
      <c r="D73" s="584" t="s">
        <v>3900</v>
      </c>
      <c r="E73" s="2703">
        <v>25</v>
      </c>
      <c r="F73" s="2704" t="s">
        <v>3373</v>
      </c>
      <c r="G73" s="571" t="s">
        <v>9195</v>
      </c>
      <c r="H73" s="585">
        <v>18.690000000000001</v>
      </c>
      <c r="I73" s="1066" t="s">
        <v>3974</v>
      </c>
      <c r="J73" s="585" t="s">
        <v>3975</v>
      </c>
      <c r="K73" s="2705">
        <v>20.49</v>
      </c>
    </row>
    <row r="74" spans="1:11">
      <c r="A74" s="1926"/>
      <c r="B74" s="2702" t="s">
        <v>3971</v>
      </c>
      <c r="C74" s="583">
        <v>3013</v>
      </c>
      <c r="D74" s="584" t="s">
        <v>3979</v>
      </c>
      <c r="E74" s="2703">
        <v>45</v>
      </c>
      <c r="F74" s="2704" t="s">
        <v>1064</v>
      </c>
      <c r="G74" s="571" t="s">
        <v>9195</v>
      </c>
      <c r="H74" s="585">
        <v>34.58</v>
      </c>
      <c r="I74" s="1066" t="s">
        <v>3981</v>
      </c>
      <c r="J74" s="585" t="s">
        <v>3982</v>
      </c>
      <c r="K74" s="2705">
        <v>37.86</v>
      </c>
    </row>
    <row r="75" spans="1:11">
      <c r="A75" s="1926"/>
      <c r="B75" s="2702" t="s">
        <v>3983</v>
      </c>
      <c r="C75" s="583" t="s">
        <v>3984</v>
      </c>
      <c r="D75" s="584" t="s">
        <v>3985</v>
      </c>
      <c r="E75" s="2703">
        <v>220</v>
      </c>
      <c r="F75" s="2704" t="s">
        <v>5291</v>
      </c>
      <c r="G75" s="571" t="s">
        <v>3885</v>
      </c>
      <c r="H75" s="585">
        <v>160.94999999999999</v>
      </c>
      <c r="I75" s="1066" t="s">
        <v>9210</v>
      </c>
      <c r="J75" s="585" t="s">
        <v>9211</v>
      </c>
      <c r="K75" s="2705">
        <v>175.22</v>
      </c>
    </row>
    <row r="76" spans="1:11" ht="35.25" thickBot="1">
      <c r="A76" s="1926"/>
      <c r="B76" s="2702" t="s">
        <v>3983</v>
      </c>
      <c r="C76" s="583" t="s">
        <v>9212</v>
      </c>
      <c r="D76" s="584" t="s">
        <v>3985</v>
      </c>
      <c r="E76" s="2703">
        <v>220</v>
      </c>
      <c r="F76" s="2704" t="s">
        <v>3988</v>
      </c>
      <c r="G76" s="571" t="s">
        <v>9213</v>
      </c>
      <c r="H76" s="585">
        <v>156.27000000000001</v>
      </c>
      <c r="I76" s="1066" t="s">
        <v>9214</v>
      </c>
      <c r="J76" s="585">
        <v>1702.01</v>
      </c>
      <c r="K76" s="2705">
        <v>170.21</v>
      </c>
    </row>
    <row r="77" spans="1:11">
      <c r="A77" s="2686"/>
      <c r="B77" s="2702" t="s">
        <v>3990</v>
      </c>
      <c r="C77" s="583" t="s">
        <v>3991</v>
      </c>
      <c r="D77" s="584" t="s">
        <v>3927</v>
      </c>
      <c r="E77" s="2703">
        <v>45</v>
      </c>
      <c r="F77" s="2704" t="s">
        <v>3992</v>
      </c>
      <c r="G77" s="571" t="s">
        <v>3885</v>
      </c>
      <c r="H77" s="585">
        <v>33.65</v>
      </c>
      <c r="I77" s="1066" t="s">
        <v>3993</v>
      </c>
      <c r="J77" s="585" t="s">
        <v>3994</v>
      </c>
      <c r="K77" s="2705">
        <v>36.31</v>
      </c>
    </row>
    <row r="78" spans="1:11">
      <c r="A78" s="413" t="s">
        <v>1</v>
      </c>
      <c r="B78" s="413"/>
      <c r="C78" s="791"/>
      <c r="D78" s="372"/>
      <c r="E78" s="1848"/>
      <c r="F78" s="1849"/>
      <c r="G78" s="270"/>
      <c r="H78" s="1850"/>
      <c r="I78" s="413"/>
      <c r="J78" s="1851"/>
      <c r="K78" s="1847"/>
    </row>
    <row r="79" spans="1:11">
      <c r="A79" s="790" t="s">
        <v>1004</v>
      </c>
      <c r="B79" s="790"/>
      <c r="C79" s="1852"/>
      <c r="D79" s="785"/>
      <c r="E79" s="1848"/>
      <c r="F79" s="1849"/>
      <c r="G79" s="270"/>
      <c r="H79" s="1850"/>
      <c r="I79" s="413"/>
      <c r="J79" s="1851"/>
      <c r="K79" s="1847"/>
    </row>
    <row r="80" spans="1:11">
      <c r="A80" s="374"/>
      <c r="B80" s="2391"/>
      <c r="C80" s="1451"/>
      <c r="D80" s="2392"/>
      <c r="E80" s="3788"/>
      <c r="F80" s="3788"/>
      <c r="G80" s="1453"/>
      <c r="H80" s="1455"/>
      <c r="I80" s="2333"/>
      <c r="J80" s="1455"/>
      <c r="K80" s="3789"/>
    </row>
    <row r="81" spans="1:12" ht="35.25" thickBot="1">
      <c r="A81" s="2395"/>
      <c r="B81" s="2396" t="s">
        <v>3</v>
      </c>
      <c r="C81" s="2397" t="s">
        <v>4</v>
      </c>
      <c r="D81" s="2398" t="s">
        <v>5</v>
      </c>
      <c r="E81" s="2399" t="s">
        <v>6</v>
      </c>
      <c r="F81" s="2400" t="s">
        <v>6</v>
      </c>
      <c r="G81" s="2401" t="s">
        <v>7</v>
      </c>
      <c r="H81" s="2397" t="s">
        <v>8</v>
      </c>
      <c r="I81" s="2397" t="s">
        <v>9</v>
      </c>
      <c r="J81" s="2402" t="s">
        <v>10</v>
      </c>
      <c r="K81" s="2403" t="s">
        <v>10</v>
      </c>
      <c r="L81" s="574"/>
    </row>
    <row r="82" spans="1:12" ht="35.25" thickBot="1">
      <c r="A82" s="2371"/>
      <c r="B82" s="2393" t="s">
        <v>3864</v>
      </c>
      <c r="C82" s="2394"/>
      <c r="D82" s="2372" t="s">
        <v>11</v>
      </c>
      <c r="E82" s="2373" t="s">
        <v>12</v>
      </c>
      <c r="F82" s="2374" t="s">
        <v>13</v>
      </c>
      <c r="G82" s="2375"/>
      <c r="H82" s="2376" t="s">
        <v>14</v>
      </c>
      <c r="I82" s="2376"/>
      <c r="J82" s="2377" t="s">
        <v>15</v>
      </c>
      <c r="K82" s="2378" t="s">
        <v>16</v>
      </c>
      <c r="L82" s="574"/>
    </row>
    <row r="83" spans="1:12" ht="35.25" thickBot="1">
      <c r="A83" s="1806"/>
      <c r="B83" s="1597" t="s">
        <v>3999</v>
      </c>
      <c r="C83" s="443" t="s">
        <v>3577</v>
      </c>
      <c r="D83" s="1467" t="s">
        <v>4000</v>
      </c>
      <c r="E83" s="2419" t="s">
        <v>9215</v>
      </c>
      <c r="F83" s="2420" t="s">
        <v>5096</v>
      </c>
      <c r="G83" s="1798" t="s">
        <v>8988</v>
      </c>
      <c r="H83" s="1995" t="s">
        <v>9216</v>
      </c>
      <c r="I83" s="2262" t="s">
        <v>4023</v>
      </c>
      <c r="J83" s="1995" t="s">
        <v>9217</v>
      </c>
      <c r="K83" s="2240" t="s">
        <v>9218</v>
      </c>
      <c r="L83" s="574"/>
    </row>
    <row r="84" spans="1:12">
      <c r="A84" s="1806"/>
      <c r="B84" s="1870" t="s">
        <v>4007</v>
      </c>
      <c r="C84" s="443" t="s">
        <v>4008</v>
      </c>
      <c r="D84" s="1467" t="s">
        <v>4009</v>
      </c>
      <c r="E84" s="2419" t="s">
        <v>9219</v>
      </c>
      <c r="F84" s="2420" t="s">
        <v>1070</v>
      </c>
      <c r="G84" s="1798" t="s">
        <v>9020</v>
      </c>
      <c r="H84" s="1995" t="s">
        <v>8928</v>
      </c>
      <c r="I84" s="2262" t="s">
        <v>4023</v>
      </c>
      <c r="J84" s="1995" t="s">
        <v>8929</v>
      </c>
      <c r="K84" s="2240" t="s">
        <v>8930</v>
      </c>
      <c r="L84" s="574"/>
    </row>
    <row r="85" spans="1:12">
      <c r="A85" s="1806"/>
      <c r="B85" s="1870" t="s">
        <v>4017</v>
      </c>
      <c r="C85" s="362" t="s">
        <v>656</v>
      </c>
      <c r="D85" s="1056" t="s">
        <v>4018</v>
      </c>
      <c r="E85" s="1783" t="s">
        <v>9220</v>
      </c>
      <c r="F85" s="1784" t="s">
        <v>4020</v>
      </c>
      <c r="G85" s="1798" t="s">
        <v>8943</v>
      </c>
      <c r="H85" s="29" t="s">
        <v>8931</v>
      </c>
      <c r="I85" s="455" t="s">
        <v>4023</v>
      </c>
      <c r="J85" s="1778" t="s">
        <v>4024</v>
      </c>
      <c r="K85" s="1777" t="s">
        <v>4025</v>
      </c>
      <c r="L85" s="576"/>
    </row>
    <row r="86" spans="1:12">
      <c r="A86" s="1806"/>
      <c r="B86" s="1870" t="s">
        <v>8932</v>
      </c>
      <c r="C86" s="362" t="s">
        <v>656</v>
      </c>
      <c r="D86" s="1466" t="s">
        <v>4027</v>
      </c>
      <c r="E86" s="1783" t="s">
        <v>8933</v>
      </c>
      <c r="F86" s="1784" t="s">
        <v>8934</v>
      </c>
      <c r="G86" s="1798" t="s">
        <v>8935</v>
      </c>
      <c r="H86" s="20" t="s">
        <v>5433</v>
      </c>
      <c r="I86" s="455" t="s">
        <v>701</v>
      </c>
      <c r="J86" s="2245" t="s">
        <v>8936</v>
      </c>
      <c r="K86" s="2263" t="s">
        <v>8937</v>
      </c>
      <c r="L86" s="576"/>
    </row>
    <row r="87" spans="1:12">
      <c r="A87" s="1806"/>
      <c r="B87" s="1870" t="s">
        <v>4035</v>
      </c>
      <c r="C87" s="362" t="s">
        <v>656</v>
      </c>
      <c r="D87" s="1466" t="s">
        <v>4036</v>
      </c>
      <c r="E87" s="1783" t="s">
        <v>9221</v>
      </c>
      <c r="F87" s="1784" t="s">
        <v>9222</v>
      </c>
      <c r="G87" s="1798" t="s">
        <v>8943</v>
      </c>
      <c r="H87" s="29" t="s">
        <v>5433</v>
      </c>
      <c r="I87" s="455" t="s">
        <v>701</v>
      </c>
      <c r="J87" s="2245" t="s">
        <v>8936</v>
      </c>
      <c r="K87" s="2263" t="s">
        <v>9223</v>
      </c>
      <c r="L87" s="574"/>
    </row>
    <row r="88" spans="1:12" ht="37.5">
      <c r="A88" s="1806"/>
      <c r="B88" s="1597" t="s">
        <v>4043</v>
      </c>
      <c r="C88" s="362" t="s">
        <v>3650</v>
      </c>
      <c r="D88" s="1056" t="s">
        <v>4044</v>
      </c>
      <c r="E88" s="1783" t="s">
        <v>9224</v>
      </c>
      <c r="F88" s="1784" t="s">
        <v>8942</v>
      </c>
      <c r="G88" s="1798" t="s">
        <v>8943</v>
      </c>
      <c r="H88" s="2104" t="s">
        <v>8944</v>
      </c>
      <c r="I88" s="455" t="s">
        <v>701</v>
      </c>
      <c r="J88" s="1996" t="s">
        <v>8945</v>
      </c>
      <c r="K88" s="2105" t="s">
        <v>8946</v>
      </c>
      <c r="L88" s="574"/>
    </row>
    <row r="89" spans="1:12">
      <c r="A89" s="1806"/>
      <c r="B89" s="32" t="s">
        <v>4043</v>
      </c>
      <c r="C89" s="82" t="s">
        <v>3650</v>
      </c>
      <c r="D89" s="322" t="s">
        <v>4051</v>
      </c>
      <c r="E89" s="3232" t="s">
        <v>9225</v>
      </c>
      <c r="F89" s="2805" t="s">
        <v>9226</v>
      </c>
      <c r="G89" s="276" t="s">
        <v>8943</v>
      </c>
      <c r="H89" s="29" t="s">
        <v>4770</v>
      </c>
      <c r="I89" s="455" t="s">
        <v>903</v>
      </c>
      <c r="J89" s="203" t="s">
        <v>9227</v>
      </c>
      <c r="K89" s="3154" t="s">
        <v>9228</v>
      </c>
      <c r="L89" s="574"/>
    </row>
    <row r="90" spans="1:12">
      <c r="A90" s="1806"/>
      <c r="B90" s="1870" t="s">
        <v>4043</v>
      </c>
      <c r="C90" s="2092" t="s">
        <v>3776</v>
      </c>
      <c r="D90" s="1464" t="s">
        <v>4058</v>
      </c>
      <c r="E90" s="1783" t="s">
        <v>8941</v>
      </c>
      <c r="F90" s="1784" t="s">
        <v>8953</v>
      </c>
      <c r="G90" s="1798" t="s">
        <v>5502</v>
      </c>
      <c r="H90" s="29" t="s">
        <v>8954</v>
      </c>
      <c r="I90" s="455" t="s">
        <v>903</v>
      </c>
      <c r="J90" s="1778" t="s">
        <v>8955</v>
      </c>
      <c r="K90" s="1777" t="s">
        <v>8956</v>
      </c>
      <c r="L90" s="574"/>
    </row>
    <row r="91" spans="1:12">
      <c r="A91" s="1806"/>
      <c r="B91" s="1870" t="s">
        <v>4043</v>
      </c>
      <c r="C91" s="2092" t="s">
        <v>3776</v>
      </c>
      <c r="D91" s="1598" t="s">
        <v>4051</v>
      </c>
      <c r="E91" s="1783" t="s">
        <v>9229</v>
      </c>
      <c r="F91" s="1784" t="s">
        <v>9230</v>
      </c>
      <c r="G91" s="1798"/>
      <c r="H91" s="29"/>
      <c r="I91" s="455" t="s">
        <v>701</v>
      </c>
      <c r="J91" s="1778"/>
      <c r="K91" s="1777" t="s">
        <v>8959</v>
      </c>
      <c r="L91" s="574"/>
    </row>
    <row r="92" spans="1:12">
      <c r="A92" s="1806"/>
      <c r="B92" s="2116" t="s">
        <v>4070</v>
      </c>
      <c r="C92" s="753" t="s">
        <v>4071</v>
      </c>
      <c r="D92" s="753" t="s">
        <v>4072</v>
      </c>
      <c r="E92" s="1783" t="s">
        <v>5448</v>
      </c>
      <c r="F92" s="1784" t="s">
        <v>758</v>
      </c>
      <c r="G92" s="1713" t="s">
        <v>4123</v>
      </c>
      <c r="H92" s="1345" t="s">
        <v>9231</v>
      </c>
      <c r="I92" s="455" t="s">
        <v>701</v>
      </c>
      <c r="J92" s="2130" t="s">
        <v>2275</v>
      </c>
      <c r="K92" s="2130" t="s">
        <v>9232</v>
      </c>
      <c r="L92" s="574"/>
    </row>
    <row r="93" spans="1:12" ht="37.5">
      <c r="A93" s="1806"/>
      <c r="B93" s="2117" t="s">
        <v>4192</v>
      </c>
      <c r="C93" s="753" t="s">
        <v>4193</v>
      </c>
      <c r="D93" s="1063" t="s">
        <v>4194</v>
      </c>
      <c r="E93" s="1783" t="s">
        <v>9233</v>
      </c>
      <c r="F93" s="1784" t="s">
        <v>1352</v>
      </c>
      <c r="G93" s="1539" t="s">
        <v>8988</v>
      </c>
      <c r="H93" s="69" t="s">
        <v>8579</v>
      </c>
      <c r="I93" s="455" t="s">
        <v>701</v>
      </c>
      <c r="J93" s="2120" t="s">
        <v>9234</v>
      </c>
      <c r="K93" s="2379" t="s">
        <v>9235</v>
      </c>
      <c r="L93" s="574"/>
    </row>
    <row r="94" spans="1:12">
      <c r="A94" s="1806"/>
      <c r="B94" s="1904" t="s">
        <v>5303</v>
      </c>
      <c r="C94" s="362" t="s">
        <v>4162</v>
      </c>
      <c r="D94" s="375" t="s">
        <v>8968</v>
      </c>
      <c r="E94" s="1783" t="s">
        <v>9236</v>
      </c>
      <c r="F94" s="1784" t="s">
        <v>2182</v>
      </c>
      <c r="G94" s="131" t="s">
        <v>8943</v>
      </c>
      <c r="H94" s="29" t="s">
        <v>4586</v>
      </c>
      <c r="I94" s="455" t="s">
        <v>701</v>
      </c>
      <c r="J94" s="2146" t="s">
        <v>5233</v>
      </c>
      <c r="K94" s="2239" t="s">
        <v>9237</v>
      </c>
      <c r="L94" s="574"/>
    </row>
    <row r="95" spans="1:12">
      <c r="A95" s="1806"/>
      <c r="B95" s="1904" t="s">
        <v>4170</v>
      </c>
      <c r="C95" s="362" t="s">
        <v>4162</v>
      </c>
      <c r="D95" s="375" t="s">
        <v>8974</v>
      </c>
      <c r="E95" s="1783" t="s">
        <v>9236</v>
      </c>
      <c r="F95" s="1784" t="s">
        <v>2182</v>
      </c>
      <c r="G95" s="131" t="s">
        <v>8943</v>
      </c>
      <c r="H95" s="29" t="s">
        <v>3093</v>
      </c>
      <c r="I95" s="455" t="s">
        <v>701</v>
      </c>
      <c r="J95" s="2146" t="s">
        <v>184</v>
      </c>
      <c r="K95" s="2239" t="s">
        <v>4001</v>
      </c>
      <c r="L95" s="574"/>
    </row>
    <row r="96" spans="1:12">
      <c r="A96" s="1806"/>
      <c r="B96" s="1904" t="s">
        <v>8978</v>
      </c>
      <c r="C96" s="362" t="s">
        <v>4162</v>
      </c>
      <c r="D96" s="375" t="s">
        <v>8979</v>
      </c>
      <c r="E96" s="1783" t="s">
        <v>8960</v>
      </c>
      <c r="F96" s="1784" t="s">
        <v>1338</v>
      </c>
      <c r="G96" s="2097" t="s">
        <v>8980</v>
      </c>
      <c r="H96" s="42" t="s">
        <v>2363</v>
      </c>
      <c r="I96" s="132" t="s">
        <v>701</v>
      </c>
      <c r="J96" s="2098" t="s">
        <v>915</v>
      </c>
      <c r="K96" s="2099" t="s">
        <v>8981</v>
      </c>
      <c r="L96" s="574"/>
    </row>
    <row r="97" spans="1:12" ht="35.25" thickBot="1">
      <c r="A97" s="1806"/>
      <c r="B97" s="1904" t="s">
        <v>9238</v>
      </c>
      <c r="C97" s="2092" t="s">
        <v>3450</v>
      </c>
      <c r="D97" s="358" t="s">
        <v>555</v>
      </c>
      <c r="E97" s="1783" t="s">
        <v>9239</v>
      </c>
      <c r="F97" s="1784" t="s">
        <v>542</v>
      </c>
      <c r="G97" s="2097" t="s">
        <v>9240</v>
      </c>
      <c r="H97" s="42" t="s">
        <v>4586</v>
      </c>
      <c r="I97" s="132" t="s">
        <v>701</v>
      </c>
      <c r="J97" s="2098" t="s">
        <v>5233</v>
      </c>
      <c r="K97" s="2099" t="s">
        <v>5448</v>
      </c>
      <c r="L97" s="574"/>
    </row>
    <row r="98" spans="1:12" ht="37.5">
      <c r="A98" s="1806"/>
      <c r="B98" s="2138" t="s">
        <v>4078</v>
      </c>
      <c r="C98" s="1881" t="s">
        <v>4079</v>
      </c>
      <c r="D98" s="1493" t="s">
        <v>1789</v>
      </c>
      <c r="E98" s="2480">
        <v>70</v>
      </c>
      <c r="F98" s="2481" t="s">
        <v>9241</v>
      </c>
      <c r="G98" s="1896" t="s">
        <v>8988</v>
      </c>
      <c r="H98" s="1883" t="s">
        <v>5258</v>
      </c>
      <c r="I98" s="455" t="s">
        <v>701</v>
      </c>
      <c r="J98" s="2139" t="s">
        <v>5259</v>
      </c>
      <c r="K98" s="2140" t="s">
        <v>5260</v>
      </c>
      <c r="L98" s="574"/>
    </row>
    <row r="99" spans="1:12">
      <c r="A99" s="1806"/>
      <c r="B99" s="852" t="s">
        <v>8987</v>
      </c>
      <c r="C99" s="753" t="s">
        <v>4201</v>
      </c>
      <c r="D99" s="2100" t="s">
        <v>4202</v>
      </c>
      <c r="E99" s="1783">
        <v>60</v>
      </c>
      <c r="F99" s="1784" t="s">
        <v>1884</v>
      </c>
      <c r="G99" s="1116" t="s">
        <v>8988</v>
      </c>
      <c r="H99" s="1345" t="s">
        <v>6494</v>
      </c>
      <c r="I99" s="455" t="s">
        <v>701</v>
      </c>
      <c r="J99" s="1997" t="s">
        <v>8965</v>
      </c>
      <c r="K99" s="1997" t="s">
        <v>8990</v>
      </c>
      <c r="L99" s="574"/>
    </row>
    <row r="100" spans="1:12">
      <c r="A100" s="1806"/>
      <c r="B100" s="852" t="s">
        <v>4087</v>
      </c>
      <c r="C100" s="753" t="s">
        <v>8991</v>
      </c>
      <c r="D100" s="2100" t="s">
        <v>8992</v>
      </c>
      <c r="E100" s="1783">
        <v>200</v>
      </c>
      <c r="F100" s="1784" t="s">
        <v>9242</v>
      </c>
      <c r="G100" s="1116" t="s">
        <v>8988</v>
      </c>
      <c r="H100" s="1345" t="s">
        <v>9243</v>
      </c>
      <c r="I100" s="455" t="s">
        <v>701</v>
      </c>
      <c r="J100" s="1997" t="s">
        <v>9244</v>
      </c>
      <c r="K100" s="1997" t="s">
        <v>9245</v>
      </c>
      <c r="L100" s="574"/>
    </row>
    <row r="101" spans="1:12">
      <c r="A101" s="1806"/>
      <c r="B101" s="852" t="s">
        <v>8998</v>
      </c>
      <c r="C101" s="753" t="s">
        <v>4094</v>
      </c>
      <c r="D101" s="1063" t="s">
        <v>4095</v>
      </c>
      <c r="E101" s="1783">
        <v>150</v>
      </c>
      <c r="F101" s="1784" t="s">
        <v>4394</v>
      </c>
      <c r="G101" s="1116" t="s">
        <v>8988</v>
      </c>
      <c r="H101" s="1345" t="s">
        <v>8999</v>
      </c>
      <c r="I101" s="455" t="s">
        <v>701</v>
      </c>
      <c r="J101" s="1997" t="s">
        <v>9001</v>
      </c>
      <c r="K101" s="1997" t="s">
        <v>9002</v>
      </c>
      <c r="L101" s="574"/>
    </row>
    <row r="102" spans="1:12">
      <c r="A102" s="1903"/>
      <c r="B102" s="69" t="s">
        <v>9003</v>
      </c>
      <c r="C102" s="218"/>
      <c r="D102" s="218" t="s">
        <v>4298</v>
      </c>
      <c r="E102" s="1836">
        <v>130</v>
      </c>
      <c r="F102" s="1990" t="s">
        <v>1871</v>
      </c>
      <c r="G102" s="1713" t="s">
        <v>8943</v>
      </c>
      <c r="H102" s="69" t="s">
        <v>9246</v>
      </c>
      <c r="I102" s="455" t="s">
        <v>701</v>
      </c>
      <c r="J102" s="2132" t="s">
        <v>9247</v>
      </c>
      <c r="K102" s="2132" t="s">
        <v>9248</v>
      </c>
      <c r="L102" s="574"/>
    </row>
    <row r="103" spans="1:12" ht="34.5" customHeight="1">
      <c r="A103" s="1817"/>
      <c r="B103" s="69" t="s">
        <v>9009</v>
      </c>
      <c r="C103" s="218"/>
      <c r="D103" s="218" t="s">
        <v>9249</v>
      </c>
      <c r="E103" s="1836">
        <v>200</v>
      </c>
      <c r="F103" s="1990" t="s">
        <v>2170</v>
      </c>
      <c r="G103" s="1713" t="s">
        <v>9250</v>
      </c>
      <c r="H103" s="69" t="s">
        <v>9251</v>
      </c>
      <c r="I103" s="455" t="s">
        <v>701</v>
      </c>
      <c r="J103" s="2132" t="s">
        <v>9252</v>
      </c>
      <c r="K103" s="2132" t="s">
        <v>9253</v>
      </c>
      <c r="L103" s="574"/>
    </row>
    <row r="104" spans="1:12" ht="35.25" customHeight="1">
      <c r="A104" s="1817"/>
      <c r="B104" s="69" t="s">
        <v>9009</v>
      </c>
      <c r="C104" s="1063" t="s">
        <v>4282</v>
      </c>
      <c r="D104" s="218" t="s">
        <v>4298</v>
      </c>
      <c r="E104" s="1836">
        <v>140</v>
      </c>
      <c r="F104" s="1990" t="s">
        <v>1619</v>
      </c>
      <c r="G104" s="1713" t="s">
        <v>9010</v>
      </c>
      <c r="H104" s="69" t="s">
        <v>9011</v>
      </c>
      <c r="I104" s="455" t="s">
        <v>701</v>
      </c>
      <c r="J104" s="2132" t="s">
        <v>9012</v>
      </c>
      <c r="K104" s="2132" t="s">
        <v>9013</v>
      </c>
      <c r="L104" s="574"/>
    </row>
    <row r="105" spans="1:12">
      <c r="A105" s="1917"/>
      <c r="B105" s="69" t="s">
        <v>4113</v>
      </c>
      <c r="C105" s="218" t="s">
        <v>4114</v>
      </c>
      <c r="D105" s="218" t="s">
        <v>4115</v>
      </c>
      <c r="E105" s="1836">
        <v>100</v>
      </c>
      <c r="F105" s="1990" t="s">
        <v>5699</v>
      </c>
      <c r="G105" s="1713" t="s">
        <v>9014</v>
      </c>
      <c r="H105" s="69" t="s">
        <v>4582</v>
      </c>
      <c r="I105" s="455" t="s">
        <v>701</v>
      </c>
      <c r="J105" s="2132" t="s">
        <v>5958</v>
      </c>
      <c r="K105" s="2132" t="s">
        <v>9015</v>
      </c>
      <c r="L105" s="574"/>
    </row>
    <row r="106" spans="1:12" ht="35.25" customHeight="1">
      <c r="A106" s="1817"/>
      <c r="B106" s="69" t="s">
        <v>4119</v>
      </c>
      <c r="C106" s="218" t="s">
        <v>4120</v>
      </c>
      <c r="D106" s="218" t="s">
        <v>4121</v>
      </c>
      <c r="E106" s="1836">
        <v>110</v>
      </c>
      <c r="F106" s="1990" t="s">
        <v>9016</v>
      </c>
      <c r="G106" s="1713" t="s">
        <v>4123</v>
      </c>
      <c r="H106" s="69" t="s">
        <v>9017</v>
      </c>
      <c r="I106" s="69" t="s">
        <v>126</v>
      </c>
      <c r="J106" s="2132" t="s">
        <v>9018</v>
      </c>
      <c r="K106" s="2132" t="s">
        <v>9019</v>
      </c>
      <c r="L106" s="574"/>
    </row>
    <row r="107" spans="1:12">
      <c r="A107" s="1806"/>
      <c r="B107" s="69" t="s">
        <v>4119</v>
      </c>
      <c r="C107" s="218" t="s">
        <v>4127</v>
      </c>
      <c r="D107" s="218" t="s">
        <v>4128</v>
      </c>
      <c r="E107" s="1836">
        <v>130</v>
      </c>
      <c r="F107" s="1990" t="s">
        <v>51</v>
      </c>
      <c r="G107" s="1713" t="s">
        <v>9020</v>
      </c>
      <c r="H107" s="69" t="s">
        <v>9021</v>
      </c>
      <c r="I107" s="69" t="s">
        <v>126</v>
      </c>
      <c r="J107" s="2132" t="s">
        <v>9023</v>
      </c>
      <c r="K107" s="2132" t="s">
        <v>9024</v>
      </c>
      <c r="L107" s="574"/>
    </row>
    <row r="108" spans="1:12">
      <c r="A108" s="1806"/>
      <c r="B108" s="69" t="s">
        <v>4119</v>
      </c>
      <c r="C108" s="218" t="s">
        <v>4152</v>
      </c>
      <c r="D108" s="218" t="s">
        <v>4153</v>
      </c>
      <c r="E108" s="1836">
        <v>190</v>
      </c>
      <c r="F108" s="1990" t="s">
        <v>3019</v>
      </c>
      <c r="G108" s="1713" t="s">
        <v>8988</v>
      </c>
      <c r="H108" s="69" t="s">
        <v>9033</v>
      </c>
      <c r="I108" s="69" t="s">
        <v>126</v>
      </c>
      <c r="J108" s="2132" t="s">
        <v>9035</v>
      </c>
      <c r="K108" s="2132" t="s">
        <v>9036</v>
      </c>
      <c r="L108" s="574"/>
    </row>
    <row r="109" spans="1:12">
      <c r="A109" s="1806"/>
      <c r="B109" s="69" t="s">
        <v>4119</v>
      </c>
      <c r="C109" s="218" t="s">
        <v>4186</v>
      </c>
      <c r="D109" s="218" t="s">
        <v>4128</v>
      </c>
      <c r="E109" s="1836">
        <v>110</v>
      </c>
      <c r="F109" s="1990" t="s">
        <v>1619</v>
      </c>
      <c r="G109" s="1713" t="s">
        <v>9254</v>
      </c>
      <c r="H109" s="69" t="s">
        <v>9255</v>
      </c>
      <c r="I109" s="69" t="s">
        <v>126</v>
      </c>
      <c r="J109" s="2132" t="s">
        <v>9256</v>
      </c>
      <c r="K109" s="2132" t="s">
        <v>9257</v>
      </c>
      <c r="L109" s="574"/>
    </row>
    <row r="110" spans="1:12">
      <c r="A110" s="1806"/>
      <c r="B110" s="69" t="s">
        <v>4119</v>
      </c>
      <c r="C110" s="218" t="s">
        <v>4226</v>
      </c>
      <c r="D110" s="218" t="s">
        <v>4227</v>
      </c>
      <c r="E110" s="1836">
        <v>195</v>
      </c>
      <c r="F110" s="1990" t="s">
        <v>9258</v>
      </c>
      <c r="G110" s="1713" t="s">
        <v>9259</v>
      </c>
      <c r="H110" s="69" t="s">
        <v>5360</v>
      </c>
      <c r="I110" s="69" t="s">
        <v>126</v>
      </c>
      <c r="J110" s="2132" t="s">
        <v>9260</v>
      </c>
      <c r="K110" s="2132" t="s">
        <v>9261</v>
      </c>
      <c r="L110" s="574"/>
    </row>
    <row r="111" spans="1:12">
      <c r="A111" s="1806"/>
      <c r="B111" s="69" t="s">
        <v>4119</v>
      </c>
      <c r="C111" s="218" t="s">
        <v>4234</v>
      </c>
      <c r="D111" s="753" t="s">
        <v>4235</v>
      </c>
      <c r="E111" s="1783">
        <v>140</v>
      </c>
      <c r="F111" s="1784" t="s">
        <v>5069</v>
      </c>
      <c r="G111" s="131" t="s">
        <v>8240</v>
      </c>
      <c r="H111" s="29" t="s">
        <v>9262</v>
      </c>
      <c r="I111" s="455" t="s">
        <v>350</v>
      </c>
      <c r="J111" s="2146" t="s">
        <v>8945</v>
      </c>
      <c r="K111" s="2239" t="s">
        <v>9263</v>
      </c>
      <c r="L111" s="574"/>
    </row>
    <row r="112" spans="1:12">
      <c r="A112" s="1806"/>
      <c r="B112" s="69" t="s">
        <v>4119</v>
      </c>
      <c r="C112" s="218" t="s">
        <v>4242</v>
      </c>
      <c r="D112" s="753" t="s">
        <v>4153</v>
      </c>
      <c r="E112" s="3155">
        <v>160</v>
      </c>
      <c r="F112" s="3812" t="s">
        <v>3949</v>
      </c>
      <c r="G112" s="904" t="s">
        <v>9052</v>
      </c>
      <c r="H112" s="908" t="s">
        <v>9053</v>
      </c>
      <c r="I112" s="1345" t="s">
        <v>350</v>
      </c>
      <c r="J112" s="908" t="s">
        <v>9054</v>
      </c>
      <c r="K112" s="3264" t="s">
        <v>9055</v>
      </c>
      <c r="L112" s="574"/>
    </row>
    <row r="113" spans="1:12">
      <c r="A113" s="1806"/>
      <c r="B113" s="393"/>
      <c r="C113" s="218"/>
      <c r="D113" s="899"/>
      <c r="E113" s="3155"/>
      <c r="F113" s="3812"/>
      <c r="G113" s="904"/>
      <c r="H113" s="69"/>
      <c r="I113" s="1345"/>
      <c r="J113" s="908"/>
      <c r="K113" s="3264"/>
      <c r="L113" s="574"/>
    </row>
    <row r="114" spans="1:12">
      <c r="A114" s="1806"/>
      <c r="B114" s="32" t="s">
        <v>9056</v>
      </c>
      <c r="C114" s="82" t="s">
        <v>2388</v>
      </c>
      <c r="D114" s="322" t="s">
        <v>1789</v>
      </c>
      <c r="E114" s="3232" t="s">
        <v>8018</v>
      </c>
      <c r="F114" s="2805" t="s">
        <v>9264</v>
      </c>
      <c r="G114" s="276" t="s">
        <v>9052</v>
      </c>
      <c r="H114" s="29" t="s">
        <v>5288</v>
      </c>
      <c r="I114" s="416" t="s">
        <v>903</v>
      </c>
      <c r="J114" s="203" t="s">
        <v>9059</v>
      </c>
      <c r="K114" s="3154">
        <v>83.54</v>
      </c>
      <c r="L114" s="574"/>
    </row>
    <row r="115" spans="1:12">
      <c r="A115" s="1806"/>
      <c r="B115" s="32"/>
      <c r="C115" s="82"/>
      <c r="D115" s="322"/>
      <c r="E115" s="3232"/>
      <c r="F115" s="2805"/>
      <c r="G115" s="276"/>
      <c r="H115" s="29"/>
      <c r="I115" s="416"/>
      <c r="J115" s="203"/>
      <c r="K115" s="3154"/>
      <c r="L115" s="574"/>
    </row>
    <row r="116" spans="1:12">
      <c r="A116" s="1806"/>
      <c r="B116" s="225" t="s">
        <v>3925</v>
      </c>
      <c r="C116" s="82" t="s">
        <v>3926</v>
      </c>
      <c r="D116" s="322" t="s">
        <v>3927</v>
      </c>
      <c r="E116" s="3167" t="s">
        <v>3055</v>
      </c>
      <c r="F116" s="2805"/>
      <c r="G116" s="276" t="s">
        <v>9265</v>
      </c>
      <c r="H116" s="29">
        <v>3350</v>
      </c>
      <c r="I116" s="416" t="s">
        <v>903</v>
      </c>
      <c r="J116" s="203" t="s">
        <v>9266</v>
      </c>
      <c r="K116" s="1777">
        <v>33.799999999999997</v>
      </c>
      <c r="L116" s="574"/>
    </row>
    <row r="117" spans="1:12">
      <c r="A117" s="1806"/>
      <c r="B117" s="225" t="s">
        <v>3915</v>
      </c>
      <c r="C117" s="82" t="s">
        <v>9267</v>
      </c>
      <c r="D117" s="322" t="s">
        <v>3917</v>
      </c>
      <c r="E117" s="142" t="s">
        <v>9268</v>
      </c>
      <c r="F117" s="665" t="s">
        <v>2226</v>
      </c>
      <c r="G117" s="276" t="s">
        <v>4344</v>
      </c>
      <c r="H117" s="203">
        <v>980</v>
      </c>
      <c r="I117" s="416" t="s">
        <v>9269</v>
      </c>
      <c r="J117" s="203" t="s">
        <v>5541</v>
      </c>
      <c r="K117" s="3154">
        <v>44.36</v>
      </c>
      <c r="L117" s="574"/>
    </row>
    <row r="118" spans="1:12">
      <c r="A118" s="374"/>
      <c r="B118" s="225" t="s">
        <v>3922</v>
      </c>
      <c r="C118" s="82" t="s">
        <v>9270</v>
      </c>
      <c r="D118" s="322" t="s">
        <v>3917</v>
      </c>
      <c r="E118" s="142" t="s">
        <v>9271</v>
      </c>
      <c r="F118" s="665" t="s">
        <v>1871</v>
      </c>
      <c r="G118" s="276" t="s">
        <v>4344</v>
      </c>
      <c r="H118" s="203">
        <v>650</v>
      </c>
      <c r="I118" s="416" t="s">
        <v>9269</v>
      </c>
      <c r="J118" s="203" t="s">
        <v>6340</v>
      </c>
      <c r="K118" s="3154">
        <v>27.71</v>
      </c>
      <c r="L118" s="574"/>
    </row>
    <row r="119" spans="1:12">
      <c r="A119" s="413" t="s">
        <v>1</v>
      </c>
      <c r="B119" s="413"/>
      <c r="C119" s="791"/>
      <c r="D119" s="372"/>
      <c r="E119" s="1848"/>
      <c r="F119" s="1849"/>
      <c r="G119" s="270"/>
      <c r="H119" s="1850"/>
      <c r="I119" s="413"/>
      <c r="J119" s="1851"/>
      <c r="K119" s="1847"/>
      <c r="L119" s="574"/>
    </row>
    <row r="120" spans="1:12">
      <c r="A120" s="790" t="s">
        <v>1004</v>
      </c>
      <c r="B120" s="790"/>
      <c r="C120" s="1852"/>
      <c r="D120" s="785"/>
      <c r="E120" s="1848"/>
      <c r="F120" s="1849"/>
      <c r="G120" s="270"/>
      <c r="H120" s="1850"/>
      <c r="I120" s="413"/>
      <c r="J120" s="1851"/>
      <c r="K120" s="1847"/>
      <c r="L120" s="574"/>
    </row>
    <row r="121" spans="1:12" ht="35.25" thickBot="1">
      <c r="A121" s="374"/>
      <c r="B121" s="412"/>
      <c r="C121" s="372"/>
      <c r="D121" s="372"/>
      <c r="E121" s="1848"/>
      <c r="F121" s="1849"/>
      <c r="G121" s="270"/>
      <c r="H121" s="1850"/>
      <c r="I121" s="412"/>
      <c r="J121" s="1851"/>
      <c r="K121" s="1847"/>
      <c r="L121" s="574"/>
    </row>
    <row r="122" spans="1:12">
      <c r="A122" s="1853"/>
      <c r="B122" s="1854" t="s">
        <v>3</v>
      </c>
      <c r="C122" s="80" t="s">
        <v>4</v>
      </c>
      <c r="D122" s="379" t="s">
        <v>5</v>
      </c>
      <c r="E122" s="1855" t="s">
        <v>6</v>
      </c>
      <c r="F122" s="1856" t="s">
        <v>6</v>
      </c>
      <c r="G122" s="201" t="s">
        <v>7</v>
      </c>
      <c r="H122" s="80" t="s">
        <v>8</v>
      </c>
      <c r="I122" s="80" t="s">
        <v>9</v>
      </c>
      <c r="J122" s="1857" t="s">
        <v>10</v>
      </c>
      <c r="K122" s="1858" t="s">
        <v>10</v>
      </c>
      <c r="L122" s="574"/>
    </row>
    <row r="123" spans="1:12" ht="35.25" thickBot="1">
      <c r="A123" s="1859"/>
      <c r="B123" s="1860"/>
      <c r="C123" s="414"/>
      <c r="D123" s="381" t="s">
        <v>11</v>
      </c>
      <c r="E123" s="1861" t="s">
        <v>12</v>
      </c>
      <c r="F123" s="1862" t="s">
        <v>13</v>
      </c>
      <c r="G123" s="202"/>
      <c r="H123" s="414" t="s">
        <v>14</v>
      </c>
      <c r="I123" s="414"/>
      <c r="J123" s="1863" t="s">
        <v>15</v>
      </c>
      <c r="K123" s="1864" t="s">
        <v>16</v>
      </c>
      <c r="L123" s="574"/>
    </row>
    <row r="124" spans="1:12" ht="35.25" thickBot="1">
      <c r="A124" s="1806"/>
      <c r="B124" s="1257" t="s">
        <v>3864</v>
      </c>
      <c r="C124" s="776"/>
      <c r="D124" s="1562"/>
      <c r="E124" s="238"/>
      <c r="F124" s="239"/>
      <c r="G124" s="1545"/>
      <c r="H124" s="220"/>
      <c r="I124" s="1867"/>
      <c r="J124" s="1868"/>
      <c r="K124" s="1869"/>
      <c r="L124" s="574"/>
    </row>
    <row r="125" spans="1:12">
      <c r="A125" s="1806"/>
      <c r="B125" s="1870" t="s">
        <v>4418</v>
      </c>
      <c r="C125" s="1871" t="s">
        <v>5204</v>
      </c>
      <c r="D125" s="1464" t="s">
        <v>4407</v>
      </c>
      <c r="E125" s="1865">
        <v>45</v>
      </c>
      <c r="F125" s="1866" t="s">
        <v>5030</v>
      </c>
      <c r="G125" s="765" t="s">
        <v>89</v>
      </c>
      <c r="H125" s="1345"/>
      <c r="I125" s="1867" t="s">
        <v>5509</v>
      </c>
      <c r="J125" s="1868" t="s">
        <v>3393</v>
      </c>
      <c r="K125" s="1869">
        <v>39</v>
      </c>
      <c r="L125" s="574"/>
    </row>
    <row r="126" spans="1:12">
      <c r="A126" s="1806"/>
      <c r="B126" s="1870" t="s">
        <v>4418</v>
      </c>
      <c r="C126" s="1871" t="s">
        <v>5208</v>
      </c>
      <c r="D126" s="1464" t="s">
        <v>5209</v>
      </c>
      <c r="E126" s="1790">
        <v>60</v>
      </c>
      <c r="F126" s="1872"/>
      <c r="G126" s="765" t="s">
        <v>5228</v>
      </c>
      <c r="H126" s="1345"/>
      <c r="I126" s="1115" t="s">
        <v>5211</v>
      </c>
      <c r="J126" s="1868" t="s">
        <v>5212</v>
      </c>
      <c r="K126" s="1468">
        <v>48.25</v>
      </c>
      <c r="L126" s="574"/>
    </row>
    <row r="127" spans="1:12">
      <c r="A127" s="1806"/>
      <c r="B127" s="1870" t="s">
        <v>4418</v>
      </c>
      <c r="C127" s="1871" t="s">
        <v>5213</v>
      </c>
      <c r="D127" s="1464" t="s">
        <v>5214</v>
      </c>
      <c r="E127" s="1790">
        <v>60</v>
      </c>
      <c r="F127" s="1872"/>
      <c r="G127" s="765" t="s">
        <v>89</v>
      </c>
      <c r="H127" s="1345"/>
      <c r="I127" s="1115" t="s">
        <v>5215</v>
      </c>
      <c r="J127" s="1868" t="s">
        <v>4431</v>
      </c>
      <c r="K127" s="1468">
        <v>54</v>
      </c>
      <c r="L127" s="574"/>
    </row>
    <row r="128" spans="1:12">
      <c r="A128" s="1806"/>
      <c r="B128" s="1870" t="s">
        <v>4418</v>
      </c>
      <c r="C128" s="1871" t="s">
        <v>5216</v>
      </c>
      <c r="D128" s="1056" t="s">
        <v>5217</v>
      </c>
      <c r="E128" s="1790">
        <v>50</v>
      </c>
      <c r="F128" s="1477" t="s">
        <v>792</v>
      </c>
      <c r="G128" s="765" t="s">
        <v>5454</v>
      </c>
      <c r="H128" s="1345">
        <v>2045</v>
      </c>
      <c r="I128" s="1115" t="s">
        <v>9075</v>
      </c>
      <c r="J128" s="1868" t="s">
        <v>9076</v>
      </c>
      <c r="K128" s="1468"/>
      <c r="L128" s="576"/>
    </row>
    <row r="129" spans="1:12">
      <c r="A129" s="1806"/>
      <c r="B129" s="1870" t="s">
        <v>4418</v>
      </c>
      <c r="C129" s="1871" t="s">
        <v>5218</v>
      </c>
      <c r="D129" s="1056" t="s">
        <v>5219</v>
      </c>
      <c r="E129" s="1790">
        <v>65</v>
      </c>
      <c r="F129" s="1872"/>
      <c r="G129" s="765" t="s">
        <v>5220</v>
      </c>
      <c r="H129" s="1345"/>
      <c r="I129" s="1115" t="s">
        <v>5221</v>
      </c>
      <c r="J129" s="1868" t="s">
        <v>1735</v>
      </c>
      <c r="K129" s="1468">
        <v>110.62</v>
      </c>
      <c r="L129" s="576"/>
    </row>
    <row r="130" spans="1:12">
      <c r="A130" s="1806"/>
      <c r="B130" s="1870" t="s">
        <v>4418</v>
      </c>
      <c r="C130" s="1871" t="s">
        <v>5222</v>
      </c>
      <c r="D130" s="1464" t="s">
        <v>3016</v>
      </c>
      <c r="E130" s="1790">
        <v>120</v>
      </c>
      <c r="F130" s="1872"/>
      <c r="G130" s="765"/>
      <c r="H130" s="1345"/>
      <c r="I130" s="1115"/>
      <c r="J130" s="1868" t="s">
        <v>855</v>
      </c>
      <c r="K130" s="1468">
        <v>108</v>
      </c>
      <c r="L130" s="574"/>
    </row>
    <row r="131" spans="1:12">
      <c r="A131" s="1806"/>
      <c r="B131" s="1870" t="s">
        <v>4418</v>
      </c>
      <c r="C131" s="1871" t="s">
        <v>5223</v>
      </c>
      <c r="D131" s="1056" t="s">
        <v>4420</v>
      </c>
      <c r="E131" s="1790">
        <v>130</v>
      </c>
      <c r="F131" s="1872"/>
      <c r="G131" s="765"/>
      <c r="H131" s="1345"/>
      <c r="I131" s="1115"/>
      <c r="J131" s="1868" t="s">
        <v>5224</v>
      </c>
      <c r="K131" s="1468">
        <v>86</v>
      </c>
      <c r="L131" s="574"/>
    </row>
    <row r="132" spans="1:12">
      <c r="A132" s="1806"/>
      <c r="B132" s="1870" t="s">
        <v>4418</v>
      </c>
      <c r="C132" s="1871" t="s">
        <v>5225</v>
      </c>
      <c r="D132" s="1056" t="s">
        <v>4458</v>
      </c>
      <c r="E132" s="1790">
        <v>120</v>
      </c>
      <c r="F132" s="1872"/>
      <c r="G132" s="765" t="s">
        <v>5226</v>
      </c>
      <c r="H132" s="1345"/>
      <c r="I132" s="1115"/>
      <c r="J132" s="1868" t="s">
        <v>4394</v>
      </c>
      <c r="K132" s="1468">
        <v>105</v>
      </c>
      <c r="L132" s="574"/>
    </row>
    <row r="133" spans="1:12">
      <c r="A133" s="1806"/>
      <c r="B133" s="1870" t="s">
        <v>4418</v>
      </c>
      <c r="C133" s="1871" t="s">
        <v>5227</v>
      </c>
      <c r="D133" s="1464" t="s">
        <v>4420</v>
      </c>
      <c r="E133" s="1790">
        <v>80</v>
      </c>
      <c r="F133" s="1872"/>
      <c r="G133" s="765" t="s">
        <v>5228</v>
      </c>
      <c r="H133" s="1345"/>
      <c r="I133" s="1115" t="s">
        <v>5211</v>
      </c>
      <c r="J133" s="1868" t="s">
        <v>3987</v>
      </c>
      <c r="K133" s="1468">
        <v>67.66</v>
      </c>
      <c r="L133" s="574"/>
    </row>
    <row r="134" spans="1:12">
      <c r="A134" s="1806"/>
      <c r="B134" s="1870" t="s">
        <v>4418</v>
      </c>
      <c r="C134" s="1871" t="s">
        <v>5232</v>
      </c>
      <c r="D134" s="1464" t="s">
        <v>4470</v>
      </c>
      <c r="E134" s="1790">
        <v>200</v>
      </c>
      <c r="F134" s="1872" t="s">
        <v>5496</v>
      </c>
      <c r="G134" s="765" t="s">
        <v>5497</v>
      </c>
      <c r="H134" s="1345" t="s">
        <v>5498</v>
      </c>
      <c r="I134" s="1115"/>
      <c r="J134" s="1868" t="s">
        <v>1473</v>
      </c>
      <c r="K134" s="1468">
        <v>180</v>
      </c>
      <c r="L134" s="574"/>
    </row>
    <row r="135" spans="1:12" ht="35.25" thickBot="1">
      <c r="A135" s="1806"/>
      <c r="B135" s="1873" t="s">
        <v>5234</v>
      </c>
      <c r="C135" s="1874" t="s">
        <v>4516</v>
      </c>
      <c r="D135" s="1485" t="s">
        <v>4517</v>
      </c>
      <c r="E135" s="1875">
        <v>130</v>
      </c>
      <c r="F135" s="1876"/>
      <c r="G135" s="1877"/>
      <c r="H135" s="1690"/>
      <c r="I135" s="1878"/>
      <c r="J135" s="1879" t="s">
        <v>5235</v>
      </c>
      <c r="K135" s="1487">
        <v>123</v>
      </c>
      <c r="L135" s="574"/>
    </row>
    <row r="136" spans="1:12">
      <c r="A136" s="1806"/>
      <c r="B136" s="1880" t="s">
        <v>4527</v>
      </c>
      <c r="C136" s="1881" t="s">
        <v>5240</v>
      </c>
      <c r="D136" s="1488" t="s">
        <v>2976</v>
      </c>
      <c r="E136" s="1865">
        <v>85</v>
      </c>
      <c r="F136" s="1866"/>
      <c r="G136" s="1882"/>
      <c r="H136" s="1883"/>
      <c r="I136" s="1884"/>
      <c r="J136" s="1885">
        <v>2340</v>
      </c>
      <c r="K136" s="1886">
        <v>78</v>
      </c>
      <c r="L136" s="574"/>
    </row>
    <row r="137" spans="1:12">
      <c r="A137" s="1806"/>
      <c r="B137" s="2170" t="s">
        <v>4527</v>
      </c>
      <c r="C137" s="1871" t="s">
        <v>5241</v>
      </c>
      <c r="D137" s="1056" t="s">
        <v>5242</v>
      </c>
      <c r="E137" s="1790">
        <v>75</v>
      </c>
      <c r="F137" s="1872"/>
      <c r="G137" s="765"/>
      <c r="H137" s="1345"/>
      <c r="I137" s="1115"/>
      <c r="J137" s="1868"/>
      <c r="K137" s="1887">
        <v>63</v>
      </c>
      <c r="L137" s="574"/>
    </row>
    <row r="138" spans="1:12">
      <c r="A138" s="1806"/>
      <c r="B138" s="2170" t="s">
        <v>4527</v>
      </c>
      <c r="C138" s="1871" t="s">
        <v>5243</v>
      </c>
      <c r="D138" s="1056" t="s">
        <v>5244</v>
      </c>
      <c r="E138" s="1790">
        <v>60</v>
      </c>
      <c r="F138" s="1872"/>
      <c r="G138" s="765" t="s">
        <v>5245</v>
      </c>
      <c r="H138" s="1345"/>
      <c r="I138" s="1115"/>
      <c r="J138" s="1868" t="s">
        <v>2158</v>
      </c>
      <c r="K138" s="1887">
        <v>49.67</v>
      </c>
      <c r="L138" s="574"/>
    </row>
    <row r="139" spans="1:12" ht="34.5" customHeight="1" thickBot="1">
      <c r="A139" s="1806"/>
      <c r="B139" s="1888" t="s">
        <v>4527</v>
      </c>
      <c r="C139" s="1874" t="s">
        <v>4583</v>
      </c>
      <c r="D139" s="1889" t="s">
        <v>5493</v>
      </c>
      <c r="E139" s="1890">
        <v>45</v>
      </c>
      <c r="F139" s="1891" t="s">
        <v>792</v>
      </c>
      <c r="G139" s="1877" t="s">
        <v>5264</v>
      </c>
      <c r="H139" s="1690">
        <v>2070</v>
      </c>
      <c r="I139" s="1878" t="s">
        <v>701</v>
      </c>
      <c r="J139" s="1879" t="s">
        <v>5287</v>
      </c>
      <c r="K139" s="1892" t="s">
        <v>3607</v>
      </c>
      <c r="L139" s="574"/>
    </row>
    <row r="140" spans="1:12" ht="35.25" thickBot="1">
      <c r="A140" s="1806"/>
      <c r="B140" s="1893" t="s">
        <v>912</v>
      </c>
      <c r="C140" s="1881" t="s">
        <v>4531</v>
      </c>
      <c r="D140" s="1967" t="s">
        <v>5246</v>
      </c>
      <c r="E140" s="1894">
        <v>90</v>
      </c>
      <c r="F140" s="1895" t="s">
        <v>646</v>
      </c>
      <c r="G140" s="1896" t="s">
        <v>800</v>
      </c>
      <c r="H140" s="1883">
        <v>1645</v>
      </c>
      <c r="I140" s="1884"/>
      <c r="J140" s="1885" t="s">
        <v>5247</v>
      </c>
      <c r="K140" s="1886">
        <v>73</v>
      </c>
      <c r="L140" s="574"/>
    </row>
    <row r="141" spans="1:12" ht="32.25" customHeight="1">
      <c r="A141" s="1806"/>
      <c r="B141" s="1893" t="s">
        <v>912</v>
      </c>
      <c r="C141" s="1881" t="s">
        <v>4537</v>
      </c>
      <c r="D141" s="1922" t="s">
        <v>5248</v>
      </c>
      <c r="E141" s="1894">
        <v>85</v>
      </c>
      <c r="F141" s="1895" t="s">
        <v>174</v>
      </c>
      <c r="G141" s="1896" t="s">
        <v>800</v>
      </c>
      <c r="H141" s="1883">
        <v>1645</v>
      </c>
      <c r="I141" s="1884"/>
      <c r="J141" s="1885" t="s">
        <v>3107</v>
      </c>
      <c r="K141" s="1886">
        <v>68.540000000000006</v>
      </c>
      <c r="L141" s="574"/>
    </row>
    <row r="142" spans="1:12" ht="35.25" thickBot="1">
      <c r="A142" s="1806"/>
      <c r="B142" s="805" t="s">
        <v>912</v>
      </c>
      <c r="C142" s="1055" t="s">
        <v>4544</v>
      </c>
      <c r="D142" s="1901" t="s">
        <v>5249</v>
      </c>
      <c r="E142" s="1790">
        <v>80</v>
      </c>
      <c r="F142" s="1872" t="s">
        <v>1218</v>
      </c>
      <c r="G142" s="766" t="s">
        <v>800</v>
      </c>
      <c r="H142" s="416" t="s">
        <v>627</v>
      </c>
      <c r="I142" s="1115"/>
      <c r="J142" s="1897" t="s">
        <v>5080</v>
      </c>
      <c r="K142" s="1898">
        <v>58.33</v>
      </c>
      <c r="L142" s="574"/>
    </row>
    <row r="143" spans="1:12" ht="35.25" thickBot="1">
      <c r="A143" s="1903"/>
      <c r="B143" s="805" t="s">
        <v>912</v>
      </c>
      <c r="C143" s="1055" t="s">
        <v>4558</v>
      </c>
      <c r="D143" s="1901" t="s">
        <v>3088</v>
      </c>
      <c r="E143" s="1790">
        <v>120</v>
      </c>
      <c r="F143" s="1872" t="s">
        <v>5250</v>
      </c>
      <c r="G143" s="766" t="s">
        <v>800</v>
      </c>
      <c r="H143" s="1345" t="s">
        <v>5251</v>
      </c>
      <c r="I143" s="1115"/>
      <c r="J143" s="1345" t="s">
        <v>5251</v>
      </c>
      <c r="K143" s="1887" t="s">
        <v>5252</v>
      </c>
      <c r="L143" s="574"/>
    </row>
    <row r="144" spans="1:12" ht="35.25" thickBot="1">
      <c r="A144" s="2000"/>
      <c r="B144" s="805" t="s">
        <v>912</v>
      </c>
      <c r="C144" s="1055" t="s">
        <v>913</v>
      </c>
      <c r="D144" s="375" t="s">
        <v>3088</v>
      </c>
      <c r="E144" s="1790">
        <v>150</v>
      </c>
      <c r="F144" s="1872" t="s">
        <v>2462</v>
      </c>
      <c r="G144" s="766" t="s">
        <v>800</v>
      </c>
      <c r="H144" s="1345" t="s">
        <v>5254</v>
      </c>
      <c r="I144" s="1115"/>
      <c r="J144" s="1345" t="s">
        <v>5254</v>
      </c>
      <c r="K144" s="1887" t="s">
        <v>5255</v>
      </c>
      <c r="L144" s="574"/>
    </row>
    <row r="145" spans="1:12" ht="36" thickTop="1" thickBot="1">
      <c r="A145" s="1817"/>
      <c r="B145" s="2001" t="s">
        <v>5437</v>
      </c>
      <c r="C145" s="2002" t="s">
        <v>5438</v>
      </c>
      <c r="D145" s="2003" t="s">
        <v>5439</v>
      </c>
      <c r="E145" s="2004">
        <v>115</v>
      </c>
      <c r="F145" s="2005" t="s">
        <v>5440</v>
      </c>
      <c r="G145" s="2006" t="s">
        <v>800</v>
      </c>
      <c r="H145" s="2007"/>
      <c r="I145" s="2008"/>
      <c r="J145" s="2009" t="s">
        <v>5441</v>
      </c>
      <c r="K145" s="2010">
        <v>84</v>
      </c>
      <c r="L145" s="574"/>
    </row>
    <row r="146" spans="1:12" ht="35.25" thickTop="1">
      <c r="A146" s="2069"/>
      <c r="B146" s="69"/>
      <c r="C146" s="218"/>
      <c r="D146" s="899"/>
      <c r="E146" s="1783"/>
      <c r="F146" s="1477"/>
      <c r="G146" s="1116"/>
      <c r="H146" s="1345"/>
      <c r="I146" s="486"/>
      <c r="J146" s="1345"/>
      <c r="K146" s="1997"/>
      <c r="L146" s="574"/>
    </row>
    <row r="147" spans="1:12">
      <c r="A147" s="1917"/>
      <c r="B147" s="1559" t="s">
        <v>3870</v>
      </c>
      <c r="C147" s="625" t="s">
        <v>3866</v>
      </c>
      <c r="D147" s="625" t="s">
        <v>1571</v>
      </c>
      <c r="E147" s="1734">
        <v>32</v>
      </c>
      <c r="F147" s="1735"/>
      <c r="G147" s="1796" t="s">
        <v>3871</v>
      </c>
      <c r="H147" s="628"/>
      <c r="I147" s="628"/>
      <c r="J147" s="907">
        <v>220</v>
      </c>
      <c r="K147" s="3841">
        <v>22</v>
      </c>
      <c r="L147" s="574"/>
    </row>
    <row r="148" spans="1:12">
      <c r="A148" s="1903"/>
      <c r="B148" s="852" t="s">
        <v>3872</v>
      </c>
      <c r="C148" s="218" t="s">
        <v>3866</v>
      </c>
      <c r="D148" s="218" t="s">
        <v>1571</v>
      </c>
      <c r="E148" s="1478">
        <v>40</v>
      </c>
      <c r="F148" s="1479"/>
      <c r="G148" s="969" t="s">
        <v>3871</v>
      </c>
      <c r="H148" s="1345"/>
      <c r="I148" s="1349"/>
      <c r="J148" s="3842">
        <v>271</v>
      </c>
      <c r="K148" s="3843">
        <v>27.1</v>
      </c>
      <c r="L148" s="574"/>
    </row>
    <row r="149" spans="1:12">
      <c r="A149" s="1817"/>
      <c r="B149" s="2012" t="s">
        <v>3873</v>
      </c>
      <c r="C149" s="218" t="s">
        <v>3874</v>
      </c>
      <c r="D149" s="218" t="s">
        <v>3450</v>
      </c>
      <c r="E149" s="1478">
        <v>10</v>
      </c>
      <c r="F149" s="1479">
        <v>880</v>
      </c>
      <c r="G149" s="969" t="s">
        <v>3871</v>
      </c>
      <c r="H149" s="69"/>
      <c r="I149" s="69"/>
      <c r="J149" s="908">
        <v>781</v>
      </c>
      <c r="K149" s="3844">
        <v>7.81</v>
      </c>
      <c r="L149" s="574"/>
    </row>
    <row r="150" spans="1:12">
      <c r="A150" s="1806"/>
      <c r="B150" s="2012" t="s">
        <v>3873</v>
      </c>
      <c r="C150" s="218" t="s">
        <v>3876</v>
      </c>
      <c r="D150" s="218" t="s">
        <v>3450</v>
      </c>
      <c r="E150" s="1478">
        <v>12</v>
      </c>
      <c r="F150" s="1479">
        <v>990</v>
      </c>
      <c r="G150" s="969" t="s">
        <v>3871</v>
      </c>
      <c r="H150" s="69"/>
      <c r="I150" s="69"/>
      <c r="J150" s="908">
        <v>907</v>
      </c>
      <c r="K150" s="3844">
        <v>9.07</v>
      </c>
      <c r="L150" s="574"/>
    </row>
    <row r="151" spans="1:12">
      <c r="A151" s="1806"/>
      <c r="B151" s="2012" t="s">
        <v>3873</v>
      </c>
      <c r="C151" s="218" t="s">
        <v>3877</v>
      </c>
      <c r="D151" s="218" t="s">
        <v>3450</v>
      </c>
      <c r="E151" s="1478">
        <v>15</v>
      </c>
      <c r="F151" s="1479">
        <v>1350</v>
      </c>
      <c r="G151" s="969" t="s">
        <v>3871</v>
      </c>
      <c r="H151" s="69"/>
      <c r="I151" s="69"/>
      <c r="J151" s="908">
        <v>1220</v>
      </c>
      <c r="K151" s="3844">
        <v>12.2</v>
      </c>
      <c r="L151" s="574"/>
    </row>
    <row r="152" spans="1:12">
      <c r="A152" s="1806"/>
      <c r="B152" s="69" t="s">
        <v>7434</v>
      </c>
      <c r="C152" s="218" t="s">
        <v>3874</v>
      </c>
      <c r="D152" s="218" t="s">
        <v>901</v>
      </c>
      <c r="E152" s="1478">
        <v>2</v>
      </c>
      <c r="F152" s="1479">
        <v>150</v>
      </c>
      <c r="G152" s="969" t="s">
        <v>3867</v>
      </c>
      <c r="H152" s="69"/>
      <c r="I152" s="69"/>
      <c r="J152" s="908">
        <v>126</v>
      </c>
      <c r="K152" s="3844">
        <v>1.26</v>
      </c>
      <c r="L152" s="574"/>
    </row>
    <row r="153" spans="1:12">
      <c r="A153" s="1917"/>
      <c r="B153" s="69" t="s">
        <v>7434</v>
      </c>
      <c r="C153" s="218" t="s">
        <v>3876</v>
      </c>
      <c r="D153" s="218" t="s">
        <v>901</v>
      </c>
      <c r="E153" s="1478">
        <v>3</v>
      </c>
      <c r="F153" s="1479">
        <v>200</v>
      </c>
      <c r="G153" s="1797" t="s">
        <v>3867</v>
      </c>
      <c r="H153" s="1711"/>
      <c r="I153" s="1712"/>
      <c r="J153" s="3840">
        <v>185</v>
      </c>
      <c r="K153" s="2011">
        <v>1.85</v>
      </c>
      <c r="L153" s="574"/>
    </row>
    <row r="154" spans="1:12">
      <c r="A154" s="1903"/>
      <c r="B154" s="69" t="s">
        <v>7434</v>
      </c>
      <c r="C154" s="218" t="s">
        <v>3877</v>
      </c>
      <c r="D154" s="218" t="s">
        <v>901</v>
      </c>
      <c r="E154" s="1478">
        <v>3</v>
      </c>
      <c r="F154" s="1479">
        <v>250</v>
      </c>
      <c r="G154" s="1798" t="s">
        <v>3867</v>
      </c>
      <c r="H154" s="20"/>
      <c r="I154" s="404"/>
      <c r="J154" s="3803">
        <v>210</v>
      </c>
      <c r="K154" s="3845">
        <v>2.1</v>
      </c>
      <c r="L154" s="574"/>
    </row>
    <row r="155" spans="1:12">
      <c r="A155" s="1817"/>
      <c r="B155" s="852" t="s">
        <v>3865</v>
      </c>
      <c r="C155" s="218" t="s">
        <v>3866</v>
      </c>
      <c r="D155" s="218" t="s">
        <v>1571</v>
      </c>
      <c r="E155" s="1478">
        <v>25</v>
      </c>
      <c r="F155" s="1479"/>
      <c r="G155" s="969" t="s">
        <v>3867</v>
      </c>
      <c r="H155" s="69"/>
      <c r="I155" s="69"/>
      <c r="J155" s="908">
        <v>173</v>
      </c>
      <c r="K155" s="3844">
        <v>17.3</v>
      </c>
      <c r="L155" s="574"/>
    </row>
    <row r="156" spans="1:12">
      <c r="A156" s="1806"/>
      <c r="B156" s="852" t="s">
        <v>3868</v>
      </c>
      <c r="C156" s="218" t="s">
        <v>3866</v>
      </c>
      <c r="D156" s="218" t="s">
        <v>1571</v>
      </c>
      <c r="E156" s="1478">
        <v>28</v>
      </c>
      <c r="F156" s="1479"/>
      <c r="G156" s="969" t="s">
        <v>3867</v>
      </c>
      <c r="H156" s="69"/>
      <c r="I156" s="69"/>
      <c r="J156" s="908">
        <v>226</v>
      </c>
      <c r="K156" s="3844">
        <v>22.6</v>
      </c>
      <c r="L156" s="574"/>
    </row>
    <row r="157" spans="1:12" ht="35.25" thickBot="1">
      <c r="A157" s="1806"/>
      <c r="B157" s="1830" t="s">
        <v>3869</v>
      </c>
      <c r="C157" s="1737" t="s">
        <v>3866</v>
      </c>
      <c r="D157" s="1737" t="s">
        <v>1571</v>
      </c>
      <c r="E157" s="1738">
        <v>32</v>
      </c>
      <c r="F157" s="1739"/>
      <c r="G157" s="1740" t="s">
        <v>3867</v>
      </c>
      <c r="H157" s="1726"/>
      <c r="I157" s="1741"/>
      <c r="J157" s="3846">
        <v>269</v>
      </c>
      <c r="K157" s="3847">
        <v>26.9</v>
      </c>
      <c r="L157" s="574"/>
    </row>
    <row r="158" spans="1:12" ht="35.25" thickTop="1">
      <c r="A158" s="1806"/>
      <c r="B158" s="225" t="s">
        <v>9060</v>
      </c>
      <c r="C158" s="82" t="s">
        <v>291</v>
      </c>
      <c r="D158" s="322" t="s">
        <v>4329</v>
      </c>
      <c r="E158" s="142" t="s">
        <v>9061</v>
      </c>
      <c r="F158" s="665" t="s">
        <v>9062</v>
      </c>
      <c r="G158" s="276" t="s">
        <v>9063</v>
      </c>
      <c r="H158" s="203" t="s">
        <v>9064</v>
      </c>
      <c r="I158" s="416" t="s">
        <v>903</v>
      </c>
      <c r="J158" s="203" t="s">
        <v>8833</v>
      </c>
      <c r="K158" s="3804">
        <v>194</v>
      </c>
      <c r="L158" s="574"/>
    </row>
    <row r="159" spans="1:12">
      <c r="A159" s="374"/>
      <c r="B159" s="374"/>
      <c r="C159" s="785"/>
      <c r="D159" s="785"/>
      <c r="E159" s="785"/>
      <c r="F159" s="785"/>
      <c r="G159" s="785"/>
      <c r="H159" s="785"/>
      <c r="I159" s="1845"/>
      <c r="J159" s="1846"/>
      <c r="K159" s="1847"/>
      <c r="L159" s="574"/>
    </row>
    <row r="160" spans="1:12">
      <c r="A160" s="413" t="s">
        <v>1</v>
      </c>
      <c r="B160" s="413"/>
      <c r="C160" s="791"/>
      <c r="D160" s="372"/>
      <c r="E160" s="1848"/>
      <c r="F160" s="1849"/>
      <c r="G160" s="270"/>
      <c r="H160" s="1850"/>
      <c r="I160" s="413"/>
      <c r="J160" s="1851"/>
      <c r="K160" s="1847"/>
      <c r="L160" s="574"/>
    </row>
    <row r="161" spans="1:12">
      <c r="A161" s="790" t="s">
        <v>1004</v>
      </c>
      <c r="B161" s="790"/>
      <c r="C161" s="1852"/>
      <c r="D161" s="785"/>
      <c r="E161" s="1848"/>
      <c r="F161" s="1849"/>
      <c r="G161" s="270"/>
      <c r="H161" s="1850"/>
      <c r="I161" s="413"/>
      <c r="J161" s="1851"/>
      <c r="K161" s="1847"/>
      <c r="L161" s="574"/>
    </row>
    <row r="162" spans="1:12" ht="35.25" thickBot="1">
      <c r="A162" s="374"/>
      <c r="B162" s="412"/>
      <c r="C162" s="372"/>
      <c r="D162" s="372"/>
      <c r="E162" s="1848"/>
      <c r="F162" s="1849"/>
      <c r="G162" s="270"/>
      <c r="H162" s="1850"/>
      <c r="I162" s="412"/>
      <c r="J162" s="1851"/>
      <c r="K162" s="1847"/>
      <c r="L162" s="574"/>
    </row>
    <row r="163" spans="1:12">
      <c r="A163" s="1853"/>
      <c r="B163" s="1854" t="s">
        <v>3</v>
      </c>
      <c r="C163" s="80" t="s">
        <v>4</v>
      </c>
      <c r="D163" s="379" t="s">
        <v>5</v>
      </c>
      <c r="E163" s="1855" t="s">
        <v>6</v>
      </c>
      <c r="F163" s="1856" t="s">
        <v>6</v>
      </c>
      <c r="G163" s="201" t="s">
        <v>7</v>
      </c>
      <c r="H163" s="80" t="s">
        <v>8</v>
      </c>
      <c r="I163" s="80" t="s">
        <v>9</v>
      </c>
      <c r="J163" s="1857" t="s">
        <v>10</v>
      </c>
      <c r="K163" s="1858" t="s">
        <v>10</v>
      </c>
      <c r="L163" s="574"/>
    </row>
    <row r="164" spans="1:12" ht="35.25" thickBot="1">
      <c r="A164" s="1859"/>
      <c r="B164" s="1860"/>
      <c r="C164" s="414"/>
      <c r="D164" s="381" t="s">
        <v>11</v>
      </c>
      <c r="E164" s="1861" t="s">
        <v>12</v>
      </c>
      <c r="F164" s="1862" t="s">
        <v>13</v>
      </c>
      <c r="G164" s="202"/>
      <c r="H164" s="414" t="s">
        <v>14</v>
      </c>
      <c r="I164" s="414"/>
      <c r="J164" s="1863" t="s">
        <v>15</v>
      </c>
      <c r="K164" s="1864" t="s">
        <v>16</v>
      </c>
      <c r="L164" s="574"/>
    </row>
    <row r="165" spans="1:12">
      <c r="A165" s="1806"/>
      <c r="B165" s="1257" t="s">
        <v>3864</v>
      </c>
      <c r="C165" s="776"/>
      <c r="D165" s="1562"/>
      <c r="E165" s="238"/>
      <c r="F165" s="239"/>
      <c r="G165" s="1545"/>
      <c r="H165" s="220"/>
      <c r="I165" s="1867"/>
      <c r="J165" s="1868"/>
      <c r="K165" s="1869"/>
      <c r="L165" s="574"/>
    </row>
    <row r="166" spans="1:12">
      <c r="A166" s="1806"/>
      <c r="B166" s="852" t="s">
        <v>5445</v>
      </c>
      <c r="C166" s="753" t="s">
        <v>3450</v>
      </c>
      <c r="D166" s="753" t="s">
        <v>564</v>
      </c>
      <c r="E166" s="1783">
        <v>130</v>
      </c>
      <c r="F166" s="1784" t="s">
        <v>5088</v>
      </c>
      <c r="G166" s="1116" t="s">
        <v>5272</v>
      </c>
      <c r="H166" s="1345" t="s">
        <v>5250</v>
      </c>
      <c r="I166" s="455" t="s">
        <v>701</v>
      </c>
      <c r="J166" s="1997" t="s">
        <v>1319</v>
      </c>
      <c r="K166" s="1997" t="s">
        <v>5505</v>
      </c>
      <c r="L166" s="574"/>
    </row>
    <row r="167" spans="1:12">
      <c r="A167" s="1806"/>
      <c r="B167" s="69" t="s">
        <v>5449</v>
      </c>
      <c r="C167" s="82" t="s">
        <v>4714</v>
      </c>
      <c r="D167" s="322" t="s">
        <v>653</v>
      </c>
      <c r="E167" s="1478">
        <v>45</v>
      </c>
      <c r="F167" s="1479" t="s">
        <v>5450</v>
      </c>
      <c r="G167" s="1116" t="s">
        <v>5292</v>
      </c>
      <c r="H167" s="1345" t="s">
        <v>5451</v>
      </c>
      <c r="I167" s="455" t="s">
        <v>701</v>
      </c>
      <c r="J167" s="1345" t="s">
        <v>5452</v>
      </c>
      <c r="K167" s="1997">
        <v>39.299999999999997</v>
      </c>
      <c r="L167" s="574"/>
    </row>
    <row r="168" spans="1:12">
      <c r="A168" s="1806"/>
      <c r="B168" s="69" t="s">
        <v>5453</v>
      </c>
      <c r="C168" s="82" t="s">
        <v>4714</v>
      </c>
      <c r="D168" s="322" t="s">
        <v>653</v>
      </c>
      <c r="E168" s="1783">
        <v>45</v>
      </c>
      <c r="F168" s="1477" t="s">
        <v>792</v>
      </c>
      <c r="G168" s="1116"/>
      <c r="H168" s="1345" t="s">
        <v>5127</v>
      </c>
      <c r="I168" s="455" t="s">
        <v>701</v>
      </c>
      <c r="J168" s="1345" t="s">
        <v>5277</v>
      </c>
      <c r="K168" s="1997">
        <v>41.2</v>
      </c>
      <c r="L168" s="574"/>
    </row>
    <row r="169" spans="1:12">
      <c r="A169" s="1806"/>
      <c r="B169" s="69" t="s">
        <v>5271</v>
      </c>
      <c r="C169" s="82" t="s">
        <v>4714</v>
      </c>
      <c r="D169" s="218" t="s">
        <v>550</v>
      </c>
      <c r="E169" s="1783">
        <v>120</v>
      </c>
      <c r="F169" s="1784" t="s">
        <v>608</v>
      </c>
      <c r="G169" s="1601" t="s">
        <v>5272</v>
      </c>
      <c r="H169" s="1345" t="s">
        <v>5273</v>
      </c>
      <c r="I169" s="455" t="s">
        <v>701</v>
      </c>
      <c r="J169" s="3803" t="s">
        <v>5274</v>
      </c>
      <c r="K169" s="1998">
        <v>102.5</v>
      </c>
      <c r="L169" s="574"/>
    </row>
    <row r="170" spans="1:12">
      <c r="A170" s="1806"/>
      <c r="B170" s="69" t="s">
        <v>5275</v>
      </c>
      <c r="C170" s="82" t="s">
        <v>4714</v>
      </c>
      <c r="D170" s="322" t="s">
        <v>1629</v>
      </c>
      <c r="E170" s="1478">
        <v>60</v>
      </c>
      <c r="F170" s="1479"/>
      <c r="G170" s="1116"/>
      <c r="H170" s="1345" t="s">
        <v>608</v>
      </c>
      <c r="I170" s="455" t="s">
        <v>701</v>
      </c>
      <c r="J170" s="1345" t="s">
        <v>794</v>
      </c>
      <c r="K170" s="1997">
        <v>49.5</v>
      </c>
      <c r="L170" s="574"/>
    </row>
    <row r="171" spans="1:12">
      <c r="A171" s="1806"/>
      <c r="B171" s="69" t="s">
        <v>5276</v>
      </c>
      <c r="C171" s="82" t="s">
        <v>4714</v>
      </c>
      <c r="D171" s="322" t="s">
        <v>653</v>
      </c>
      <c r="E171" s="1783">
        <v>45</v>
      </c>
      <c r="F171" s="1477" t="s">
        <v>792</v>
      </c>
      <c r="G171" s="765" t="s">
        <v>5454</v>
      </c>
      <c r="H171" s="1345">
        <v>2045</v>
      </c>
      <c r="I171" s="1115" t="s">
        <v>5455</v>
      </c>
      <c r="J171" s="3869" t="s">
        <v>5456</v>
      </c>
      <c r="K171" s="1997">
        <v>41.5</v>
      </c>
      <c r="L171" s="576"/>
    </row>
    <row r="172" spans="1:12">
      <c r="A172" s="1806"/>
      <c r="B172" s="69" t="s">
        <v>5278</v>
      </c>
      <c r="C172" s="82" t="s">
        <v>4714</v>
      </c>
      <c r="D172" s="322" t="s">
        <v>2976</v>
      </c>
      <c r="E172" s="1783">
        <v>60</v>
      </c>
      <c r="F172" s="1477" t="s">
        <v>2170</v>
      </c>
      <c r="G172" s="1116" t="s">
        <v>5279</v>
      </c>
      <c r="H172" s="1345" t="s">
        <v>5280</v>
      </c>
      <c r="I172" s="455" t="s">
        <v>701</v>
      </c>
      <c r="J172" s="1345" t="s">
        <v>1104</v>
      </c>
      <c r="K172" s="1997">
        <v>54.5</v>
      </c>
      <c r="L172" s="576"/>
    </row>
    <row r="173" spans="1:12">
      <c r="A173" s="1806"/>
      <c r="B173" s="69" t="s">
        <v>5281</v>
      </c>
      <c r="C173" s="82" t="s">
        <v>4714</v>
      </c>
      <c r="D173" s="322" t="s">
        <v>5059</v>
      </c>
      <c r="E173" s="33">
        <v>80</v>
      </c>
      <c r="F173" s="34" t="s">
        <v>5282</v>
      </c>
      <c r="G173" s="276" t="s">
        <v>5272</v>
      </c>
      <c r="H173" s="1345" t="s">
        <v>5283</v>
      </c>
      <c r="I173" s="455" t="s">
        <v>701</v>
      </c>
      <c r="J173" s="203" t="s">
        <v>5284</v>
      </c>
      <c r="K173" s="1777">
        <v>70</v>
      </c>
      <c r="L173" s="574"/>
    </row>
    <row r="174" spans="1:12">
      <c r="A174" s="1806"/>
      <c r="B174" s="69" t="s">
        <v>5285</v>
      </c>
      <c r="C174" s="82" t="s">
        <v>4714</v>
      </c>
      <c r="D174" s="218" t="s">
        <v>550</v>
      </c>
      <c r="E174" s="1783">
        <v>115</v>
      </c>
      <c r="F174" s="1784" t="s">
        <v>608</v>
      </c>
      <c r="G174" s="1601" t="s">
        <v>5272</v>
      </c>
      <c r="H174" s="1345" t="s">
        <v>5273</v>
      </c>
      <c r="I174" s="132" t="s">
        <v>701</v>
      </c>
      <c r="J174" s="3803" t="s">
        <v>5274</v>
      </c>
      <c r="K174" s="1998">
        <v>102.5</v>
      </c>
      <c r="L174" s="574"/>
    </row>
    <row r="175" spans="1:12">
      <c r="A175" s="1806"/>
      <c r="B175" s="69" t="s">
        <v>5286</v>
      </c>
      <c r="C175" s="82" t="s">
        <v>4714</v>
      </c>
      <c r="D175" s="218" t="s">
        <v>5051</v>
      </c>
      <c r="E175" s="1783">
        <v>80</v>
      </c>
      <c r="F175" s="1784" t="s">
        <v>5287</v>
      </c>
      <c r="G175" s="1713" t="s">
        <v>5272</v>
      </c>
      <c r="H175" s="1345" t="s">
        <v>5288</v>
      </c>
      <c r="I175" s="132" t="s">
        <v>701</v>
      </c>
      <c r="J175" s="908" t="s">
        <v>5289</v>
      </c>
      <c r="K175" s="1999">
        <v>66.83</v>
      </c>
      <c r="L175" s="574"/>
    </row>
    <row r="176" spans="1:12">
      <c r="A176" s="1806"/>
      <c r="B176" s="69" t="s">
        <v>5290</v>
      </c>
      <c r="C176" s="82" t="s">
        <v>4714</v>
      </c>
      <c r="D176" s="605" t="s">
        <v>4745</v>
      </c>
      <c r="E176" s="33">
        <v>120</v>
      </c>
      <c r="F176" s="34" t="s">
        <v>5291</v>
      </c>
      <c r="G176" s="276" t="s">
        <v>5292</v>
      </c>
      <c r="H176" s="1345" t="s">
        <v>5293</v>
      </c>
      <c r="I176" s="132" t="s">
        <v>701</v>
      </c>
      <c r="J176" s="203" t="s">
        <v>5294</v>
      </c>
      <c r="K176" s="1777">
        <v>109.69</v>
      </c>
      <c r="L176" s="574"/>
    </row>
    <row r="177" spans="1:12">
      <c r="A177" s="1806"/>
      <c r="B177" s="69" t="s">
        <v>5457</v>
      </c>
      <c r="C177" s="82" t="s">
        <v>4714</v>
      </c>
      <c r="D177" s="605" t="s">
        <v>183</v>
      </c>
      <c r="E177" s="33">
        <v>160</v>
      </c>
      <c r="F177" s="34" t="s">
        <v>3066</v>
      </c>
      <c r="G177" s="276" t="s">
        <v>5272</v>
      </c>
      <c r="H177" s="29">
        <v>2755</v>
      </c>
      <c r="I177" s="163" t="s">
        <v>5458</v>
      </c>
      <c r="J177" s="203">
        <v>2980</v>
      </c>
      <c r="K177" s="1777">
        <v>148.99</v>
      </c>
      <c r="L177" s="574"/>
    </row>
    <row r="178" spans="1:12">
      <c r="A178" s="1806"/>
      <c r="B178" s="69" t="s">
        <v>5459</v>
      </c>
      <c r="C178" s="82" t="s">
        <v>4714</v>
      </c>
      <c r="D178" s="218" t="s">
        <v>5051</v>
      </c>
      <c r="E178" s="1783">
        <v>80</v>
      </c>
      <c r="F178" s="1784" t="s">
        <v>5287</v>
      </c>
      <c r="G178" s="1713" t="s">
        <v>5272</v>
      </c>
      <c r="H178" s="1345" t="s">
        <v>5288</v>
      </c>
      <c r="I178" s="132" t="s">
        <v>701</v>
      </c>
      <c r="J178" s="908" t="s">
        <v>5289</v>
      </c>
      <c r="K178" s="1999">
        <v>66.83</v>
      </c>
      <c r="L178" s="574"/>
    </row>
    <row r="179" spans="1:12">
      <c r="A179" s="1806"/>
      <c r="B179" s="69" t="s">
        <v>5460</v>
      </c>
      <c r="C179" s="82" t="s">
        <v>4714</v>
      </c>
      <c r="D179" s="322" t="s">
        <v>5051</v>
      </c>
      <c r="E179" s="33">
        <v>85</v>
      </c>
      <c r="F179" s="34" t="s">
        <v>5461</v>
      </c>
      <c r="G179" s="276" t="s">
        <v>5272</v>
      </c>
      <c r="H179" s="1345" t="s">
        <v>5462</v>
      </c>
      <c r="I179" s="132" t="s">
        <v>701</v>
      </c>
      <c r="J179" s="203" t="s">
        <v>5463</v>
      </c>
      <c r="K179" s="1777">
        <v>81</v>
      </c>
      <c r="L179" s="574"/>
    </row>
    <row r="180" spans="1:12">
      <c r="A180" s="1806"/>
      <c r="B180" s="69" t="s">
        <v>5464</v>
      </c>
      <c r="C180" s="82" t="s">
        <v>901</v>
      </c>
      <c r="D180" s="322" t="s">
        <v>453</v>
      </c>
      <c r="E180" s="3166">
        <v>80</v>
      </c>
      <c r="F180" s="2805" t="s">
        <v>5465</v>
      </c>
      <c r="G180" s="276" t="s">
        <v>5466</v>
      </c>
      <c r="H180" s="29" t="s">
        <v>5467</v>
      </c>
      <c r="I180" s="455" t="s">
        <v>701</v>
      </c>
      <c r="J180" s="29" t="s">
        <v>5468</v>
      </c>
      <c r="K180" s="3154">
        <v>70.16</v>
      </c>
      <c r="L180" s="574"/>
    </row>
    <row r="181" spans="1:12">
      <c r="A181" s="1806"/>
      <c r="B181" s="69" t="s">
        <v>5469</v>
      </c>
      <c r="C181" s="82" t="s">
        <v>4563</v>
      </c>
      <c r="D181" s="322" t="s">
        <v>550</v>
      </c>
      <c r="E181" s="3232">
        <v>80</v>
      </c>
      <c r="F181" s="2805" t="s">
        <v>2988</v>
      </c>
      <c r="G181" s="276" t="s">
        <v>5292</v>
      </c>
      <c r="H181" s="29" t="s">
        <v>5470</v>
      </c>
      <c r="I181" s="455" t="s">
        <v>701</v>
      </c>
      <c r="J181" s="29" t="s">
        <v>4507</v>
      </c>
      <c r="K181" s="3154">
        <v>69.44</v>
      </c>
      <c r="L181" s="574"/>
    </row>
    <row r="182" spans="1:12">
      <c r="A182" s="1806"/>
      <c r="B182" s="69" t="s">
        <v>5471</v>
      </c>
      <c r="C182" s="82" t="s">
        <v>4563</v>
      </c>
      <c r="D182" s="322" t="s">
        <v>172</v>
      </c>
      <c r="E182" s="3166">
        <v>120</v>
      </c>
      <c r="F182" s="2805" t="s">
        <v>3093</v>
      </c>
      <c r="G182" s="276" t="s">
        <v>5466</v>
      </c>
      <c r="H182" s="29" t="s">
        <v>5251</v>
      </c>
      <c r="I182" s="455" t="s">
        <v>701</v>
      </c>
      <c r="J182" s="29" t="s">
        <v>2977</v>
      </c>
      <c r="K182" s="3154">
        <v>104.16</v>
      </c>
      <c r="L182" s="574"/>
    </row>
    <row r="183" spans="1:12">
      <c r="A183" s="1806"/>
      <c r="B183" s="69" t="s">
        <v>5472</v>
      </c>
      <c r="C183" s="82" t="s">
        <v>4563</v>
      </c>
      <c r="D183" s="322" t="s">
        <v>172</v>
      </c>
      <c r="E183" s="3167">
        <v>140</v>
      </c>
      <c r="F183" s="2805" t="s">
        <v>5087</v>
      </c>
      <c r="G183" s="276" t="s">
        <v>5466</v>
      </c>
      <c r="H183" s="29" t="s">
        <v>5473</v>
      </c>
      <c r="I183" s="455" t="s">
        <v>701</v>
      </c>
      <c r="J183" s="29" t="s">
        <v>5474</v>
      </c>
      <c r="K183" s="3154">
        <v>120</v>
      </c>
      <c r="L183" s="574"/>
    </row>
    <row r="184" spans="1:12">
      <c r="A184" s="1903"/>
      <c r="B184" s="69" t="s">
        <v>5475</v>
      </c>
      <c r="C184" s="82" t="s">
        <v>4563</v>
      </c>
      <c r="D184" s="322"/>
      <c r="E184" s="3167">
        <v>150</v>
      </c>
      <c r="F184" s="2805"/>
      <c r="G184" s="276"/>
      <c r="H184" s="29" t="s">
        <v>2834</v>
      </c>
      <c r="I184" s="416"/>
      <c r="J184" s="203"/>
      <c r="K184" s="3154"/>
      <c r="L184" s="574"/>
    </row>
    <row r="185" spans="1:12" ht="35.25" thickBot="1">
      <c r="A185" s="1806"/>
      <c r="B185" s="69" t="s">
        <v>5476</v>
      </c>
      <c r="C185" s="82" t="s">
        <v>4563</v>
      </c>
      <c r="D185" s="322" t="s">
        <v>172</v>
      </c>
      <c r="E185" s="3166">
        <v>150</v>
      </c>
      <c r="F185" s="2805" t="s">
        <v>3019</v>
      </c>
      <c r="G185" s="276" t="s">
        <v>5264</v>
      </c>
      <c r="H185" s="29" t="s">
        <v>5477</v>
      </c>
      <c r="I185" s="455" t="s">
        <v>701</v>
      </c>
      <c r="J185" s="29" t="s">
        <v>5478</v>
      </c>
      <c r="K185" s="3154">
        <v>132.91999999999999</v>
      </c>
      <c r="L185" s="574"/>
    </row>
    <row r="186" spans="1:12" ht="38.25" thickBot="1">
      <c r="A186" s="1817"/>
      <c r="B186" s="2138" t="s">
        <v>4078</v>
      </c>
      <c r="C186" s="1881" t="s">
        <v>4079</v>
      </c>
      <c r="D186" s="1493" t="s">
        <v>1789</v>
      </c>
      <c r="E186" s="1894">
        <v>70</v>
      </c>
      <c r="F186" s="1895" t="s">
        <v>5256</v>
      </c>
      <c r="G186" s="1896" t="s">
        <v>5257</v>
      </c>
      <c r="H186" s="1883" t="s">
        <v>5258</v>
      </c>
      <c r="I186" s="455" t="s">
        <v>701</v>
      </c>
      <c r="J186" s="2139" t="s">
        <v>5259</v>
      </c>
      <c r="K186" s="2140" t="s">
        <v>5260</v>
      </c>
      <c r="L186" s="574"/>
    </row>
    <row r="187" spans="1:12" ht="38.25" thickBot="1">
      <c r="A187" s="1817"/>
      <c r="B187" s="2138" t="s">
        <v>5261</v>
      </c>
      <c r="C187" s="1881" t="s">
        <v>4079</v>
      </c>
      <c r="D187" s="1493" t="s">
        <v>5262</v>
      </c>
      <c r="E187" s="1535">
        <v>150</v>
      </c>
      <c r="F187" s="1606" t="s">
        <v>5263</v>
      </c>
      <c r="G187" s="766" t="s">
        <v>5264</v>
      </c>
      <c r="H187" s="416" t="s">
        <v>5265</v>
      </c>
      <c r="I187" s="455" t="s">
        <v>701</v>
      </c>
      <c r="J187" s="2244" t="s">
        <v>5266</v>
      </c>
      <c r="K187" s="1918" t="s">
        <v>5267</v>
      </c>
      <c r="L187" s="574"/>
    </row>
    <row r="188" spans="1:12" ht="38.25" thickBot="1">
      <c r="A188" s="1917"/>
      <c r="B188" s="2138" t="s">
        <v>9272</v>
      </c>
      <c r="C188" s="1881" t="s">
        <v>4079</v>
      </c>
      <c r="D188" s="1493" t="s">
        <v>1629</v>
      </c>
      <c r="E188" s="1535" t="s">
        <v>2623</v>
      </c>
      <c r="F188" s="1606"/>
      <c r="G188" s="766" t="s">
        <v>6602</v>
      </c>
      <c r="H188" s="416" t="s">
        <v>6555</v>
      </c>
      <c r="I188" s="455" t="s">
        <v>701</v>
      </c>
      <c r="J188" s="2244" t="s">
        <v>1750</v>
      </c>
      <c r="K188" s="1918" t="s">
        <v>9273</v>
      </c>
      <c r="L188" s="574"/>
    </row>
    <row r="189" spans="1:12" ht="38.25" thickBot="1">
      <c r="A189" s="1903"/>
      <c r="B189" s="1008" t="s">
        <v>4348</v>
      </c>
      <c r="C189" s="1881" t="s">
        <v>4349</v>
      </c>
      <c r="D189" s="2261" t="s">
        <v>4350</v>
      </c>
      <c r="E189" s="1535"/>
      <c r="F189" s="1606"/>
      <c r="G189" s="766" t="s">
        <v>4351</v>
      </c>
      <c r="H189" s="416" t="s">
        <v>4352</v>
      </c>
      <c r="I189" s="455" t="s">
        <v>701</v>
      </c>
      <c r="J189" s="2244" t="s">
        <v>4353</v>
      </c>
      <c r="K189" s="1918" t="s">
        <v>4354</v>
      </c>
      <c r="L189" s="574"/>
    </row>
    <row r="190" spans="1:12" ht="38.25" thickBot="1">
      <c r="A190" s="1817"/>
      <c r="B190" s="1008" t="s">
        <v>6549</v>
      </c>
      <c r="C190" s="1881" t="s">
        <v>4079</v>
      </c>
      <c r="D190" s="1493" t="s">
        <v>6550</v>
      </c>
      <c r="E190" s="1535"/>
      <c r="F190" s="1606"/>
      <c r="G190" s="766" t="s">
        <v>6551</v>
      </c>
      <c r="H190" s="416" t="s">
        <v>3115</v>
      </c>
      <c r="I190" s="455" t="s">
        <v>701</v>
      </c>
      <c r="J190" s="2244" t="s">
        <v>1787</v>
      </c>
      <c r="K190" s="1918" t="s">
        <v>6552</v>
      </c>
      <c r="L190" s="574"/>
    </row>
    <row r="191" spans="1:12" ht="38.25" thickBot="1">
      <c r="A191" s="1806"/>
      <c r="B191" s="1008" t="s">
        <v>6553</v>
      </c>
      <c r="C191" s="1881" t="s">
        <v>4079</v>
      </c>
      <c r="D191" s="1493" t="s">
        <v>6554</v>
      </c>
      <c r="E191" s="1535"/>
      <c r="F191" s="1606"/>
      <c r="G191" s="766" t="s">
        <v>6551</v>
      </c>
      <c r="H191" s="416" t="s">
        <v>6555</v>
      </c>
      <c r="I191" s="455" t="s">
        <v>701</v>
      </c>
      <c r="J191" s="2244" t="s">
        <v>1750</v>
      </c>
      <c r="K191" s="1918" t="s">
        <v>6556</v>
      </c>
      <c r="L191" s="574"/>
    </row>
    <row r="192" spans="1:12" ht="37.5">
      <c r="A192" s="1806"/>
      <c r="B192" s="1008" t="s">
        <v>6557</v>
      </c>
      <c r="C192" s="1881" t="s">
        <v>4079</v>
      </c>
      <c r="D192" s="1493" t="s">
        <v>6558</v>
      </c>
      <c r="E192" s="1783"/>
      <c r="F192" s="1477"/>
      <c r="G192" s="1116" t="s">
        <v>6551</v>
      </c>
      <c r="H192" s="416" t="s">
        <v>5233</v>
      </c>
      <c r="I192" s="455" t="s">
        <v>701</v>
      </c>
      <c r="J192" s="2244" t="s">
        <v>338</v>
      </c>
      <c r="K192" s="1918" t="s">
        <v>6559</v>
      </c>
      <c r="L192" s="574"/>
    </row>
    <row r="193" spans="1:12">
      <c r="A193" s="1806"/>
      <c r="B193" s="69" t="s">
        <v>4343</v>
      </c>
      <c r="C193" s="82" t="s">
        <v>3866</v>
      </c>
      <c r="D193" s="605" t="s">
        <v>533</v>
      </c>
      <c r="E193" s="33">
        <v>18</v>
      </c>
      <c r="F193" s="34" t="s">
        <v>264</v>
      </c>
      <c r="G193" s="276" t="s">
        <v>4344</v>
      </c>
      <c r="H193" s="1345" t="s">
        <v>4345</v>
      </c>
      <c r="I193" s="455" t="s">
        <v>701</v>
      </c>
      <c r="J193" s="959" t="s">
        <v>4346</v>
      </c>
      <c r="K193" s="1777" t="s">
        <v>4347</v>
      </c>
      <c r="L193" s="574"/>
    </row>
    <row r="194" spans="1:12">
      <c r="A194" s="1817"/>
      <c r="B194" s="685" t="s">
        <v>9274</v>
      </c>
      <c r="C194" s="3756"/>
      <c r="D194" s="3758"/>
      <c r="E194" s="252"/>
      <c r="F194" s="241"/>
      <c r="G194" s="276"/>
      <c r="H194" s="29"/>
      <c r="I194" s="416"/>
      <c r="J194" s="203"/>
      <c r="K194" s="311"/>
      <c r="L194" s="574"/>
    </row>
    <row r="195" spans="1:12" ht="35.25" thickBot="1">
      <c r="A195" s="1817"/>
      <c r="B195" s="645" t="s">
        <v>9275</v>
      </c>
      <c r="C195" s="82" t="s">
        <v>901</v>
      </c>
      <c r="D195" s="605" t="s">
        <v>564</v>
      </c>
      <c r="E195" s="3166">
        <v>195</v>
      </c>
      <c r="F195" s="241"/>
      <c r="G195" s="276" t="s">
        <v>9276</v>
      </c>
      <c r="H195" s="29">
        <v>2195</v>
      </c>
      <c r="I195" s="1804" t="s">
        <v>701</v>
      </c>
      <c r="J195" s="203">
        <v>2225</v>
      </c>
      <c r="K195" s="3154">
        <v>185.42</v>
      </c>
      <c r="L195" s="574"/>
    </row>
    <row r="196" spans="1:12" ht="35.25" thickBot="1">
      <c r="A196" s="1917"/>
      <c r="B196" s="608" t="s">
        <v>6393</v>
      </c>
      <c r="C196" s="786" t="s">
        <v>6394</v>
      </c>
      <c r="D196" s="1413" t="s">
        <v>9277</v>
      </c>
      <c r="E196" s="1913">
        <v>75</v>
      </c>
      <c r="F196" s="1914"/>
      <c r="G196" s="766" t="s">
        <v>6395</v>
      </c>
      <c r="H196" s="162">
        <v>1250</v>
      </c>
      <c r="I196" s="455" t="s">
        <v>701</v>
      </c>
      <c r="J196" s="2253" t="s">
        <v>4625</v>
      </c>
      <c r="K196" s="2254">
        <v>64</v>
      </c>
      <c r="L196" s="574"/>
    </row>
    <row r="197" spans="1:12">
      <c r="A197" s="1903"/>
      <c r="B197" s="387" t="s">
        <v>6530</v>
      </c>
      <c r="C197" s="2255" t="s">
        <v>6531</v>
      </c>
      <c r="D197" s="2019" t="s">
        <v>6532</v>
      </c>
      <c r="E197" s="137">
        <v>120</v>
      </c>
      <c r="F197" s="241"/>
      <c r="G197" s="276" t="s">
        <v>6395</v>
      </c>
      <c r="H197" s="29">
        <v>1250</v>
      </c>
      <c r="I197" s="455" t="s">
        <v>701</v>
      </c>
      <c r="J197" s="2253" t="s">
        <v>4625</v>
      </c>
      <c r="K197" s="2254">
        <v>106.66</v>
      </c>
      <c r="L197" s="574"/>
    </row>
    <row r="198" spans="1:12">
      <c r="A198" s="1817"/>
      <c r="B198" s="645" t="s">
        <v>6538</v>
      </c>
      <c r="C198" s="82" t="s">
        <v>6539</v>
      </c>
      <c r="D198" s="605" t="s">
        <v>6540</v>
      </c>
      <c r="E198" s="137">
        <v>95</v>
      </c>
      <c r="F198" s="241"/>
      <c r="G198" s="276" t="s">
        <v>6395</v>
      </c>
      <c r="H198" s="29">
        <v>1650</v>
      </c>
      <c r="I198" s="455" t="s">
        <v>701</v>
      </c>
      <c r="J198" s="2253" t="s">
        <v>3019</v>
      </c>
      <c r="K198" s="3154">
        <v>82.5</v>
      </c>
      <c r="L198" s="574"/>
    </row>
    <row r="199" spans="1:12">
      <c r="A199" s="1806"/>
      <c r="B199" s="796" t="s">
        <v>6541</v>
      </c>
      <c r="C199" s="786" t="s">
        <v>6542</v>
      </c>
      <c r="D199" s="605" t="s">
        <v>6540</v>
      </c>
      <c r="E199" s="182">
        <v>90</v>
      </c>
      <c r="F199" s="1606"/>
      <c r="G199" s="766" t="s">
        <v>6395</v>
      </c>
      <c r="H199" s="162">
        <v>1565</v>
      </c>
      <c r="I199" s="455" t="s">
        <v>701</v>
      </c>
      <c r="J199" s="2253" t="s">
        <v>5018</v>
      </c>
      <c r="K199" s="1918">
        <v>79.75</v>
      </c>
      <c r="L199" s="574"/>
    </row>
    <row r="200" spans="1:12">
      <c r="A200" s="374"/>
      <c r="B200" s="374"/>
      <c r="C200" s="785"/>
      <c r="D200" s="785"/>
      <c r="E200" s="785"/>
      <c r="F200" s="785"/>
      <c r="G200" s="785"/>
      <c r="H200" s="785"/>
      <c r="I200" s="1845"/>
      <c r="J200" s="1846"/>
      <c r="K200" s="1847"/>
      <c r="L200" s="574"/>
    </row>
    <row r="201" spans="1:12">
      <c r="A201" s="413" t="s">
        <v>1</v>
      </c>
      <c r="B201" s="413"/>
      <c r="C201" s="791"/>
      <c r="D201" s="372"/>
      <c r="E201" s="1848"/>
      <c r="F201" s="1849"/>
      <c r="G201" s="270"/>
      <c r="H201" s="1850"/>
      <c r="I201" s="413"/>
      <c r="J201" s="1851"/>
      <c r="K201" s="1847"/>
      <c r="L201" s="574"/>
    </row>
    <row r="202" spans="1:12">
      <c r="A202" s="790" t="s">
        <v>1004</v>
      </c>
      <c r="B202" s="790"/>
      <c r="C202" s="1852"/>
      <c r="D202" s="785"/>
      <c r="E202" s="1848"/>
      <c r="F202" s="1849"/>
      <c r="G202" s="270"/>
      <c r="H202" s="1850"/>
      <c r="I202" s="413"/>
      <c r="J202" s="1851"/>
      <c r="K202" s="1847"/>
      <c r="L202" s="574"/>
    </row>
    <row r="203" spans="1:12" ht="35.25" thickBot="1">
      <c r="A203" s="374"/>
      <c r="B203" s="412"/>
      <c r="C203" s="372"/>
      <c r="D203" s="372"/>
      <c r="E203" s="1848"/>
      <c r="F203" s="1849"/>
      <c r="G203" s="270"/>
      <c r="H203" s="1850"/>
      <c r="I203" s="412"/>
      <c r="J203" s="1851"/>
      <c r="K203" s="1847"/>
      <c r="L203" s="574"/>
    </row>
    <row r="204" spans="1:12">
      <c r="A204" s="1853"/>
      <c r="B204" s="1854" t="s">
        <v>3</v>
      </c>
      <c r="C204" s="80" t="s">
        <v>4</v>
      </c>
      <c r="D204" s="379" t="s">
        <v>5</v>
      </c>
      <c r="E204" s="1855" t="s">
        <v>6</v>
      </c>
      <c r="F204" s="1856" t="s">
        <v>6</v>
      </c>
      <c r="G204" s="201" t="s">
        <v>7</v>
      </c>
      <c r="H204" s="80" t="s">
        <v>8</v>
      </c>
      <c r="I204" s="80" t="s">
        <v>9</v>
      </c>
      <c r="J204" s="1857" t="s">
        <v>10</v>
      </c>
      <c r="K204" s="1858" t="s">
        <v>10</v>
      </c>
      <c r="L204" s="574"/>
    </row>
    <row r="205" spans="1:12" ht="35.25" thickBot="1">
      <c r="A205" s="1859"/>
      <c r="B205" s="1860"/>
      <c r="C205" s="414"/>
      <c r="D205" s="381" t="s">
        <v>11</v>
      </c>
      <c r="E205" s="1861" t="s">
        <v>12</v>
      </c>
      <c r="F205" s="1862" t="s">
        <v>13</v>
      </c>
      <c r="G205" s="202"/>
      <c r="H205" s="414" t="s">
        <v>14</v>
      </c>
      <c r="I205" s="414"/>
      <c r="J205" s="1863" t="s">
        <v>15</v>
      </c>
      <c r="K205" s="1864" t="s">
        <v>16</v>
      </c>
      <c r="L205" s="574"/>
    </row>
    <row r="206" spans="1:12">
      <c r="A206" s="1806"/>
      <c r="B206" s="3899"/>
      <c r="C206" s="2286"/>
      <c r="D206" s="2287"/>
      <c r="E206" s="2288"/>
      <c r="F206" s="2289"/>
      <c r="G206" s="2290"/>
      <c r="H206" s="2291"/>
      <c r="I206" s="2292"/>
      <c r="J206" s="2293"/>
      <c r="K206" s="2294"/>
      <c r="L206" s="574"/>
    </row>
    <row r="207" spans="1:12">
      <c r="A207" s="1806" t="s">
        <v>906</v>
      </c>
      <c r="B207" s="69" t="s">
        <v>5016</v>
      </c>
      <c r="C207" s="82" t="s">
        <v>4714</v>
      </c>
      <c r="D207" s="322" t="s">
        <v>653</v>
      </c>
      <c r="E207" s="1783">
        <v>40</v>
      </c>
      <c r="F207" s="1784" t="s">
        <v>1419</v>
      </c>
      <c r="G207" s="1798" t="s">
        <v>4351</v>
      </c>
      <c r="H207" s="20" t="s">
        <v>2189</v>
      </c>
      <c r="I207" s="455" t="s">
        <v>903</v>
      </c>
      <c r="J207" s="2245" t="s">
        <v>1709</v>
      </c>
      <c r="K207" s="2246">
        <v>33</v>
      </c>
      <c r="L207" s="574"/>
    </row>
    <row r="208" spans="1:12">
      <c r="A208" s="1806" t="s">
        <v>906</v>
      </c>
      <c r="B208" s="69" t="s">
        <v>5019</v>
      </c>
      <c r="C208" s="82" t="s">
        <v>4714</v>
      </c>
      <c r="D208" s="322" t="s">
        <v>653</v>
      </c>
      <c r="E208" s="1783">
        <v>45</v>
      </c>
      <c r="F208" s="1784" t="s">
        <v>9278</v>
      </c>
      <c r="G208" s="1798" t="s">
        <v>9279</v>
      </c>
      <c r="H208" s="29" t="s">
        <v>1926</v>
      </c>
      <c r="I208" s="455" t="s">
        <v>903</v>
      </c>
      <c r="J208" s="2245" t="s">
        <v>4875</v>
      </c>
      <c r="K208" s="2246">
        <v>38.200000000000003</v>
      </c>
      <c r="L208" s="574"/>
    </row>
    <row r="209" spans="1:12">
      <c r="A209" s="1806" t="s">
        <v>906</v>
      </c>
      <c r="B209" s="69" t="s">
        <v>5024</v>
      </c>
      <c r="C209" s="82" t="s">
        <v>4714</v>
      </c>
      <c r="D209" s="322" t="s">
        <v>1629</v>
      </c>
      <c r="E209" s="1478">
        <v>55</v>
      </c>
      <c r="F209" s="1784" t="s">
        <v>9278</v>
      </c>
      <c r="G209" s="1798" t="s">
        <v>4351</v>
      </c>
      <c r="H209" s="20" t="s">
        <v>1734</v>
      </c>
      <c r="I209" s="455" t="s">
        <v>903</v>
      </c>
      <c r="J209" s="2245" t="s">
        <v>1041</v>
      </c>
      <c r="K209" s="2246">
        <v>46.75</v>
      </c>
      <c r="L209" s="574"/>
    </row>
    <row r="210" spans="1:12">
      <c r="A210" s="1806" t="s">
        <v>906</v>
      </c>
      <c r="B210" s="69" t="s">
        <v>5033</v>
      </c>
      <c r="C210" s="82" t="s">
        <v>4714</v>
      </c>
      <c r="D210" s="322" t="s">
        <v>1629</v>
      </c>
      <c r="E210" s="1783">
        <v>55</v>
      </c>
      <c r="F210" s="1784" t="s">
        <v>4723</v>
      </c>
      <c r="G210" s="1798" t="s">
        <v>9279</v>
      </c>
      <c r="H210" s="20" t="s">
        <v>5066</v>
      </c>
      <c r="I210" s="455" t="s">
        <v>903</v>
      </c>
      <c r="J210" s="2245" t="s">
        <v>3393</v>
      </c>
      <c r="K210" s="2246">
        <v>48.75</v>
      </c>
      <c r="L210" s="574"/>
    </row>
    <row r="211" spans="1:12">
      <c r="A211" s="1806" t="s">
        <v>906</v>
      </c>
      <c r="B211" s="69" t="s">
        <v>5029</v>
      </c>
      <c r="C211" s="82" t="s">
        <v>4714</v>
      </c>
      <c r="D211" s="322" t="s">
        <v>653</v>
      </c>
      <c r="E211" s="1783">
        <v>50</v>
      </c>
      <c r="F211" s="1990" t="s">
        <v>9280</v>
      </c>
      <c r="G211" s="1798" t="s">
        <v>4351</v>
      </c>
      <c r="H211" s="29">
        <v>1990</v>
      </c>
      <c r="I211" s="455" t="s">
        <v>903</v>
      </c>
      <c r="J211" s="2245" t="s">
        <v>6621</v>
      </c>
      <c r="K211" s="2246">
        <v>40.4</v>
      </c>
      <c r="L211" s="574"/>
    </row>
    <row r="212" spans="1:12">
      <c r="A212" s="1806" t="s">
        <v>906</v>
      </c>
      <c r="B212" s="69" t="s">
        <v>5039</v>
      </c>
      <c r="C212" s="82" t="s">
        <v>4714</v>
      </c>
      <c r="D212" s="322" t="s">
        <v>2976</v>
      </c>
      <c r="E212" s="1783">
        <v>60</v>
      </c>
      <c r="F212" s="1784" t="s">
        <v>9281</v>
      </c>
      <c r="G212" s="1798" t="s">
        <v>4453</v>
      </c>
      <c r="H212" s="29" t="s">
        <v>1439</v>
      </c>
      <c r="I212" s="455" t="s">
        <v>903</v>
      </c>
      <c r="J212" s="1778" t="s">
        <v>3106</v>
      </c>
      <c r="K212" s="305">
        <v>53.67</v>
      </c>
      <c r="L212" s="574"/>
    </row>
    <row r="213" spans="1:12">
      <c r="A213" s="1806" t="s">
        <v>906</v>
      </c>
      <c r="B213" s="69" t="s">
        <v>5048</v>
      </c>
      <c r="C213" s="82" t="s">
        <v>4714</v>
      </c>
      <c r="D213" s="218" t="s">
        <v>550</v>
      </c>
      <c r="E213" s="1783">
        <v>115</v>
      </c>
      <c r="F213" s="1784" t="s">
        <v>9282</v>
      </c>
      <c r="G213" s="1798" t="s">
        <v>4351</v>
      </c>
      <c r="H213" s="29" t="s">
        <v>2383</v>
      </c>
      <c r="I213" s="455" t="s">
        <v>903</v>
      </c>
      <c r="J213" s="1778" t="s">
        <v>1050</v>
      </c>
      <c r="K213" s="305">
        <v>101.67</v>
      </c>
      <c r="L213" s="574"/>
    </row>
    <row r="214" spans="1:12" ht="37.5">
      <c r="A214" s="1806" t="s">
        <v>906</v>
      </c>
      <c r="B214" s="69" t="s">
        <v>5050</v>
      </c>
      <c r="C214" s="82" t="s">
        <v>4714</v>
      </c>
      <c r="D214" s="218" t="s">
        <v>5051</v>
      </c>
      <c r="E214" s="1783">
        <v>80</v>
      </c>
      <c r="F214" s="1784" t="s">
        <v>5287</v>
      </c>
      <c r="G214" s="1798" t="s">
        <v>4351</v>
      </c>
      <c r="H214" s="2104" t="s">
        <v>9283</v>
      </c>
      <c r="I214" s="132" t="s">
        <v>903</v>
      </c>
      <c r="J214" s="1996" t="s">
        <v>4894</v>
      </c>
      <c r="K214" s="2127">
        <v>66.33</v>
      </c>
      <c r="L214" s="576"/>
    </row>
    <row r="215" spans="1:12">
      <c r="A215" s="127" t="s">
        <v>911</v>
      </c>
      <c r="B215" s="284" t="s">
        <v>4418</v>
      </c>
      <c r="C215" s="362" t="s">
        <v>5232</v>
      </c>
      <c r="D215" s="1203" t="s">
        <v>4470</v>
      </c>
      <c r="E215" s="1836">
        <v>200</v>
      </c>
      <c r="F215" s="1990" t="s">
        <v>5037</v>
      </c>
      <c r="G215" s="1541" t="s">
        <v>5307</v>
      </c>
      <c r="H215" s="69" t="s">
        <v>8837</v>
      </c>
      <c r="I215" s="486" t="s">
        <v>903</v>
      </c>
      <c r="J215" s="2146" t="s">
        <v>2151</v>
      </c>
      <c r="K215" s="2239">
        <v>177.5</v>
      </c>
      <c r="L215" s="576"/>
    </row>
    <row r="216" spans="1:12">
      <c r="A216" s="1806" t="s">
        <v>906</v>
      </c>
      <c r="B216" s="69" t="s">
        <v>5054</v>
      </c>
      <c r="C216" s="82" t="s">
        <v>4714</v>
      </c>
      <c r="D216" s="322" t="s">
        <v>5051</v>
      </c>
      <c r="E216" s="33">
        <v>80</v>
      </c>
      <c r="F216" s="34" t="s">
        <v>5461</v>
      </c>
      <c r="G216" s="1798"/>
      <c r="H216" s="29"/>
      <c r="I216" s="455" t="s">
        <v>903</v>
      </c>
      <c r="J216" s="1778"/>
      <c r="K216" s="305"/>
      <c r="L216" s="574"/>
    </row>
    <row r="217" spans="1:12">
      <c r="A217" s="1806" t="s">
        <v>906</v>
      </c>
      <c r="B217" s="69" t="s">
        <v>5058</v>
      </c>
      <c r="C217" s="82" t="s">
        <v>4714</v>
      </c>
      <c r="D217" s="322" t="s">
        <v>5059</v>
      </c>
      <c r="E217" s="33">
        <v>80</v>
      </c>
      <c r="F217" s="34" t="s">
        <v>8833</v>
      </c>
      <c r="G217" s="1798" t="s">
        <v>8834</v>
      </c>
      <c r="H217" s="29">
        <v>1850</v>
      </c>
      <c r="I217" s="455" t="s">
        <v>903</v>
      </c>
      <c r="J217" s="1778" t="s">
        <v>1050</v>
      </c>
      <c r="K217" s="305">
        <v>67.77</v>
      </c>
      <c r="L217" s="574"/>
    </row>
    <row r="218" spans="1:12">
      <c r="A218" s="1806" t="s">
        <v>906</v>
      </c>
      <c r="B218" s="69" t="s">
        <v>5290</v>
      </c>
      <c r="C218" s="82" t="s">
        <v>4714</v>
      </c>
      <c r="D218" s="605" t="s">
        <v>4745</v>
      </c>
      <c r="E218" s="33">
        <v>120</v>
      </c>
      <c r="F218" s="34" t="s">
        <v>5425</v>
      </c>
      <c r="G218" s="455" t="s">
        <v>5502</v>
      </c>
      <c r="H218" s="1345">
        <v>1690</v>
      </c>
      <c r="I218" s="455" t="s">
        <v>903</v>
      </c>
      <c r="J218" s="2130" t="s">
        <v>5503</v>
      </c>
      <c r="K218" s="2130">
        <v>107.5</v>
      </c>
      <c r="L218" s="574"/>
    </row>
    <row r="219" spans="1:12" ht="38.25">
      <c r="A219" s="1806" t="s">
        <v>906</v>
      </c>
      <c r="B219" s="69" t="s">
        <v>5090</v>
      </c>
      <c r="C219" s="82" t="s">
        <v>4714</v>
      </c>
      <c r="D219" s="605" t="s">
        <v>183</v>
      </c>
      <c r="E219" s="33">
        <v>160</v>
      </c>
      <c r="F219" s="34" t="s">
        <v>5091</v>
      </c>
      <c r="G219" s="1539"/>
      <c r="H219" s="69"/>
      <c r="I219" s="455" t="s">
        <v>903</v>
      </c>
      <c r="J219" s="2120"/>
      <c r="K219" s="2128"/>
      <c r="L219" s="574"/>
    </row>
    <row r="220" spans="1:12">
      <c r="A220" s="1806" t="s">
        <v>906</v>
      </c>
      <c r="B220" s="69" t="s">
        <v>5044</v>
      </c>
      <c r="C220" s="82" t="s">
        <v>4714</v>
      </c>
      <c r="D220" s="605" t="s">
        <v>183</v>
      </c>
      <c r="E220" s="3167">
        <v>115</v>
      </c>
      <c r="F220" s="2805" t="s">
        <v>8833</v>
      </c>
      <c r="G220" s="1116" t="s">
        <v>8835</v>
      </c>
      <c r="H220" s="1345">
        <v>1800</v>
      </c>
      <c r="I220" s="455" t="s">
        <v>903</v>
      </c>
      <c r="J220" s="2130" t="s">
        <v>1050</v>
      </c>
      <c r="K220" s="2130" t="s">
        <v>8836</v>
      </c>
      <c r="L220" s="574"/>
    </row>
    <row r="221" spans="1:12">
      <c r="A221" s="1806" t="s">
        <v>906</v>
      </c>
      <c r="B221" s="69" t="s">
        <v>5036</v>
      </c>
      <c r="C221" s="82" t="s">
        <v>901</v>
      </c>
      <c r="D221" s="322" t="s">
        <v>303</v>
      </c>
      <c r="E221" s="3166">
        <v>60</v>
      </c>
      <c r="F221" s="2805" t="s">
        <v>5069</v>
      </c>
      <c r="G221" s="1539" t="s">
        <v>3787</v>
      </c>
      <c r="H221" s="69">
        <v>1420</v>
      </c>
      <c r="I221" s="455" t="s">
        <v>903</v>
      </c>
      <c r="J221" s="2146" t="s">
        <v>542</v>
      </c>
      <c r="K221" s="1999">
        <v>48.33</v>
      </c>
      <c r="L221" s="574"/>
    </row>
    <row r="222" spans="1:12">
      <c r="A222" s="1806" t="s">
        <v>911</v>
      </c>
      <c r="B222" s="128" t="s">
        <v>912</v>
      </c>
      <c r="C222" s="362" t="s">
        <v>4531</v>
      </c>
      <c r="D222" s="358" t="s">
        <v>4532</v>
      </c>
      <c r="E222" s="1480">
        <v>90</v>
      </c>
      <c r="F222" s="1481" t="s">
        <v>778</v>
      </c>
      <c r="G222" s="1539" t="s">
        <v>5307</v>
      </c>
      <c r="H222" s="69" t="s">
        <v>171</v>
      </c>
      <c r="I222" s="486" t="s">
        <v>903</v>
      </c>
      <c r="J222" s="2146" t="s">
        <v>646</v>
      </c>
      <c r="K222" s="2099">
        <v>79.16</v>
      </c>
      <c r="L222" s="574"/>
    </row>
    <row r="223" spans="1:12">
      <c r="A223" s="1806" t="s">
        <v>911</v>
      </c>
      <c r="B223" s="128" t="s">
        <v>912</v>
      </c>
      <c r="C223" s="362" t="s">
        <v>4537</v>
      </c>
      <c r="D223" s="358" t="s">
        <v>4538</v>
      </c>
      <c r="E223" s="1480">
        <v>85</v>
      </c>
      <c r="F223" s="1481" t="s">
        <v>1709</v>
      </c>
      <c r="G223" s="1539" t="s">
        <v>916</v>
      </c>
      <c r="H223" s="69" t="s">
        <v>8838</v>
      </c>
      <c r="I223" s="486" t="s">
        <v>8839</v>
      </c>
      <c r="J223" s="2146" t="s">
        <v>5043</v>
      </c>
      <c r="K223" s="2099">
        <v>65.22</v>
      </c>
      <c r="L223" s="574"/>
    </row>
    <row r="224" spans="1:12">
      <c r="A224" s="1806" t="s">
        <v>911</v>
      </c>
      <c r="B224" s="128" t="s">
        <v>912</v>
      </c>
      <c r="C224" s="357" t="s">
        <v>4544</v>
      </c>
      <c r="D224" s="172" t="s">
        <v>4545</v>
      </c>
      <c r="E224" s="1476">
        <v>80</v>
      </c>
      <c r="F224" s="1477" t="s">
        <v>8029</v>
      </c>
      <c r="G224" s="1539" t="s">
        <v>5307</v>
      </c>
      <c r="H224" s="29" t="s">
        <v>624</v>
      </c>
      <c r="I224" s="1115"/>
      <c r="J224" s="1778" t="s">
        <v>5510</v>
      </c>
      <c r="K224" s="2096">
        <v>64.17</v>
      </c>
      <c r="L224" s="574"/>
    </row>
    <row r="225" spans="1:12">
      <c r="A225" s="1806" t="s">
        <v>906</v>
      </c>
      <c r="B225" s="69" t="s">
        <v>4666</v>
      </c>
      <c r="C225" s="82" t="s">
        <v>4563</v>
      </c>
      <c r="D225" s="322" t="s">
        <v>172</v>
      </c>
      <c r="E225" s="3166">
        <v>120</v>
      </c>
      <c r="F225" s="2805" t="s">
        <v>4266</v>
      </c>
      <c r="G225" s="1713" t="s">
        <v>8840</v>
      </c>
      <c r="H225" s="69" t="s">
        <v>3222</v>
      </c>
      <c r="I225" s="455" t="s">
        <v>903</v>
      </c>
      <c r="J225" s="2132" t="s">
        <v>8166</v>
      </c>
      <c r="K225" s="2132">
        <v>102.5</v>
      </c>
      <c r="L225" s="574"/>
    </row>
    <row r="226" spans="1:12">
      <c r="A226" s="1806" t="s">
        <v>911</v>
      </c>
      <c r="B226" s="128" t="s">
        <v>912</v>
      </c>
      <c r="C226" s="357" t="s">
        <v>913</v>
      </c>
      <c r="D226" s="358" t="s">
        <v>914</v>
      </c>
      <c r="E226" s="1476">
        <v>150</v>
      </c>
      <c r="F226" s="1477" t="s">
        <v>55</v>
      </c>
      <c r="G226" s="1539" t="s">
        <v>916</v>
      </c>
      <c r="H226" s="69" t="s">
        <v>8841</v>
      </c>
      <c r="I226" s="486" t="s">
        <v>8842</v>
      </c>
      <c r="J226" s="2146" t="s">
        <v>8843</v>
      </c>
      <c r="K226" s="2099">
        <v>138</v>
      </c>
      <c r="L226" s="574"/>
    </row>
    <row r="227" spans="1:12">
      <c r="A227" s="2350" t="s">
        <v>911</v>
      </c>
      <c r="B227" s="2351" t="s">
        <v>912</v>
      </c>
      <c r="C227" s="2352" t="s">
        <v>913</v>
      </c>
      <c r="D227" s="2353" t="s">
        <v>914</v>
      </c>
      <c r="E227" s="2354">
        <v>150</v>
      </c>
      <c r="F227" s="2355" t="s">
        <v>915</v>
      </c>
      <c r="G227" s="2356" t="s">
        <v>8844</v>
      </c>
      <c r="H227" s="947" t="s">
        <v>917</v>
      </c>
      <c r="I227" s="2357" t="s">
        <v>918</v>
      </c>
      <c r="J227" s="2358" t="s">
        <v>919</v>
      </c>
      <c r="K227" s="2359" t="s">
        <v>920</v>
      </c>
      <c r="L227" s="574"/>
    </row>
    <row r="228" spans="1:12">
      <c r="A228" s="1806"/>
      <c r="B228" s="128" t="s">
        <v>4588</v>
      </c>
      <c r="C228" s="362"/>
      <c r="D228" s="358" t="s">
        <v>4589</v>
      </c>
      <c r="E228" s="1476">
        <v>240</v>
      </c>
      <c r="F228" s="1477"/>
      <c r="G228" s="1539"/>
      <c r="H228" s="69"/>
      <c r="I228" s="486" t="s">
        <v>903</v>
      </c>
      <c r="J228" s="2146" t="s">
        <v>4590</v>
      </c>
      <c r="K228" s="364"/>
      <c r="L228" s="574"/>
    </row>
    <row r="229" spans="1:12">
      <c r="A229" s="1817" t="s">
        <v>5253</v>
      </c>
      <c r="B229" s="69" t="s">
        <v>5476</v>
      </c>
      <c r="C229" s="82" t="s">
        <v>4563</v>
      </c>
      <c r="D229" s="322" t="s">
        <v>172</v>
      </c>
      <c r="E229" s="3166">
        <v>150</v>
      </c>
      <c r="F229" s="2805" t="s">
        <v>3019</v>
      </c>
      <c r="G229" s="276" t="s">
        <v>5264</v>
      </c>
      <c r="H229" s="29" t="s">
        <v>5477</v>
      </c>
      <c r="I229" s="455" t="s">
        <v>701</v>
      </c>
      <c r="J229" s="29" t="s">
        <v>5478</v>
      </c>
      <c r="K229" s="3154">
        <v>132.91999999999999</v>
      </c>
      <c r="L229" s="574"/>
    </row>
    <row r="230" spans="1:12" ht="37.5">
      <c r="A230" s="1903" t="s">
        <v>5253</v>
      </c>
      <c r="B230" s="661" t="s">
        <v>4078</v>
      </c>
      <c r="C230" s="1871" t="s">
        <v>4079</v>
      </c>
      <c r="D230" s="417" t="s">
        <v>1789</v>
      </c>
      <c r="E230" s="2345">
        <v>70</v>
      </c>
      <c r="F230" s="2346" t="s">
        <v>5256</v>
      </c>
      <c r="G230" s="493" t="s">
        <v>5257</v>
      </c>
      <c r="H230" s="1345" t="s">
        <v>5258</v>
      </c>
      <c r="I230" s="455" t="s">
        <v>701</v>
      </c>
      <c r="J230" s="2347" t="s">
        <v>5259</v>
      </c>
      <c r="K230" s="2348" t="s">
        <v>5260</v>
      </c>
      <c r="L230" s="574"/>
    </row>
    <row r="231" spans="1:12" ht="37.5">
      <c r="A231" s="1903" t="s">
        <v>5253</v>
      </c>
      <c r="B231" s="698" t="s">
        <v>5261</v>
      </c>
      <c r="C231" s="1905" t="s">
        <v>4079</v>
      </c>
      <c r="D231" s="1906" t="s">
        <v>5262</v>
      </c>
      <c r="E231" s="2341">
        <v>150</v>
      </c>
      <c r="F231" s="2342" t="s">
        <v>5263</v>
      </c>
      <c r="G231" s="1908" t="s">
        <v>5264</v>
      </c>
      <c r="H231" s="415" t="s">
        <v>5265</v>
      </c>
      <c r="I231" s="2143" t="s">
        <v>701</v>
      </c>
      <c r="J231" s="2343" t="s">
        <v>5266</v>
      </c>
      <c r="K231" s="2344" t="s">
        <v>5267</v>
      </c>
      <c r="L231" s="574"/>
    </row>
    <row r="232" spans="1:12">
      <c r="A232" s="1806" t="s">
        <v>906</v>
      </c>
      <c r="B232" s="852" t="s">
        <v>900</v>
      </c>
      <c r="C232" s="753" t="s">
        <v>901</v>
      </c>
      <c r="D232" s="634" t="s">
        <v>172</v>
      </c>
      <c r="E232" s="1836">
        <v>185</v>
      </c>
      <c r="F232" s="1990" t="s">
        <v>1797</v>
      </c>
      <c r="G232" s="1713" t="s">
        <v>907</v>
      </c>
      <c r="H232" s="69">
        <v>2100</v>
      </c>
      <c r="I232" s="455" t="s">
        <v>903</v>
      </c>
      <c r="J232" s="2130" t="s">
        <v>908</v>
      </c>
      <c r="K232" s="2132" t="s">
        <v>909</v>
      </c>
      <c r="L232" s="574"/>
    </row>
    <row r="233" spans="1:12" ht="37.5">
      <c r="A233" s="2350" t="s">
        <v>5948</v>
      </c>
      <c r="B233" s="2360" t="s">
        <v>900</v>
      </c>
      <c r="C233" s="2361" t="s">
        <v>901</v>
      </c>
      <c r="D233" s="942" t="s">
        <v>172</v>
      </c>
      <c r="E233" s="2362">
        <v>190</v>
      </c>
      <c r="F233" s="2363" t="s">
        <v>802</v>
      </c>
      <c r="G233" s="2364" t="s">
        <v>902</v>
      </c>
      <c r="H233" s="947">
        <v>2185</v>
      </c>
      <c r="I233" s="2357" t="s">
        <v>903</v>
      </c>
      <c r="J233" s="2365" t="s">
        <v>904</v>
      </c>
      <c r="K233" s="2366" t="s">
        <v>905</v>
      </c>
      <c r="L233" s="574"/>
    </row>
    <row r="234" spans="1:12" ht="37.5">
      <c r="A234" s="1806" t="s">
        <v>911</v>
      </c>
      <c r="B234" s="128" t="s">
        <v>4684</v>
      </c>
      <c r="C234" s="957" t="s">
        <v>4714</v>
      </c>
      <c r="D234" s="1174" t="s">
        <v>334</v>
      </c>
      <c r="E234" s="1476">
        <v>60</v>
      </c>
      <c r="F234" s="1477"/>
      <c r="G234" s="689"/>
      <c r="H234" s="694" t="s">
        <v>2255</v>
      </c>
      <c r="I234" s="695" t="s">
        <v>126</v>
      </c>
      <c r="J234" s="2120" t="s">
        <v>8845</v>
      </c>
      <c r="K234" s="2105" t="s">
        <v>8846</v>
      </c>
      <c r="L234" s="574"/>
    </row>
    <row r="235" spans="1:12" ht="37.5">
      <c r="A235" s="1806" t="s">
        <v>911</v>
      </c>
      <c r="B235" s="128" t="s">
        <v>4688</v>
      </c>
      <c r="C235" s="957" t="s">
        <v>4714</v>
      </c>
      <c r="D235" s="1174" t="s">
        <v>334</v>
      </c>
      <c r="E235" s="1476">
        <v>90</v>
      </c>
      <c r="F235" s="1477"/>
      <c r="G235" s="689" t="s">
        <v>737</v>
      </c>
      <c r="H235" s="694" t="s">
        <v>1517</v>
      </c>
      <c r="I235" s="695" t="s">
        <v>126</v>
      </c>
      <c r="J235" s="2120" t="s">
        <v>3919</v>
      </c>
      <c r="K235" s="2105" t="s">
        <v>8847</v>
      </c>
      <c r="L235" s="574"/>
    </row>
    <row r="236" spans="1:12" ht="37.5">
      <c r="A236" s="1806" t="s">
        <v>911</v>
      </c>
      <c r="B236" s="128" t="s">
        <v>4691</v>
      </c>
      <c r="C236" s="957" t="s">
        <v>4714</v>
      </c>
      <c r="D236" s="1174" t="s">
        <v>334</v>
      </c>
      <c r="E236" s="1482">
        <v>120</v>
      </c>
      <c r="F236" s="1477" t="s">
        <v>5483</v>
      </c>
      <c r="G236" s="689" t="s">
        <v>737</v>
      </c>
      <c r="H236" s="1996" t="s">
        <v>6621</v>
      </c>
      <c r="I236" s="690" t="s">
        <v>350</v>
      </c>
      <c r="J236" s="1996" t="s">
        <v>4723</v>
      </c>
      <c r="K236" s="2379" t="s">
        <v>8848</v>
      </c>
      <c r="L236" s="574"/>
    </row>
    <row r="237" spans="1:12" ht="37.5">
      <c r="A237" s="1806" t="s">
        <v>911</v>
      </c>
      <c r="B237" s="128" t="s">
        <v>5422</v>
      </c>
      <c r="C237" s="957" t="s">
        <v>4714</v>
      </c>
      <c r="D237" s="1174" t="s">
        <v>334</v>
      </c>
      <c r="E237" s="1477">
        <v>145</v>
      </c>
      <c r="F237" s="1477" t="s">
        <v>8849</v>
      </c>
      <c r="G237" s="689" t="s">
        <v>737</v>
      </c>
      <c r="H237" s="659" t="s">
        <v>5461</v>
      </c>
      <c r="I237" s="690" t="s">
        <v>350</v>
      </c>
      <c r="J237" s="1996" t="s">
        <v>4775</v>
      </c>
      <c r="K237" s="2379" t="s">
        <v>8850</v>
      </c>
      <c r="L237" s="574"/>
    </row>
    <row r="238" spans="1:12" ht="39.75">
      <c r="A238" s="2382" t="s">
        <v>8851</v>
      </c>
      <c r="B238" s="947" t="s">
        <v>4722</v>
      </c>
      <c r="C238" s="1366" t="s">
        <v>4714</v>
      </c>
      <c r="D238" s="1367" t="s">
        <v>334</v>
      </c>
      <c r="E238" s="2383">
        <v>120</v>
      </c>
      <c r="F238" s="2355" t="s">
        <v>5483</v>
      </c>
      <c r="G238" s="946" t="s">
        <v>5484</v>
      </c>
      <c r="H238" s="947" t="s">
        <v>792</v>
      </c>
      <c r="I238" s="2384" t="s">
        <v>903</v>
      </c>
      <c r="J238" s="947" t="s">
        <v>5485</v>
      </c>
      <c r="K238" s="3856" t="s">
        <v>5486</v>
      </c>
      <c r="L238" s="574"/>
    </row>
    <row r="239" spans="1:12" ht="39.75">
      <c r="A239" s="2382" t="s">
        <v>8851</v>
      </c>
      <c r="B239" s="947" t="s">
        <v>5487</v>
      </c>
      <c r="C239" s="1366" t="s">
        <v>4714</v>
      </c>
      <c r="D239" s="1367" t="s">
        <v>334</v>
      </c>
      <c r="E239" s="2355">
        <v>145</v>
      </c>
      <c r="F239" s="2355" t="s">
        <v>8849</v>
      </c>
      <c r="G239" s="946" t="s">
        <v>5484</v>
      </c>
      <c r="H239" s="947" t="s">
        <v>8852</v>
      </c>
      <c r="I239" s="2384" t="s">
        <v>903</v>
      </c>
      <c r="J239" s="947" t="s">
        <v>5488</v>
      </c>
      <c r="K239" s="3856" t="s">
        <v>8853</v>
      </c>
      <c r="L239" s="574"/>
    </row>
    <row r="240" spans="1:12">
      <c r="A240" s="1806" t="s">
        <v>5253</v>
      </c>
      <c r="B240" s="3235" t="s">
        <v>8824</v>
      </c>
      <c r="C240" s="3793" t="s">
        <v>4563</v>
      </c>
      <c r="D240" s="3353" t="s">
        <v>5533</v>
      </c>
      <c r="E240" s="3857">
        <v>40</v>
      </c>
      <c r="F240" s="3858" t="s">
        <v>1064</v>
      </c>
      <c r="G240" s="3859" t="s">
        <v>7182</v>
      </c>
      <c r="H240" s="3799" t="s">
        <v>1065</v>
      </c>
      <c r="I240" s="3800" t="s">
        <v>903</v>
      </c>
      <c r="J240" s="3801" t="s">
        <v>347</v>
      </c>
      <c r="K240" s="3844" t="s">
        <v>6159</v>
      </c>
      <c r="L240" s="574"/>
    </row>
    <row r="241" spans="1:12" ht="37.5">
      <c r="A241" s="2381" t="s">
        <v>5948</v>
      </c>
      <c r="B241" s="852" t="s">
        <v>8826</v>
      </c>
      <c r="C241" s="753" t="s">
        <v>3450</v>
      </c>
      <c r="D241" s="218" t="s">
        <v>7725</v>
      </c>
      <c r="E241" s="2319">
        <v>105</v>
      </c>
      <c r="F241" s="1990" t="s">
        <v>2363</v>
      </c>
      <c r="G241" s="1713" t="s">
        <v>930</v>
      </c>
      <c r="H241" s="69" t="s">
        <v>624</v>
      </c>
      <c r="I241" s="3800" t="s">
        <v>903</v>
      </c>
      <c r="J241" s="2130" t="s">
        <v>5510</v>
      </c>
      <c r="K241" s="2318" t="s">
        <v>8827</v>
      </c>
      <c r="L241" s="574"/>
    </row>
    <row r="242" spans="1:12" ht="37.5">
      <c r="A242" s="2333"/>
      <c r="B242" s="739"/>
      <c r="C242" s="2334"/>
      <c r="D242" s="1451"/>
      <c r="E242" s="2335"/>
      <c r="F242" s="2336"/>
      <c r="G242" s="2337"/>
      <c r="H242" s="1454"/>
      <c r="I242" s="2338"/>
      <c r="J242" s="2339"/>
      <c r="K242" s="2340"/>
      <c r="L242" s="574"/>
    </row>
    <row r="243" spans="1:12">
      <c r="A243" s="790" t="s">
        <v>1004</v>
      </c>
      <c r="B243" s="790"/>
      <c r="C243" s="1852"/>
      <c r="D243" s="785"/>
      <c r="E243" s="1848"/>
      <c r="F243" s="1849"/>
      <c r="G243" s="270"/>
      <c r="H243" s="1850"/>
      <c r="I243" s="413"/>
      <c r="J243" s="1851"/>
      <c r="K243" s="1847"/>
      <c r="L243" s="574"/>
    </row>
    <row r="244" spans="1:12" ht="35.25" thickBot="1">
      <c r="A244" s="374"/>
      <c r="B244" s="412"/>
      <c r="C244" s="372"/>
      <c r="D244" s="372"/>
      <c r="E244" s="1848"/>
      <c r="F244" s="1849"/>
      <c r="G244" s="270"/>
      <c r="H244" s="1850"/>
      <c r="I244" s="412"/>
      <c r="J244" s="1851"/>
      <c r="K244" s="1847"/>
      <c r="L244" s="574"/>
    </row>
    <row r="245" spans="1:12">
      <c r="A245" s="1853"/>
      <c r="B245" s="1854" t="s">
        <v>3</v>
      </c>
      <c r="C245" s="80" t="s">
        <v>4</v>
      </c>
      <c r="D245" s="379" t="s">
        <v>5</v>
      </c>
      <c r="E245" s="1855" t="s">
        <v>6</v>
      </c>
      <c r="F245" s="1856" t="s">
        <v>6</v>
      </c>
      <c r="G245" s="201" t="s">
        <v>7</v>
      </c>
      <c r="H245" s="80" t="s">
        <v>8</v>
      </c>
      <c r="I245" s="80" t="s">
        <v>9</v>
      </c>
      <c r="J245" s="1857" t="s">
        <v>10</v>
      </c>
      <c r="K245" s="1858" t="s">
        <v>10</v>
      </c>
      <c r="L245" s="574"/>
    </row>
    <row r="246" spans="1:12" ht="35.25" thickBot="1">
      <c r="A246" s="1859"/>
      <c r="B246" s="1860"/>
      <c r="C246" s="414"/>
      <c r="D246" s="381" t="s">
        <v>11</v>
      </c>
      <c r="E246" s="1861" t="s">
        <v>12</v>
      </c>
      <c r="F246" s="1862" t="s">
        <v>13</v>
      </c>
      <c r="G246" s="202"/>
      <c r="H246" s="414" t="s">
        <v>14</v>
      </c>
      <c r="I246" s="414"/>
      <c r="J246" s="1863" t="s">
        <v>15</v>
      </c>
      <c r="K246" s="1864" t="s">
        <v>16</v>
      </c>
      <c r="L246" s="574"/>
    </row>
    <row r="247" spans="1:12">
      <c r="A247" s="2328"/>
      <c r="B247" s="2297"/>
      <c r="C247" s="2329"/>
      <c r="D247" s="2330"/>
      <c r="E247" s="2300"/>
      <c r="F247" s="2301"/>
      <c r="G247" s="2331"/>
      <c r="H247" s="2332"/>
      <c r="I247" s="2292"/>
      <c r="J247" s="2293"/>
      <c r="K247" s="2294"/>
      <c r="L247" s="574"/>
    </row>
    <row r="248" spans="1:12" ht="38.25">
      <c r="A248" s="1806"/>
      <c r="B248" s="2380" t="s">
        <v>4712</v>
      </c>
      <c r="C248" s="82"/>
      <c r="D248" s="322"/>
      <c r="E248" s="33"/>
      <c r="F248" s="34"/>
      <c r="G248" s="276"/>
      <c r="H248" s="1345"/>
      <c r="I248" s="132"/>
      <c r="J248" s="203"/>
      <c r="K248" s="1777"/>
      <c r="L248" s="574"/>
    </row>
    <row r="249" spans="1:12" ht="39.75">
      <c r="A249" s="1806"/>
      <c r="B249" s="69" t="s">
        <v>4722</v>
      </c>
      <c r="C249" s="957" t="s">
        <v>4714</v>
      </c>
      <c r="D249" s="1174" t="s">
        <v>334</v>
      </c>
      <c r="E249" s="1482">
        <v>120</v>
      </c>
      <c r="F249" s="1477" t="s">
        <v>5483</v>
      </c>
      <c r="G249" s="276" t="s">
        <v>5484</v>
      </c>
      <c r="H249" s="29" t="s">
        <v>792</v>
      </c>
      <c r="I249" s="1772" t="s">
        <v>903</v>
      </c>
      <c r="J249" s="29" t="s">
        <v>5485</v>
      </c>
      <c r="K249" s="3154" t="s">
        <v>5486</v>
      </c>
      <c r="L249" s="574"/>
    </row>
    <row r="250" spans="1:12" ht="39.75">
      <c r="A250" s="1903"/>
      <c r="B250" s="69" t="s">
        <v>5487</v>
      </c>
      <c r="C250" s="957" t="s">
        <v>4714</v>
      </c>
      <c r="D250" s="1174" t="s">
        <v>334</v>
      </c>
      <c r="E250" s="1477">
        <v>145</v>
      </c>
      <c r="F250" s="1477" t="s">
        <v>8849</v>
      </c>
      <c r="G250" s="276" t="s">
        <v>5484</v>
      </c>
      <c r="H250" s="29" t="s">
        <v>8852</v>
      </c>
      <c r="I250" s="1772" t="s">
        <v>903</v>
      </c>
      <c r="J250" s="29" t="s">
        <v>5488</v>
      </c>
      <c r="K250" s="3154" t="s">
        <v>8853</v>
      </c>
      <c r="L250" s="574"/>
    </row>
    <row r="251" spans="1:12" ht="39.75">
      <c r="A251" s="1806"/>
      <c r="B251" s="1257" t="s">
        <v>9284</v>
      </c>
      <c r="C251" s="957"/>
      <c r="D251" s="1174"/>
      <c r="E251" s="1477"/>
      <c r="F251" s="1477"/>
      <c r="G251" s="276"/>
      <c r="H251" s="29"/>
      <c r="I251" s="1772"/>
      <c r="J251" s="29"/>
      <c r="K251" s="3154"/>
      <c r="L251" s="574"/>
    </row>
    <row r="252" spans="1:12" ht="39.75">
      <c r="A252" s="1817"/>
      <c r="B252" s="128" t="s">
        <v>9285</v>
      </c>
      <c r="C252" s="957" t="s">
        <v>4714</v>
      </c>
      <c r="D252" s="1174" t="s">
        <v>334</v>
      </c>
      <c r="E252" s="1476">
        <v>90</v>
      </c>
      <c r="F252" s="1477"/>
      <c r="G252" s="649" t="s">
        <v>5484</v>
      </c>
      <c r="H252" s="162" t="s">
        <v>9286</v>
      </c>
      <c r="I252" s="1772" t="s">
        <v>903</v>
      </c>
      <c r="J252" s="29" t="s">
        <v>9287</v>
      </c>
      <c r="K252" s="3154" t="s">
        <v>9288</v>
      </c>
      <c r="L252" s="574"/>
    </row>
    <row r="253" spans="1:12" ht="40.5" thickBot="1">
      <c r="A253" s="1817"/>
      <c r="B253" s="128" t="s">
        <v>4691</v>
      </c>
      <c r="C253" s="957" t="s">
        <v>4714</v>
      </c>
      <c r="D253" s="1174" t="s">
        <v>334</v>
      </c>
      <c r="E253" s="1482">
        <v>120</v>
      </c>
      <c r="F253" s="1477" t="s">
        <v>5483</v>
      </c>
      <c r="G253" s="2389" t="s">
        <v>5484</v>
      </c>
      <c r="H253" s="2390" t="s">
        <v>3398</v>
      </c>
      <c r="I253" s="1772" t="s">
        <v>903</v>
      </c>
      <c r="J253" s="2385" t="s">
        <v>9289</v>
      </c>
      <c r="K253" s="2386" t="s">
        <v>9290</v>
      </c>
      <c r="L253" s="574"/>
    </row>
    <row r="254" spans="1:12" ht="39.75">
      <c r="A254" s="1917"/>
      <c r="B254" s="128" t="s">
        <v>9291</v>
      </c>
      <c r="C254" s="957" t="s">
        <v>4714</v>
      </c>
      <c r="D254" s="1174" t="s">
        <v>334</v>
      </c>
      <c r="E254" s="1477">
        <v>145</v>
      </c>
      <c r="F254" s="1477" t="s">
        <v>8849</v>
      </c>
      <c r="G254" s="408" t="s">
        <v>5484</v>
      </c>
      <c r="H254" s="2175" t="s">
        <v>9292</v>
      </c>
      <c r="I254" s="1772" t="s">
        <v>903</v>
      </c>
      <c r="J254" s="2387" t="s">
        <v>9293</v>
      </c>
      <c r="K254" s="2388" t="s">
        <v>9294</v>
      </c>
      <c r="L254" s="574"/>
    </row>
    <row r="255" spans="1:12" ht="39.75">
      <c r="A255" s="1903"/>
      <c r="B255" s="128" t="s">
        <v>9295</v>
      </c>
      <c r="C255" s="957" t="s">
        <v>4714</v>
      </c>
      <c r="D255" s="1174" t="s">
        <v>334</v>
      </c>
      <c r="E255" s="1477">
        <v>145</v>
      </c>
      <c r="F255" s="1477" t="s">
        <v>8849</v>
      </c>
      <c r="G255" s="649" t="s">
        <v>5484</v>
      </c>
      <c r="H255" s="162" t="s">
        <v>5337</v>
      </c>
      <c r="I255" s="1772" t="s">
        <v>903</v>
      </c>
      <c r="J255" s="29" t="s">
        <v>3029</v>
      </c>
      <c r="K255" s="3154" t="s">
        <v>9296</v>
      </c>
      <c r="L255" s="574"/>
    </row>
    <row r="256" spans="1:12" ht="39.75">
      <c r="A256" s="1806"/>
      <c r="B256" s="128" t="s">
        <v>9297</v>
      </c>
      <c r="C256" s="957" t="s">
        <v>4714</v>
      </c>
      <c r="D256" s="1174" t="s">
        <v>1789</v>
      </c>
      <c r="E256" s="1476">
        <v>90</v>
      </c>
      <c r="F256" s="1477" t="s">
        <v>9298</v>
      </c>
      <c r="G256" s="649" t="s">
        <v>5484</v>
      </c>
      <c r="H256" s="162" t="s">
        <v>9299</v>
      </c>
      <c r="I256" s="1772" t="s">
        <v>903</v>
      </c>
      <c r="J256" s="29" t="s">
        <v>4862</v>
      </c>
      <c r="K256" s="3154" t="s">
        <v>9300</v>
      </c>
      <c r="L256" s="574"/>
    </row>
    <row r="257" spans="1:12" ht="40.5" thickBot="1">
      <c r="A257" s="1806"/>
      <c r="B257" s="128" t="s">
        <v>9301</v>
      </c>
      <c r="C257" s="957" t="s">
        <v>4714</v>
      </c>
      <c r="D257" s="1174" t="s">
        <v>334</v>
      </c>
      <c r="E257" s="1482">
        <v>120</v>
      </c>
      <c r="F257" s="1477" t="s">
        <v>5483</v>
      </c>
      <c r="G257" s="2389" t="s">
        <v>5484</v>
      </c>
      <c r="H257" s="2390" t="s">
        <v>1074</v>
      </c>
      <c r="I257" s="1772" t="s">
        <v>903</v>
      </c>
      <c r="J257" s="2385" t="s">
        <v>9264</v>
      </c>
      <c r="K257" s="2386" t="s">
        <v>9302</v>
      </c>
      <c r="L257" s="576"/>
    </row>
    <row r="258" spans="1:12" ht="39.75">
      <c r="A258" s="1806"/>
      <c r="B258" s="128" t="s">
        <v>9303</v>
      </c>
      <c r="C258" s="957" t="s">
        <v>4714</v>
      </c>
      <c r="D258" s="1174" t="s">
        <v>334</v>
      </c>
      <c r="E258" s="1477">
        <v>190</v>
      </c>
      <c r="F258" s="1477" t="s">
        <v>9304</v>
      </c>
      <c r="G258" s="408" t="s">
        <v>5484</v>
      </c>
      <c r="H258" s="2175" t="s">
        <v>9292</v>
      </c>
      <c r="I258" s="1772" t="s">
        <v>903</v>
      </c>
      <c r="J258" s="2387" t="s">
        <v>9293</v>
      </c>
      <c r="K258" s="2388" t="s">
        <v>9305</v>
      </c>
      <c r="L258" s="576"/>
    </row>
    <row r="259" spans="1:12" ht="39.75">
      <c r="A259" s="1806"/>
      <c r="B259" s="69"/>
      <c r="C259" s="957"/>
      <c r="D259" s="1174"/>
      <c r="E259" s="1477"/>
      <c r="F259" s="1477"/>
      <c r="G259" s="276"/>
      <c r="H259" s="29"/>
      <c r="I259" s="1772"/>
      <c r="J259" s="29"/>
      <c r="K259" s="3154"/>
      <c r="L259" s="574"/>
    </row>
    <row r="260" spans="1:12" ht="39.75">
      <c r="A260" s="1806"/>
      <c r="B260" s="128" t="s">
        <v>9285</v>
      </c>
      <c r="C260" s="957" t="s">
        <v>4714</v>
      </c>
      <c r="D260" s="1174" t="s">
        <v>334</v>
      </c>
      <c r="E260" s="1476">
        <v>90</v>
      </c>
      <c r="F260" s="1477"/>
      <c r="G260" s="649" t="s">
        <v>5484</v>
      </c>
      <c r="H260" s="162" t="s">
        <v>9286</v>
      </c>
      <c r="I260" s="1772" t="s">
        <v>903</v>
      </c>
      <c r="J260" s="29" t="s">
        <v>9287</v>
      </c>
      <c r="K260" s="3154" t="s">
        <v>9288</v>
      </c>
      <c r="L260" s="574"/>
    </row>
    <row r="261" spans="1:12" ht="40.5" thickBot="1">
      <c r="A261" s="1806"/>
      <c r="B261" s="128" t="s">
        <v>4691</v>
      </c>
      <c r="C261" s="957" t="s">
        <v>4714</v>
      </c>
      <c r="D261" s="1174" t="s">
        <v>334</v>
      </c>
      <c r="E261" s="1482">
        <v>120</v>
      </c>
      <c r="F261" s="1477" t="s">
        <v>5483</v>
      </c>
      <c r="G261" s="2389" t="s">
        <v>5484</v>
      </c>
      <c r="H261" s="2390" t="s">
        <v>3398</v>
      </c>
      <c r="I261" s="1772" t="s">
        <v>903</v>
      </c>
      <c r="J261" s="2385" t="s">
        <v>9289</v>
      </c>
      <c r="K261" s="2386" t="s">
        <v>9306</v>
      </c>
      <c r="L261" s="574"/>
    </row>
    <row r="262" spans="1:12" ht="40.5" thickBot="1">
      <c r="A262" s="1806"/>
      <c r="B262" s="128" t="s">
        <v>5422</v>
      </c>
      <c r="C262" s="957" t="s">
        <v>4714</v>
      </c>
      <c r="D262" s="1174" t="s">
        <v>334</v>
      </c>
      <c r="E262" s="1477">
        <v>145</v>
      </c>
      <c r="F262" s="1477" t="s">
        <v>8849</v>
      </c>
      <c r="G262" s="408" t="s">
        <v>5484</v>
      </c>
      <c r="H262" s="2175" t="s">
        <v>9292</v>
      </c>
      <c r="I262" s="1772" t="s">
        <v>903</v>
      </c>
      <c r="J262" s="2387" t="s">
        <v>9293</v>
      </c>
      <c r="K262" s="2388" t="s">
        <v>9305</v>
      </c>
      <c r="L262" s="574"/>
    </row>
    <row r="263" spans="1:12">
      <c r="A263" s="2327"/>
      <c r="B263" s="386"/>
      <c r="C263" s="362"/>
      <c r="D263" s="1203"/>
      <c r="E263" s="1474"/>
      <c r="F263" s="1475"/>
      <c r="G263" s="765"/>
      <c r="H263" s="1345"/>
      <c r="I263" s="1867"/>
      <c r="J263" s="1868"/>
      <c r="K263" s="1869"/>
      <c r="L263" s="574"/>
    </row>
    <row r="264" spans="1:12">
      <c r="A264" s="1806"/>
      <c r="B264" s="776" t="s">
        <v>9307</v>
      </c>
      <c r="C264" s="3777" t="s">
        <v>9308</v>
      </c>
      <c r="D264" s="3777"/>
      <c r="E264" s="2071"/>
      <c r="F264" s="1197"/>
      <c r="G264" s="1116"/>
      <c r="H264" s="1345"/>
      <c r="I264" s="486"/>
      <c r="J264" s="1345"/>
      <c r="K264" s="1997"/>
      <c r="L264" s="574"/>
    </row>
    <row r="265" spans="1:12" ht="39.75">
      <c r="A265" s="1817" t="s">
        <v>2980</v>
      </c>
      <c r="B265" s="259" t="s">
        <v>6502</v>
      </c>
      <c r="C265" s="699" t="s">
        <v>6503</v>
      </c>
      <c r="D265" s="686" t="s">
        <v>6504</v>
      </c>
      <c r="E265" s="95">
        <v>50</v>
      </c>
      <c r="F265" s="361"/>
      <c r="G265" s="1194" t="s">
        <v>6280</v>
      </c>
      <c r="H265" s="69">
        <v>820</v>
      </c>
      <c r="I265" s="1772" t="s">
        <v>903</v>
      </c>
      <c r="J265" s="908">
        <v>850</v>
      </c>
      <c r="K265" s="2285">
        <v>42.5</v>
      </c>
      <c r="L265" s="574"/>
    </row>
    <row r="266" spans="1:12" ht="39.75">
      <c r="A266" s="1917"/>
      <c r="B266" s="259" t="s">
        <v>6502</v>
      </c>
      <c r="C266" s="699" t="s">
        <v>6505</v>
      </c>
      <c r="D266" s="686" t="s">
        <v>6506</v>
      </c>
      <c r="E266" s="2296">
        <v>40</v>
      </c>
      <c r="F266" s="361"/>
      <c r="G266" s="1194" t="s">
        <v>6280</v>
      </c>
      <c r="H266" s="69">
        <v>1230</v>
      </c>
      <c r="I266" s="1772" t="s">
        <v>903</v>
      </c>
      <c r="J266" s="908">
        <v>1260</v>
      </c>
      <c r="K266" s="2285">
        <v>31.5</v>
      </c>
      <c r="L266" s="574"/>
    </row>
    <row r="267" spans="1:12" ht="39.75">
      <c r="A267" s="1903"/>
      <c r="B267" s="259" t="s">
        <v>6502</v>
      </c>
      <c r="C267" s="957">
        <v>45</v>
      </c>
      <c r="D267" s="1174" t="s">
        <v>6509</v>
      </c>
      <c r="E267" s="189">
        <v>70</v>
      </c>
      <c r="F267" s="665"/>
      <c r="G267" s="649" t="s">
        <v>6280</v>
      </c>
      <c r="H267" s="203">
        <v>1000</v>
      </c>
      <c r="I267" s="1772" t="s">
        <v>903</v>
      </c>
      <c r="J267" s="1963">
        <v>1030</v>
      </c>
      <c r="K267" s="2295">
        <v>57.22</v>
      </c>
      <c r="L267" s="574"/>
    </row>
    <row r="268" spans="1:12">
      <c r="A268" s="1817"/>
      <c r="B268" s="69" t="s">
        <v>6525</v>
      </c>
      <c r="C268" s="82" t="s">
        <v>6526</v>
      </c>
      <c r="D268" s="322" t="s">
        <v>5673</v>
      </c>
      <c r="E268" s="33">
        <v>35</v>
      </c>
      <c r="F268" s="34"/>
      <c r="G268" s="276" t="s">
        <v>6527</v>
      </c>
      <c r="H268" s="1345" t="s">
        <v>426</v>
      </c>
      <c r="I268" s="132"/>
      <c r="J268" s="203"/>
      <c r="K268" s="1777"/>
      <c r="L268" s="574"/>
    </row>
    <row r="269" spans="1:12">
      <c r="A269" s="1806"/>
      <c r="B269" s="69" t="s">
        <v>6528</v>
      </c>
      <c r="C269" s="82"/>
      <c r="D269" s="322"/>
      <c r="E269" s="33"/>
      <c r="F269" s="34"/>
      <c r="G269" s="276"/>
      <c r="H269" s="1345"/>
      <c r="I269" s="132"/>
      <c r="J269" s="203"/>
      <c r="K269" s="1777"/>
      <c r="L269" s="574"/>
    </row>
    <row r="270" spans="1:12">
      <c r="A270" s="1806"/>
      <c r="B270" s="852" t="s">
        <v>5540</v>
      </c>
      <c r="C270" s="82"/>
      <c r="D270" s="322" t="s">
        <v>5673</v>
      </c>
      <c r="E270" s="33">
        <v>65</v>
      </c>
      <c r="F270" s="34"/>
      <c r="G270" s="276"/>
      <c r="H270" s="1345" t="s">
        <v>627</v>
      </c>
      <c r="I270" s="132"/>
      <c r="J270" s="203"/>
      <c r="K270" s="1777" t="s">
        <v>6607</v>
      </c>
      <c r="L270" s="574"/>
    </row>
    <row r="271" spans="1:12">
      <c r="A271" s="1806"/>
      <c r="B271" s="69" t="s">
        <v>5549</v>
      </c>
      <c r="C271" s="82" t="s">
        <v>3474</v>
      </c>
      <c r="D271" s="322" t="s">
        <v>5550</v>
      </c>
      <c r="E271" s="3166"/>
      <c r="F271" s="2805"/>
      <c r="G271" s="276"/>
      <c r="H271" s="29" t="s">
        <v>152</v>
      </c>
      <c r="I271" s="455"/>
      <c r="J271" s="29"/>
      <c r="K271" s="3154"/>
      <c r="L271" s="574"/>
    </row>
    <row r="272" spans="1:12">
      <c r="A272" s="1806"/>
      <c r="B272" s="69" t="s">
        <v>5549</v>
      </c>
      <c r="C272" s="82" t="s">
        <v>5556</v>
      </c>
      <c r="D272" s="322" t="s">
        <v>5550</v>
      </c>
      <c r="E272" s="3232"/>
      <c r="F272" s="2805"/>
      <c r="G272" s="276"/>
      <c r="H272" s="29" t="s">
        <v>6580</v>
      </c>
      <c r="I272" s="455"/>
      <c r="J272" s="29"/>
      <c r="K272" s="3154"/>
      <c r="L272" s="574"/>
    </row>
    <row r="273" spans="1:12">
      <c r="A273" s="1806"/>
      <c r="B273" s="69" t="s">
        <v>5549</v>
      </c>
      <c r="C273" s="82" t="s">
        <v>5562</v>
      </c>
      <c r="D273" s="322" t="s">
        <v>5550</v>
      </c>
      <c r="E273" s="3166"/>
      <c r="F273" s="2805"/>
      <c r="G273" s="276"/>
      <c r="H273" s="29" t="s">
        <v>426</v>
      </c>
      <c r="I273" s="455"/>
      <c r="J273" s="29"/>
      <c r="K273" s="3154"/>
      <c r="L273" s="574"/>
    </row>
    <row r="274" spans="1:12">
      <c r="A274" s="1806"/>
      <c r="B274" s="796" t="s">
        <v>6581</v>
      </c>
      <c r="C274" s="786" t="s">
        <v>6582</v>
      </c>
      <c r="D274" s="1415" t="s">
        <v>3216</v>
      </c>
      <c r="E274" s="1535" t="s">
        <v>6583</v>
      </c>
      <c r="F274" s="1606" t="s">
        <v>3489</v>
      </c>
      <c r="G274" s="766" t="s">
        <v>6584</v>
      </c>
      <c r="H274" s="416"/>
      <c r="I274" s="1915" t="s">
        <v>1588</v>
      </c>
      <c r="J274" s="1582" t="s">
        <v>6585</v>
      </c>
      <c r="K274" s="1918" t="s">
        <v>6586</v>
      </c>
      <c r="L274" s="574"/>
    </row>
    <row r="275" spans="1:12">
      <c r="A275" s="1806" t="s">
        <v>6587</v>
      </c>
      <c r="B275" s="796" t="s">
        <v>6588</v>
      </c>
      <c r="C275" s="789" t="s">
        <v>6589</v>
      </c>
      <c r="D275" s="197" t="s">
        <v>6590</v>
      </c>
      <c r="E275" s="1535" t="s">
        <v>6591</v>
      </c>
      <c r="F275" s="1606" t="s">
        <v>6592</v>
      </c>
      <c r="G275" s="765" t="s">
        <v>6593</v>
      </c>
      <c r="H275" s="1345"/>
      <c r="I275" s="1919" t="s">
        <v>4737</v>
      </c>
      <c r="J275" s="1534" t="s">
        <v>6594</v>
      </c>
      <c r="K275" s="1920" t="s">
        <v>6595</v>
      </c>
      <c r="L275" s="574"/>
    </row>
    <row r="276" spans="1:12">
      <c r="A276" s="1903" t="s">
        <v>6587</v>
      </c>
      <c r="B276" s="796" t="s">
        <v>6596</v>
      </c>
      <c r="C276" s="786" t="s">
        <v>6589</v>
      </c>
      <c r="D276" s="1415" t="s">
        <v>6590</v>
      </c>
      <c r="E276" s="1535" t="s">
        <v>6597</v>
      </c>
      <c r="F276" s="1606"/>
      <c r="G276" s="766" t="s">
        <v>6598</v>
      </c>
      <c r="H276" s="416"/>
      <c r="I276" s="1915" t="s">
        <v>6599</v>
      </c>
      <c r="J276" s="1582" t="s">
        <v>6600</v>
      </c>
      <c r="K276" s="1918" t="s">
        <v>6601</v>
      </c>
      <c r="L276" s="574"/>
    </row>
    <row r="277" spans="1:12">
      <c r="A277" s="1806" t="s">
        <v>2980</v>
      </c>
      <c r="B277" s="69" t="s">
        <v>4343</v>
      </c>
      <c r="C277" s="82" t="s">
        <v>3866</v>
      </c>
      <c r="D277" s="605" t="s">
        <v>533</v>
      </c>
      <c r="E277" s="33">
        <v>18</v>
      </c>
      <c r="F277" s="34" t="s">
        <v>264</v>
      </c>
      <c r="G277" s="276" t="s">
        <v>6602</v>
      </c>
      <c r="H277" s="1345" t="s">
        <v>4345</v>
      </c>
      <c r="I277" s="455" t="s">
        <v>701</v>
      </c>
      <c r="J277" s="959" t="s">
        <v>4346</v>
      </c>
      <c r="K277" s="1777" t="s">
        <v>4347</v>
      </c>
      <c r="L277" s="574"/>
    </row>
    <row r="278" spans="1:12">
      <c r="A278" s="1806"/>
      <c r="B278" s="796" t="s">
        <v>6581</v>
      </c>
      <c r="C278" s="786" t="s">
        <v>6582</v>
      </c>
      <c r="D278" s="1415" t="s">
        <v>3216</v>
      </c>
      <c r="E278" s="1535" t="s">
        <v>6583</v>
      </c>
      <c r="F278" s="1606" t="s">
        <v>3489</v>
      </c>
      <c r="G278" s="766" t="s">
        <v>6584</v>
      </c>
      <c r="H278" s="416"/>
      <c r="I278" s="1915" t="s">
        <v>1588</v>
      </c>
      <c r="J278" s="1582" t="s">
        <v>6585</v>
      </c>
      <c r="K278" s="1918" t="s">
        <v>6586</v>
      </c>
      <c r="L278" s="574"/>
    </row>
    <row r="279" spans="1:12">
      <c r="A279" s="1806" t="s">
        <v>6587</v>
      </c>
      <c r="B279" s="796" t="s">
        <v>6588</v>
      </c>
      <c r="C279" s="789" t="s">
        <v>6589</v>
      </c>
      <c r="D279" s="197" t="s">
        <v>6590</v>
      </c>
      <c r="E279" s="1535" t="s">
        <v>6591</v>
      </c>
      <c r="F279" s="1606" t="s">
        <v>6592</v>
      </c>
      <c r="G279" s="765" t="s">
        <v>6593</v>
      </c>
      <c r="H279" s="1345"/>
      <c r="I279" s="1919" t="s">
        <v>4737</v>
      </c>
      <c r="J279" s="1534" t="s">
        <v>6594</v>
      </c>
      <c r="K279" s="1920" t="s">
        <v>6595</v>
      </c>
      <c r="L279" s="574"/>
    </row>
    <row r="280" spans="1:12">
      <c r="A280" s="1903" t="s">
        <v>6587</v>
      </c>
      <c r="B280" s="796" t="s">
        <v>6596</v>
      </c>
      <c r="C280" s="786" t="s">
        <v>6589</v>
      </c>
      <c r="D280" s="1415" t="s">
        <v>6590</v>
      </c>
      <c r="E280" s="1535" t="s">
        <v>6597</v>
      </c>
      <c r="F280" s="1606"/>
      <c r="G280" s="766" t="s">
        <v>6598</v>
      </c>
      <c r="H280" s="416"/>
      <c r="I280" s="1915" t="s">
        <v>6599</v>
      </c>
      <c r="J280" s="1582" t="s">
        <v>6600</v>
      </c>
      <c r="K280" s="1918" t="s">
        <v>6601</v>
      </c>
      <c r="L280" s="574"/>
    </row>
    <row r="281" spans="1:12">
      <c r="A281" s="1806" t="s">
        <v>2980</v>
      </c>
      <c r="B281" s="69" t="s">
        <v>4343</v>
      </c>
      <c r="C281" s="82" t="s">
        <v>3866</v>
      </c>
      <c r="D281" s="605" t="s">
        <v>533</v>
      </c>
      <c r="E281" s="33">
        <v>18</v>
      </c>
      <c r="F281" s="34" t="s">
        <v>264</v>
      </c>
      <c r="G281" s="276" t="s">
        <v>6602</v>
      </c>
      <c r="H281" s="1345" t="s">
        <v>4345</v>
      </c>
      <c r="I281" s="455" t="s">
        <v>701</v>
      </c>
      <c r="J281" s="959" t="s">
        <v>4346</v>
      </c>
      <c r="K281" s="1777" t="s">
        <v>4347</v>
      </c>
      <c r="L281" s="574"/>
    </row>
    <row r="282" spans="1:12">
      <c r="A282" s="374"/>
      <c r="B282" s="374"/>
      <c r="C282" s="785"/>
      <c r="D282" s="785"/>
      <c r="E282" s="785"/>
      <c r="F282" s="785"/>
      <c r="G282" s="785"/>
      <c r="H282" s="785"/>
      <c r="I282" s="1845"/>
      <c r="J282" s="1846"/>
      <c r="K282" s="1847"/>
      <c r="L282" s="574"/>
    </row>
    <row r="283" spans="1:12">
      <c r="A283" s="413" t="s">
        <v>1</v>
      </c>
      <c r="B283" s="413"/>
      <c r="C283" s="791"/>
      <c r="D283" s="372"/>
      <c r="E283" s="1848"/>
      <c r="F283" s="1849"/>
      <c r="G283" s="270"/>
      <c r="H283" s="1850"/>
      <c r="I283" s="413"/>
      <c r="J283" s="1851"/>
      <c r="K283" s="1847"/>
      <c r="L283" s="574"/>
    </row>
    <row r="284" spans="1:12">
      <c r="A284" s="790" t="s">
        <v>1004</v>
      </c>
      <c r="B284" s="790"/>
      <c r="C284" s="1852"/>
      <c r="D284" s="785"/>
      <c r="E284" s="1848"/>
      <c r="F284" s="1849"/>
      <c r="G284" s="270"/>
      <c r="H284" s="1850"/>
      <c r="I284" s="413"/>
      <c r="J284" s="1851"/>
      <c r="K284" s="1847"/>
      <c r="L284" s="574"/>
    </row>
    <row r="285" spans="1:12" ht="35.25" thickBot="1">
      <c r="A285" s="374"/>
      <c r="B285" s="412"/>
      <c r="C285" s="372"/>
      <c r="D285" s="372"/>
      <c r="E285" s="1848"/>
      <c r="F285" s="1849"/>
      <c r="G285" s="270"/>
      <c r="H285" s="1850"/>
      <c r="I285" s="412"/>
      <c r="J285" s="1851"/>
      <c r="K285" s="1847"/>
      <c r="L285" s="574"/>
    </row>
    <row r="286" spans="1:12">
      <c r="A286" s="1853"/>
      <c r="B286" s="1854" t="s">
        <v>3</v>
      </c>
      <c r="C286" s="80" t="s">
        <v>4</v>
      </c>
      <c r="D286" s="379" t="s">
        <v>5</v>
      </c>
      <c r="E286" s="1855" t="s">
        <v>6</v>
      </c>
      <c r="F286" s="1856" t="s">
        <v>6</v>
      </c>
      <c r="G286" s="201" t="s">
        <v>7</v>
      </c>
      <c r="H286" s="80" t="s">
        <v>8</v>
      </c>
      <c r="I286" s="80" t="s">
        <v>9</v>
      </c>
      <c r="J286" s="1857" t="s">
        <v>10</v>
      </c>
      <c r="K286" s="1858" t="s">
        <v>10</v>
      </c>
      <c r="L286" s="574"/>
    </row>
    <row r="287" spans="1:12" ht="35.25" thickBot="1">
      <c r="A287" s="1859"/>
      <c r="B287" s="1860"/>
      <c r="C287" s="414"/>
      <c r="D287" s="381" t="s">
        <v>11</v>
      </c>
      <c r="E287" s="1861" t="s">
        <v>12</v>
      </c>
      <c r="F287" s="1862" t="s">
        <v>13</v>
      </c>
      <c r="G287" s="202"/>
      <c r="H287" s="414" t="s">
        <v>14</v>
      </c>
      <c r="I287" s="414"/>
      <c r="J287" s="1863" t="s">
        <v>15</v>
      </c>
      <c r="K287" s="1864" t="s">
        <v>16</v>
      </c>
      <c r="L287" s="574"/>
    </row>
    <row r="288" spans="1:12" ht="38.25">
      <c r="A288" s="1806"/>
      <c r="B288" s="2124" t="s">
        <v>5015</v>
      </c>
      <c r="C288" s="443"/>
      <c r="D288" s="1467"/>
      <c r="E288" s="1489"/>
      <c r="F288" s="1621"/>
      <c r="G288" s="1798"/>
      <c r="H288" s="1995"/>
      <c r="I288" s="482"/>
      <c r="J288" s="1995"/>
      <c r="K288" s="2125"/>
      <c r="L288" s="574"/>
    </row>
    <row r="289" spans="1:12">
      <c r="A289" s="1806"/>
      <c r="B289" s="69" t="s">
        <v>5016</v>
      </c>
      <c r="C289" s="82" t="s">
        <v>4714</v>
      </c>
      <c r="D289" s="322" t="s">
        <v>653</v>
      </c>
      <c r="E289" s="1783">
        <v>40</v>
      </c>
      <c r="F289" s="1784" t="s">
        <v>1419</v>
      </c>
      <c r="G289" s="2424" t="s">
        <v>5017</v>
      </c>
      <c r="H289" s="20" t="s">
        <v>5018</v>
      </c>
      <c r="I289" s="455" t="s">
        <v>903</v>
      </c>
      <c r="J289" s="2245" t="s">
        <v>4631</v>
      </c>
      <c r="K289" s="2246">
        <v>32.5</v>
      </c>
      <c r="L289" s="574"/>
    </row>
    <row r="290" spans="1:12">
      <c r="A290" s="1806"/>
      <c r="B290" s="69" t="s">
        <v>5019</v>
      </c>
      <c r="C290" s="82" t="s">
        <v>4714</v>
      </c>
      <c r="D290" s="322" t="s">
        <v>653</v>
      </c>
      <c r="E290" s="1783">
        <v>45</v>
      </c>
      <c r="F290" s="1784" t="s">
        <v>5020</v>
      </c>
      <c r="G290" s="2424" t="s">
        <v>5021</v>
      </c>
      <c r="H290" s="29" t="s">
        <v>5022</v>
      </c>
      <c r="I290" s="455" t="s">
        <v>903</v>
      </c>
      <c r="J290" s="2245" t="s">
        <v>5023</v>
      </c>
      <c r="K290" s="2246">
        <v>36.68</v>
      </c>
      <c r="L290" s="574"/>
    </row>
    <row r="291" spans="1:12">
      <c r="A291" s="1806"/>
      <c r="B291" s="69" t="s">
        <v>5024</v>
      </c>
      <c r="C291" s="82" t="s">
        <v>4714</v>
      </c>
      <c r="D291" s="322" t="s">
        <v>1629</v>
      </c>
      <c r="E291" s="1783">
        <v>55</v>
      </c>
      <c r="F291" s="1784" t="s">
        <v>5025</v>
      </c>
      <c r="G291" s="2423" t="s">
        <v>5026</v>
      </c>
      <c r="H291" s="20" t="s">
        <v>5027</v>
      </c>
      <c r="I291" s="455" t="s">
        <v>903</v>
      </c>
      <c r="J291" s="2245" t="s">
        <v>5028</v>
      </c>
      <c r="K291" s="2246">
        <v>45.3</v>
      </c>
      <c r="L291" s="574"/>
    </row>
    <row r="292" spans="1:12">
      <c r="A292" s="1806"/>
      <c r="B292" s="69" t="s">
        <v>5029</v>
      </c>
      <c r="C292" s="82" t="s">
        <v>4714</v>
      </c>
      <c r="D292" s="322" t="s">
        <v>653</v>
      </c>
      <c r="E292" s="1783">
        <v>45</v>
      </c>
      <c r="F292" s="1990" t="s">
        <v>5030</v>
      </c>
      <c r="G292" s="2424" t="s">
        <v>5026</v>
      </c>
      <c r="H292" s="29" t="s">
        <v>5031</v>
      </c>
      <c r="I292" s="455" t="s">
        <v>903</v>
      </c>
      <c r="J292" s="2245" t="s">
        <v>5032</v>
      </c>
      <c r="K292" s="2246">
        <v>39.340000000000003</v>
      </c>
      <c r="L292" s="574"/>
    </row>
    <row r="293" spans="1:12">
      <c r="A293" s="1806"/>
      <c r="B293" s="69" t="s">
        <v>5033</v>
      </c>
      <c r="C293" s="82" t="s">
        <v>4714</v>
      </c>
      <c r="D293" s="322" t="s">
        <v>1629</v>
      </c>
      <c r="E293" s="1783">
        <v>55</v>
      </c>
      <c r="F293" s="1784" t="s">
        <v>3308</v>
      </c>
      <c r="G293" s="2424" t="s">
        <v>5017</v>
      </c>
      <c r="H293" s="20" t="s">
        <v>5034</v>
      </c>
      <c r="I293" s="455" t="s">
        <v>903</v>
      </c>
      <c r="J293" s="2245" t="s">
        <v>5035</v>
      </c>
      <c r="K293" s="2246">
        <v>47.2</v>
      </c>
      <c r="L293" s="574"/>
    </row>
    <row r="294" spans="1:12">
      <c r="A294" s="1806"/>
      <c r="B294" s="69" t="s">
        <v>5036</v>
      </c>
      <c r="C294" s="82" t="s">
        <v>4714</v>
      </c>
      <c r="D294" s="322" t="s">
        <v>2976</v>
      </c>
      <c r="E294" s="1783">
        <v>60</v>
      </c>
      <c r="F294" s="1990" t="s">
        <v>5037</v>
      </c>
      <c r="G294" s="2424" t="s">
        <v>5038</v>
      </c>
      <c r="H294" s="29" t="s">
        <v>4474</v>
      </c>
      <c r="I294" s="455" t="s">
        <v>903</v>
      </c>
      <c r="J294" s="2245" t="s">
        <v>1108</v>
      </c>
      <c r="K294" s="2246">
        <v>47.5</v>
      </c>
      <c r="L294" s="574"/>
    </row>
    <row r="295" spans="1:12">
      <c r="A295" s="1806"/>
      <c r="B295" s="69" t="s">
        <v>5039</v>
      </c>
      <c r="C295" s="82" t="s">
        <v>4714</v>
      </c>
      <c r="D295" s="322" t="s">
        <v>2976</v>
      </c>
      <c r="E295" s="1783">
        <v>60</v>
      </c>
      <c r="F295" s="1784" t="s">
        <v>9309</v>
      </c>
      <c r="G295" s="2424" t="s">
        <v>5017</v>
      </c>
      <c r="H295" s="29" t="s">
        <v>9310</v>
      </c>
      <c r="I295" s="455" t="s">
        <v>903</v>
      </c>
      <c r="J295" s="1778" t="s">
        <v>9311</v>
      </c>
      <c r="K295" s="305">
        <v>51.4</v>
      </c>
      <c r="L295" s="574"/>
    </row>
    <row r="296" spans="1:12">
      <c r="A296" s="1806"/>
      <c r="B296" s="69" t="s">
        <v>5044</v>
      </c>
      <c r="C296" s="82" t="s">
        <v>4714</v>
      </c>
      <c r="D296" s="322" t="s">
        <v>334</v>
      </c>
      <c r="E296" s="1783">
        <v>100</v>
      </c>
      <c r="F296" s="1784" t="s">
        <v>5045</v>
      </c>
      <c r="G296" s="2424" t="s">
        <v>5017</v>
      </c>
      <c r="H296" s="29" t="s">
        <v>4629</v>
      </c>
      <c r="I296" s="455" t="s">
        <v>903</v>
      </c>
      <c r="J296" s="1778" t="s">
        <v>1103</v>
      </c>
      <c r="K296" s="305">
        <v>89.5</v>
      </c>
      <c r="L296" s="574"/>
    </row>
    <row r="297" spans="1:12">
      <c r="A297" s="1806"/>
      <c r="B297" s="69" t="s">
        <v>5046</v>
      </c>
      <c r="C297" s="82" t="s">
        <v>4714</v>
      </c>
      <c r="D297" s="218" t="s">
        <v>1629</v>
      </c>
      <c r="E297" s="1783">
        <v>70</v>
      </c>
      <c r="F297" s="1784" t="s">
        <v>5047</v>
      </c>
      <c r="G297" s="2424" t="s">
        <v>5026</v>
      </c>
      <c r="H297" s="29" t="s">
        <v>4437</v>
      </c>
      <c r="I297" s="455" t="s">
        <v>903</v>
      </c>
      <c r="J297" s="1778" t="s">
        <v>3034</v>
      </c>
      <c r="K297" s="305">
        <v>61.5</v>
      </c>
      <c r="L297" s="574"/>
    </row>
    <row r="298" spans="1:12">
      <c r="A298" s="1806"/>
      <c r="B298" s="69" t="s">
        <v>5048</v>
      </c>
      <c r="C298" s="82" t="s">
        <v>4714</v>
      </c>
      <c r="D298" s="218" t="s">
        <v>550</v>
      </c>
      <c r="E298" s="1783">
        <v>120</v>
      </c>
      <c r="F298" s="1784" t="s">
        <v>5049</v>
      </c>
      <c r="G298" s="2424" t="s">
        <v>5017</v>
      </c>
      <c r="H298" s="29" t="s">
        <v>4629</v>
      </c>
      <c r="I298" s="455" t="s">
        <v>903</v>
      </c>
      <c r="J298" s="1778" t="s">
        <v>1103</v>
      </c>
      <c r="K298" s="305">
        <v>99.44</v>
      </c>
      <c r="L298" s="574"/>
    </row>
    <row r="299" spans="1:12" ht="37.5">
      <c r="A299" s="1806"/>
      <c r="B299" s="69" t="s">
        <v>5050</v>
      </c>
      <c r="C299" s="82" t="s">
        <v>4714</v>
      </c>
      <c r="D299" s="218" t="s">
        <v>5051</v>
      </c>
      <c r="E299" s="1783">
        <v>75</v>
      </c>
      <c r="F299" s="1784" t="s">
        <v>5052</v>
      </c>
      <c r="G299" s="2424" t="s">
        <v>5038</v>
      </c>
      <c r="H299" s="2104" t="s">
        <v>5053</v>
      </c>
      <c r="I299" s="455" t="s">
        <v>903</v>
      </c>
      <c r="J299" s="1996" t="s">
        <v>4875</v>
      </c>
      <c r="K299" s="2127">
        <v>63.67</v>
      </c>
      <c r="L299" s="574"/>
    </row>
    <row r="300" spans="1:12">
      <c r="A300" s="1806"/>
      <c r="B300" s="69" t="s">
        <v>5054</v>
      </c>
      <c r="C300" s="82" t="s">
        <v>4714</v>
      </c>
      <c r="D300" s="322" t="s">
        <v>5051</v>
      </c>
      <c r="E300" s="33">
        <v>85</v>
      </c>
      <c r="F300" s="34" t="s">
        <v>5055</v>
      </c>
      <c r="G300" s="2424" t="s">
        <v>5017</v>
      </c>
      <c r="H300" s="29" t="s">
        <v>5056</v>
      </c>
      <c r="I300" s="455" t="s">
        <v>903</v>
      </c>
      <c r="J300" s="1778" t="s">
        <v>5057</v>
      </c>
      <c r="K300" s="305">
        <v>74.63</v>
      </c>
      <c r="L300" s="576"/>
    </row>
    <row r="301" spans="1:12">
      <c r="A301" s="1806"/>
      <c r="B301" s="69" t="s">
        <v>5058</v>
      </c>
      <c r="C301" s="82" t="s">
        <v>4714</v>
      </c>
      <c r="D301" s="322" t="s">
        <v>5059</v>
      </c>
      <c r="E301" s="33">
        <v>75</v>
      </c>
      <c r="F301" s="34" t="s">
        <v>5060</v>
      </c>
      <c r="G301" s="2424" t="s">
        <v>5017</v>
      </c>
      <c r="H301" s="29" t="s">
        <v>5061</v>
      </c>
      <c r="I301" s="455" t="s">
        <v>903</v>
      </c>
      <c r="J301" s="1778" t="s">
        <v>5062</v>
      </c>
      <c r="K301" s="305">
        <v>67.52</v>
      </c>
      <c r="L301" s="576"/>
    </row>
    <row r="302" spans="1:12">
      <c r="A302" s="1806"/>
      <c r="B302" s="69"/>
      <c r="C302" s="82"/>
      <c r="D302" s="605"/>
      <c r="E302" s="33"/>
      <c r="F302" s="34"/>
      <c r="G302" s="2434"/>
      <c r="H302" s="852"/>
      <c r="I302" s="455"/>
      <c r="J302" s="2130"/>
      <c r="K302" s="2130"/>
      <c r="L302" s="574"/>
    </row>
    <row r="303" spans="1:12">
      <c r="A303" s="1806"/>
      <c r="B303" s="69" t="s">
        <v>5063</v>
      </c>
      <c r="C303" s="82" t="s">
        <v>4714</v>
      </c>
      <c r="D303" s="605" t="s">
        <v>4745</v>
      </c>
      <c r="E303" s="33">
        <v>115</v>
      </c>
      <c r="F303" s="34" t="s">
        <v>9312</v>
      </c>
      <c r="G303" s="2434" t="s">
        <v>5017</v>
      </c>
      <c r="H303" s="852" t="s">
        <v>8821</v>
      </c>
      <c r="I303" s="455" t="s">
        <v>903</v>
      </c>
      <c r="J303" s="2130" t="s">
        <v>8822</v>
      </c>
      <c r="K303" s="2130">
        <v>102.5</v>
      </c>
      <c r="L303" s="574"/>
    </row>
    <row r="304" spans="1:12">
      <c r="A304" s="1806"/>
      <c r="B304" s="69" t="s">
        <v>5044</v>
      </c>
      <c r="C304" s="82" t="s">
        <v>4714</v>
      </c>
      <c r="D304" s="605" t="s">
        <v>183</v>
      </c>
      <c r="E304" s="3167">
        <v>100</v>
      </c>
      <c r="F304" s="2805" t="s">
        <v>5066</v>
      </c>
      <c r="G304" s="2430" t="s">
        <v>5067</v>
      </c>
      <c r="H304" s="1345">
        <v>1790</v>
      </c>
      <c r="I304" s="455" t="s">
        <v>903</v>
      </c>
      <c r="J304" s="2130" t="s">
        <v>4074</v>
      </c>
      <c r="K304" s="2130" t="s">
        <v>5068</v>
      </c>
      <c r="L304" s="574"/>
    </row>
    <row r="305" spans="1:12">
      <c r="A305" s="1806"/>
      <c r="B305" s="69" t="s">
        <v>5036</v>
      </c>
      <c r="C305" s="82" t="s">
        <v>901</v>
      </c>
      <c r="D305" s="322" t="s">
        <v>303</v>
      </c>
      <c r="E305" s="3166">
        <v>55</v>
      </c>
      <c r="F305" s="2805" t="s">
        <v>5069</v>
      </c>
      <c r="G305" s="2433" t="s">
        <v>5070</v>
      </c>
      <c r="H305" s="69">
        <v>1420</v>
      </c>
      <c r="I305" s="455" t="s">
        <v>903</v>
      </c>
      <c r="J305" s="2146" t="s">
        <v>542</v>
      </c>
      <c r="K305" s="1999">
        <v>48.33</v>
      </c>
      <c r="L305" s="574"/>
    </row>
    <row r="306" spans="1:12">
      <c r="A306" s="1806"/>
      <c r="B306" s="69" t="s">
        <v>5071</v>
      </c>
      <c r="C306" s="82" t="s">
        <v>901</v>
      </c>
      <c r="D306" s="322" t="s">
        <v>453</v>
      </c>
      <c r="E306" s="3166">
        <v>75</v>
      </c>
      <c r="F306" s="2805" t="s">
        <v>2462</v>
      </c>
      <c r="G306" s="2436" t="s">
        <v>5017</v>
      </c>
      <c r="H306" s="29">
        <v>1534</v>
      </c>
      <c r="I306" s="455" t="s">
        <v>903</v>
      </c>
      <c r="J306" s="2146" t="s">
        <v>5072</v>
      </c>
      <c r="K306" s="1999" t="s">
        <v>5073</v>
      </c>
      <c r="L306" s="574"/>
    </row>
    <row r="307" spans="1:12">
      <c r="A307" s="1903"/>
      <c r="B307" s="69" t="s">
        <v>5074</v>
      </c>
      <c r="C307" s="82" t="s">
        <v>4563</v>
      </c>
      <c r="D307" s="322" t="s">
        <v>550</v>
      </c>
      <c r="E307" s="3232">
        <v>75</v>
      </c>
      <c r="F307" s="2805" t="s">
        <v>5075</v>
      </c>
      <c r="G307" s="2436" t="s">
        <v>5076</v>
      </c>
      <c r="H307" s="29">
        <v>1024</v>
      </c>
      <c r="I307" s="455" t="s">
        <v>903</v>
      </c>
      <c r="J307" s="2146" t="s">
        <v>5077</v>
      </c>
      <c r="K307" s="1999" t="s">
        <v>5078</v>
      </c>
      <c r="L307" s="574"/>
    </row>
    <row r="308" spans="1:12">
      <c r="A308" s="1806"/>
      <c r="B308" s="69" t="s">
        <v>5079</v>
      </c>
      <c r="C308" s="82" t="s">
        <v>4563</v>
      </c>
      <c r="D308" s="322" t="s">
        <v>550</v>
      </c>
      <c r="E308" s="3232">
        <v>75</v>
      </c>
      <c r="F308" s="2805" t="s">
        <v>5080</v>
      </c>
      <c r="G308" s="2436" t="s">
        <v>5081</v>
      </c>
      <c r="H308" s="29">
        <v>952</v>
      </c>
      <c r="I308" s="455" t="s">
        <v>903</v>
      </c>
      <c r="J308" s="2146" t="s">
        <v>5082</v>
      </c>
      <c r="K308" s="1999" t="s">
        <v>5083</v>
      </c>
      <c r="L308" s="574"/>
    </row>
    <row r="309" spans="1:12">
      <c r="A309" s="1806"/>
      <c r="B309" s="69" t="s">
        <v>4666</v>
      </c>
      <c r="C309" s="82" t="s">
        <v>4563</v>
      </c>
      <c r="D309" s="322" t="s">
        <v>172</v>
      </c>
      <c r="E309" s="3166">
        <v>110</v>
      </c>
      <c r="F309" s="2805" t="s">
        <v>4667</v>
      </c>
      <c r="G309" s="2429" t="s">
        <v>5026</v>
      </c>
      <c r="H309" s="69" t="s">
        <v>1852</v>
      </c>
      <c r="I309" s="455" t="s">
        <v>903</v>
      </c>
      <c r="J309" s="2132" t="s">
        <v>5084</v>
      </c>
      <c r="K309" s="2132" t="s">
        <v>5085</v>
      </c>
      <c r="L309" s="574"/>
    </row>
    <row r="310" spans="1:12">
      <c r="A310" s="1806"/>
      <c r="B310" s="69" t="s">
        <v>5086</v>
      </c>
      <c r="C310" s="82" t="s">
        <v>4563</v>
      </c>
      <c r="D310" s="322" t="s">
        <v>172</v>
      </c>
      <c r="E310" s="3167">
        <v>140</v>
      </c>
      <c r="F310" s="2805" t="s">
        <v>5087</v>
      </c>
      <c r="G310" s="2101"/>
      <c r="H310" s="1718"/>
      <c r="I310" s="455" t="s">
        <v>903</v>
      </c>
      <c r="J310" s="2103"/>
      <c r="K310" s="2102"/>
      <c r="L310" s="574"/>
    </row>
    <row r="311" spans="1:12">
      <c r="A311" s="1806"/>
      <c r="B311" s="69" t="s">
        <v>4673</v>
      </c>
      <c r="C311" s="82" t="s">
        <v>4563</v>
      </c>
      <c r="D311" s="322" t="s">
        <v>172</v>
      </c>
      <c r="E311" s="3167">
        <v>140</v>
      </c>
      <c r="F311" s="2805" t="s">
        <v>4674</v>
      </c>
      <c r="G311" s="2430" t="s">
        <v>5070</v>
      </c>
      <c r="H311" s="1345" t="s">
        <v>5088</v>
      </c>
      <c r="I311" s="455" t="s">
        <v>903</v>
      </c>
      <c r="J311" s="1345" t="s">
        <v>5089</v>
      </c>
      <c r="K311" s="3794">
        <v>123.33</v>
      </c>
      <c r="L311" s="574"/>
    </row>
    <row r="312" spans="1:12" ht="38.25">
      <c r="A312" s="1806"/>
      <c r="B312" s="69" t="s">
        <v>5090</v>
      </c>
      <c r="C312" s="82" t="s">
        <v>4714</v>
      </c>
      <c r="D312" s="605" t="s">
        <v>183</v>
      </c>
      <c r="E312" s="33">
        <v>160</v>
      </c>
      <c r="F312" s="34" t="s">
        <v>5091</v>
      </c>
      <c r="G312" s="1539"/>
      <c r="H312" s="69"/>
      <c r="I312" s="455" t="s">
        <v>903</v>
      </c>
      <c r="J312" s="2120"/>
      <c r="K312" s="2128"/>
      <c r="L312" s="574"/>
    </row>
    <row r="313" spans="1:12">
      <c r="A313" s="1806"/>
      <c r="B313" s="69" t="s">
        <v>5092</v>
      </c>
      <c r="C313" s="82" t="s">
        <v>4714</v>
      </c>
      <c r="D313" s="322" t="s">
        <v>334</v>
      </c>
      <c r="E313" s="3167">
        <v>115</v>
      </c>
      <c r="F313" s="2805"/>
      <c r="G313" s="1116" t="s">
        <v>5093</v>
      </c>
      <c r="H313" s="1345">
        <v>2100</v>
      </c>
      <c r="I313" s="455" t="s">
        <v>903</v>
      </c>
      <c r="J313" s="3795" t="s">
        <v>908</v>
      </c>
      <c r="K313" s="3795" t="s">
        <v>5094</v>
      </c>
      <c r="L313" s="574"/>
    </row>
    <row r="314" spans="1:12">
      <c r="A314" s="1806"/>
      <c r="B314" s="2432" t="s">
        <v>5095</v>
      </c>
      <c r="C314" s="82" t="s">
        <v>4563</v>
      </c>
      <c r="D314" s="322" t="s">
        <v>963</v>
      </c>
      <c r="E314" s="1783">
        <v>50</v>
      </c>
      <c r="F314" s="1784" t="s">
        <v>5096</v>
      </c>
      <c r="G314" s="2429" t="s">
        <v>5097</v>
      </c>
      <c r="H314" s="852">
        <v>680</v>
      </c>
      <c r="I314" s="455" t="s">
        <v>903</v>
      </c>
      <c r="J314" s="2132" t="s">
        <v>1143</v>
      </c>
      <c r="K314" s="2132" t="s">
        <v>5098</v>
      </c>
      <c r="L314" s="574"/>
    </row>
    <row r="315" spans="1:12">
      <c r="A315" s="2309" t="s">
        <v>5948</v>
      </c>
      <c r="B315" s="3235" t="s">
        <v>8824</v>
      </c>
      <c r="C315" s="3793" t="s">
        <v>4563</v>
      </c>
      <c r="D315" s="3353" t="s">
        <v>5533</v>
      </c>
      <c r="E315" s="3796">
        <v>40</v>
      </c>
      <c r="F315" s="3797" t="s">
        <v>1064</v>
      </c>
      <c r="G315" s="3870" t="s">
        <v>8825</v>
      </c>
      <c r="H315" s="3799" t="s">
        <v>1065</v>
      </c>
      <c r="I315" s="3800" t="s">
        <v>903</v>
      </c>
      <c r="J315" s="3801" t="s">
        <v>347</v>
      </c>
      <c r="K315" s="3802" t="s">
        <v>6159</v>
      </c>
      <c r="L315" s="574"/>
    </row>
    <row r="316" spans="1:12" ht="37.5">
      <c r="A316" s="1806" t="s">
        <v>906</v>
      </c>
      <c r="B316" s="852" t="s">
        <v>8826</v>
      </c>
      <c r="C316" s="753" t="s">
        <v>3450</v>
      </c>
      <c r="D316" s="218" t="s">
        <v>7725</v>
      </c>
      <c r="E316" s="2319">
        <v>105</v>
      </c>
      <c r="F316" s="1990"/>
      <c r="G316" s="1713" t="s">
        <v>930</v>
      </c>
      <c r="H316" s="69" t="s">
        <v>624</v>
      </c>
      <c r="I316" s="3800" t="s">
        <v>903</v>
      </c>
      <c r="J316" s="2130" t="s">
        <v>5510</v>
      </c>
      <c r="K316" s="2318" t="s">
        <v>8827</v>
      </c>
      <c r="L316" s="574"/>
    </row>
    <row r="317" spans="1:12" ht="37.5">
      <c r="A317" s="1806"/>
      <c r="B317" s="1643"/>
      <c r="C317" s="753"/>
      <c r="D317" s="218"/>
      <c r="E317" s="2673"/>
      <c r="F317" s="2674"/>
      <c r="G317" s="1713"/>
      <c r="H317" s="69"/>
      <c r="I317" s="486"/>
      <c r="J317" s="2130"/>
      <c r="K317" s="2132"/>
      <c r="L317" s="574"/>
    </row>
    <row r="318" spans="1:12" ht="37.5">
      <c r="A318" s="1806"/>
      <c r="B318" s="852" t="s">
        <v>900</v>
      </c>
      <c r="C318" s="753" t="s">
        <v>901</v>
      </c>
      <c r="D318" s="753" t="s">
        <v>172</v>
      </c>
      <c r="E318" s="2319">
        <v>190</v>
      </c>
      <c r="F318" s="2322" t="s">
        <v>802</v>
      </c>
      <c r="G318" s="1713" t="s">
        <v>9313</v>
      </c>
      <c r="H318" s="69">
        <v>2135</v>
      </c>
      <c r="I318" s="455" t="s">
        <v>903</v>
      </c>
      <c r="J318" s="2130" t="s">
        <v>821</v>
      </c>
      <c r="K318" s="2132" t="s">
        <v>909</v>
      </c>
      <c r="L318" s="574"/>
    </row>
    <row r="319" spans="1:12">
      <c r="A319" s="1806"/>
      <c r="B319" s="852" t="s">
        <v>8828</v>
      </c>
      <c r="C319" s="3793" t="s">
        <v>3450</v>
      </c>
      <c r="D319" s="3353" t="s">
        <v>3132</v>
      </c>
      <c r="E319" s="1836" t="s">
        <v>8829</v>
      </c>
      <c r="F319" s="1990" t="s">
        <v>8830</v>
      </c>
      <c r="G319" s="2429" t="s">
        <v>8671</v>
      </c>
      <c r="H319" s="69">
        <v>800</v>
      </c>
      <c r="I319" s="455" t="s">
        <v>3921</v>
      </c>
      <c r="J319" s="2132" t="s">
        <v>5905</v>
      </c>
      <c r="K319" s="2132" t="s">
        <v>8831</v>
      </c>
      <c r="L319" s="574"/>
    </row>
    <row r="320" spans="1:12">
      <c r="A320" s="1806"/>
      <c r="B320" s="852" t="s">
        <v>8670</v>
      </c>
      <c r="C320" s="3793" t="s">
        <v>3450</v>
      </c>
      <c r="D320" s="3353" t="s">
        <v>3506</v>
      </c>
      <c r="E320" s="1783">
        <v>110</v>
      </c>
      <c r="F320" s="1784" t="s">
        <v>4850</v>
      </c>
      <c r="G320" s="2430" t="s">
        <v>8671</v>
      </c>
      <c r="H320" s="1345">
        <v>2850</v>
      </c>
      <c r="I320" s="455" t="s">
        <v>3921</v>
      </c>
      <c r="J320" s="3801" t="s">
        <v>3072</v>
      </c>
      <c r="K320" s="2132" t="s">
        <v>8672</v>
      </c>
      <c r="L320" s="574"/>
    </row>
    <row r="321" spans="1:12">
      <c r="A321" s="1903"/>
      <c r="B321" s="852" t="s">
        <v>4824</v>
      </c>
      <c r="C321" s="3793" t="s">
        <v>3450</v>
      </c>
      <c r="D321" s="3353" t="s">
        <v>3132</v>
      </c>
      <c r="E321" s="1783">
        <v>65</v>
      </c>
      <c r="F321" s="1784" t="s">
        <v>8666</v>
      </c>
      <c r="G321" s="2430" t="s">
        <v>8671</v>
      </c>
      <c r="H321" s="1345">
        <v>1780</v>
      </c>
      <c r="I321" s="455" t="s">
        <v>3921</v>
      </c>
      <c r="J321" s="2130" t="s">
        <v>5431</v>
      </c>
      <c r="K321" s="2132" t="s">
        <v>8669</v>
      </c>
      <c r="L321" s="574"/>
    </row>
    <row r="322" spans="1:12">
      <c r="A322" s="1806"/>
      <c r="B322" s="852"/>
      <c r="C322" s="753"/>
      <c r="D322" s="634"/>
      <c r="E322" s="1478"/>
      <c r="F322" s="1479"/>
      <c r="G322" s="2101"/>
      <c r="H322" s="1718"/>
      <c r="I322" s="3791"/>
      <c r="J322" s="2130"/>
      <c r="K322" s="2132"/>
      <c r="L322" s="574"/>
    </row>
    <row r="323" spans="1:12">
      <c r="A323" s="374"/>
      <c r="B323" s="374"/>
      <c r="C323" s="785"/>
      <c r="D323" s="785"/>
      <c r="E323" s="785"/>
      <c r="F323" s="785"/>
      <c r="G323" s="785"/>
      <c r="H323" s="785"/>
      <c r="I323" s="1845"/>
      <c r="J323" s="1846"/>
      <c r="K323" s="1847"/>
      <c r="L323" s="574"/>
    </row>
    <row r="324" spans="1:12">
      <c r="A324" s="413" t="s">
        <v>1</v>
      </c>
      <c r="B324" s="413"/>
      <c r="C324" s="791"/>
      <c r="D324" s="372"/>
      <c r="E324" s="1848"/>
      <c r="F324" s="1849"/>
      <c r="G324" s="270"/>
      <c r="H324" s="1850"/>
      <c r="I324" s="413"/>
      <c r="J324" s="1851"/>
      <c r="K324" s="1847"/>
      <c r="L324" s="574"/>
    </row>
    <row r="325" spans="1:12">
      <c r="A325" s="790" t="s">
        <v>1004</v>
      </c>
      <c r="B325" s="790"/>
      <c r="C325" s="1852"/>
      <c r="D325" s="785"/>
      <c r="E325" s="1848"/>
      <c r="F325" s="1849"/>
      <c r="G325" s="270"/>
      <c r="H325" s="1850"/>
      <c r="I325" s="413"/>
      <c r="J325" s="1851"/>
      <c r="K325" s="1847"/>
      <c r="L325" s="574"/>
    </row>
    <row r="326" spans="1:12" ht="35.25" thickBot="1">
      <c r="A326" s="374"/>
      <c r="B326" s="412"/>
      <c r="C326" s="372"/>
      <c r="D326" s="372"/>
      <c r="E326" s="1848"/>
      <c r="F326" s="1849"/>
      <c r="G326" s="270"/>
      <c r="H326" s="1850"/>
      <c r="I326" s="412"/>
      <c r="J326" s="1851"/>
      <c r="K326" s="1847"/>
      <c r="L326" s="574"/>
    </row>
    <row r="327" spans="1:12">
      <c r="A327" s="1853"/>
      <c r="B327" s="1854" t="s">
        <v>3</v>
      </c>
      <c r="C327" s="80" t="s">
        <v>4</v>
      </c>
      <c r="D327" s="379" t="s">
        <v>5</v>
      </c>
      <c r="E327" s="1855" t="s">
        <v>6</v>
      </c>
      <c r="F327" s="1856" t="s">
        <v>6</v>
      </c>
      <c r="G327" s="201" t="s">
        <v>7</v>
      </c>
      <c r="H327" s="80" t="s">
        <v>8</v>
      </c>
      <c r="I327" s="80" t="s">
        <v>9</v>
      </c>
      <c r="J327" s="1857" t="s">
        <v>10</v>
      </c>
      <c r="K327" s="1858" t="s">
        <v>10</v>
      </c>
      <c r="L327" s="574"/>
    </row>
    <row r="328" spans="1:12" ht="35.25" thickBot="1">
      <c r="A328" s="1859"/>
      <c r="B328" s="1860"/>
      <c r="C328" s="414"/>
      <c r="D328" s="381" t="s">
        <v>11</v>
      </c>
      <c r="E328" s="1861" t="s">
        <v>12</v>
      </c>
      <c r="F328" s="1862" t="s">
        <v>13</v>
      </c>
      <c r="G328" s="202"/>
      <c r="H328" s="414" t="s">
        <v>14</v>
      </c>
      <c r="I328" s="414"/>
      <c r="J328" s="1863" t="s">
        <v>15</v>
      </c>
      <c r="K328" s="1864" t="s">
        <v>16</v>
      </c>
      <c r="L328" s="574"/>
    </row>
    <row r="329" spans="1:12" ht="39" thickBot="1">
      <c r="A329" s="1806"/>
      <c r="B329" s="2124" t="s">
        <v>5015</v>
      </c>
      <c r="C329" s="443"/>
      <c r="D329" s="1467"/>
      <c r="E329" s="1489"/>
      <c r="F329" s="1621"/>
      <c r="G329" s="1798"/>
      <c r="H329" s="1995"/>
      <c r="I329" s="482"/>
      <c r="J329" s="1995"/>
      <c r="K329" s="2091"/>
      <c r="L329" s="574"/>
    </row>
    <row r="330" spans="1:12">
      <c r="A330" s="1806"/>
      <c r="B330" s="1782" t="s">
        <v>6513</v>
      </c>
      <c r="C330" s="443" t="s">
        <v>2388</v>
      </c>
      <c r="D330" s="1469" t="s">
        <v>3216</v>
      </c>
      <c r="E330" s="2419">
        <v>45</v>
      </c>
      <c r="F330" s="2420" t="s">
        <v>1619</v>
      </c>
      <c r="G330" s="2424" t="s">
        <v>6514</v>
      </c>
      <c r="H330" s="1995">
        <v>730</v>
      </c>
      <c r="I330" s="482" t="s">
        <v>350</v>
      </c>
      <c r="J330" s="1995" t="s">
        <v>1779</v>
      </c>
      <c r="K330" s="2431">
        <v>38</v>
      </c>
      <c r="L330" s="574"/>
    </row>
    <row r="331" spans="1:12">
      <c r="A331" s="1806"/>
      <c r="B331" s="1782" t="s">
        <v>6515</v>
      </c>
      <c r="C331" s="362" t="s">
        <v>291</v>
      </c>
      <c r="D331" s="1056" t="s">
        <v>3304</v>
      </c>
      <c r="E331" s="1783">
        <v>40</v>
      </c>
      <c r="F331" s="1784" t="s">
        <v>4610</v>
      </c>
      <c r="G331" s="2424" t="s">
        <v>6516</v>
      </c>
      <c r="H331" s="29">
        <v>1120</v>
      </c>
      <c r="I331" s="455" t="s">
        <v>931</v>
      </c>
      <c r="J331" s="1778" t="s">
        <v>6517</v>
      </c>
      <c r="K331" s="1777">
        <v>30.58</v>
      </c>
      <c r="L331" s="574"/>
    </row>
    <row r="332" spans="1:12">
      <c r="A332" s="1806"/>
      <c r="B332" s="1782" t="s">
        <v>6518</v>
      </c>
      <c r="C332" s="362" t="s">
        <v>291</v>
      </c>
      <c r="D332" s="1056" t="s">
        <v>3132</v>
      </c>
      <c r="E332" s="1783">
        <v>65</v>
      </c>
      <c r="F332" s="1784" t="s">
        <v>2226</v>
      </c>
      <c r="G332" s="1798" t="s">
        <v>6519</v>
      </c>
      <c r="H332" s="20">
        <v>1030</v>
      </c>
      <c r="I332" s="455" t="s">
        <v>350</v>
      </c>
      <c r="J332" s="2245" t="s">
        <v>2204</v>
      </c>
      <c r="K332" s="2263">
        <v>58.88</v>
      </c>
      <c r="L332" s="574"/>
    </row>
    <row r="333" spans="1:12">
      <c r="A333" s="1806"/>
      <c r="B333" s="1782" t="s">
        <v>6520</v>
      </c>
      <c r="C333" s="362" t="s">
        <v>291</v>
      </c>
      <c r="D333" s="1466" t="s">
        <v>3132</v>
      </c>
      <c r="E333" s="1783">
        <v>65</v>
      </c>
      <c r="F333" s="1784" t="s">
        <v>2226</v>
      </c>
      <c r="G333" s="1798" t="s">
        <v>3119</v>
      </c>
      <c r="H333" s="29">
        <v>1000</v>
      </c>
      <c r="I333" s="455" t="s">
        <v>350</v>
      </c>
      <c r="J333" s="2245" t="s">
        <v>1852</v>
      </c>
      <c r="K333" s="2263">
        <v>57.22</v>
      </c>
      <c r="L333" s="574"/>
    </row>
    <row r="334" spans="1:12" ht="37.5">
      <c r="A334" s="1806"/>
      <c r="B334" s="1782"/>
      <c r="C334" s="362"/>
      <c r="D334" s="1056"/>
      <c r="E334" s="1783"/>
      <c r="F334" s="1784"/>
      <c r="G334" s="2437"/>
      <c r="H334" s="2104"/>
      <c r="I334" s="455"/>
      <c r="J334" s="1778"/>
      <c r="K334" s="2105"/>
      <c r="L334" s="574"/>
    </row>
    <row r="335" spans="1:12">
      <c r="A335" s="1806"/>
      <c r="B335" s="1782" t="s">
        <v>5752</v>
      </c>
      <c r="C335" s="82" t="s">
        <v>4563</v>
      </c>
      <c r="D335" s="322" t="s">
        <v>5533</v>
      </c>
      <c r="E335" s="1783">
        <v>25</v>
      </c>
      <c r="F335" s="1784" t="s">
        <v>6484</v>
      </c>
      <c r="G335" s="2429" t="s">
        <v>9314</v>
      </c>
      <c r="H335" s="852">
        <v>760</v>
      </c>
      <c r="I335" s="455" t="s">
        <v>903</v>
      </c>
      <c r="J335" s="2132">
        <v>790</v>
      </c>
      <c r="K335" s="2132">
        <v>19.75</v>
      </c>
      <c r="L335" s="574"/>
    </row>
    <row r="336" spans="1:12">
      <c r="A336" s="1806"/>
      <c r="B336" s="1782" t="s">
        <v>8000</v>
      </c>
      <c r="C336" s="82" t="s">
        <v>4563</v>
      </c>
      <c r="D336" s="322" t="s">
        <v>5533</v>
      </c>
      <c r="E336" s="1783">
        <v>25</v>
      </c>
      <c r="F336" s="1784" t="s">
        <v>6484</v>
      </c>
      <c r="G336" s="2429" t="s">
        <v>2453</v>
      </c>
      <c r="H336" s="852">
        <v>760</v>
      </c>
      <c r="I336" s="455" t="s">
        <v>903</v>
      </c>
      <c r="J336" s="2132">
        <v>790</v>
      </c>
      <c r="K336" s="2132">
        <v>19.75</v>
      </c>
      <c r="L336" s="574"/>
    </row>
    <row r="337" spans="1:12">
      <c r="A337" s="1806"/>
      <c r="B337" s="1782" t="s">
        <v>6491</v>
      </c>
      <c r="C337" s="82" t="s">
        <v>4563</v>
      </c>
      <c r="D337" s="322" t="s">
        <v>5533</v>
      </c>
      <c r="E337" s="1783">
        <v>28</v>
      </c>
      <c r="F337" s="1784" t="s">
        <v>6492</v>
      </c>
      <c r="G337" s="2429" t="s">
        <v>9315</v>
      </c>
      <c r="H337" s="852">
        <v>890</v>
      </c>
      <c r="I337" s="455" t="s">
        <v>903</v>
      </c>
      <c r="J337" s="2132">
        <v>920</v>
      </c>
      <c r="K337" s="2132">
        <v>23</v>
      </c>
      <c r="L337" s="574"/>
    </row>
    <row r="338" spans="1:12" ht="37.5">
      <c r="A338" s="1806"/>
      <c r="B338" s="1782" t="s">
        <v>5776</v>
      </c>
      <c r="C338" s="82" t="s">
        <v>4563</v>
      </c>
      <c r="D338" s="322" t="s">
        <v>5533</v>
      </c>
      <c r="E338" s="1783">
        <v>30</v>
      </c>
      <c r="F338" s="1784" t="s">
        <v>778</v>
      </c>
      <c r="G338" s="2433" t="s">
        <v>5017</v>
      </c>
      <c r="H338" s="69">
        <v>880</v>
      </c>
      <c r="I338" s="455" t="s">
        <v>903</v>
      </c>
      <c r="J338" s="2120">
        <v>910</v>
      </c>
      <c r="K338" s="2131">
        <v>22.75</v>
      </c>
      <c r="L338" s="574"/>
    </row>
    <row r="339" spans="1:12" ht="37.5">
      <c r="A339" s="1806"/>
      <c r="B339" s="1782" t="s">
        <v>5779</v>
      </c>
      <c r="C339" s="82" t="s">
        <v>4563</v>
      </c>
      <c r="D339" s="322" t="s">
        <v>5533</v>
      </c>
      <c r="E339" s="1783">
        <v>30</v>
      </c>
      <c r="F339" s="1784" t="s">
        <v>5580</v>
      </c>
      <c r="G339" s="2433" t="s">
        <v>2453</v>
      </c>
      <c r="H339" s="69">
        <v>960</v>
      </c>
      <c r="I339" s="455" t="s">
        <v>903</v>
      </c>
      <c r="J339" s="2120" t="s">
        <v>1216</v>
      </c>
      <c r="K339" s="2131">
        <v>24.75</v>
      </c>
    </row>
    <row r="340" spans="1:12" ht="37.5">
      <c r="A340" s="1806"/>
      <c r="B340" s="1782" t="s">
        <v>5781</v>
      </c>
      <c r="C340" s="82" t="s">
        <v>4563</v>
      </c>
      <c r="D340" s="322" t="s">
        <v>5533</v>
      </c>
      <c r="E340" s="1783">
        <v>35</v>
      </c>
      <c r="F340" s="1784" t="s">
        <v>1218</v>
      </c>
      <c r="G340" s="2433" t="s">
        <v>5017</v>
      </c>
      <c r="H340" s="69">
        <v>1050</v>
      </c>
      <c r="I340" s="455" t="s">
        <v>903</v>
      </c>
      <c r="J340" s="2120" t="s">
        <v>8006</v>
      </c>
      <c r="K340" s="2131">
        <v>27</v>
      </c>
    </row>
    <row r="341" spans="1:12" ht="37.5">
      <c r="A341" s="1806"/>
      <c r="B341" s="1782" t="s">
        <v>5783</v>
      </c>
      <c r="C341" s="82" t="s">
        <v>4563</v>
      </c>
      <c r="D341" s="322" t="s">
        <v>5533</v>
      </c>
      <c r="E341" s="1783">
        <v>40</v>
      </c>
      <c r="F341" s="1784" t="s">
        <v>184</v>
      </c>
      <c r="G341" s="2433" t="s">
        <v>5017</v>
      </c>
      <c r="H341" s="69">
        <v>1240</v>
      </c>
      <c r="I341" s="455" t="s">
        <v>903</v>
      </c>
      <c r="J341" s="2120" t="s">
        <v>8007</v>
      </c>
      <c r="K341" s="2131">
        <v>31.75</v>
      </c>
    </row>
    <row r="342" spans="1:12">
      <c r="A342" s="1806"/>
      <c r="B342" s="69" t="s">
        <v>8002</v>
      </c>
      <c r="C342" s="3793" t="s">
        <v>4563</v>
      </c>
      <c r="D342" s="3353" t="s">
        <v>5533</v>
      </c>
      <c r="E342" s="1836">
        <v>15</v>
      </c>
      <c r="F342" s="1990" t="s">
        <v>1971</v>
      </c>
      <c r="G342" s="2429" t="s">
        <v>5017</v>
      </c>
      <c r="H342" s="69">
        <v>440</v>
      </c>
      <c r="I342" s="455" t="s">
        <v>903</v>
      </c>
      <c r="J342" s="2132" t="s">
        <v>61</v>
      </c>
      <c r="K342" s="2132" t="s">
        <v>8008</v>
      </c>
    </row>
    <row r="343" spans="1:12" ht="37.5">
      <c r="A343" s="1806"/>
      <c r="B343" s="69" t="s">
        <v>8003</v>
      </c>
      <c r="C343" s="3793" t="s">
        <v>4563</v>
      </c>
      <c r="D343" s="3353" t="s">
        <v>5533</v>
      </c>
      <c r="E343" s="1783">
        <v>20</v>
      </c>
      <c r="F343" s="1784" t="s">
        <v>8004</v>
      </c>
      <c r="G343" s="2473" t="s">
        <v>5026</v>
      </c>
      <c r="H343" s="852">
        <v>680</v>
      </c>
      <c r="I343" s="455" t="s">
        <v>903</v>
      </c>
      <c r="J343" s="2120" t="s">
        <v>1143</v>
      </c>
      <c r="K343" s="2131" t="s">
        <v>8009</v>
      </c>
    </row>
    <row r="344" spans="1:12" ht="37.5">
      <c r="A344" s="1806"/>
      <c r="B344" s="1782" t="s">
        <v>9316</v>
      </c>
      <c r="C344" s="82" t="s">
        <v>4563</v>
      </c>
      <c r="D344" s="322" t="s">
        <v>4337</v>
      </c>
      <c r="E344" s="1783">
        <v>70</v>
      </c>
      <c r="F344" s="1784" t="s">
        <v>184</v>
      </c>
      <c r="G344" s="2433" t="s">
        <v>9317</v>
      </c>
      <c r="H344" s="69">
        <v>1250</v>
      </c>
      <c r="I344" s="455" t="s">
        <v>903</v>
      </c>
      <c r="J344" s="2120" t="s">
        <v>9318</v>
      </c>
      <c r="K344" s="2131" t="s">
        <v>9319</v>
      </c>
    </row>
    <row r="345" spans="1:12" ht="37.5">
      <c r="A345" s="1806"/>
      <c r="B345" s="1782" t="s">
        <v>9320</v>
      </c>
      <c r="C345" s="82" t="s">
        <v>4563</v>
      </c>
      <c r="D345" s="322" t="s">
        <v>4337</v>
      </c>
      <c r="E345" s="1478">
        <v>75</v>
      </c>
      <c r="F345" s="1784" t="s">
        <v>9321</v>
      </c>
      <c r="G345" s="2435" t="s">
        <v>9317</v>
      </c>
      <c r="H345" s="1345">
        <v>1290</v>
      </c>
      <c r="I345" s="455" t="s">
        <v>903</v>
      </c>
      <c r="J345" s="2120" t="s">
        <v>4266</v>
      </c>
      <c r="K345" s="2131" t="s">
        <v>8146</v>
      </c>
    </row>
    <row r="346" spans="1:12" ht="37.5">
      <c r="A346" s="2382" t="s">
        <v>1180</v>
      </c>
      <c r="B346" s="69" t="s">
        <v>9322</v>
      </c>
      <c r="C346" s="82" t="s">
        <v>4563</v>
      </c>
      <c r="D346" s="322" t="s">
        <v>4337</v>
      </c>
      <c r="E346" s="1836">
        <v>70</v>
      </c>
      <c r="F346" s="1990" t="s">
        <v>184</v>
      </c>
      <c r="G346" s="2429" t="s">
        <v>6616</v>
      </c>
      <c r="H346" s="69">
        <v>1210</v>
      </c>
      <c r="I346" s="455" t="s">
        <v>903</v>
      </c>
      <c r="J346" s="2120" t="s">
        <v>9323</v>
      </c>
      <c r="K346" s="2132" t="s">
        <v>9324</v>
      </c>
    </row>
    <row r="347" spans="1:12" ht="37.5">
      <c r="A347" s="1806"/>
      <c r="B347" s="1782" t="s">
        <v>9325</v>
      </c>
      <c r="C347" s="82" t="s">
        <v>4563</v>
      </c>
      <c r="D347" s="322" t="s">
        <v>4337</v>
      </c>
      <c r="E347" s="1783">
        <v>40</v>
      </c>
      <c r="F347" s="1784" t="s">
        <v>5096</v>
      </c>
      <c r="G347" s="2424" t="s">
        <v>6616</v>
      </c>
      <c r="H347" s="2104">
        <v>680</v>
      </c>
      <c r="I347" s="455" t="s">
        <v>903</v>
      </c>
      <c r="J347" s="1778" t="s">
        <v>5946</v>
      </c>
      <c r="K347" s="2105" t="s">
        <v>5947</v>
      </c>
    </row>
    <row r="348" spans="1:12" ht="37.5">
      <c r="A348" s="1806"/>
      <c r="B348" s="1782"/>
      <c r="C348" s="362"/>
      <c r="D348" s="1056"/>
      <c r="E348" s="1783"/>
      <c r="F348" s="1784"/>
      <c r="G348" s="2424"/>
      <c r="H348" s="2104"/>
      <c r="I348" s="455"/>
      <c r="J348" s="1778"/>
      <c r="K348" s="2105"/>
    </row>
    <row r="349" spans="1:12" ht="37.5">
      <c r="A349" s="1806" t="s">
        <v>906</v>
      </c>
      <c r="B349" s="1782" t="s">
        <v>6613</v>
      </c>
      <c r="C349" s="362" t="s">
        <v>4265</v>
      </c>
      <c r="D349" s="1056" t="s">
        <v>3216</v>
      </c>
      <c r="E349" s="1783">
        <v>85</v>
      </c>
      <c r="F349" s="1784" t="s">
        <v>2186</v>
      </c>
      <c r="G349" s="2424" t="s">
        <v>9314</v>
      </c>
      <c r="H349" s="2104">
        <v>1420</v>
      </c>
      <c r="I349" s="455" t="s">
        <v>931</v>
      </c>
      <c r="J349" s="1778" t="s">
        <v>6574</v>
      </c>
      <c r="K349" s="2105">
        <v>72.25</v>
      </c>
    </row>
    <row r="350" spans="1:12" ht="37.5">
      <c r="A350" s="1806" t="s">
        <v>906</v>
      </c>
      <c r="B350" s="1782" t="s">
        <v>6615</v>
      </c>
      <c r="C350" s="362" t="s">
        <v>4265</v>
      </c>
      <c r="D350" s="1056" t="s">
        <v>3216</v>
      </c>
      <c r="E350" s="1783">
        <v>85</v>
      </c>
      <c r="F350" s="1784" t="s">
        <v>2186</v>
      </c>
      <c r="G350" s="2424" t="s">
        <v>6616</v>
      </c>
      <c r="H350" s="2104">
        <v>1420</v>
      </c>
      <c r="I350" s="455" t="s">
        <v>931</v>
      </c>
      <c r="J350" s="1778" t="s">
        <v>6574</v>
      </c>
      <c r="K350" s="2105">
        <v>72.25</v>
      </c>
    </row>
    <row r="351" spans="1:12">
      <c r="A351" s="1806" t="s">
        <v>906</v>
      </c>
      <c r="B351" s="1782" t="s">
        <v>6617</v>
      </c>
      <c r="C351" s="362" t="s">
        <v>4265</v>
      </c>
      <c r="D351" s="1056" t="s">
        <v>3506</v>
      </c>
      <c r="E351" s="1836">
        <v>75</v>
      </c>
      <c r="F351" s="1990" t="s">
        <v>1533</v>
      </c>
      <c r="G351" s="2429" t="s">
        <v>6616</v>
      </c>
      <c r="H351" s="69">
        <v>1850</v>
      </c>
      <c r="I351" s="455" t="s">
        <v>931</v>
      </c>
      <c r="J351" s="1778" t="s">
        <v>6618</v>
      </c>
      <c r="K351" s="2132">
        <v>62.5</v>
      </c>
    </row>
    <row r="352" spans="1:12">
      <c r="A352" s="1806"/>
      <c r="B352" s="69" t="s">
        <v>6619</v>
      </c>
      <c r="C352" s="362" t="s">
        <v>4265</v>
      </c>
      <c r="D352" s="1056" t="s">
        <v>3506</v>
      </c>
      <c r="E352" s="1836">
        <v>70</v>
      </c>
      <c r="F352" s="1477"/>
      <c r="G352" s="2429" t="s">
        <v>6355</v>
      </c>
      <c r="H352" s="69">
        <v>1750</v>
      </c>
      <c r="I352" s="455" t="s">
        <v>903</v>
      </c>
      <c r="J352" s="2132" t="s">
        <v>4815</v>
      </c>
      <c r="K352" s="2132" t="s">
        <v>6356</v>
      </c>
    </row>
    <row r="353" spans="1:11">
      <c r="A353" s="1806"/>
      <c r="B353" s="69" t="s">
        <v>6620</v>
      </c>
      <c r="C353" s="362" t="s">
        <v>4265</v>
      </c>
      <c r="D353" s="1056" t="s">
        <v>3506</v>
      </c>
      <c r="E353" s="1836">
        <v>75</v>
      </c>
      <c r="F353" s="1477"/>
      <c r="G353" s="2429" t="s">
        <v>6355</v>
      </c>
      <c r="H353" s="69">
        <v>1850</v>
      </c>
      <c r="I353" s="455" t="s">
        <v>903</v>
      </c>
      <c r="J353" s="2132" t="s">
        <v>1926</v>
      </c>
      <c r="K353" s="2132" t="s">
        <v>6359</v>
      </c>
    </row>
    <row r="354" spans="1:11">
      <c r="A354" s="1806"/>
      <c r="B354" s="1643" t="s">
        <v>8115</v>
      </c>
      <c r="C354" s="3793" t="s">
        <v>4563</v>
      </c>
      <c r="D354" s="3353" t="s">
        <v>5533</v>
      </c>
      <c r="E354" s="1478" t="s">
        <v>8116</v>
      </c>
      <c r="F354" s="1479" t="s">
        <v>1265</v>
      </c>
      <c r="G354" s="2435" t="s">
        <v>9326</v>
      </c>
      <c r="H354" s="1718" t="s">
        <v>8118</v>
      </c>
      <c r="I354" s="3791" t="s">
        <v>8031</v>
      </c>
      <c r="J354" s="3801" t="s">
        <v>8119</v>
      </c>
      <c r="K354" s="2132" t="s">
        <v>8120</v>
      </c>
    </row>
    <row r="355" spans="1:11">
      <c r="A355" s="1806"/>
      <c r="B355" s="852"/>
      <c r="C355" s="753"/>
      <c r="D355" s="634"/>
      <c r="E355" s="1478"/>
      <c r="F355" s="1479" t="s">
        <v>8121</v>
      </c>
      <c r="G355" s="2101"/>
      <c r="H355" s="1718"/>
      <c r="I355" s="3791" t="s">
        <v>8031</v>
      </c>
      <c r="J355" s="2130" t="s">
        <v>8122</v>
      </c>
      <c r="K355" s="2132" t="s">
        <v>8123</v>
      </c>
    </row>
    <row r="356" spans="1:11">
      <c r="A356" s="1806"/>
      <c r="B356" s="852" t="s">
        <v>8027</v>
      </c>
      <c r="C356" s="753" t="s">
        <v>901</v>
      </c>
      <c r="D356" s="3353" t="s">
        <v>4337</v>
      </c>
      <c r="E356" s="1478" t="s">
        <v>8028</v>
      </c>
      <c r="F356" s="1479" t="s">
        <v>8029</v>
      </c>
      <c r="G356" s="2435" t="s">
        <v>8030</v>
      </c>
      <c r="H356" s="1718" t="s">
        <v>1868</v>
      </c>
      <c r="I356" s="3791" t="s">
        <v>8031</v>
      </c>
      <c r="J356" s="2132" t="s">
        <v>8032</v>
      </c>
      <c r="K356" s="1997" t="s">
        <v>8033</v>
      </c>
    </row>
    <row r="357" spans="1:11">
      <c r="A357" s="1806"/>
      <c r="B357" s="852" t="s">
        <v>8034</v>
      </c>
      <c r="C357" s="753" t="s">
        <v>901</v>
      </c>
      <c r="D357" s="3353" t="s">
        <v>4337</v>
      </c>
      <c r="E357" s="1478" t="s">
        <v>8028</v>
      </c>
      <c r="F357" s="1479" t="s">
        <v>8029</v>
      </c>
      <c r="G357" s="2435" t="s">
        <v>8030</v>
      </c>
      <c r="H357" s="1718" t="s">
        <v>1868</v>
      </c>
      <c r="I357" s="3791" t="s">
        <v>8031</v>
      </c>
      <c r="J357" s="2132" t="s">
        <v>8032</v>
      </c>
      <c r="K357" s="1997" t="s">
        <v>8033</v>
      </c>
    </row>
    <row r="358" spans="1:11">
      <c r="A358" s="1806"/>
      <c r="B358" s="190"/>
      <c r="C358" s="140"/>
      <c r="D358" s="140"/>
      <c r="E358" s="1476"/>
      <c r="F358" s="1477"/>
      <c r="G358" s="2122"/>
      <c r="H358" s="190"/>
      <c r="I358" s="132"/>
      <c r="J358" s="2118"/>
      <c r="K358" s="2118"/>
    </row>
    <row r="359" spans="1:11">
      <c r="A359" s="1806"/>
      <c r="B359" s="69"/>
      <c r="C359" s="218"/>
      <c r="D359" s="218"/>
      <c r="E359" s="1476"/>
      <c r="F359" s="1477"/>
      <c r="G359" s="1713"/>
      <c r="H359" s="69"/>
      <c r="I359" s="69"/>
      <c r="J359" s="2118"/>
      <c r="K359" s="2118"/>
    </row>
    <row r="360" spans="1:11">
      <c r="A360" s="1806"/>
      <c r="B360" s="69"/>
      <c r="C360" s="218"/>
      <c r="D360" s="218"/>
      <c r="E360" s="1476"/>
      <c r="F360" s="1477"/>
      <c r="G360" s="1713"/>
      <c r="H360" s="69"/>
      <c r="I360" s="69"/>
      <c r="J360" s="2118"/>
      <c r="K360" s="2118"/>
    </row>
    <row r="361" spans="1:11">
      <c r="A361" s="1806"/>
      <c r="B361" s="69"/>
      <c r="C361" s="218"/>
      <c r="D361" s="218"/>
      <c r="E361" s="1476"/>
      <c r="F361" s="1477"/>
      <c r="G361" s="1713"/>
      <c r="H361" s="69"/>
      <c r="I361" s="69"/>
      <c r="J361" s="2118"/>
      <c r="K361" s="2118"/>
    </row>
    <row r="362" spans="1:11">
      <c r="A362" s="1903"/>
      <c r="B362" s="852"/>
      <c r="C362" s="753"/>
      <c r="D362" s="634"/>
      <c r="E362" s="1478"/>
      <c r="F362" s="1479"/>
      <c r="G362" s="1116"/>
      <c r="H362" s="1345"/>
      <c r="I362" s="1349"/>
      <c r="J362" s="1705"/>
      <c r="K362" s="1705"/>
    </row>
    <row r="363" spans="1:11">
      <c r="A363" s="1806"/>
      <c r="B363" s="852"/>
      <c r="C363" s="753"/>
      <c r="D363" s="634"/>
      <c r="E363" s="1478"/>
      <c r="F363" s="1479"/>
      <c r="G363" s="1116"/>
      <c r="H363" s="1345"/>
      <c r="I363" s="1349"/>
      <c r="J363" s="1705"/>
      <c r="K363" s="1705"/>
    </row>
    <row r="364" spans="1:11">
      <c r="A364" s="374"/>
      <c r="B364" s="374"/>
      <c r="C364" s="785"/>
      <c r="D364" s="785"/>
      <c r="E364" s="785"/>
      <c r="F364" s="785"/>
      <c r="G364" s="785"/>
      <c r="H364" s="785"/>
      <c r="I364" s="1845"/>
      <c r="J364" s="1846"/>
      <c r="K364" s="1847"/>
    </row>
    <row r="365" spans="1:11">
      <c r="A365" s="413" t="s">
        <v>1</v>
      </c>
      <c r="B365" s="413"/>
      <c r="C365" s="791"/>
      <c r="D365" s="372"/>
      <c r="E365" s="1848"/>
      <c r="F365" s="1849"/>
      <c r="G365" s="270"/>
      <c r="H365" s="1850"/>
      <c r="I365" s="413"/>
      <c r="J365" s="1851"/>
      <c r="K365" s="1847"/>
    </row>
    <row r="366" spans="1:11">
      <c r="A366" s="790" t="s">
        <v>1004</v>
      </c>
      <c r="B366" s="790"/>
      <c r="C366" s="1852"/>
      <c r="D366" s="785"/>
      <c r="E366" s="1848"/>
      <c r="F366" s="1849"/>
      <c r="G366" s="270"/>
      <c r="H366" s="1850"/>
      <c r="I366" s="413"/>
      <c r="J366" s="1851"/>
      <c r="K366" s="1847"/>
    </row>
    <row r="367" spans="1:11" ht="35.25" thickBot="1">
      <c r="A367" s="374"/>
      <c r="B367" s="412"/>
      <c r="C367" s="372"/>
      <c r="D367" s="372"/>
      <c r="E367" s="1848"/>
      <c r="F367" s="1849"/>
      <c r="G367" s="270"/>
      <c r="H367" s="1850"/>
      <c r="I367" s="412"/>
      <c r="J367" s="1851"/>
      <c r="K367" s="1847"/>
    </row>
    <row r="368" spans="1:11">
      <c r="A368" s="1853"/>
      <c r="B368" s="1854" t="s">
        <v>3</v>
      </c>
      <c r="C368" s="80" t="s">
        <v>4</v>
      </c>
      <c r="D368" s="379" t="s">
        <v>5</v>
      </c>
      <c r="E368" s="1855" t="s">
        <v>6</v>
      </c>
      <c r="F368" s="1856" t="s">
        <v>6</v>
      </c>
      <c r="G368" s="201" t="s">
        <v>7</v>
      </c>
      <c r="H368" s="80" t="s">
        <v>8</v>
      </c>
      <c r="I368" s="80" t="s">
        <v>9</v>
      </c>
      <c r="J368" s="1857" t="s">
        <v>10</v>
      </c>
      <c r="K368" s="1858" t="s">
        <v>10</v>
      </c>
    </row>
    <row r="369" spans="1:11" ht="35.25" thickBot="1">
      <c r="A369" s="1859"/>
      <c r="B369" s="1860"/>
      <c r="C369" s="414"/>
      <c r="D369" s="381" t="s">
        <v>11</v>
      </c>
      <c r="E369" s="1861" t="s">
        <v>12</v>
      </c>
      <c r="F369" s="1862" t="s">
        <v>13</v>
      </c>
      <c r="G369" s="202"/>
      <c r="H369" s="414" t="s">
        <v>14</v>
      </c>
      <c r="I369" s="414"/>
      <c r="J369" s="1863" t="s">
        <v>15</v>
      </c>
      <c r="K369" s="1864" t="s">
        <v>16</v>
      </c>
    </row>
    <row r="370" spans="1:11" ht="38.25">
      <c r="A370" s="1806"/>
      <c r="B370" s="2124" t="s">
        <v>5494</v>
      </c>
      <c r="C370" s="443"/>
      <c r="D370" s="1467"/>
      <c r="E370" s="1489"/>
      <c r="F370" s="1621"/>
      <c r="G370" s="1798"/>
      <c r="H370" s="1995"/>
      <c r="I370" s="482"/>
      <c r="J370" s="1995"/>
      <c r="K370" s="2125"/>
    </row>
    <row r="371" spans="1:11">
      <c r="A371" s="1806"/>
      <c r="B371" s="69" t="s">
        <v>5016</v>
      </c>
      <c r="C371" s="82" t="s">
        <v>4714</v>
      </c>
      <c r="D371" s="322" t="s">
        <v>653</v>
      </c>
      <c r="E371" s="1783">
        <v>45</v>
      </c>
      <c r="F371" s="1784"/>
      <c r="G371" s="2090" t="s">
        <v>5269</v>
      </c>
      <c r="H371" s="84" t="s">
        <v>5270</v>
      </c>
      <c r="I371" s="132" t="s">
        <v>903</v>
      </c>
      <c r="J371" s="2093"/>
      <c r="K371" s="2126"/>
    </row>
    <row r="372" spans="1:11">
      <c r="A372" s="1806"/>
      <c r="B372" s="69" t="s">
        <v>5449</v>
      </c>
      <c r="C372" s="82" t="s">
        <v>4714</v>
      </c>
      <c r="D372" s="322" t="s">
        <v>653</v>
      </c>
      <c r="E372" s="1478">
        <v>45</v>
      </c>
      <c r="F372" s="1479" t="s">
        <v>5450</v>
      </c>
      <c r="G372" s="1116" t="s">
        <v>5292</v>
      </c>
      <c r="H372" s="1345" t="s">
        <v>5451</v>
      </c>
      <c r="I372" s="455" t="s">
        <v>701</v>
      </c>
      <c r="J372" s="1345" t="s">
        <v>5452</v>
      </c>
      <c r="K372" s="1997">
        <v>39.299999999999997</v>
      </c>
    </row>
    <row r="373" spans="1:11">
      <c r="A373" s="1806"/>
      <c r="B373" s="69" t="s">
        <v>5024</v>
      </c>
      <c r="C373" s="82" t="s">
        <v>4714</v>
      </c>
      <c r="D373" s="322" t="s">
        <v>1629</v>
      </c>
      <c r="E373" s="1478">
        <v>60</v>
      </c>
      <c r="F373" s="1479"/>
      <c r="G373" s="2090"/>
      <c r="H373" s="84"/>
      <c r="I373" s="132"/>
      <c r="J373" s="2093"/>
      <c r="K373" s="2126"/>
    </row>
    <row r="374" spans="1:11">
      <c r="A374" s="1806"/>
      <c r="B374" s="69" t="s">
        <v>5033</v>
      </c>
      <c r="C374" s="82" t="s">
        <v>4714</v>
      </c>
      <c r="D374" s="322" t="s">
        <v>1629</v>
      </c>
      <c r="E374" s="1478">
        <v>60</v>
      </c>
      <c r="F374" s="1479"/>
      <c r="G374" s="1116"/>
      <c r="H374" s="1345" t="s">
        <v>608</v>
      </c>
      <c r="I374" s="132"/>
      <c r="J374" s="1345" t="s">
        <v>794</v>
      </c>
      <c r="K374" s="1997">
        <v>49.5</v>
      </c>
    </row>
    <row r="375" spans="1:11">
      <c r="A375" s="1806"/>
      <c r="B375" s="69" t="s">
        <v>5029</v>
      </c>
      <c r="C375" s="82" t="s">
        <v>4714</v>
      </c>
      <c r="D375" s="322" t="s">
        <v>653</v>
      </c>
      <c r="E375" s="1783">
        <v>50</v>
      </c>
      <c r="F375" s="1477" t="s">
        <v>792</v>
      </c>
      <c r="G375" s="2090" t="s">
        <v>5269</v>
      </c>
      <c r="H375" s="42">
        <v>2020</v>
      </c>
      <c r="I375" s="132" t="s">
        <v>903</v>
      </c>
      <c r="J375" s="2093" t="s">
        <v>4723</v>
      </c>
      <c r="K375" s="2126">
        <v>41</v>
      </c>
    </row>
    <row r="376" spans="1:11">
      <c r="A376" s="1806"/>
      <c r="B376" s="69" t="s">
        <v>5278</v>
      </c>
      <c r="C376" s="82" t="s">
        <v>4714</v>
      </c>
      <c r="D376" s="322" t="s">
        <v>2976</v>
      </c>
      <c r="E376" s="1783">
        <v>60</v>
      </c>
      <c r="F376" s="1477" t="s">
        <v>2170</v>
      </c>
      <c r="G376" s="1116" t="s">
        <v>5279</v>
      </c>
      <c r="H376" s="1345" t="s">
        <v>5280</v>
      </c>
      <c r="I376" s="455" t="s">
        <v>701</v>
      </c>
      <c r="J376" s="1345" t="s">
        <v>1104</v>
      </c>
      <c r="K376" s="1997">
        <v>54.5</v>
      </c>
    </row>
    <row r="377" spans="1:11">
      <c r="A377" s="1806"/>
      <c r="B377" s="69" t="s">
        <v>5281</v>
      </c>
      <c r="C377" s="82" t="s">
        <v>4714</v>
      </c>
      <c r="D377" s="322" t="s">
        <v>5059</v>
      </c>
      <c r="E377" s="33">
        <v>80</v>
      </c>
      <c r="F377" s="34" t="s">
        <v>5282</v>
      </c>
      <c r="G377" s="276" t="s">
        <v>5272</v>
      </c>
      <c r="H377" s="1345" t="s">
        <v>5283</v>
      </c>
      <c r="I377" s="132" t="s">
        <v>701</v>
      </c>
      <c r="J377" s="203" t="s">
        <v>5284</v>
      </c>
      <c r="K377" s="1777">
        <v>70</v>
      </c>
    </row>
    <row r="378" spans="1:11">
      <c r="A378" s="1806"/>
      <c r="B378" s="69" t="s">
        <v>5048</v>
      </c>
      <c r="C378" s="82" t="s">
        <v>4714</v>
      </c>
      <c r="D378" s="218" t="s">
        <v>550</v>
      </c>
      <c r="E378" s="1783">
        <v>120</v>
      </c>
      <c r="F378" s="1784" t="s">
        <v>608</v>
      </c>
      <c r="G378" s="1601" t="s">
        <v>5272</v>
      </c>
      <c r="H378" s="1345" t="s">
        <v>5273</v>
      </c>
      <c r="I378" s="132" t="s">
        <v>701</v>
      </c>
      <c r="J378" s="3803" t="s">
        <v>5274</v>
      </c>
      <c r="K378" s="1998">
        <v>102.5</v>
      </c>
    </row>
    <row r="379" spans="1:11" ht="37.5">
      <c r="A379" s="1806"/>
      <c r="B379" s="69" t="s">
        <v>5050</v>
      </c>
      <c r="C379" s="82" t="s">
        <v>4714</v>
      </c>
      <c r="D379" s="218" t="s">
        <v>5051</v>
      </c>
      <c r="E379" s="1783">
        <v>80</v>
      </c>
      <c r="F379" s="1784" t="s">
        <v>5440</v>
      </c>
      <c r="G379" s="1798" t="s">
        <v>5269</v>
      </c>
      <c r="H379" s="2104">
        <v>2060</v>
      </c>
      <c r="I379" s="132" t="s">
        <v>903</v>
      </c>
      <c r="J379" s="1996" t="s">
        <v>5495</v>
      </c>
      <c r="K379" s="2127">
        <v>69.67</v>
      </c>
    </row>
    <row r="380" spans="1:11">
      <c r="A380" s="1806"/>
      <c r="B380" s="69" t="s">
        <v>5058</v>
      </c>
      <c r="C380" s="82" t="s">
        <v>4714</v>
      </c>
      <c r="D380" s="322" t="s">
        <v>5059</v>
      </c>
      <c r="E380" s="33">
        <v>80</v>
      </c>
      <c r="F380" s="34" t="s">
        <v>5282</v>
      </c>
      <c r="G380" s="1541" t="s">
        <v>5295</v>
      </c>
      <c r="H380" s="69">
        <v>2080</v>
      </c>
      <c r="I380" s="486" t="s">
        <v>5296</v>
      </c>
      <c r="J380" s="2146" t="s">
        <v>4388</v>
      </c>
      <c r="K380" s="2099">
        <v>71.849999999999994</v>
      </c>
    </row>
    <row r="381" spans="1:11">
      <c r="A381" s="1806"/>
      <c r="B381" s="284" t="s">
        <v>4418</v>
      </c>
      <c r="C381" s="362" t="s">
        <v>5232</v>
      </c>
      <c r="D381" s="1203" t="s">
        <v>4470</v>
      </c>
      <c r="E381" s="1836">
        <v>200</v>
      </c>
      <c r="F381" s="1990" t="s">
        <v>5496</v>
      </c>
      <c r="G381" s="1541" t="s">
        <v>5497</v>
      </c>
      <c r="H381" s="69" t="s">
        <v>5498</v>
      </c>
      <c r="I381" s="486"/>
      <c r="J381" s="2146" t="s">
        <v>1473</v>
      </c>
      <c r="K381" s="2099">
        <v>180</v>
      </c>
    </row>
    <row r="382" spans="1:11">
      <c r="A382" s="1806"/>
      <c r="B382" s="69" t="s">
        <v>5476</v>
      </c>
      <c r="C382" s="82" t="s">
        <v>4563</v>
      </c>
      <c r="D382" s="459" t="s">
        <v>172</v>
      </c>
      <c r="E382" s="3456">
        <v>150</v>
      </c>
      <c r="F382" s="3456" t="s">
        <v>1428</v>
      </c>
      <c r="G382" s="277" t="s">
        <v>5466</v>
      </c>
      <c r="H382" s="29" t="s">
        <v>5251</v>
      </c>
      <c r="I382" s="455" t="s">
        <v>701</v>
      </c>
      <c r="J382" s="29" t="s">
        <v>2977</v>
      </c>
      <c r="K382" s="305">
        <v>104.16</v>
      </c>
    </row>
    <row r="383" spans="1:11">
      <c r="A383" s="1806"/>
      <c r="B383" s="393" t="s">
        <v>4527</v>
      </c>
      <c r="C383" s="362" t="s">
        <v>5243</v>
      </c>
      <c r="D383" s="1203" t="s">
        <v>5499</v>
      </c>
      <c r="E383" s="1836">
        <v>60</v>
      </c>
      <c r="F383" s="1477"/>
      <c r="G383" s="1541" t="s">
        <v>5295</v>
      </c>
      <c r="H383" s="69"/>
      <c r="I383" s="486"/>
      <c r="J383" s="2146" t="s">
        <v>758</v>
      </c>
      <c r="K383" s="2099">
        <v>51</v>
      </c>
    </row>
    <row r="384" spans="1:11">
      <c r="A384" s="1806"/>
      <c r="B384" s="284" t="s">
        <v>4527</v>
      </c>
      <c r="C384" s="1762" t="s">
        <v>5240</v>
      </c>
      <c r="D384" s="1763" t="s">
        <v>2976</v>
      </c>
      <c r="E384" s="2160">
        <v>85</v>
      </c>
      <c r="F384" s="1492"/>
      <c r="G384" s="1764" t="s">
        <v>5500</v>
      </c>
      <c r="H384" s="628"/>
      <c r="I384" s="1765"/>
      <c r="J384" s="2147" t="s">
        <v>3398</v>
      </c>
      <c r="K384" s="2148">
        <v>71.66</v>
      </c>
    </row>
    <row r="385" spans="1:11">
      <c r="A385" s="1806"/>
      <c r="B385" s="69" t="s">
        <v>5290</v>
      </c>
      <c r="C385" s="82" t="s">
        <v>4714</v>
      </c>
      <c r="D385" s="605" t="s">
        <v>4745</v>
      </c>
      <c r="E385" s="33">
        <v>120</v>
      </c>
      <c r="F385" s="34" t="s">
        <v>5501</v>
      </c>
      <c r="G385" s="455" t="s">
        <v>5502</v>
      </c>
      <c r="H385" s="1345">
        <v>1690</v>
      </c>
      <c r="I385" s="455" t="s">
        <v>903</v>
      </c>
      <c r="J385" s="2130" t="s">
        <v>5503</v>
      </c>
      <c r="K385" s="2130">
        <v>107.5</v>
      </c>
    </row>
    <row r="386" spans="1:11">
      <c r="A386" s="1806"/>
      <c r="B386" s="69" t="s">
        <v>5090</v>
      </c>
      <c r="C386" s="82" t="s">
        <v>4714</v>
      </c>
      <c r="D386" s="605" t="s">
        <v>183</v>
      </c>
      <c r="E386" s="33">
        <v>160</v>
      </c>
      <c r="F386" s="34" t="s">
        <v>5091</v>
      </c>
      <c r="G386" s="276" t="s">
        <v>5272</v>
      </c>
      <c r="H386" s="29" t="s">
        <v>5504</v>
      </c>
      <c r="I386" s="132" t="s">
        <v>701</v>
      </c>
      <c r="J386" s="203">
        <v>2760</v>
      </c>
      <c r="K386" s="1777">
        <v>138</v>
      </c>
    </row>
    <row r="387" spans="1:11">
      <c r="A387" s="1806"/>
      <c r="B387" s="69" t="s">
        <v>5464</v>
      </c>
      <c r="C387" s="82" t="s">
        <v>901</v>
      </c>
      <c r="D387" s="322" t="s">
        <v>453</v>
      </c>
      <c r="E387" s="3166">
        <v>80</v>
      </c>
      <c r="F387" s="2805" t="s">
        <v>5465</v>
      </c>
      <c r="G387" s="276" t="s">
        <v>5466</v>
      </c>
      <c r="H387" s="29" t="s">
        <v>5467</v>
      </c>
      <c r="I387" s="455" t="s">
        <v>701</v>
      </c>
      <c r="J387" s="29" t="s">
        <v>5468</v>
      </c>
      <c r="K387" s="3154">
        <v>70.16</v>
      </c>
    </row>
    <row r="388" spans="1:11">
      <c r="A388" s="1806"/>
      <c r="B388" s="69" t="s">
        <v>5469</v>
      </c>
      <c r="C388" s="82" t="s">
        <v>4563</v>
      </c>
      <c r="D388" s="322" t="s">
        <v>550</v>
      </c>
      <c r="E388" s="3232">
        <v>80</v>
      </c>
      <c r="F388" s="2805" t="s">
        <v>2988</v>
      </c>
      <c r="G388" s="276" t="s">
        <v>5292</v>
      </c>
      <c r="H388" s="29" t="s">
        <v>5470</v>
      </c>
      <c r="I388" s="455" t="s">
        <v>701</v>
      </c>
      <c r="J388" s="29" t="s">
        <v>4507</v>
      </c>
      <c r="K388" s="3154">
        <v>69.44</v>
      </c>
    </row>
    <row r="389" spans="1:11">
      <c r="A389" s="1903"/>
      <c r="B389" s="69" t="s">
        <v>5471</v>
      </c>
      <c r="C389" s="82" t="s">
        <v>4563</v>
      </c>
      <c r="D389" s="322" t="s">
        <v>172</v>
      </c>
      <c r="E389" s="3166">
        <v>120</v>
      </c>
      <c r="F389" s="2805" t="s">
        <v>3093</v>
      </c>
      <c r="G389" s="276" t="s">
        <v>5466</v>
      </c>
      <c r="H389" s="29" t="s">
        <v>5251</v>
      </c>
      <c r="I389" s="455" t="s">
        <v>701</v>
      </c>
      <c r="J389" s="29" t="s">
        <v>2977</v>
      </c>
      <c r="K389" s="3154">
        <v>104.16</v>
      </c>
    </row>
    <row r="390" spans="1:11">
      <c r="A390" s="1806"/>
      <c r="B390" s="69" t="s">
        <v>5472</v>
      </c>
      <c r="C390" s="82" t="s">
        <v>4563</v>
      </c>
      <c r="D390" s="322" t="s">
        <v>172</v>
      </c>
      <c r="E390" s="3167">
        <v>140</v>
      </c>
      <c r="F390" s="2805" t="s">
        <v>5087</v>
      </c>
      <c r="G390" s="276" t="s">
        <v>5466</v>
      </c>
      <c r="H390" s="29" t="s">
        <v>5473</v>
      </c>
      <c r="I390" s="455" t="s">
        <v>701</v>
      </c>
      <c r="J390" s="29" t="s">
        <v>5474</v>
      </c>
      <c r="K390" s="3154">
        <v>120</v>
      </c>
    </row>
    <row r="391" spans="1:11">
      <c r="A391" s="1806"/>
      <c r="B391" s="69" t="s">
        <v>5475</v>
      </c>
      <c r="C391" s="82" t="s">
        <v>4563</v>
      </c>
      <c r="D391" s="322"/>
      <c r="E391" s="3167">
        <v>150</v>
      </c>
      <c r="F391" s="2805"/>
      <c r="G391" s="276"/>
      <c r="H391" s="29" t="s">
        <v>2834</v>
      </c>
      <c r="I391" s="416"/>
      <c r="J391" s="203"/>
      <c r="K391" s="3154"/>
    </row>
    <row r="392" spans="1:11">
      <c r="A392" s="1806"/>
      <c r="B392" s="852" t="s">
        <v>5445</v>
      </c>
      <c r="C392" s="753" t="s">
        <v>3450</v>
      </c>
      <c r="D392" s="753" t="s">
        <v>564</v>
      </c>
      <c r="E392" s="1783">
        <v>130</v>
      </c>
      <c r="F392" s="1784" t="s">
        <v>5088</v>
      </c>
      <c r="G392" s="1116" t="s">
        <v>5272</v>
      </c>
      <c r="H392" s="1345" t="s">
        <v>5250</v>
      </c>
      <c r="I392" s="132" t="s">
        <v>701</v>
      </c>
      <c r="J392" s="1997" t="s">
        <v>1319</v>
      </c>
      <c r="K392" s="1997" t="s">
        <v>5505</v>
      </c>
    </row>
    <row r="393" spans="1:11" ht="37.5">
      <c r="A393" s="1806"/>
      <c r="B393" s="698" t="s">
        <v>4078</v>
      </c>
      <c r="C393" s="1905" t="s">
        <v>4079</v>
      </c>
      <c r="D393" s="1906" t="s">
        <v>1789</v>
      </c>
      <c r="E393" s="2141">
        <v>70</v>
      </c>
      <c r="F393" s="2142" t="s">
        <v>5256</v>
      </c>
      <c r="G393" s="1908" t="s">
        <v>5257</v>
      </c>
      <c r="H393" s="1685" t="s">
        <v>5258</v>
      </c>
      <c r="I393" s="2143" t="s">
        <v>701</v>
      </c>
      <c r="J393" s="2144" t="s">
        <v>5259</v>
      </c>
      <c r="K393" s="2145" t="s">
        <v>5260</v>
      </c>
    </row>
    <row r="394" spans="1:11">
      <c r="A394" s="1806"/>
      <c r="B394" s="69"/>
      <c r="C394" s="82"/>
      <c r="D394" s="218"/>
      <c r="E394" s="1783"/>
      <c r="F394" s="1784"/>
      <c r="G394" s="1713"/>
      <c r="H394" s="1345"/>
      <c r="I394" s="132"/>
      <c r="J394" s="908"/>
      <c r="K394" s="1999"/>
    </row>
    <row r="395" spans="1:11">
      <c r="A395" s="1806"/>
      <c r="B395" s="69"/>
      <c r="C395" s="82"/>
      <c r="D395" s="322"/>
      <c r="E395" s="33"/>
      <c r="F395" s="34"/>
      <c r="G395" s="276"/>
      <c r="H395" s="1345"/>
      <c r="I395" s="132"/>
      <c r="J395" s="203"/>
      <c r="K395" s="1777"/>
    </row>
    <row r="396" spans="1:11" ht="35.25" thickBot="1">
      <c r="A396" s="1806"/>
      <c r="B396" s="1249" t="s">
        <v>5506</v>
      </c>
      <c r="C396" s="357"/>
      <c r="D396" s="358"/>
      <c r="E396" s="1476"/>
      <c r="F396" s="1477"/>
      <c r="G396" s="1539"/>
      <c r="H396" s="29"/>
      <c r="I396" s="467"/>
      <c r="J396" s="363"/>
      <c r="K396" s="311"/>
    </row>
    <row r="397" spans="1:11" ht="35.25" thickBot="1">
      <c r="A397" s="1806"/>
      <c r="B397" s="1484" t="s">
        <v>5507</v>
      </c>
      <c r="C397" s="357"/>
      <c r="D397" s="358"/>
      <c r="E397" s="1474"/>
      <c r="F397" s="1475"/>
      <c r="G397" s="1541"/>
      <c r="H397" s="69"/>
      <c r="I397" s="144"/>
      <c r="J397" s="145"/>
      <c r="K397" s="146"/>
    </row>
    <row r="398" spans="1:11">
      <c r="A398" s="1806"/>
      <c r="B398" s="284" t="s">
        <v>4983</v>
      </c>
      <c r="C398" s="362"/>
      <c r="D398" s="1540"/>
      <c r="E398" s="1474"/>
      <c r="F398" s="1475"/>
      <c r="G398" s="1632" t="s">
        <v>4984</v>
      </c>
      <c r="H398" s="1543"/>
      <c r="I398" s="484"/>
      <c r="J398" s="485"/>
      <c r="K398" s="315"/>
    </row>
    <row r="399" spans="1:11" ht="37.5">
      <c r="A399" s="1806"/>
      <c r="B399" s="284" t="s">
        <v>4985</v>
      </c>
      <c r="C399" s="362" t="s">
        <v>4986</v>
      </c>
      <c r="D399" s="1056" t="s">
        <v>4987</v>
      </c>
      <c r="E399" s="1836">
        <v>70</v>
      </c>
      <c r="F399" s="1477"/>
      <c r="G399" s="1544" t="s">
        <v>4988</v>
      </c>
      <c r="H399" s="20">
        <v>1728</v>
      </c>
      <c r="I399" s="132" t="s">
        <v>701</v>
      </c>
      <c r="J399" s="2123" t="s">
        <v>4989</v>
      </c>
      <c r="K399" s="1394">
        <v>54.94</v>
      </c>
    </row>
    <row r="400" spans="1:11" ht="37.5">
      <c r="A400" s="1806"/>
      <c r="B400" s="284" t="s">
        <v>4990</v>
      </c>
      <c r="C400" s="362" t="s">
        <v>4986</v>
      </c>
      <c r="D400" s="1056" t="s">
        <v>4987</v>
      </c>
      <c r="E400" s="1836">
        <v>80</v>
      </c>
      <c r="F400" s="1477"/>
      <c r="G400" s="1539" t="s">
        <v>4988</v>
      </c>
      <c r="H400" s="29">
        <v>1984</v>
      </c>
      <c r="I400" s="132" t="s">
        <v>701</v>
      </c>
      <c r="J400" s="741" t="s">
        <v>5508</v>
      </c>
      <c r="K400" s="1838">
        <v>62.94</v>
      </c>
    </row>
    <row r="401" spans="1:11">
      <c r="A401" s="1806"/>
      <c r="B401" s="284" t="s">
        <v>4994</v>
      </c>
      <c r="C401" s="362" t="s">
        <v>4986</v>
      </c>
      <c r="D401" s="1056" t="s">
        <v>4987</v>
      </c>
      <c r="E401" s="1836"/>
      <c r="F401" s="1477"/>
      <c r="G401" s="1539"/>
      <c r="H401" s="29"/>
      <c r="I401" s="132" t="s">
        <v>701</v>
      </c>
      <c r="J401" s="360"/>
      <c r="K401" s="529"/>
    </row>
    <row r="402" spans="1:11">
      <c r="A402" s="1806"/>
      <c r="B402" s="69"/>
      <c r="C402" s="82"/>
      <c r="D402" s="322"/>
      <c r="E402" s="3167"/>
      <c r="F402" s="2805"/>
      <c r="G402" s="276"/>
      <c r="H402" s="29"/>
      <c r="I402" s="416"/>
      <c r="J402" s="203"/>
      <c r="K402" s="3154"/>
    </row>
    <row r="403" spans="1:11">
      <c r="A403" s="1903"/>
      <c r="B403" s="69"/>
      <c r="C403" s="82"/>
      <c r="D403" s="459"/>
      <c r="E403" s="3456"/>
      <c r="F403" s="3456"/>
      <c r="G403" s="277"/>
      <c r="H403" s="29"/>
      <c r="I403" s="455"/>
      <c r="J403" s="29"/>
      <c r="K403" s="3806"/>
    </row>
    <row r="404" spans="1:11" ht="38.25" thickBot="1">
      <c r="A404" s="1806"/>
      <c r="B404" s="698"/>
      <c r="C404" s="1905"/>
      <c r="D404" s="1906"/>
      <c r="E404" s="2141"/>
      <c r="F404" s="2142"/>
      <c r="G404" s="1908"/>
      <c r="H404" s="1685"/>
      <c r="I404" s="2143"/>
      <c r="J404" s="2144"/>
      <c r="K404" s="2145"/>
    </row>
    <row r="405" spans="1:11" ht="37.5">
      <c r="A405" s="374"/>
      <c r="B405" s="2138"/>
      <c r="C405" s="1881"/>
      <c r="D405" s="1493"/>
      <c r="E405" s="1894"/>
      <c r="F405" s="1895"/>
      <c r="G405" s="1896"/>
      <c r="H405" s="1883"/>
      <c r="I405" s="455"/>
      <c r="J405" s="2139"/>
      <c r="K405" s="2140"/>
    </row>
    <row r="406" spans="1:11">
      <c r="A406" s="413" t="s">
        <v>1</v>
      </c>
      <c r="B406" s="413"/>
      <c r="C406" s="791"/>
      <c r="D406" s="372"/>
      <c r="E406" s="1848"/>
      <c r="F406" s="1849"/>
      <c r="G406" s="270"/>
      <c r="H406" s="1850"/>
      <c r="I406" s="413"/>
      <c r="J406" s="1851"/>
      <c r="K406" s="1847"/>
    </row>
    <row r="407" spans="1:11">
      <c r="A407" s="790" t="s">
        <v>1004</v>
      </c>
      <c r="B407" s="790"/>
      <c r="C407" s="1852"/>
      <c r="D407" s="785"/>
      <c r="E407" s="1848"/>
      <c r="F407" s="1849"/>
      <c r="G407" s="270"/>
      <c r="H407" s="1850"/>
      <c r="I407" s="413"/>
      <c r="J407" s="1851"/>
      <c r="K407" s="1847"/>
    </row>
    <row r="408" spans="1:11" ht="35.25" thickBot="1">
      <c r="A408" s="374"/>
      <c r="B408" s="412"/>
      <c r="C408" s="372"/>
      <c r="D408" s="372"/>
      <c r="E408" s="1848"/>
      <c r="F408" s="1849"/>
      <c r="G408" s="270"/>
      <c r="H408" s="1850"/>
      <c r="I408" s="412"/>
      <c r="J408" s="1851"/>
      <c r="K408" s="1847"/>
    </row>
    <row r="409" spans="1:11" ht="39" thickBot="1">
      <c r="B409" s="2124" t="s">
        <v>5494</v>
      </c>
      <c r="C409" s="443"/>
      <c r="D409" s="1467"/>
      <c r="E409" s="1489"/>
      <c r="F409" s="1621"/>
      <c r="G409" s="1798"/>
      <c r="H409" s="1995"/>
      <c r="I409" s="482"/>
      <c r="J409" s="1995"/>
      <c r="K409" s="2091"/>
    </row>
    <row r="410" spans="1:11">
      <c r="B410" s="1597" t="s">
        <v>3999</v>
      </c>
      <c r="C410" s="443" t="s">
        <v>3577</v>
      </c>
      <c r="D410" s="1467" t="s">
        <v>4000</v>
      </c>
      <c r="E410" s="1489" t="s">
        <v>9239</v>
      </c>
      <c r="F410" s="1621" t="s">
        <v>1273</v>
      </c>
      <c r="G410" s="1798" t="s">
        <v>9327</v>
      </c>
      <c r="H410" s="1995" t="s">
        <v>9216</v>
      </c>
      <c r="I410" s="482" t="s">
        <v>701</v>
      </c>
      <c r="J410" s="1995" t="s">
        <v>9217</v>
      </c>
      <c r="K410" s="2091" t="s">
        <v>9328</v>
      </c>
    </row>
    <row r="411" spans="1:11">
      <c r="B411" s="1870" t="s">
        <v>4017</v>
      </c>
      <c r="C411" s="2092" t="s">
        <v>656</v>
      </c>
      <c r="D411" s="1464" t="s">
        <v>4018</v>
      </c>
      <c r="E411" s="1478" t="s">
        <v>9329</v>
      </c>
      <c r="F411" s="1479" t="s">
        <v>542</v>
      </c>
      <c r="G411" s="2090" t="s">
        <v>393</v>
      </c>
      <c r="H411" s="42" t="s">
        <v>8931</v>
      </c>
      <c r="I411" s="132" t="s">
        <v>701</v>
      </c>
      <c r="J411" s="2095" t="s">
        <v>4024</v>
      </c>
      <c r="K411" s="2096" t="s">
        <v>4025</v>
      </c>
    </row>
    <row r="412" spans="1:11">
      <c r="B412" s="1870" t="s">
        <v>8932</v>
      </c>
      <c r="C412" s="2092" t="s">
        <v>656</v>
      </c>
      <c r="D412" s="1598" t="s">
        <v>4027</v>
      </c>
      <c r="E412" s="1478" t="s">
        <v>9330</v>
      </c>
      <c r="F412" s="1479" t="s">
        <v>4815</v>
      </c>
      <c r="G412" s="2090" t="s">
        <v>9331</v>
      </c>
      <c r="H412" s="84" t="s">
        <v>5433</v>
      </c>
      <c r="I412" s="132" t="s">
        <v>701</v>
      </c>
      <c r="J412" s="2093" t="s">
        <v>8936</v>
      </c>
      <c r="K412" s="2094" t="s">
        <v>8937</v>
      </c>
    </row>
    <row r="413" spans="1:11">
      <c r="B413" s="1870" t="s">
        <v>4035</v>
      </c>
      <c r="C413" s="2092" t="s">
        <v>656</v>
      </c>
      <c r="D413" s="1598" t="s">
        <v>4036</v>
      </c>
      <c r="E413" s="1478" t="s">
        <v>9332</v>
      </c>
      <c r="F413" s="1479" t="s">
        <v>4815</v>
      </c>
      <c r="G413" s="2090" t="s">
        <v>9333</v>
      </c>
      <c r="H413" s="42" t="s">
        <v>5433</v>
      </c>
      <c r="I413" s="132" t="s">
        <v>701</v>
      </c>
      <c r="J413" s="2093" t="s">
        <v>8936</v>
      </c>
      <c r="K413" s="2094" t="s">
        <v>9223</v>
      </c>
    </row>
    <row r="414" spans="1:11" ht="37.5">
      <c r="B414" s="1597" t="s">
        <v>4043</v>
      </c>
      <c r="C414" s="362" t="s">
        <v>3650</v>
      </c>
      <c r="D414" s="1464" t="s">
        <v>4044</v>
      </c>
      <c r="E414" s="1478" t="s">
        <v>9334</v>
      </c>
      <c r="F414" s="1479" t="s">
        <v>5461</v>
      </c>
      <c r="G414" s="1798" t="s">
        <v>9335</v>
      </c>
      <c r="H414" s="2104" t="s">
        <v>4770</v>
      </c>
      <c r="I414" s="132"/>
      <c r="J414" s="1996" t="s">
        <v>3057</v>
      </c>
      <c r="K414" s="2105" t="s">
        <v>9228</v>
      </c>
    </row>
    <row r="415" spans="1:11">
      <c r="B415" s="32" t="s">
        <v>4043</v>
      </c>
      <c r="C415" s="82" t="s">
        <v>3650</v>
      </c>
      <c r="D415" s="322" t="s">
        <v>4051</v>
      </c>
      <c r="E415" s="831" t="s">
        <v>9336</v>
      </c>
      <c r="F415" s="665" t="s">
        <v>5461</v>
      </c>
      <c r="G415" s="276" t="s">
        <v>9327</v>
      </c>
      <c r="H415" s="29" t="s">
        <v>4770</v>
      </c>
      <c r="I415" s="416"/>
      <c r="J415" s="203" t="s">
        <v>9227</v>
      </c>
      <c r="K415" s="3804" t="s">
        <v>9228</v>
      </c>
    </row>
    <row r="416" spans="1:11">
      <c r="B416" s="1870" t="s">
        <v>4043</v>
      </c>
      <c r="C416" s="2092" t="s">
        <v>3776</v>
      </c>
      <c r="D416" s="1464" t="s">
        <v>4058</v>
      </c>
      <c r="E416" s="1478" t="s">
        <v>9337</v>
      </c>
      <c r="F416" s="1479" t="s">
        <v>2167</v>
      </c>
      <c r="G416" s="2090" t="s">
        <v>9338</v>
      </c>
      <c r="H416" s="42" t="s">
        <v>9339</v>
      </c>
      <c r="I416" s="132" t="s">
        <v>701</v>
      </c>
      <c r="J416" s="2095" t="s">
        <v>5477</v>
      </c>
      <c r="K416" s="2096" t="s">
        <v>9340</v>
      </c>
    </row>
    <row r="417" spans="2:11">
      <c r="B417" s="1870" t="s">
        <v>4043</v>
      </c>
      <c r="C417" s="2092" t="s">
        <v>3776</v>
      </c>
      <c r="D417" s="1598" t="s">
        <v>4051</v>
      </c>
      <c r="E417" s="1478" t="s">
        <v>9341</v>
      </c>
      <c r="F417" s="1479" t="s">
        <v>9342</v>
      </c>
      <c r="G417" s="2090" t="s">
        <v>5298</v>
      </c>
      <c r="H417" s="42" t="s">
        <v>8944</v>
      </c>
      <c r="I417" s="132" t="s">
        <v>701</v>
      </c>
      <c r="J417" s="2095" t="s">
        <v>8945</v>
      </c>
      <c r="K417" s="2096" t="s">
        <v>9343</v>
      </c>
    </row>
    <row r="418" spans="2:11">
      <c r="B418" s="2116" t="s">
        <v>4070</v>
      </c>
      <c r="C418" s="753" t="s">
        <v>4071</v>
      </c>
      <c r="D418" s="753" t="s">
        <v>4072</v>
      </c>
      <c r="E418" s="1478" t="s">
        <v>5448</v>
      </c>
      <c r="F418" s="1479" t="s">
        <v>1517</v>
      </c>
      <c r="G418" s="1713" t="s">
        <v>4988</v>
      </c>
      <c r="H418" s="1345"/>
      <c r="I418" s="1349" t="s">
        <v>9344</v>
      </c>
      <c r="J418" s="2119" t="s">
        <v>9345</v>
      </c>
      <c r="K418" s="2119" t="s">
        <v>9346</v>
      </c>
    </row>
    <row r="419" spans="2:11" ht="38.25">
      <c r="B419" s="2117" t="s">
        <v>4192</v>
      </c>
      <c r="C419" s="753" t="s">
        <v>4193</v>
      </c>
      <c r="D419" s="1063" t="s">
        <v>4194</v>
      </c>
      <c r="E419" s="1478" t="s">
        <v>9233</v>
      </c>
      <c r="F419" s="1479" t="s">
        <v>1352</v>
      </c>
      <c r="G419" s="1539" t="s">
        <v>9347</v>
      </c>
      <c r="H419" s="69" t="s">
        <v>1748</v>
      </c>
      <c r="I419" s="1349" t="s">
        <v>126</v>
      </c>
      <c r="J419" s="2120" t="s">
        <v>9348</v>
      </c>
      <c r="K419" s="2121" t="s">
        <v>9349</v>
      </c>
    </row>
    <row r="420" spans="2:11">
      <c r="B420" s="2106" t="s">
        <v>9350</v>
      </c>
      <c r="C420" s="2107" t="s">
        <v>3450</v>
      </c>
      <c r="D420" s="2108" t="s">
        <v>3216</v>
      </c>
      <c r="E420" s="2109" t="s">
        <v>5448</v>
      </c>
      <c r="F420" s="2110" t="s">
        <v>1572</v>
      </c>
      <c r="G420" s="2111" t="s">
        <v>5298</v>
      </c>
      <c r="H420" s="2112"/>
      <c r="I420" s="2113" t="s">
        <v>5304</v>
      </c>
      <c r="J420" s="2114" t="s">
        <v>3405</v>
      </c>
      <c r="K420" s="2115" t="s">
        <v>9351</v>
      </c>
    </row>
    <row r="421" spans="2:11">
      <c r="B421" s="1904" t="s">
        <v>5303</v>
      </c>
      <c r="C421" s="2092" t="s">
        <v>3450</v>
      </c>
      <c r="D421" s="172" t="s">
        <v>9352</v>
      </c>
      <c r="E421" s="1478" t="s">
        <v>5448</v>
      </c>
      <c r="F421" s="1479" t="s">
        <v>1428</v>
      </c>
      <c r="G421" s="2097" t="s">
        <v>5272</v>
      </c>
      <c r="H421" s="42" t="s">
        <v>9353</v>
      </c>
      <c r="I421" s="132" t="s">
        <v>701</v>
      </c>
      <c r="J421" s="2098" t="s">
        <v>9354</v>
      </c>
      <c r="K421" s="2099" t="s">
        <v>9355</v>
      </c>
    </row>
    <row r="422" spans="2:11">
      <c r="B422" s="1904" t="s">
        <v>4170</v>
      </c>
      <c r="C422" s="2092" t="s">
        <v>3450</v>
      </c>
      <c r="D422" s="172" t="s">
        <v>9352</v>
      </c>
      <c r="E422" s="1478" t="s">
        <v>5448</v>
      </c>
      <c r="F422" s="1479" t="s">
        <v>1428</v>
      </c>
      <c r="G422" s="2097" t="s">
        <v>5272</v>
      </c>
      <c r="H422" s="42" t="s">
        <v>9356</v>
      </c>
      <c r="I422" s="132" t="s">
        <v>701</v>
      </c>
      <c r="J422" s="2098" t="s">
        <v>9262</v>
      </c>
      <c r="K422" s="2099" t="s">
        <v>9357</v>
      </c>
    </row>
    <row r="423" spans="2:11">
      <c r="B423" s="852" t="s">
        <v>4087</v>
      </c>
      <c r="C423" s="753" t="s">
        <v>8991</v>
      </c>
      <c r="D423" s="2100" t="s">
        <v>8992</v>
      </c>
      <c r="E423" s="1478">
        <v>200</v>
      </c>
      <c r="F423" s="1479" t="s">
        <v>9358</v>
      </c>
      <c r="G423" s="2101" t="s">
        <v>9359</v>
      </c>
      <c r="H423" s="1718" t="s">
        <v>9360</v>
      </c>
      <c r="I423" s="132" t="s">
        <v>701</v>
      </c>
      <c r="J423" s="2102" t="s">
        <v>9243</v>
      </c>
      <c r="K423" s="2102" t="s">
        <v>9361</v>
      </c>
    </row>
    <row r="424" spans="2:11">
      <c r="B424" s="852" t="s">
        <v>8998</v>
      </c>
      <c r="C424" s="753" t="s">
        <v>4094</v>
      </c>
      <c r="D424" s="1063" t="s">
        <v>4095</v>
      </c>
      <c r="E424" s="1478">
        <v>150</v>
      </c>
      <c r="F424" s="1479" t="s">
        <v>4394</v>
      </c>
      <c r="G424" s="2101" t="s">
        <v>9359</v>
      </c>
      <c r="H424" s="1718" t="s">
        <v>8999</v>
      </c>
      <c r="I424" s="132" t="s">
        <v>701</v>
      </c>
      <c r="J424" s="2102" t="s">
        <v>9001</v>
      </c>
      <c r="K424" s="2102" t="s">
        <v>9002</v>
      </c>
    </row>
    <row r="425" spans="2:11">
      <c r="B425" s="190" t="s">
        <v>9003</v>
      </c>
      <c r="C425" s="140"/>
      <c r="D425" s="140" t="s">
        <v>4298</v>
      </c>
      <c r="E425" s="1476">
        <v>140</v>
      </c>
      <c r="F425" s="1477" t="s">
        <v>4394</v>
      </c>
      <c r="G425" s="2122" t="s">
        <v>9010</v>
      </c>
      <c r="H425" s="190" t="s">
        <v>9362</v>
      </c>
      <c r="I425" s="132" t="s">
        <v>701</v>
      </c>
      <c r="J425" s="2118" t="s">
        <v>9363</v>
      </c>
      <c r="K425" s="2118" t="s">
        <v>9364</v>
      </c>
    </row>
    <row r="426" spans="2:11">
      <c r="B426" s="190" t="s">
        <v>9009</v>
      </c>
      <c r="C426" s="140"/>
      <c r="D426" s="140" t="s">
        <v>9249</v>
      </c>
      <c r="E426" s="1476">
        <v>200</v>
      </c>
      <c r="F426" s="1477" t="s">
        <v>2170</v>
      </c>
      <c r="G426" s="2122" t="s">
        <v>9010</v>
      </c>
      <c r="H426" s="190" t="s">
        <v>9251</v>
      </c>
      <c r="I426" s="132" t="s">
        <v>701</v>
      </c>
      <c r="J426" s="2118" t="s">
        <v>9252</v>
      </c>
      <c r="K426" s="2118" t="s">
        <v>9253</v>
      </c>
    </row>
    <row r="427" spans="2:11">
      <c r="B427" s="190" t="s">
        <v>9009</v>
      </c>
      <c r="C427" s="789" t="s">
        <v>4282</v>
      </c>
      <c r="D427" s="140" t="s">
        <v>4298</v>
      </c>
      <c r="E427" s="1476">
        <v>140</v>
      </c>
      <c r="F427" s="1477" t="s">
        <v>1619</v>
      </c>
      <c r="G427" s="2122" t="s">
        <v>9010</v>
      </c>
      <c r="H427" s="190" t="s">
        <v>9011</v>
      </c>
      <c r="I427" s="132" t="s">
        <v>701</v>
      </c>
      <c r="J427" s="2118" t="s">
        <v>9012</v>
      </c>
      <c r="K427" s="2118" t="s">
        <v>9013</v>
      </c>
    </row>
    <row r="428" spans="2:11">
      <c r="B428" s="69" t="s">
        <v>4113</v>
      </c>
      <c r="C428" s="218" t="s">
        <v>4114</v>
      </c>
      <c r="D428" s="218" t="s">
        <v>4115</v>
      </c>
      <c r="E428" s="1476">
        <v>110</v>
      </c>
      <c r="F428" s="1477" t="s">
        <v>1619</v>
      </c>
      <c r="G428" s="1713" t="s">
        <v>9327</v>
      </c>
      <c r="H428" s="69" t="s">
        <v>9365</v>
      </c>
      <c r="I428" s="69"/>
      <c r="J428" s="2118" t="s">
        <v>9366</v>
      </c>
      <c r="K428" s="2118" t="s">
        <v>9367</v>
      </c>
    </row>
    <row r="429" spans="2:11">
      <c r="B429" s="69" t="s">
        <v>4119</v>
      </c>
      <c r="C429" s="218" t="s">
        <v>4186</v>
      </c>
      <c r="D429" s="218" t="s">
        <v>4128</v>
      </c>
      <c r="E429" s="1476">
        <v>110</v>
      </c>
      <c r="F429" s="1477" t="s">
        <v>1619</v>
      </c>
      <c r="G429" s="1713" t="s">
        <v>9347</v>
      </c>
      <c r="H429" s="69" t="s">
        <v>9255</v>
      </c>
      <c r="I429" s="69" t="s">
        <v>126</v>
      </c>
      <c r="J429" s="2118" t="s">
        <v>9256</v>
      </c>
      <c r="K429" s="2118" t="s">
        <v>9368</v>
      </c>
    </row>
    <row r="430" spans="2:11">
      <c r="B430" s="69" t="s">
        <v>4119</v>
      </c>
      <c r="C430" s="218" t="s">
        <v>4226</v>
      </c>
      <c r="D430" s="218" t="s">
        <v>4227</v>
      </c>
      <c r="E430" s="1476">
        <v>200</v>
      </c>
      <c r="F430" s="1477" t="s">
        <v>9258</v>
      </c>
      <c r="G430" s="1713" t="s">
        <v>9259</v>
      </c>
      <c r="H430" s="69" t="s">
        <v>5360</v>
      </c>
      <c r="I430" s="69" t="s">
        <v>126</v>
      </c>
      <c r="J430" s="2118" t="s">
        <v>9260</v>
      </c>
      <c r="K430" s="2118" t="s">
        <v>9261</v>
      </c>
    </row>
    <row r="431" spans="2:11" ht="35.25" thickBot="1">
      <c r="B431" s="69" t="s">
        <v>4119</v>
      </c>
      <c r="C431" s="218" t="s">
        <v>4234</v>
      </c>
      <c r="D431" s="753" t="s">
        <v>4227</v>
      </c>
      <c r="E431" s="1478">
        <v>140</v>
      </c>
      <c r="F431" s="1479" t="s">
        <v>1517</v>
      </c>
      <c r="G431" s="2097" t="s">
        <v>493</v>
      </c>
      <c r="H431" s="42" t="s">
        <v>9262</v>
      </c>
      <c r="I431" s="132" t="s">
        <v>350</v>
      </c>
      <c r="J431" s="2098" t="s">
        <v>8945</v>
      </c>
      <c r="K431" s="2099" t="s">
        <v>9263</v>
      </c>
    </row>
    <row r="432" spans="2:11" ht="35.25" thickBot="1">
      <c r="B432" s="1484"/>
      <c r="C432" s="357"/>
      <c r="D432" s="358"/>
      <c r="E432" s="1474"/>
      <c r="F432" s="1475"/>
      <c r="G432" s="1541"/>
      <c r="H432" s="69"/>
      <c r="I432" s="144"/>
      <c r="J432" s="145"/>
      <c r="K432" s="146"/>
    </row>
    <row r="433" spans="1:11">
      <c r="B433" s="284"/>
      <c r="C433" s="362"/>
      <c r="D433" s="1540"/>
      <c r="E433" s="1474"/>
      <c r="F433" s="1475"/>
      <c r="G433" s="1632"/>
      <c r="H433" s="1543"/>
      <c r="I433" s="484"/>
      <c r="J433" s="485"/>
      <c r="K433" s="315"/>
    </row>
    <row r="434" spans="1:11" ht="37.5">
      <c r="B434" s="284"/>
      <c r="C434" s="362"/>
      <c r="D434" s="1056"/>
      <c r="E434" s="1836"/>
      <c r="F434" s="1477"/>
      <c r="G434" s="1544"/>
      <c r="H434" s="20"/>
      <c r="I434" s="132"/>
      <c r="J434" s="2123"/>
      <c r="K434" s="1394"/>
    </row>
    <row r="435" spans="1:11" ht="37.5">
      <c r="B435" s="284"/>
      <c r="C435" s="362"/>
      <c r="D435" s="1056"/>
      <c r="E435" s="1836"/>
      <c r="F435" s="1477"/>
      <c r="G435" s="1539"/>
      <c r="H435" s="29"/>
      <c r="I435" s="132"/>
      <c r="J435" s="741"/>
      <c r="K435" s="1838"/>
    </row>
    <row r="436" spans="1:11">
      <c r="B436" s="284"/>
      <c r="C436" s="362"/>
      <c r="D436" s="1056"/>
      <c r="E436" s="1836"/>
      <c r="F436" s="1477"/>
      <c r="G436" s="1539"/>
      <c r="H436" s="29"/>
      <c r="I436" s="132"/>
      <c r="J436" s="360"/>
      <c r="K436" s="529"/>
    </row>
    <row r="437" spans="1:11">
      <c r="B437" s="259"/>
      <c r="C437" s="357"/>
      <c r="D437" s="366"/>
      <c r="E437" s="1837"/>
      <c r="F437" s="1477"/>
      <c r="G437" s="1539"/>
      <c r="H437" s="29"/>
      <c r="I437" s="132"/>
      <c r="J437" s="360"/>
      <c r="K437" s="529"/>
    </row>
    <row r="438" spans="1:11">
      <c r="B438" s="259" t="s">
        <v>9369</v>
      </c>
      <c r="C438" s="357" t="s">
        <v>901</v>
      </c>
      <c r="D438" s="366" t="s">
        <v>9370</v>
      </c>
      <c r="E438" s="1837">
        <v>45</v>
      </c>
      <c r="F438" s="1477"/>
      <c r="G438" s="1539" t="s">
        <v>7338</v>
      </c>
      <c r="H438" s="29">
        <v>2100</v>
      </c>
      <c r="I438" s="455" t="s">
        <v>3514</v>
      </c>
      <c r="J438" s="360" t="s">
        <v>9371</v>
      </c>
      <c r="K438" s="529">
        <v>38.18</v>
      </c>
    </row>
    <row r="439" spans="1:11">
      <c r="B439" s="1904"/>
      <c r="C439" s="1905"/>
      <c r="D439" s="1906"/>
      <c r="E439" s="1827"/>
      <c r="F439" s="1907"/>
      <c r="G439" s="1908"/>
      <c r="H439" s="1685"/>
      <c r="I439" s="1909"/>
      <c r="J439" s="1910"/>
      <c r="K439" s="1911"/>
    </row>
    <row r="440" spans="1:11" ht="35.25" thickBot="1">
      <c r="B440" s="805"/>
      <c r="C440" s="1871"/>
      <c r="D440" s="375"/>
      <c r="E440" s="1790"/>
      <c r="F440" s="1872"/>
      <c r="G440" s="766"/>
      <c r="H440" s="1345"/>
      <c r="I440" s="1115"/>
      <c r="J440" s="1868"/>
      <c r="K440" s="1468"/>
    </row>
    <row r="441" spans="1:11">
      <c r="B441" s="1912"/>
      <c r="C441" s="786"/>
      <c r="D441" s="1413"/>
      <c r="E441" s="1913"/>
      <c r="F441" s="1914"/>
      <c r="G441" s="766"/>
      <c r="H441" s="416"/>
      <c r="I441" s="1915"/>
      <c r="J441" s="1582"/>
      <c r="K441" s="1916"/>
    </row>
    <row r="442" spans="1:11">
      <c r="B442" s="796"/>
      <c r="C442" s="786"/>
      <c r="D442" s="1415"/>
      <c r="E442" s="1535"/>
      <c r="F442" s="1606"/>
      <c r="G442" s="766"/>
      <c r="H442" s="416"/>
      <c r="I442" s="1915"/>
      <c r="J442" s="1582"/>
      <c r="K442" s="1918"/>
    </row>
    <row r="443" spans="1:11">
      <c r="B443" s="796"/>
      <c r="C443" s="786"/>
      <c r="D443" s="1415"/>
      <c r="E443" s="1535"/>
      <c r="F443" s="1606"/>
      <c r="G443" s="766"/>
      <c r="H443" s="416"/>
      <c r="I443" s="1915"/>
      <c r="J443" s="1582"/>
      <c r="K443" s="1918"/>
    </row>
    <row r="446" spans="1:11">
      <c r="A446" s="374"/>
      <c r="B446" s="374"/>
      <c r="C446" s="785"/>
      <c r="D446" s="785"/>
      <c r="E446" s="785"/>
      <c r="F446" s="785"/>
      <c r="G446" s="785"/>
      <c r="H446" s="785"/>
      <c r="I446" s="1845"/>
      <c r="J446" s="1846"/>
      <c r="K446" s="1847"/>
    </row>
    <row r="447" spans="1:11">
      <c r="A447" s="413" t="s">
        <v>1</v>
      </c>
      <c r="B447" s="413"/>
      <c r="C447" s="791"/>
      <c r="D447" s="372"/>
      <c r="E447" s="1848"/>
      <c r="F447" s="1849"/>
      <c r="G447" s="270"/>
      <c r="H447" s="1850"/>
      <c r="I447" s="413"/>
      <c r="J447" s="1851"/>
      <c r="K447" s="1847"/>
    </row>
    <row r="448" spans="1:11">
      <c r="A448" s="790" t="s">
        <v>1004</v>
      </c>
      <c r="B448" s="790"/>
      <c r="C448" s="1852"/>
      <c r="D448" s="785"/>
      <c r="E448" s="1848"/>
      <c r="F448" s="1849"/>
      <c r="G448" s="270"/>
      <c r="H448" s="1850"/>
      <c r="I448" s="413"/>
      <c r="J448" s="1851"/>
      <c r="K448" s="1847"/>
    </row>
    <row r="449" spans="1:11" ht="35.25" thickBot="1">
      <c r="A449" s="374"/>
      <c r="B449" s="412"/>
      <c r="C449" s="372"/>
      <c r="D449" s="372"/>
      <c r="E449" s="1848"/>
      <c r="F449" s="1849"/>
      <c r="G449" s="270"/>
      <c r="H449" s="1850"/>
      <c r="I449" s="412"/>
      <c r="J449" s="1851"/>
      <c r="K449" s="1847"/>
    </row>
    <row r="450" spans="1:11">
      <c r="A450" s="1853"/>
      <c r="B450" s="1854" t="s">
        <v>3</v>
      </c>
      <c r="C450" s="80" t="s">
        <v>4</v>
      </c>
      <c r="D450" s="379" t="s">
        <v>5</v>
      </c>
      <c r="E450" s="1855" t="s">
        <v>6</v>
      </c>
      <c r="F450" s="1856" t="s">
        <v>6</v>
      </c>
      <c r="G450" s="201" t="s">
        <v>7</v>
      </c>
      <c r="H450" s="80" t="s">
        <v>8</v>
      </c>
      <c r="I450" s="80" t="s">
        <v>9</v>
      </c>
      <c r="J450" s="1857" t="s">
        <v>10</v>
      </c>
      <c r="K450" s="1858" t="s">
        <v>10</v>
      </c>
    </row>
    <row r="451" spans="1:11" ht="35.25" thickBot="1">
      <c r="A451" s="1859"/>
      <c r="B451" s="1860"/>
      <c r="C451" s="414"/>
      <c r="D451" s="381" t="s">
        <v>11</v>
      </c>
      <c r="E451" s="1861" t="s">
        <v>12</v>
      </c>
      <c r="F451" s="1862" t="s">
        <v>13</v>
      </c>
      <c r="G451" s="202"/>
      <c r="H451" s="414" t="s">
        <v>14</v>
      </c>
      <c r="I451" s="414"/>
      <c r="J451" s="1863" t="s">
        <v>15</v>
      </c>
      <c r="K451" s="1864" t="s">
        <v>16</v>
      </c>
    </row>
    <row r="452" spans="1:11" ht="35.25" thickBot="1">
      <c r="A452" s="1806"/>
      <c r="B452" s="1870" t="s">
        <v>4418</v>
      </c>
      <c r="C452" s="1871" t="s">
        <v>5203</v>
      </c>
      <c r="D452" s="1464" t="s">
        <v>4407</v>
      </c>
      <c r="E452" s="1865">
        <v>45</v>
      </c>
      <c r="F452" s="1866" t="s">
        <v>5030</v>
      </c>
      <c r="G452" s="765" t="s">
        <v>3768</v>
      </c>
      <c r="H452" s="1345" t="s">
        <v>1707</v>
      </c>
      <c r="I452" s="1867"/>
      <c r="J452" s="1868" t="s">
        <v>4629</v>
      </c>
      <c r="K452" s="1869">
        <v>35.200000000000003</v>
      </c>
    </row>
    <row r="453" spans="1:11">
      <c r="A453" s="1806"/>
      <c r="B453" s="1870" t="s">
        <v>4418</v>
      </c>
      <c r="C453" s="1871" t="s">
        <v>5204</v>
      </c>
      <c r="D453" s="1464" t="s">
        <v>4407</v>
      </c>
      <c r="E453" s="1865">
        <v>45</v>
      </c>
      <c r="F453" s="1866" t="s">
        <v>5030</v>
      </c>
      <c r="G453" s="765" t="s">
        <v>3768</v>
      </c>
      <c r="H453" s="1868" t="s">
        <v>5205</v>
      </c>
      <c r="I453" s="1867" t="s">
        <v>5206</v>
      </c>
      <c r="J453" s="1868" t="s">
        <v>5207</v>
      </c>
      <c r="K453" s="1869">
        <v>39.200000000000003</v>
      </c>
    </row>
    <row r="454" spans="1:11">
      <c r="A454" s="1806"/>
      <c r="B454" s="1870" t="s">
        <v>4418</v>
      </c>
      <c r="C454" s="1871" t="s">
        <v>5208</v>
      </c>
      <c r="D454" s="1464" t="s">
        <v>5209</v>
      </c>
      <c r="E454" s="1790">
        <v>60</v>
      </c>
      <c r="F454" s="1872"/>
      <c r="G454" s="765" t="s">
        <v>3768</v>
      </c>
      <c r="H454" s="1345" t="s">
        <v>5210</v>
      </c>
      <c r="I454" s="1115" t="s">
        <v>5211</v>
      </c>
      <c r="J454" s="1868" t="s">
        <v>5212</v>
      </c>
      <c r="K454" s="1468">
        <v>48.25</v>
      </c>
    </row>
    <row r="455" spans="1:11">
      <c r="A455" s="1806"/>
      <c r="B455" s="1870" t="s">
        <v>4418</v>
      </c>
      <c r="C455" s="1871" t="s">
        <v>5213</v>
      </c>
      <c r="D455" s="1464" t="s">
        <v>5214</v>
      </c>
      <c r="E455" s="1790">
        <v>60</v>
      </c>
      <c r="F455" s="1872"/>
      <c r="G455" s="765" t="s">
        <v>89</v>
      </c>
      <c r="H455" s="1345"/>
      <c r="I455" s="1115" t="s">
        <v>5215</v>
      </c>
      <c r="J455" s="1868" t="s">
        <v>4431</v>
      </c>
      <c r="K455" s="1468">
        <v>54</v>
      </c>
    </row>
    <row r="456" spans="1:11">
      <c r="A456" s="1806"/>
      <c r="B456" s="1870" t="s">
        <v>4418</v>
      </c>
      <c r="C456" s="1871" t="s">
        <v>5216</v>
      </c>
      <c r="D456" s="1056" t="s">
        <v>5217</v>
      </c>
      <c r="E456" s="1790">
        <v>50</v>
      </c>
      <c r="F456" s="1477" t="s">
        <v>792</v>
      </c>
      <c r="G456" s="765"/>
      <c r="H456" s="1345"/>
      <c r="I456" s="1115"/>
      <c r="J456" s="1868"/>
      <c r="K456" s="1468"/>
    </row>
    <row r="457" spans="1:11">
      <c r="A457" s="1806"/>
      <c r="B457" s="1870" t="s">
        <v>4418</v>
      </c>
      <c r="C457" s="1871" t="s">
        <v>5218</v>
      </c>
      <c r="D457" s="1056" t="s">
        <v>5219</v>
      </c>
      <c r="E457" s="1790">
        <v>65</v>
      </c>
      <c r="F457" s="1872"/>
      <c r="G457" s="765" t="s">
        <v>5220</v>
      </c>
      <c r="H457" s="1345"/>
      <c r="I457" s="1115" t="s">
        <v>5221</v>
      </c>
      <c r="J457" s="1868" t="s">
        <v>1735</v>
      </c>
      <c r="K457" s="1468">
        <v>110.62</v>
      </c>
    </row>
    <row r="458" spans="1:11">
      <c r="A458" s="1806"/>
      <c r="B458" s="1870" t="s">
        <v>4418</v>
      </c>
      <c r="C458" s="1871" t="s">
        <v>5222</v>
      </c>
      <c r="D458" s="1464" t="s">
        <v>3016</v>
      </c>
      <c r="E458" s="1790">
        <v>120</v>
      </c>
      <c r="F458" s="1872"/>
      <c r="G458" s="765"/>
      <c r="H458" s="1345"/>
      <c r="I458" s="1115"/>
      <c r="J458" s="1868" t="s">
        <v>855</v>
      </c>
      <c r="K458" s="1468">
        <v>108</v>
      </c>
    </row>
    <row r="459" spans="1:11">
      <c r="A459" s="1806"/>
      <c r="B459" s="1870" t="s">
        <v>4418</v>
      </c>
      <c r="C459" s="1871" t="s">
        <v>5223</v>
      </c>
      <c r="D459" s="1056" t="s">
        <v>4420</v>
      </c>
      <c r="E459" s="1790">
        <v>130</v>
      </c>
      <c r="F459" s="1872"/>
      <c r="G459" s="765"/>
      <c r="H459" s="1345"/>
      <c r="I459" s="1115"/>
      <c r="J459" s="1868" t="s">
        <v>5224</v>
      </c>
      <c r="K459" s="1468">
        <v>86</v>
      </c>
    </row>
    <row r="460" spans="1:11">
      <c r="A460" s="1806"/>
      <c r="B460" s="1870" t="s">
        <v>4418</v>
      </c>
      <c r="C460" s="1871" t="s">
        <v>5225</v>
      </c>
      <c r="D460" s="1056" t="s">
        <v>4458</v>
      </c>
      <c r="E460" s="1790">
        <v>120</v>
      </c>
      <c r="F460" s="1872"/>
      <c r="G460" s="765" t="s">
        <v>5226</v>
      </c>
      <c r="H460" s="1345"/>
      <c r="I460" s="1115"/>
      <c r="J460" s="1868" t="s">
        <v>4394</v>
      </c>
      <c r="K460" s="1468">
        <v>105</v>
      </c>
    </row>
    <row r="461" spans="1:11">
      <c r="A461" s="1806"/>
      <c r="B461" s="1870" t="s">
        <v>4418</v>
      </c>
      <c r="C461" s="1871" t="s">
        <v>5227</v>
      </c>
      <c r="D461" s="1464" t="s">
        <v>4420</v>
      </c>
      <c r="E461" s="1790">
        <v>80</v>
      </c>
      <c r="F461" s="1872"/>
      <c r="G461" s="765" t="s">
        <v>5228</v>
      </c>
      <c r="H461" s="1345"/>
      <c r="I461" s="1115" t="s">
        <v>5211</v>
      </c>
      <c r="J461" s="1868" t="s">
        <v>3987</v>
      </c>
      <c r="K461" s="1468">
        <v>67.66</v>
      </c>
    </row>
    <row r="462" spans="1:11">
      <c r="A462" s="1806"/>
      <c r="B462" s="1870" t="s">
        <v>5229</v>
      </c>
      <c r="C462" s="1871" t="s">
        <v>5227</v>
      </c>
      <c r="D462" s="1464" t="s">
        <v>4420</v>
      </c>
      <c r="E462" s="1790">
        <v>80</v>
      </c>
      <c r="F462" s="1872"/>
      <c r="G462" s="765" t="s">
        <v>5230</v>
      </c>
      <c r="H462" s="1345" t="s">
        <v>1709</v>
      </c>
      <c r="I462" s="1115" t="s">
        <v>126</v>
      </c>
      <c r="J462" s="1868" t="s">
        <v>3019</v>
      </c>
      <c r="K462" s="1468">
        <v>67.66</v>
      </c>
    </row>
    <row r="463" spans="1:11">
      <c r="A463" s="1806"/>
      <c r="B463" s="1870" t="s">
        <v>5231</v>
      </c>
      <c r="C463" s="1871" t="s">
        <v>5232</v>
      </c>
      <c r="D463" s="1464" t="s">
        <v>4470</v>
      </c>
      <c r="E463" s="1790">
        <v>200</v>
      </c>
      <c r="F463" s="1872" t="s">
        <v>5037</v>
      </c>
      <c r="G463" s="765" t="s">
        <v>5230</v>
      </c>
      <c r="H463" s="1345" t="s">
        <v>5205</v>
      </c>
      <c r="I463" s="1115" t="s">
        <v>126</v>
      </c>
      <c r="J463" s="1868" t="s">
        <v>5233</v>
      </c>
      <c r="K463" s="1468">
        <v>172.5</v>
      </c>
    </row>
    <row r="464" spans="1:11">
      <c r="A464" s="1806"/>
      <c r="B464" s="2170" t="s">
        <v>5234</v>
      </c>
      <c r="C464" s="1871" t="s">
        <v>4516</v>
      </c>
      <c r="D464" s="1464" t="s">
        <v>4517</v>
      </c>
      <c r="E464" s="1790">
        <v>125</v>
      </c>
      <c r="F464" s="1872"/>
      <c r="G464" s="765"/>
      <c r="H464" s="1345"/>
      <c r="I464" s="1115"/>
      <c r="J464" s="1868" t="s">
        <v>5235</v>
      </c>
      <c r="K464" s="1468">
        <v>123</v>
      </c>
    </row>
    <row r="465" spans="1:11" ht="35.25" thickBot="1">
      <c r="A465" s="1806"/>
      <c r="B465" s="1870" t="s">
        <v>5236</v>
      </c>
      <c r="C465" s="1905" t="s">
        <v>5237</v>
      </c>
      <c r="D465" s="2163" t="s">
        <v>3088</v>
      </c>
      <c r="E465" s="1827">
        <v>150</v>
      </c>
      <c r="F465" s="1907"/>
      <c r="G465" s="2164" t="s">
        <v>5238</v>
      </c>
      <c r="H465" s="1685" t="s">
        <v>5239</v>
      </c>
      <c r="I465" s="1909"/>
      <c r="J465" s="1910" t="s">
        <v>5018</v>
      </c>
      <c r="K465" s="2165">
        <v>132.91999999999999</v>
      </c>
    </row>
    <row r="466" spans="1:11">
      <c r="A466" s="1806"/>
      <c r="B466" s="1880" t="s">
        <v>4527</v>
      </c>
      <c r="C466" s="1881" t="s">
        <v>5240</v>
      </c>
      <c r="D466" s="1488" t="s">
        <v>2976</v>
      </c>
      <c r="E466" s="1865">
        <v>85</v>
      </c>
      <c r="F466" s="1866"/>
      <c r="G466" s="1882"/>
      <c r="H466" s="1883"/>
      <c r="I466" s="1884"/>
      <c r="J466" s="1885">
        <v>2340</v>
      </c>
      <c r="K466" s="1886">
        <v>78</v>
      </c>
    </row>
    <row r="467" spans="1:11">
      <c r="A467" s="1806"/>
      <c r="B467" s="2170" t="s">
        <v>4527</v>
      </c>
      <c r="C467" s="1871" t="s">
        <v>5241</v>
      </c>
      <c r="D467" s="1056" t="s">
        <v>5242</v>
      </c>
      <c r="E467" s="1790">
        <v>75</v>
      </c>
      <c r="F467" s="1872"/>
      <c r="G467" s="765"/>
      <c r="H467" s="1345"/>
      <c r="I467" s="1115"/>
      <c r="J467" s="1868"/>
      <c r="K467" s="1887">
        <v>63</v>
      </c>
    </row>
    <row r="468" spans="1:11">
      <c r="A468" s="1806"/>
      <c r="B468" s="2170" t="s">
        <v>4527</v>
      </c>
      <c r="C468" s="1871" t="s">
        <v>5243</v>
      </c>
      <c r="D468" s="1056" t="s">
        <v>5244</v>
      </c>
      <c r="E468" s="1790">
        <v>60</v>
      </c>
      <c r="F468" s="1872"/>
      <c r="G468" s="765" t="s">
        <v>5245</v>
      </c>
      <c r="H468" s="1345"/>
      <c r="I468" s="1115"/>
      <c r="J468" s="1868" t="s">
        <v>2158</v>
      </c>
      <c r="K468" s="1887">
        <v>49.67</v>
      </c>
    </row>
    <row r="469" spans="1:11" ht="35.25" thickBot="1">
      <c r="A469" s="1806"/>
      <c r="B469" s="1888" t="s">
        <v>4527</v>
      </c>
      <c r="C469" s="1874" t="s">
        <v>4583</v>
      </c>
      <c r="D469" s="1889" t="s">
        <v>4584</v>
      </c>
      <c r="E469" s="1890">
        <v>45</v>
      </c>
      <c r="F469" s="1891"/>
      <c r="G469" s="1877"/>
      <c r="H469" s="1690"/>
      <c r="I469" s="1878"/>
      <c r="J469" s="1879" t="s">
        <v>4586</v>
      </c>
      <c r="K469" s="1892" t="s">
        <v>4587</v>
      </c>
    </row>
    <row r="470" spans="1:11" ht="35.25" thickBot="1">
      <c r="A470" s="1806"/>
      <c r="B470" s="1893" t="s">
        <v>912</v>
      </c>
      <c r="C470" s="1881" t="s">
        <v>4531</v>
      </c>
      <c r="D470" s="1967" t="s">
        <v>5246</v>
      </c>
      <c r="E470" s="1894">
        <v>90</v>
      </c>
      <c r="F470" s="1895" t="s">
        <v>646</v>
      </c>
      <c r="G470" s="1896" t="s">
        <v>800</v>
      </c>
      <c r="H470" s="1883">
        <v>1645</v>
      </c>
      <c r="I470" s="1884"/>
      <c r="J470" s="1885" t="s">
        <v>5247</v>
      </c>
      <c r="K470" s="1886">
        <v>73</v>
      </c>
    </row>
    <row r="471" spans="1:11">
      <c r="A471" s="1903"/>
      <c r="B471" s="1893" t="s">
        <v>912</v>
      </c>
      <c r="C471" s="1881" t="s">
        <v>4537</v>
      </c>
      <c r="D471" s="1922" t="s">
        <v>5248</v>
      </c>
      <c r="E471" s="1894">
        <v>85</v>
      </c>
      <c r="F471" s="1895" t="s">
        <v>174</v>
      </c>
      <c r="G471" s="1896" t="s">
        <v>800</v>
      </c>
      <c r="H471" s="1883">
        <v>1645</v>
      </c>
      <c r="I471" s="1884"/>
      <c r="J471" s="1885" t="s">
        <v>3107</v>
      </c>
      <c r="K471" s="1886">
        <v>68.540000000000006</v>
      </c>
    </row>
    <row r="472" spans="1:11" ht="35.25" thickBot="1">
      <c r="A472" s="1806"/>
      <c r="B472" s="805" t="s">
        <v>912</v>
      </c>
      <c r="C472" s="1055" t="s">
        <v>4544</v>
      </c>
      <c r="D472" s="1901" t="s">
        <v>5249</v>
      </c>
      <c r="E472" s="1790">
        <v>80</v>
      </c>
      <c r="F472" s="1872" t="s">
        <v>1218</v>
      </c>
      <c r="G472" s="766" t="s">
        <v>800</v>
      </c>
      <c r="H472" s="416" t="s">
        <v>627</v>
      </c>
      <c r="I472" s="1115"/>
      <c r="J472" s="1897" t="s">
        <v>5080</v>
      </c>
      <c r="K472" s="1898">
        <v>58.33</v>
      </c>
    </row>
    <row r="473" spans="1:11" ht="35.25" thickBot="1">
      <c r="A473" s="1806"/>
      <c r="B473" s="805" t="s">
        <v>912</v>
      </c>
      <c r="C473" s="1055" t="s">
        <v>4558</v>
      </c>
      <c r="D473" s="1901" t="s">
        <v>3088</v>
      </c>
      <c r="E473" s="1790">
        <v>120</v>
      </c>
      <c r="F473" s="1872" t="s">
        <v>5250</v>
      </c>
      <c r="G473" s="766" t="s">
        <v>800</v>
      </c>
      <c r="H473" s="1345" t="s">
        <v>5251</v>
      </c>
      <c r="I473" s="1115"/>
      <c r="J473" s="1345" t="s">
        <v>5251</v>
      </c>
      <c r="K473" s="1887" t="s">
        <v>5252</v>
      </c>
    </row>
    <row r="474" spans="1:11">
      <c r="A474" s="1806"/>
      <c r="B474" s="805" t="s">
        <v>912</v>
      </c>
      <c r="C474" s="1055" t="s">
        <v>913</v>
      </c>
      <c r="D474" s="375" t="s">
        <v>3088</v>
      </c>
      <c r="E474" s="1790">
        <v>150</v>
      </c>
      <c r="F474" s="1872" t="s">
        <v>2462</v>
      </c>
      <c r="G474" s="766" t="s">
        <v>800</v>
      </c>
      <c r="H474" s="1345" t="s">
        <v>5254</v>
      </c>
      <c r="I474" s="1115"/>
      <c r="J474" s="1345" t="s">
        <v>5254</v>
      </c>
      <c r="K474" s="1887" t="s">
        <v>5255</v>
      </c>
    </row>
    <row r="475" spans="1:11" ht="35.25" thickBot="1">
      <c r="A475" s="1806"/>
      <c r="B475" s="2001" t="s">
        <v>5437</v>
      </c>
      <c r="C475" s="2002" t="s">
        <v>5438</v>
      </c>
      <c r="D475" s="2003" t="s">
        <v>5439</v>
      </c>
      <c r="E475" s="2004">
        <v>115</v>
      </c>
      <c r="F475" s="2005" t="s">
        <v>5440</v>
      </c>
      <c r="G475" s="2006" t="s">
        <v>800</v>
      </c>
      <c r="H475" s="2007"/>
      <c r="I475" s="2008"/>
      <c r="J475" s="2009" t="s">
        <v>5441</v>
      </c>
      <c r="K475" s="2010">
        <v>84</v>
      </c>
    </row>
    <row r="476" spans="1:11" ht="35.25" thickTop="1">
      <c r="A476" s="1806"/>
      <c r="B476" s="69" t="s">
        <v>5268</v>
      </c>
      <c r="C476" s="82" t="s">
        <v>4714</v>
      </c>
      <c r="D476" s="322" t="s">
        <v>653</v>
      </c>
      <c r="E476" s="1478">
        <v>60</v>
      </c>
      <c r="F476" s="1479"/>
      <c r="G476" s="2090" t="s">
        <v>5269</v>
      </c>
      <c r="H476" s="84" t="s">
        <v>5270</v>
      </c>
      <c r="I476" s="132" t="s">
        <v>903</v>
      </c>
      <c r="J476" s="2093"/>
      <c r="K476" s="2145"/>
    </row>
    <row r="477" spans="1:11">
      <c r="A477" s="1806"/>
      <c r="B477" s="69" t="s">
        <v>5016</v>
      </c>
      <c r="C477" s="82" t="s">
        <v>4714</v>
      </c>
      <c r="D477" s="322" t="s">
        <v>653</v>
      </c>
      <c r="E477" s="1783">
        <v>45</v>
      </c>
      <c r="F477" s="1784"/>
      <c r="G477" s="2090"/>
      <c r="H477" s="42"/>
      <c r="I477" s="132"/>
      <c r="J477" s="2093"/>
      <c r="K477" s="1999"/>
    </row>
    <row r="478" spans="1:11">
      <c r="A478" s="1806"/>
      <c r="B478" s="69" t="s">
        <v>5024</v>
      </c>
      <c r="C478" s="82" t="s">
        <v>4714</v>
      </c>
      <c r="D478" s="322" t="s">
        <v>1629</v>
      </c>
      <c r="E478" s="1478">
        <v>60</v>
      </c>
      <c r="F478" s="1479"/>
      <c r="G478" s="2090"/>
      <c r="H478" s="84"/>
      <c r="I478" s="132"/>
      <c r="J478" s="2093"/>
      <c r="K478" s="1777"/>
    </row>
    <row r="479" spans="1:11">
      <c r="A479" s="1806"/>
      <c r="B479" s="69" t="s">
        <v>5271</v>
      </c>
      <c r="C479" s="82" t="s">
        <v>4714</v>
      </c>
      <c r="D479" s="218" t="s">
        <v>550</v>
      </c>
      <c r="E479" s="1783">
        <v>120</v>
      </c>
      <c r="F479" s="1784" t="s">
        <v>608</v>
      </c>
      <c r="G479" s="1601" t="s">
        <v>5272</v>
      </c>
      <c r="H479" s="1345" t="s">
        <v>5273</v>
      </c>
      <c r="I479" s="455" t="s">
        <v>701</v>
      </c>
      <c r="J479" s="3803" t="s">
        <v>5274</v>
      </c>
      <c r="K479" s="1998">
        <v>102.5</v>
      </c>
    </row>
    <row r="480" spans="1:11">
      <c r="A480" s="1806"/>
      <c r="B480" s="69" t="s">
        <v>5275</v>
      </c>
      <c r="C480" s="82" t="s">
        <v>4714</v>
      </c>
      <c r="D480" s="322" t="s">
        <v>1629</v>
      </c>
      <c r="E480" s="1478">
        <v>60</v>
      </c>
      <c r="F480" s="1479"/>
      <c r="G480" s="1116"/>
      <c r="H480" s="1345" t="s">
        <v>608</v>
      </c>
      <c r="I480" s="455" t="s">
        <v>701</v>
      </c>
      <c r="J480" s="1345" t="s">
        <v>794</v>
      </c>
      <c r="K480" s="1997">
        <v>49.5</v>
      </c>
    </row>
    <row r="481" spans="1:11">
      <c r="A481" s="1806"/>
      <c r="B481" s="69" t="s">
        <v>5276</v>
      </c>
      <c r="C481" s="82" t="s">
        <v>4714</v>
      </c>
      <c r="D481" s="322" t="s">
        <v>653</v>
      </c>
      <c r="E481" s="1783">
        <v>45</v>
      </c>
      <c r="F481" s="1477" t="s">
        <v>792</v>
      </c>
      <c r="G481" s="1116"/>
      <c r="H481" s="1345" t="s">
        <v>5127</v>
      </c>
      <c r="I481" s="455" t="s">
        <v>701</v>
      </c>
      <c r="J481" s="1345" t="s">
        <v>5277</v>
      </c>
      <c r="K481" s="1997">
        <v>41.2</v>
      </c>
    </row>
    <row r="482" spans="1:11">
      <c r="A482" s="1806"/>
      <c r="B482" s="69" t="s">
        <v>5278</v>
      </c>
      <c r="C482" s="82" t="s">
        <v>4714</v>
      </c>
      <c r="D482" s="322" t="s">
        <v>2976</v>
      </c>
      <c r="E482" s="1783">
        <v>60</v>
      </c>
      <c r="F482" s="1477" t="s">
        <v>2170</v>
      </c>
      <c r="G482" s="1116" t="s">
        <v>5279</v>
      </c>
      <c r="H482" s="1345" t="s">
        <v>5280</v>
      </c>
      <c r="I482" s="455" t="s">
        <v>701</v>
      </c>
      <c r="J482" s="1345" t="s">
        <v>1104</v>
      </c>
      <c r="K482" s="1997">
        <v>54.5</v>
      </c>
    </row>
    <row r="483" spans="1:11">
      <c r="A483" s="1806"/>
      <c r="B483" s="69" t="s">
        <v>5281</v>
      </c>
      <c r="C483" s="82" t="s">
        <v>4714</v>
      </c>
      <c r="D483" s="322" t="s">
        <v>5059</v>
      </c>
      <c r="E483" s="33">
        <v>80</v>
      </c>
      <c r="F483" s="34" t="s">
        <v>5282</v>
      </c>
      <c r="G483" s="276" t="s">
        <v>5272</v>
      </c>
      <c r="H483" s="1345" t="s">
        <v>5283</v>
      </c>
      <c r="I483" s="455" t="s">
        <v>701</v>
      </c>
      <c r="J483" s="203" t="s">
        <v>5284</v>
      </c>
      <c r="K483" s="1777">
        <v>70</v>
      </c>
    </row>
    <row r="484" spans="1:11">
      <c r="A484" s="1806"/>
      <c r="B484" s="69" t="s">
        <v>5285</v>
      </c>
      <c r="C484" s="82" t="s">
        <v>4714</v>
      </c>
      <c r="D484" s="218" t="s">
        <v>550</v>
      </c>
      <c r="E484" s="1783">
        <v>120</v>
      </c>
      <c r="F484" s="1784" t="s">
        <v>608</v>
      </c>
      <c r="G484" s="1601" t="s">
        <v>5272</v>
      </c>
      <c r="H484" s="1345" t="s">
        <v>5273</v>
      </c>
      <c r="I484" s="132" t="s">
        <v>701</v>
      </c>
      <c r="J484" s="3803" t="s">
        <v>5274</v>
      </c>
      <c r="K484" s="1998">
        <v>102.5</v>
      </c>
    </row>
    <row r="485" spans="1:11">
      <c r="A485" s="1903"/>
      <c r="B485" s="69" t="s">
        <v>5286</v>
      </c>
      <c r="C485" s="82" t="s">
        <v>4714</v>
      </c>
      <c r="D485" s="218" t="s">
        <v>5051</v>
      </c>
      <c r="E485" s="1783">
        <v>80</v>
      </c>
      <c r="F485" s="1784" t="s">
        <v>5287</v>
      </c>
      <c r="G485" s="1713" t="s">
        <v>5272</v>
      </c>
      <c r="H485" s="1345" t="s">
        <v>5288</v>
      </c>
      <c r="I485" s="132" t="s">
        <v>701</v>
      </c>
      <c r="J485" s="908" t="s">
        <v>5289</v>
      </c>
      <c r="K485" s="1999">
        <v>66.83</v>
      </c>
    </row>
    <row r="486" spans="1:11">
      <c r="A486" s="1806"/>
      <c r="B486" s="69" t="s">
        <v>5290</v>
      </c>
      <c r="C486" s="82" t="s">
        <v>4714</v>
      </c>
      <c r="D486" s="605" t="s">
        <v>4745</v>
      </c>
      <c r="E486" s="33">
        <v>125</v>
      </c>
      <c r="F486" s="34" t="s">
        <v>5291</v>
      </c>
      <c r="G486" s="276" t="s">
        <v>5292</v>
      </c>
      <c r="H486" s="1345" t="s">
        <v>5293</v>
      </c>
      <c r="I486" s="132" t="s">
        <v>701</v>
      </c>
      <c r="J486" s="203" t="s">
        <v>5294</v>
      </c>
      <c r="K486" s="1777">
        <v>109.69</v>
      </c>
    </row>
    <row r="487" spans="1:11">
      <c r="A487" s="374"/>
      <c r="B487" s="69" t="s">
        <v>5058</v>
      </c>
      <c r="C487" s="82" t="s">
        <v>4714</v>
      </c>
      <c r="D487" s="322" t="s">
        <v>5059</v>
      </c>
      <c r="E487" s="33">
        <v>80</v>
      </c>
      <c r="F487" s="34" t="s">
        <v>5282</v>
      </c>
      <c r="G487" s="1541" t="s">
        <v>5295</v>
      </c>
      <c r="H487" s="69">
        <v>2080</v>
      </c>
      <c r="I487" s="486" t="s">
        <v>5296</v>
      </c>
      <c r="J487" s="2146" t="s">
        <v>4388</v>
      </c>
      <c r="K487" s="2099">
        <v>71.849999999999994</v>
      </c>
    </row>
    <row r="488" spans="1:11">
      <c r="A488" s="413" t="s">
        <v>1</v>
      </c>
      <c r="B488" s="413"/>
      <c r="C488" s="791"/>
      <c r="D488" s="372"/>
      <c r="E488" s="1848"/>
      <c r="F488" s="1849"/>
      <c r="G488" s="270"/>
      <c r="H488" s="1850"/>
      <c r="I488" s="413"/>
      <c r="J488" s="1851"/>
      <c r="K488" s="1847"/>
    </row>
    <row r="489" spans="1:11">
      <c r="A489" s="790" t="s">
        <v>1004</v>
      </c>
      <c r="B489" s="790"/>
      <c r="C489" s="1852"/>
      <c r="D489" s="785"/>
      <c r="E489" s="1848"/>
      <c r="F489" s="1849"/>
      <c r="G489" s="270"/>
      <c r="H489" s="1850"/>
      <c r="I489" s="413"/>
      <c r="J489" s="1851"/>
      <c r="K489" s="1847"/>
    </row>
    <row r="490" spans="1:11" ht="35.25" thickBot="1">
      <c r="A490" s="374"/>
      <c r="B490" s="412"/>
      <c r="C490" s="372"/>
      <c r="D490" s="372"/>
      <c r="E490" s="1848"/>
      <c r="F490" s="1849"/>
      <c r="G490" s="270"/>
      <c r="H490" s="1850"/>
      <c r="I490" s="412"/>
      <c r="J490" s="1851"/>
      <c r="K490" s="1847"/>
    </row>
    <row r="491" spans="1:11">
      <c r="A491" s="1853"/>
      <c r="B491" s="1854" t="s">
        <v>3</v>
      </c>
      <c r="C491" s="80" t="s">
        <v>4</v>
      </c>
      <c r="D491" s="379" t="s">
        <v>5</v>
      </c>
      <c r="E491" s="1855" t="s">
        <v>6</v>
      </c>
      <c r="F491" s="1856" t="s">
        <v>6</v>
      </c>
      <c r="G491" s="201" t="s">
        <v>7</v>
      </c>
      <c r="H491" s="80" t="s">
        <v>8</v>
      </c>
      <c r="I491" s="80" t="s">
        <v>9</v>
      </c>
      <c r="J491" s="1857" t="s">
        <v>10</v>
      </c>
      <c r="K491" s="1858" t="s">
        <v>10</v>
      </c>
    </row>
    <row r="492" spans="1:11" ht="35.25" thickBot="1">
      <c r="A492" s="1859"/>
      <c r="B492" s="1860"/>
      <c r="C492" s="414"/>
      <c r="D492" s="381" t="s">
        <v>11</v>
      </c>
      <c r="E492" s="1861" t="s">
        <v>12</v>
      </c>
      <c r="F492" s="1862" t="s">
        <v>13</v>
      </c>
      <c r="G492" s="202"/>
      <c r="H492" s="414" t="s">
        <v>14</v>
      </c>
      <c r="I492" s="414"/>
      <c r="J492" s="1863" t="s">
        <v>15</v>
      </c>
      <c r="K492" s="1864" t="s">
        <v>16</v>
      </c>
    </row>
    <row r="493" spans="1:11" ht="35.25" thickBot="1">
      <c r="A493" s="1806"/>
      <c r="B493" s="2236" t="s">
        <v>6289</v>
      </c>
      <c r="C493" s="1871"/>
      <c r="D493" s="1464"/>
      <c r="E493" s="1865"/>
      <c r="F493" s="1866"/>
      <c r="G493" s="765"/>
      <c r="H493" s="1345"/>
      <c r="I493" s="1867"/>
      <c r="J493" s="1868"/>
      <c r="K493" s="1869"/>
    </row>
    <row r="494" spans="1:11" ht="35.25" thickBot="1">
      <c r="A494" s="1806"/>
      <c r="B494" s="1870" t="s">
        <v>6290</v>
      </c>
      <c r="C494" s="2237"/>
      <c r="D494" s="1464" t="s">
        <v>6291</v>
      </c>
      <c r="E494" s="1865">
        <v>35</v>
      </c>
      <c r="F494" s="1866" t="s">
        <v>264</v>
      </c>
      <c r="G494" s="765" t="s">
        <v>2053</v>
      </c>
      <c r="H494" s="1345">
        <v>420</v>
      </c>
      <c r="I494" s="1867" t="s">
        <v>6292</v>
      </c>
      <c r="J494" s="2238" t="s">
        <v>6293</v>
      </c>
      <c r="K494" s="1869">
        <v>23.83</v>
      </c>
    </row>
    <row r="495" spans="1:11">
      <c r="A495" s="1806"/>
      <c r="B495" s="1870" t="s">
        <v>6294</v>
      </c>
      <c r="C495" s="2237" t="s">
        <v>6295</v>
      </c>
      <c r="D495" s="1464" t="s">
        <v>6296</v>
      </c>
      <c r="E495" s="1865">
        <v>30</v>
      </c>
      <c r="F495" s="1866" t="s">
        <v>1527</v>
      </c>
      <c r="G495" s="765" t="s">
        <v>2053</v>
      </c>
      <c r="H495" s="1345">
        <v>1440</v>
      </c>
      <c r="I495" s="1867" t="s">
        <v>6297</v>
      </c>
      <c r="J495" s="2238">
        <v>1565.8</v>
      </c>
      <c r="K495" s="1869">
        <v>26.1</v>
      </c>
    </row>
    <row r="496" spans="1:11">
      <c r="A496" s="1806"/>
      <c r="B496" s="1870" t="s">
        <v>6298</v>
      </c>
      <c r="C496" s="1871"/>
      <c r="D496" s="1464" t="s">
        <v>6291</v>
      </c>
      <c r="E496" s="1790">
        <v>25</v>
      </c>
      <c r="F496" s="1872" t="s">
        <v>2283</v>
      </c>
      <c r="G496" s="765" t="s">
        <v>2053</v>
      </c>
      <c r="H496" s="1345">
        <v>330</v>
      </c>
      <c r="I496" s="1115" t="s">
        <v>6299</v>
      </c>
      <c r="J496" s="1868">
        <v>378.1</v>
      </c>
      <c r="K496" s="1468">
        <v>18.91</v>
      </c>
    </row>
    <row r="497" spans="1:11">
      <c r="A497" s="1806"/>
      <c r="B497" s="1870" t="s">
        <v>6300</v>
      </c>
      <c r="C497" s="1871"/>
      <c r="D497" s="1464" t="s">
        <v>6291</v>
      </c>
      <c r="E497" s="1790">
        <v>25</v>
      </c>
      <c r="F497" s="1872" t="s">
        <v>2283</v>
      </c>
      <c r="G497" s="765" t="s">
        <v>2053</v>
      </c>
      <c r="H497" s="1345">
        <v>350</v>
      </c>
      <c r="I497" s="1115" t="s">
        <v>6301</v>
      </c>
      <c r="J497" s="1868">
        <v>399.5</v>
      </c>
      <c r="K497" s="1468">
        <v>19.98</v>
      </c>
    </row>
    <row r="498" spans="1:11">
      <c r="A498" s="1806"/>
      <c r="B498" s="1870" t="s">
        <v>6302</v>
      </c>
      <c r="C498" s="1871"/>
      <c r="D498" s="1464" t="s">
        <v>6291</v>
      </c>
      <c r="E498" s="1790">
        <v>65</v>
      </c>
      <c r="F498" s="1477" t="s">
        <v>3386</v>
      </c>
      <c r="G498" s="765" t="s">
        <v>6303</v>
      </c>
      <c r="H498" s="1345">
        <v>1050</v>
      </c>
      <c r="I498" s="1115" t="s">
        <v>6304</v>
      </c>
      <c r="J498" s="1868" t="s">
        <v>6305</v>
      </c>
      <c r="K498" s="1468">
        <v>57.43</v>
      </c>
    </row>
    <row r="499" spans="1:11">
      <c r="A499" s="1806"/>
      <c r="B499" s="1870" t="s">
        <v>6306</v>
      </c>
      <c r="C499" s="1871"/>
      <c r="D499" s="1464" t="s">
        <v>6291</v>
      </c>
      <c r="E499" s="1790">
        <v>25</v>
      </c>
      <c r="F499" s="1872" t="s">
        <v>6307</v>
      </c>
      <c r="G499" s="765" t="s">
        <v>6303</v>
      </c>
      <c r="H499" s="1345"/>
      <c r="I499" s="1115" t="s">
        <v>6308</v>
      </c>
      <c r="J499" s="1868" t="s">
        <v>6309</v>
      </c>
      <c r="K499" s="1468">
        <v>21.14</v>
      </c>
    </row>
    <row r="500" spans="1:11">
      <c r="A500" s="1806"/>
      <c r="B500" s="1870" t="s">
        <v>6310</v>
      </c>
      <c r="C500" s="1871"/>
      <c r="D500" s="1464" t="s">
        <v>6291</v>
      </c>
      <c r="E500" s="1790">
        <v>30</v>
      </c>
      <c r="F500" s="1872" t="s">
        <v>264</v>
      </c>
      <c r="G500" s="765" t="s">
        <v>6303</v>
      </c>
      <c r="H500" s="1345"/>
      <c r="I500" s="1115" t="s">
        <v>6311</v>
      </c>
      <c r="J500" s="1868" t="s">
        <v>6293</v>
      </c>
      <c r="K500" s="1468">
        <v>23.82</v>
      </c>
    </row>
    <row r="501" spans="1:11">
      <c r="A501" s="1806"/>
      <c r="B501" s="1870" t="s">
        <v>6312</v>
      </c>
      <c r="C501" s="1871"/>
      <c r="D501" s="1464" t="s">
        <v>6291</v>
      </c>
      <c r="E501" s="1790">
        <v>70</v>
      </c>
      <c r="F501" s="2252">
        <v>43544</v>
      </c>
      <c r="G501" s="765" t="s">
        <v>6303</v>
      </c>
      <c r="H501" s="1345"/>
      <c r="I501" s="1115" t="s">
        <v>6313</v>
      </c>
      <c r="J501" s="1868" t="s">
        <v>6314</v>
      </c>
      <c r="K501" s="1468">
        <v>61.46</v>
      </c>
    </row>
    <row r="502" spans="1:11">
      <c r="A502" s="1806"/>
      <c r="B502" s="1870" t="s">
        <v>6315</v>
      </c>
      <c r="C502" s="1871"/>
      <c r="D502" s="1598" t="s">
        <v>6291</v>
      </c>
      <c r="E502" s="1790">
        <v>28</v>
      </c>
      <c r="F502" s="1872" t="s">
        <v>1863</v>
      </c>
      <c r="G502" s="765" t="s">
        <v>6303</v>
      </c>
      <c r="H502" s="1345"/>
      <c r="I502" s="1115" t="s">
        <v>6316</v>
      </c>
      <c r="J502" s="1868" t="s">
        <v>6317</v>
      </c>
      <c r="K502" s="1468">
        <v>22.75</v>
      </c>
    </row>
    <row r="503" spans="1:11">
      <c r="A503" s="1806"/>
      <c r="B503" s="1870" t="s">
        <v>6318</v>
      </c>
      <c r="C503" s="1871"/>
      <c r="D503" s="1464" t="s">
        <v>6291</v>
      </c>
      <c r="E503" s="1790">
        <v>30</v>
      </c>
      <c r="F503" s="1872" t="s">
        <v>190</v>
      </c>
      <c r="G503" s="765" t="s">
        <v>6303</v>
      </c>
      <c r="H503" s="1345"/>
      <c r="I503" s="1115" t="s">
        <v>6319</v>
      </c>
      <c r="J503" s="1868" t="s">
        <v>6320</v>
      </c>
      <c r="K503" s="1468">
        <v>27.59</v>
      </c>
    </row>
    <row r="504" spans="1:11">
      <c r="A504" s="1806"/>
      <c r="B504" s="1870" t="s">
        <v>6315</v>
      </c>
      <c r="C504" s="1871"/>
      <c r="D504" s="1464" t="s">
        <v>6291</v>
      </c>
      <c r="E504" s="1790"/>
      <c r="F504" s="1872"/>
      <c r="G504" s="765" t="s">
        <v>2053</v>
      </c>
      <c r="H504" s="1345">
        <v>400</v>
      </c>
      <c r="I504" s="1115" t="s">
        <v>6321</v>
      </c>
      <c r="J504" s="1868" t="s">
        <v>6322</v>
      </c>
      <c r="K504" s="1468">
        <v>22.65</v>
      </c>
    </row>
    <row r="505" spans="1:11" ht="35.25" thickBot="1">
      <c r="A505" s="1806"/>
      <c r="B505" s="1870" t="s">
        <v>6318</v>
      </c>
      <c r="C505" s="1871"/>
      <c r="D505" s="1464" t="s">
        <v>6291</v>
      </c>
      <c r="E505" s="1827"/>
      <c r="F505" s="1907"/>
      <c r="G505" s="765" t="s">
        <v>2053</v>
      </c>
      <c r="H505" s="1345">
        <v>490</v>
      </c>
      <c r="I505" s="1115" t="s">
        <v>6323</v>
      </c>
      <c r="J505" s="1868" t="s">
        <v>6324</v>
      </c>
      <c r="K505" s="1468">
        <v>24.46</v>
      </c>
    </row>
    <row r="506" spans="1:11">
      <c r="A506" s="1806"/>
      <c r="B506" s="2170"/>
      <c r="C506" s="1881"/>
      <c r="D506" s="1464"/>
      <c r="E506" s="1865"/>
      <c r="F506" s="1866"/>
      <c r="G506" s="1882"/>
      <c r="H506" s="1883"/>
      <c r="I506" s="1884"/>
      <c r="J506" s="1885"/>
      <c r="K506" s="1886"/>
    </row>
    <row r="507" spans="1:11">
      <c r="A507" s="1806"/>
      <c r="B507" s="685" t="s">
        <v>5297</v>
      </c>
      <c r="C507" s="3756"/>
      <c r="D507" s="3758"/>
      <c r="E507" s="252"/>
      <c r="F507" s="241"/>
      <c r="G507" s="276"/>
      <c r="H507" s="29"/>
      <c r="I507" s="416"/>
      <c r="J507" s="203"/>
      <c r="K507" s="311"/>
    </row>
    <row r="508" spans="1:11">
      <c r="A508" s="1806"/>
      <c r="B508" s="852" t="s">
        <v>5006</v>
      </c>
      <c r="C508" s="753" t="s">
        <v>2233</v>
      </c>
      <c r="D508" s="634" t="s">
        <v>5007</v>
      </c>
      <c r="E508" s="1478" t="s">
        <v>5008</v>
      </c>
      <c r="F508" s="1479" t="s">
        <v>2977</v>
      </c>
      <c r="G508" s="1116"/>
      <c r="H508" s="1345"/>
      <c r="I508" s="1349"/>
      <c r="J508" s="2102" t="s">
        <v>5009</v>
      </c>
      <c r="K508" s="2102" t="s">
        <v>1181</v>
      </c>
    </row>
    <row r="509" spans="1:11">
      <c r="A509" s="1806"/>
      <c r="B509" s="852" t="s">
        <v>5006</v>
      </c>
      <c r="C509" s="218" t="s">
        <v>5010</v>
      </c>
      <c r="D509" s="634" t="s">
        <v>5007</v>
      </c>
      <c r="E509" s="1478" t="s">
        <v>5008</v>
      </c>
      <c r="F509" s="1479" t="s">
        <v>1223</v>
      </c>
      <c r="G509" s="1713"/>
      <c r="H509" s="69"/>
      <c r="I509" s="69"/>
      <c r="J509" s="908" t="s">
        <v>627</v>
      </c>
      <c r="K509" s="2129" t="s">
        <v>1182</v>
      </c>
    </row>
    <row r="510" spans="1:11">
      <c r="A510" s="1806"/>
      <c r="B510" s="852" t="s">
        <v>5006</v>
      </c>
      <c r="C510" s="634" t="s">
        <v>5011</v>
      </c>
      <c r="D510" s="634" t="s">
        <v>5007</v>
      </c>
      <c r="E510" s="1478" t="s">
        <v>5012</v>
      </c>
      <c r="F510" s="1479" t="s">
        <v>5013</v>
      </c>
      <c r="G510" s="1713"/>
      <c r="H510" s="69"/>
      <c r="I510" s="69"/>
      <c r="J510" s="908" t="s">
        <v>5014</v>
      </c>
      <c r="K510" s="2129" t="s">
        <v>1183</v>
      </c>
    </row>
    <row r="511" spans="1:11">
      <c r="A511" s="1806"/>
      <c r="B511" s="852"/>
      <c r="C511" s="634"/>
      <c r="D511" s="634"/>
      <c r="E511" s="1478"/>
      <c r="F511" s="1479"/>
      <c r="G511" s="1713"/>
      <c r="H511" s="69"/>
      <c r="I511" s="69"/>
      <c r="J511" s="908"/>
      <c r="K511" s="2129"/>
    </row>
    <row r="512" spans="1:11">
      <c r="A512" s="1903"/>
      <c r="B512" s="69"/>
      <c r="C512" s="82"/>
      <c r="D512" s="605"/>
      <c r="E512" s="33"/>
      <c r="F512" s="34"/>
      <c r="G512" s="276"/>
      <c r="H512" s="1345"/>
      <c r="I512" s="455"/>
      <c r="J512" s="959"/>
      <c r="K512" s="1777"/>
    </row>
    <row r="513" spans="1:11">
      <c r="A513" s="1806"/>
      <c r="B513" s="387" t="s">
        <v>86</v>
      </c>
      <c r="C513" s="3766"/>
      <c r="D513" s="3767"/>
      <c r="E513" s="252"/>
      <c r="F513" s="241"/>
      <c r="G513" s="276"/>
      <c r="H513" s="29"/>
      <c r="I513" s="416"/>
      <c r="J513" s="203"/>
      <c r="K513" s="311"/>
    </row>
    <row r="514" spans="1:11">
      <c r="A514" s="1806"/>
      <c r="B514" s="1597" t="s">
        <v>4043</v>
      </c>
      <c r="C514" s="362" t="s">
        <v>656</v>
      </c>
      <c r="D514" s="1540" t="s">
        <v>4051</v>
      </c>
      <c r="E514" s="1476">
        <v>550</v>
      </c>
      <c r="F514" s="1477" t="s">
        <v>5287</v>
      </c>
      <c r="G514" s="1601" t="s">
        <v>5298</v>
      </c>
      <c r="H514" s="20"/>
      <c r="I514" s="404"/>
      <c r="J514" s="405" t="s">
        <v>1095</v>
      </c>
      <c r="K514" s="478" t="s">
        <v>5299</v>
      </c>
    </row>
    <row r="515" spans="1:11" ht="38.25">
      <c r="A515" s="1806"/>
      <c r="B515" s="1597" t="s">
        <v>4043</v>
      </c>
      <c r="C515" s="362" t="s">
        <v>3650</v>
      </c>
      <c r="D515" s="1598" t="s">
        <v>4051</v>
      </c>
      <c r="E515" s="1476">
        <v>750</v>
      </c>
      <c r="F515" s="1477" t="s">
        <v>5300</v>
      </c>
      <c r="G515" s="1601" t="s">
        <v>5298</v>
      </c>
      <c r="H515" s="29"/>
      <c r="I515" s="132"/>
      <c r="J515" s="741" t="s">
        <v>193</v>
      </c>
      <c r="K515" s="692" t="s">
        <v>5301</v>
      </c>
    </row>
    <row r="516" spans="1:11">
      <c r="A516" s="1806"/>
      <c r="B516" s="1597" t="s">
        <v>4043</v>
      </c>
      <c r="C516" s="362" t="s">
        <v>3776</v>
      </c>
      <c r="D516" s="1598" t="s">
        <v>4051</v>
      </c>
      <c r="E516" s="1476">
        <v>790</v>
      </c>
      <c r="F516" s="1477" t="s">
        <v>4702</v>
      </c>
      <c r="G516" s="1601" t="s">
        <v>5298</v>
      </c>
      <c r="H516" s="29"/>
      <c r="I516" s="132"/>
      <c r="J516" s="360" t="s">
        <v>4796</v>
      </c>
      <c r="K516" s="311" t="s">
        <v>5302</v>
      </c>
    </row>
    <row r="517" spans="1:11" ht="35.25" thickBot="1">
      <c r="A517" s="1806"/>
      <c r="B517" s="1163" t="s">
        <v>5303</v>
      </c>
      <c r="C517" s="362" t="s">
        <v>3450</v>
      </c>
      <c r="D517" s="358" t="s">
        <v>3216</v>
      </c>
      <c r="E517" s="1476">
        <v>130</v>
      </c>
      <c r="F517" s="1477" t="s">
        <v>526</v>
      </c>
      <c r="G517" s="1539" t="s">
        <v>5298</v>
      </c>
      <c r="H517" s="69"/>
      <c r="I517" s="486" t="s">
        <v>5304</v>
      </c>
      <c r="J517" s="363" t="s">
        <v>3405</v>
      </c>
      <c r="K517" s="364">
        <v>107.5</v>
      </c>
    </row>
    <row r="518" spans="1:11">
      <c r="A518" s="1806"/>
      <c r="B518" s="1597" t="s">
        <v>5305</v>
      </c>
      <c r="C518" s="362" t="s">
        <v>3033</v>
      </c>
      <c r="D518" s="1540" t="s">
        <v>3294</v>
      </c>
      <c r="E518" s="1474">
        <v>10</v>
      </c>
      <c r="F518" s="1600" t="s">
        <v>5306</v>
      </c>
      <c r="G518" s="1601" t="s">
        <v>5307</v>
      </c>
      <c r="H518" s="1599" t="s">
        <v>5308</v>
      </c>
      <c r="I518" s="484"/>
      <c r="J518" s="485" t="s">
        <v>4437</v>
      </c>
      <c r="K518" s="577" t="s">
        <v>5309</v>
      </c>
    </row>
    <row r="519" spans="1:11">
      <c r="A519" s="1806"/>
      <c r="B519" s="797"/>
      <c r="C519" s="786"/>
      <c r="D519" s="605"/>
      <c r="E519" s="182"/>
      <c r="F519" s="1606"/>
      <c r="G519" s="766"/>
      <c r="H519" s="162"/>
      <c r="I519" s="455"/>
      <c r="J519" s="2253"/>
      <c r="K519" s="1918"/>
    </row>
    <row r="520" spans="1:11">
      <c r="A520" s="1806"/>
      <c r="B520" s="69"/>
      <c r="C520" s="82"/>
      <c r="D520" s="322"/>
      <c r="E520" s="1478"/>
      <c r="F520" s="1479"/>
      <c r="G520" s="1116"/>
      <c r="H520" s="1345"/>
      <c r="I520" s="455"/>
      <c r="J520" s="1345"/>
      <c r="K520" s="1997"/>
    </row>
    <row r="521" spans="1:11">
      <c r="A521" s="1806"/>
      <c r="B521" s="685"/>
      <c r="C521" s="3766"/>
      <c r="D521" s="3767"/>
      <c r="E521" s="252"/>
      <c r="F521" s="241"/>
      <c r="G521" s="276"/>
      <c r="H521" s="29"/>
      <c r="I521" s="416"/>
      <c r="J521" s="203"/>
      <c r="K521" s="311"/>
    </row>
    <row r="522" spans="1:11" ht="35.25" thickBot="1">
      <c r="A522" s="1806"/>
      <c r="B522" s="645"/>
      <c r="C522" s="82"/>
      <c r="D522" s="605"/>
      <c r="E522" s="252"/>
      <c r="F522" s="241"/>
      <c r="G522" s="276"/>
      <c r="H522" s="29"/>
      <c r="I522" s="1804"/>
      <c r="J522" s="203"/>
      <c r="K522" s="3154"/>
    </row>
    <row r="523" spans="1:11" ht="35.25" thickBot="1">
      <c r="A523" s="1806"/>
      <c r="B523" s="608"/>
      <c r="C523" s="786"/>
      <c r="D523" s="1413"/>
      <c r="E523" s="1913"/>
      <c r="F523" s="1914"/>
      <c r="G523" s="766"/>
      <c r="H523" s="162"/>
      <c r="I523" s="455"/>
      <c r="J523" s="2253"/>
      <c r="K523" s="2254"/>
    </row>
    <row r="524" spans="1:11">
      <c r="A524" s="1806"/>
      <c r="B524" s="387"/>
      <c r="C524" s="2255"/>
      <c r="D524" s="2019"/>
      <c r="E524" s="137"/>
      <c r="F524" s="241"/>
      <c r="G524" s="276"/>
      <c r="H524" s="29"/>
      <c r="I524" s="455"/>
      <c r="J524" s="2253"/>
      <c r="K524" s="2254"/>
    </row>
    <row r="525" spans="1:11">
      <c r="A525" s="1806"/>
      <c r="B525" s="645"/>
      <c r="C525" s="82"/>
      <c r="D525" s="605"/>
      <c r="E525" s="137"/>
      <c r="F525" s="241"/>
      <c r="G525" s="276"/>
      <c r="H525" s="29"/>
      <c r="I525" s="455"/>
      <c r="J525" s="2253"/>
      <c r="K525" s="3154"/>
    </row>
    <row r="526" spans="1:11">
      <c r="A526" s="1903"/>
      <c r="B526" s="796"/>
      <c r="C526" s="786"/>
      <c r="D526" s="605"/>
      <c r="E526" s="182"/>
      <c r="F526" s="1606"/>
      <c r="G526" s="766"/>
      <c r="H526" s="162"/>
      <c r="I526" s="455"/>
      <c r="J526" s="2253"/>
      <c r="K526" s="1918"/>
    </row>
    <row r="527" spans="1:11">
      <c r="A527" s="1806"/>
      <c r="B527" s="69"/>
      <c r="C527" s="82"/>
      <c r="D527" s="322"/>
      <c r="E527" s="33"/>
      <c r="F527" s="34"/>
      <c r="G527" s="1541"/>
      <c r="H527" s="69"/>
      <c r="I527" s="486"/>
      <c r="J527" s="2146"/>
      <c r="K527" s="2099"/>
    </row>
    <row r="528" spans="1:11">
      <c r="A528" s="374"/>
      <c r="B528" s="374"/>
      <c r="C528" s="785"/>
      <c r="D528" s="785"/>
      <c r="E528" s="785"/>
      <c r="F528" s="785"/>
      <c r="G528" s="785"/>
      <c r="H528" s="785"/>
      <c r="I528" s="1845"/>
      <c r="J528" s="1846"/>
      <c r="K528" s="1847"/>
    </row>
    <row r="529" spans="1:11">
      <c r="A529" s="413" t="s">
        <v>1</v>
      </c>
      <c r="B529" s="413"/>
      <c r="C529" s="791"/>
      <c r="D529" s="372"/>
      <c r="E529" s="1848"/>
      <c r="F529" s="1849"/>
      <c r="G529" s="270"/>
      <c r="H529" s="1850"/>
      <c r="I529" s="413"/>
      <c r="J529" s="1851"/>
      <c r="K529" s="1847"/>
    </row>
    <row r="530" spans="1:11">
      <c r="A530" s="790" t="s">
        <v>1004</v>
      </c>
      <c r="B530" s="790"/>
      <c r="C530" s="1852"/>
      <c r="D530" s="785"/>
      <c r="E530" s="1848"/>
      <c r="F530" s="1849"/>
      <c r="G530" s="270"/>
      <c r="H530" s="1850"/>
      <c r="I530" s="413"/>
      <c r="J530" s="1851"/>
      <c r="K530" s="1847"/>
    </row>
    <row r="531" spans="1:11" ht="35.25" thickBot="1">
      <c r="A531" s="374"/>
      <c r="B531" s="412"/>
      <c r="C531" s="372"/>
      <c r="D531" s="372"/>
      <c r="E531" s="1848"/>
      <c r="F531" s="1849"/>
      <c r="G531" s="270"/>
      <c r="H531" s="1850"/>
      <c r="I531" s="412"/>
      <c r="J531" s="1851"/>
      <c r="K531" s="1847"/>
    </row>
    <row r="532" spans="1:11">
      <c r="A532" s="1853"/>
      <c r="B532" s="1854" t="s">
        <v>3</v>
      </c>
      <c r="C532" s="80" t="s">
        <v>4</v>
      </c>
      <c r="D532" s="379" t="s">
        <v>5</v>
      </c>
      <c r="E532" s="1855" t="s">
        <v>6</v>
      </c>
      <c r="F532" s="1856" t="s">
        <v>6</v>
      </c>
      <c r="G532" s="201" t="s">
        <v>7</v>
      </c>
      <c r="H532" s="80" t="s">
        <v>8</v>
      </c>
      <c r="I532" s="80" t="s">
        <v>9</v>
      </c>
      <c r="J532" s="1857" t="s">
        <v>10</v>
      </c>
      <c r="K532" s="1858" t="s">
        <v>10</v>
      </c>
    </row>
    <row r="533" spans="1:11" ht="35.25" thickBot="1">
      <c r="A533" s="1859"/>
      <c r="B533" s="1860"/>
      <c r="C533" s="414"/>
      <c r="D533" s="381" t="s">
        <v>11</v>
      </c>
      <c r="E533" s="1861" t="s">
        <v>12</v>
      </c>
      <c r="F533" s="1862" t="s">
        <v>13</v>
      </c>
      <c r="G533" s="202"/>
      <c r="H533" s="414" t="s">
        <v>14</v>
      </c>
      <c r="I533" s="414"/>
      <c r="J533" s="1863" t="s">
        <v>15</v>
      </c>
      <c r="K533" s="1864" t="s">
        <v>16</v>
      </c>
    </row>
    <row r="534" spans="1:11">
      <c r="A534" s="1806"/>
      <c r="B534" s="685" t="s">
        <v>9274</v>
      </c>
      <c r="C534" s="3766"/>
      <c r="D534" s="3767"/>
      <c r="E534" s="252"/>
      <c r="F534" s="241"/>
      <c r="G534" s="276"/>
      <c r="H534" s="29"/>
      <c r="I534" s="416"/>
      <c r="J534" s="203"/>
      <c r="K534" s="311"/>
    </row>
    <row r="535" spans="1:11">
      <c r="A535" s="1806"/>
      <c r="B535" s="645" t="s">
        <v>9275</v>
      </c>
      <c r="C535" s="82" t="s">
        <v>901</v>
      </c>
      <c r="D535" s="605" t="s">
        <v>564</v>
      </c>
      <c r="E535" s="252"/>
      <c r="F535" s="241"/>
      <c r="G535" s="276" t="s">
        <v>9276</v>
      </c>
      <c r="H535" s="29">
        <v>2195</v>
      </c>
      <c r="I535" s="1804" t="s">
        <v>701</v>
      </c>
      <c r="J535" s="203">
        <v>2225</v>
      </c>
      <c r="K535" s="3154">
        <v>185.42</v>
      </c>
    </row>
    <row r="536" spans="1:11" ht="35.25" thickBot="1">
      <c r="A536" s="1806"/>
      <c r="B536" s="645" t="s">
        <v>8045</v>
      </c>
      <c r="C536" s="82" t="s">
        <v>6390</v>
      </c>
      <c r="D536" s="605" t="s">
        <v>6391</v>
      </c>
      <c r="E536" s="137">
        <v>75</v>
      </c>
      <c r="F536" s="45" t="s">
        <v>4610</v>
      </c>
      <c r="G536" s="276" t="s">
        <v>6395</v>
      </c>
      <c r="H536" s="29">
        <v>1250</v>
      </c>
      <c r="I536" s="1804" t="s">
        <v>701</v>
      </c>
      <c r="J536" s="203">
        <v>1280</v>
      </c>
      <c r="K536" s="3154">
        <v>64</v>
      </c>
    </row>
    <row r="537" spans="1:11" ht="35.25" thickBot="1">
      <c r="A537" s="1806"/>
      <c r="B537" s="608" t="s">
        <v>6393</v>
      </c>
      <c r="C537" s="786" t="s">
        <v>6394</v>
      </c>
      <c r="D537" s="1413" t="s">
        <v>6391</v>
      </c>
      <c r="E537" s="1913">
        <v>75</v>
      </c>
      <c r="F537" s="1914"/>
      <c r="G537" s="766" t="s">
        <v>6395</v>
      </c>
      <c r="H537" s="162">
        <v>1250</v>
      </c>
      <c r="I537" s="455" t="s">
        <v>701</v>
      </c>
      <c r="J537" s="2253" t="s">
        <v>4625</v>
      </c>
      <c r="K537" s="2254">
        <v>64</v>
      </c>
    </row>
    <row r="538" spans="1:11" ht="35.25" thickBot="1">
      <c r="A538" s="1806"/>
      <c r="B538" s="387" t="s">
        <v>6530</v>
      </c>
      <c r="C538" s="2255" t="s">
        <v>6531</v>
      </c>
      <c r="D538" s="2019" t="s">
        <v>6532</v>
      </c>
      <c r="E538" s="137">
        <v>115</v>
      </c>
      <c r="F538" s="241"/>
      <c r="G538" s="276" t="s">
        <v>6395</v>
      </c>
      <c r="H538" s="29">
        <v>1250</v>
      </c>
      <c r="I538" s="455" t="s">
        <v>701</v>
      </c>
      <c r="J538" s="2253" t="s">
        <v>4625</v>
      </c>
      <c r="K538" s="2254">
        <v>106.66</v>
      </c>
    </row>
    <row r="539" spans="1:11">
      <c r="A539" s="1806"/>
      <c r="B539" s="387" t="s">
        <v>6533</v>
      </c>
      <c r="C539" s="2255" t="s">
        <v>6534</v>
      </c>
      <c r="D539" s="2019" t="s">
        <v>6535</v>
      </c>
      <c r="E539" s="137">
        <v>95</v>
      </c>
      <c r="F539" s="45" t="s">
        <v>6536</v>
      </c>
      <c r="G539" s="276" t="s">
        <v>6537</v>
      </c>
      <c r="H539" s="29">
        <v>1280</v>
      </c>
      <c r="I539" s="455" t="s">
        <v>701</v>
      </c>
      <c r="J539" s="2253" t="s">
        <v>1066</v>
      </c>
      <c r="K539" s="2254">
        <v>81.88</v>
      </c>
    </row>
    <row r="540" spans="1:11">
      <c r="A540" s="1806"/>
      <c r="B540" s="645" t="s">
        <v>6538</v>
      </c>
      <c r="C540" s="82" t="s">
        <v>6539</v>
      </c>
      <c r="D540" s="605" t="s">
        <v>6540</v>
      </c>
      <c r="E540" s="137">
        <v>95</v>
      </c>
      <c r="F540" s="241"/>
      <c r="G540" s="276" t="s">
        <v>6395</v>
      </c>
      <c r="H540" s="29">
        <v>1650</v>
      </c>
      <c r="I540" s="455" t="s">
        <v>701</v>
      </c>
      <c r="J540" s="2253" t="s">
        <v>3019</v>
      </c>
      <c r="K540" s="3154">
        <v>82.5</v>
      </c>
    </row>
    <row r="541" spans="1:11">
      <c r="A541" s="1806"/>
      <c r="B541" s="796" t="s">
        <v>6541</v>
      </c>
      <c r="C541" s="786" t="s">
        <v>6542</v>
      </c>
      <c r="D541" s="605" t="s">
        <v>6540</v>
      </c>
      <c r="E541" s="182">
        <v>90</v>
      </c>
      <c r="F541" s="1606"/>
      <c r="G541" s="766" t="s">
        <v>6395</v>
      </c>
      <c r="H541" s="162">
        <v>1565</v>
      </c>
      <c r="I541" s="455" t="s">
        <v>701</v>
      </c>
      <c r="J541" s="2253" t="s">
        <v>5018</v>
      </c>
      <c r="K541" s="1918">
        <v>79.75</v>
      </c>
    </row>
    <row r="542" spans="1:11">
      <c r="A542" s="1806"/>
      <c r="B542" s="190"/>
      <c r="C542" s="82"/>
      <c r="D542" s="322"/>
      <c r="E542" s="1783"/>
      <c r="F542" s="1477"/>
      <c r="G542" s="1116"/>
      <c r="H542" s="1345"/>
      <c r="I542" s="455"/>
      <c r="J542" s="1345"/>
      <c r="K542" s="1997"/>
    </row>
    <row r="543" spans="1:11">
      <c r="A543" s="1806"/>
      <c r="B543" s="69" t="s">
        <v>6543</v>
      </c>
      <c r="C543" s="82" t="s">
        <v>6544</v>
      </c>
      <c r="D543" s="605" t="s">
        <v>6545</v>
      </c>
      <c r="E543" s="1783"/>
      <c r="F543" s="1477"/>
      <c r="G543" s="1116" t="s">
        <v>6537</v>
      </c>
      <c r="H543" s="1345">
        <v>970</v>
      </c>
      <c r="I543" s="455" t="s">
        <v>701</v>
      </c>
      <c r="J543" s="1345" t="s">
        <v>778</v>
      </c>
      <c r="K543" s="1997">
        <v>100</v>
      </c>
    </row>
    <row r="544" spans="1:11">
      <c r="A544" s="1806"/>
      <c r="B544" s="190"/>
      <c r="C544" s="218"/>
      <c r="D544" s="218"/>
      <c r="E544" s="1478"/>
      <c r="F544" s="1479"/>
      <c r="G544" s="1713"/>
      <c r="H544" s="69"/>
      <c r="I544" s="455" t="s">
        <v>701</v>
      </c>
      <c r="J544" s="908"/>
      <c r="K544" s="1490"/>
    </row>
    <row r="545" spans="1:11">
      <c r="A545" s="1806"/>
      <c r="B545" s="1597"/>
      <c r="C545" s="443"/>
      <c r="D545" s="1469"/>
      <c r="E545" s="1734"/>
      <c r="F545" s="1735"/>
      <c r="G545" s="276"/>
      <c r="H545" s="29"/>
      <c r="I545" s="416"/>
      <c r="J545" s="203"/>
      <c r="K545" s="2096"/>
    </row>
    <row r="546" spans="1:11">
      <c r="A546" s="1806"/>
      <c r="B546" s="1257" t="s">
        <v>6475</v>
      </c>
      <c r="C546" s="218"/>
      <c r="D546" s="218"/>
      <c r="E546" s="1478"/>
      <c r="F546" s="1479"/>
      <c r="G546" s="1713"/>
      <c r="H546" s="69"/>
      <c r="I546" s="69"/>
      <c r="J546" s="908"/>
      <c r="K546" s="1490"/>
    </row>
    <row r="547" spans="1:11">
      <c r="A547" s="1806"/>
      <c r="B547" s="1597" t="s">
        <v>9372</v>
      </c>
      <c r="C547" s="443" t="s">
        <v>6565</v>
      </c>
      <c r="D547" s="1469" t="s">
        <v>3372</v>
      </c>
      <c r="E547" s="1783">
        <v>85</v>
      </c>
      <c r="F547" s="1477" t="s">
        <v>3222</v>
      </c>
      <c r="G547" s="1116" t="s">
        <v>9373</v>
      </c>
      <c r="H547" s="1345">
        <v>1200</v>
      </c>
      <c r="I547" s="455" t="s">
        <v>9374</v>
      </c>
      <c r="J547" s="1345" t="s">
        <v>1357</v>
      </c>
      <c r="K547" s="1997" t="s">
        <v>9375</v>
      </c>
    </row>
    <row r="548" spans="1:11">
      <c r="A548" s="1806"/>
      <c r="B548" s="1597" t="s">
        <v>9372</v>
      </c>
      <c r="C548" s="443" t="s">
        <v>9376</v>
      </c>
      <c r="D548" s="1469" t="s">
        <v>3372</v>
      </c>
      <c r="E548" s="1734">
        <v>95</v>
      </c>
      <c r="F548" s="1735"/>
      <c r="G548" s="276" t="s">
        <v>9377</v>
      </c>
      <c r="H548" s="29">
        <v>1360</v>
      </c>
      <c r="I548" s="416" t="s">
        <v>9378</v>
      </c>
      <c r="J548" s="203">
        <v>1264</v>
      </c>
      <c r="K548" s="2096" t="s">
        <v>3595</v>
      </c>
    </row>
    <row r="549" spans="1:11">
      <c r="A549" s="1806"/>
      <c r="B549" s="69"/>
      <c r="C549" s="82"/>
      <c r="D549" s="605"/>
      <c r="E549" s="33"/>
      <c r="F549" s="34"/>
      <c r="G549" s="276"/>
      <c r="H549" s="1345"/>
      <c r="I549" s="132"/>
      <c r="J549" s="203"/>
      <c r="K549" s="1777"/>
    </row>
    <row r="550" spans="1:11">
      <c r="A550" s="1806"/>
      <c r="B550" s="69"/>
      <c r="C550" s="82"/>
      <c r="D550" s="322"/>
      <c r="E550" s="33"/>
      <c r="F550" s="34"/>
      <c r="G550" s="1541"/>
      <c r="H550" s="69"/>
      <c r="I550" s="486"/>
      <c r="J550" s="2146"/>
      <c r="K550" s="2099"/>
    </row>
    <row r="551" spans="1:11">
      <c r="A551" s="1806"/>
      <c r="C551" s="1871"/>
      <c r="D551" s="1056"/>
      <c r="E551" s="1790"/>
      <c r="F551" s="1872"/>
      <c r="G551" s="765"/>
      <c r="H551" s="1345"/>
      <c r="I551" s="1115"/>
      <c r="J551" s="1868"/>
      <c r="K551" s="1887"/>
    </row>
    <row r="552" spans="1:11" ht="35.25" thickBot="1">
      <c r="A552" s="1806"/>
      <c r="B552" s="685" t="s">
        <v>6548</v>
      </c>
      <c r="C552" s="1871"/>
      <c r="D552" s="1056"/>
      <c r="E552" s="1790"/>
      <c r="F552" s="1872"/>
      <c r="G552" s="765"/>
      <c r="H552" s="1345"/>
      <c r="I552" s="1115"/>
      <c r="J552" s="1868"/>
      <c r="K552" s="1887"/>
    </row>
    <row r="553" spans="1:11" ht="38.25" thickBot="1">
      <c r="A553" s="1903"/>
      <c r="B553" s="1008" t="s">
        <v>6549</v>
      </c>
      <c r="C553" s="1881" t="s">
        <v>4079</v>
      </c>
      <c r="D553" s="1493" t="s">
        <v>6550</v>
      </c>
      <c r="E553" s="1535"/>
      <c r="F553" s="1606"/>
      <c r="G553" s="766" t="s">
        <v>6551</v>
      </c>
      <c r="H553" s="416" t="s">
        <v>3115</v>
      </c>
      <c r="I553" s="455" t="s">
        <v>701</v>
      </c>
      <c r="J553" s="2244" t="s">
        <v>1787</v>
      </c>
      <c r="K553" s="1918" t="s">
        <v>6552</v>
      </c>
    </row>
    <row r="554" spans="1:11" ht="38.25" thickBot="1">
      <c r="A554" s="1806"/>
      <c r="B554" s="1008" t="s">
        <v>6553</v>
      </c>
      <c r="C554" s="1881" t="s">
        <v>4079</v>
      </c>
      <c r="D554" s="1493" t="s">
        <v>6554</v>
      </c>
      <c r="E554" s="1535"/>
      <c r="F554" s="1606"/>
      <c r="G554" s="766" t="s">
        <v>6551</v>
      </c>
      <c r="H554" s="416" t="s">
        <v>6555</v>
      </c>
      <c r="I554" s="455" t="s">
        <v>701</v>
      </c>
      <c r="J554" s="2244" t="s">
        <v>1750</v>
      </c>
      <c r="K554" s="1918" t="s">
        <v>6556</v>
      </c>
    </row>
    <row r="555" spans="1:11" ht="37.5">
      <c r="A555" s="1806"/>
      <c r="B555" s="1008" t="s">
        <v>6557</v>
      </c>
      <c r="C555" s="1881" t="s">
        <v>4079</v>
      </c>
      <c r="D555" s="1493" t="s">
        <v>6558</v>
      </c>
      <c r="E555" s="1783"/>
      <c r="F555" s="1477"/>
      <c r="G555" s="1116" t="s">
        <v>6551</v>
      </c>
      <c r="H555" s="416" t="s">
        <v>5233</v>
      </c>
      <c r="I555" s="455" t="s">
        <v>701</v>
      </c>
      <c r="J555" s="2244" t="s">
        <v>338</v>
      </c>
      <c r="K555" s="1918" t="s">
        <v>6559</v>
      </c>
    </row>
    <row r="556" spans="1:11">
      <c r="A556" s="1806"/>
      <c r="B556" s="69" t="s">
        <v>4343</v>
      </c>
      <c r="C556" s="82" t="s">
        <v>3866</v>
      </c>
      <c r="D556" s="605" t="s">
        <v>533</v>
      </c>
      <c r="E556" s="33">
        <v>18</v>
      </c>
      <c r="F556" s="34" t="s">
        <v>264</v>
      </c>
      <c r="G556" s="276" t="s">
        <v>6560</v>
      </c>
      <c r="H556" s="1345" t="s">
        <v>4345</v>
      </c>
      <c r="I556" s="455" t="s">
        <v>701</v>
      </c>
      <c r="J556" s="959" t="s">
        <v>4346</v>
      </c>
      <c r="K556" s="1777" t="s">
        <v>4347</v>
      </c>
    </row>
    <row r="557" spans="1:11">
      <c r="A557" s="1806"/>
      <c r="B557" s="387"/>
      <c r="C557" s="3756"/>
      <c r="D557" s="3758"/>
      <c r="E557" s="252"/>
      <c r="F557" s="241"/>
      <c r="G557" s="276"/>
      <c r="H557" s="29"/>
      <c r="I557" s="416"/>
      <c r="J557" s="203"/>
      <c r="K557" s="311"/>
    </row>
    <row r="558" spans="1:11">
      <c r="A558" s="1806"/>
      <c r="B558" s="685"/>
      <c r="C558" s="3756"/>
      <c r="D558" s="3758"/>
      <c r="E558" s="252"/>
      <c r="F558" s="241"/>
      <c r="G558" s="276"/>
      <c r="H558" s="29"/>
      <c r="I558" s="416"/>
      <c r="J558" s="203"/>
      <c r="K558" s="311"/>
    </row>
    <row r="559" spans="1:11">
      <c r="A559" s="1806"/>
      <c r="B559" s="852"/>
      <c r="C559" s="753"/>
      <c r="D559" s="634"/>
      <c r="E559" s="1478"/>
      <c r="F559" s="1479"/>
      <c r="G559" s="1116"/>
      <c r="H559" s="1345"/>
      <c r="I559" s="1349"/>
      <c r="J559" s="2102"/>
      <c r="K559" s="2102"/>
    </row>
    <row r="560" spans="1:11">
      <c r="A560" s="1806"/>
      <c r="B560" s="852"/>
      <c r="C560" s="218"/>
      <c r="D560" s="634"/>
      <c r="E560" s="1478"/>
      <c r="F560" s="1479"/>
      <c r="G560" s="1713"/>
      <c r="H560" s="69"/>
      <c r="I560" s="69"/>
      <c r="J560" s="908"/>
      <c r="K560" s="2129"/>
    </row>
    <row r="561" spans="1:11">
      <c r="A561" s="1806"/>
      <c r="B561" s="852"/>
      <c r="C561" s="634"/>
      <c r="D561" s="634"/>
      <c r="E561" s="1478"/>
      <c r="F561" s="1479"/>
      <c r="G561" s="1713"/>
      <c r="H561" s="69"/>
      <c r="I561" s="69"/>
      <c r="J561" s="908"/>
      <c r="K561" s="2129"/>
    </row>
    <row r="562" spans="1:11">
      <c r="A562" s="1806"/>
      <c r="B562" s="190"/>
      <c r="C562" s="82"/>
      <c r="D562" s="322"/>
      <c r="E562" s="1783"/>
      <c r="F562" s="1477"/>
      <c r="G562" s="1116"/>
      <c r="H562" s="1345"/>
      <c r="I562" s="455"/>
      <c r="J562" s="1345"/>
      <c r="K562" s="1997"/>
    </row>
    <row r="563" spans="1:11">
      <c r="A563" s="1806"/>
      <c r="B563" s="1257" t="s">
        <v>86</v>
      </c>
      <c r="C563" s="82"/>
      <c r="D563" s="605"/>
      <c r="E563" s="1783"/>
      <c r="F563" s="1477"/>
      <c r="G563" s="1116"/>
      <c r="H563" s="1345"/>
      <c r="I563" s="455"/>
      <c r="J563" s="1345"/>
      <c r="K563" s="1997"/>
    </row>
    <row r="564" spans="1:11">
      <c r="A564" s="1806"/>
      <c r="B564" s="190" t="s">
        <v>9379</v>
      </c>
      <c r="C564" s="218" t="s">
        <v>860</v>
      </c>
      <c r="D564" s="218"/>
      <c r="E564" s="1478">
        <v>45</v>
      </c>
      <c r="F564" s="1479"/>
      <c r="G564" s="1713"/>
      <c r="H564" s="69">
        <v>700</v>
      </c>
      <c r="I564" s="455" t="s">
        <v>701</v>
      </c>
      <c r="J564" s="908" t="s">
        <v>91</v>
      </c>
      <c r="K564" s="1490">
        <v>36.5</v>
      </c>
    </row>
    <row r="565" spans="1:11">
      <c r="A565" s="1806"/>
      <c r="B565" s="190" t="s">
        <v>9380</v>
      </c>
      <c r="C565" s="218" t="s">
        <v>9381</v>
      </c>
      <c r="D565" s="1469" t="s">
        <v>5673</v>
      </c>
      <c r="E565" s="1783">
        <v>45</v>
      </c>
      <c r="F565" s="1477" t="s">
        <v>9004</v>
      </c>
      <c r="G565" s="1713" t="s">
        <v>9382</v>
      </c>
      <c r="H565" s="69">
        <v>700</v>
      </c>
      <c r="I565" s="455" t="s">
        <v>701</v>
      </c>
      <c r="J565" s="908" t="s">
        <v>91</v>
      </c>
      <c r="K565" s="1490">
        <v>36.5</v>
      </c>
    </row>
    <row r="566" spans="1:11">
      <c r="A566" s="1806"/>
      <c r="B566" s="190" t="s">
        <v>9383</v>
      </c>
      <c r="C566" s="218" t="s">
        <v>9384</v>
      </c>
      <c r="D566" s="1469" t="s">
        <v>5673</v>
      </c>
      <c r="E566" s="1734">
        <v>55</v>
      </c>
      <c r="F566" s="1735" t="s">
        <v>9385</v>
      </c>
      <c r="G566" s="276" t="s">
        <v>9382</v>
      </c>
      <c r="H566" s="29">
        <v>950</v>
      </c>
      <c r="I566" s="455" t="s">
        <v>701</v>
      </c>
      <c r="J566" s="203" t="s">
        <v>6492</v>
      </c>
      <c r="K566" s="2096">
        <v>49</v>
      </c>
    </row>
    <row r="567" spans="1:11">
      <c r="A567" s="1903"/>
      <c r="B567" s="190" t="s">
        <v>9386</v>
      </c>
      <c r="C567" s="218" t="s">
        <v>9384</v>
      </c>
      <c r="D567" s="1469" t="s">
        <v>5673</v>
      </c>
      <c r="E567" s="1734">
        <v>55</v>
      </c>
      <c r="F567" s="1735" t="s">
        <v>9385</v>
      </c>
      <c r="G567" s="276" t="s">
        <v>9382</v>
      </c>
      <c r="H567" s="29">
        <v>950</v>
      </c>
      <c r="I567" s="455" t="s">
        <v>701</v>
      </c>
      <c r="J567" s="203" t="s">
        <v>6492</v>
      </c>
      <c r="K567" s="2096">
        <v>49</v>
      </c>
    </row>
    <row r="568" spans="1:11">
      <c r="A568" s="1806"/>
      <c r="B568" s="190" t="s">
        <v>9379</v>
      </c>
      <c r="C568" s="218" t="s">
        <v>6544</v>
      </c>
      <c r="D568" s="605" t="s">
        <v>5673</v>
      </c>
      <c r="E568" s="33"/>
      <c r="F568" s="34"/>
      <c r="G568" s="276" t="s">
        <v>9382</v>
      </c>
      <c r="H568" s="1345">
        <v>1230</v>
      </c>
      <c r="I568" s="455" t="s">
        <v>701</v>
      </c>
      <c r="J568" s="203" t="s">
        <v>351</v>
      </c>
      <c r="K568" s="1777">
        <v>63</v>
      </c>
    </row>
    <row r="570" spans="1:11">
      <c r="A570" s="413" t="s">
        <v>1</v>
      </c>
      <c r="B570" s="413"/>
      <c r="C570" s="791"/>
      <c r="D570" s="372"/>
      <c r="E570" s="1848"/>
      <c r="F570" s="1849"/>
      <c r="G570" s="270"/>
      <c r="H570" s="1850"/>
      <c r="I570" s="413"/>
      <c r="J570" s="1851"/>
      <c r="K570" s="1847"/>
    </row>
    <row r="571" spans="1:11">
      <c r="A571" s="790" t="s">
        <v>1004</v>
      </c>
      <c r="B571" s="790"/>
      <c r="C571" s="1852"/>
      <c r="D571" s="785"/>
      <c r="E571" s="1848"/>
      <c r="F571" s="1849"/>
      <c r="G571" s="270"/>
      <c r="H571" s="1850"/>
      <c r="I571" s="413"/>
      <c r="J571" s="1851"/>
      <c r="K571" s="1847"/>
    </row>
    <row r="572" spans="1:11" ht="35.25" thickBot="1">
      <c r="A572" s="374"/>
      <c r="B572" s="412"/>
      <c r="C572" s="372"/>
      <c r="D572" s="372"/>
      <c r="E572" s="1848"/>
      <c r="F572" s="1849"/>
      <c r="G572" s="270"/>
      <c r="H572" s="1850"/>
      <c r="I572" s="412"/>
      <c r="J572" s="1851"/>
      <c r="K572" s="1847"/>
    </row>
    <row r="573" spans="1:11">
      <c r="A573" s="1853"/>
      <c r="B573" s="1854" t="s">
        <v>3</v>
      </c>
      <c r="C573" s="80" t="s">
        <v>4</v>
      </c>
      <c r="D573" s="379" t="s">
        <v>5</v>
      </c>
      <c r="E573" s="1855" t="s">
        <v>6</v>
      </c>
      <c r="F573" s="1856" t="s">
        <v>6</v>
      </c>
      <c r="G573" s="201" t="s">
        <v>7</v>
      </c>
      <c r="H573" s="80" t="s">
        <v>8</v>
      </c>
      <c r="I573" s="80" t="s">
        <v>9</v>
      </c>
      <c r="J573" s="1857" t="s">
        <v>10</v>
      </c>
      <c r="K573" s="1858" t="s">
        <v>10</v>
      </c>
    </row>
    <row r="574" spans="1:11" ht="35.25" thickBot="1">
      <c r="A574" s="1859"/>
      <c r="B574" s="1860"/>
      <c r="C574" s="414"/>
      <c r="D574" s="381" t="s">
        <v>11</v>
      </c>
      <c r="E574" s="1861" t="s">
        <v>12</v>
      </c>
      <c r="F574" s="1862" t="s">
        <v>13</v>
      </c>
      <c r="G574" s="202"/>
      <c r="H574" s="414" t="s">
        <v>14</v>
      </c>
      <c r="I574" s="414"/>
      <c r="J574" s="1863" t="s">
        <v>15</v>
      </c>
      <c r="K574" s="1864" t="s">
        <v>16</v>
      </c>
    </row>
    <row r="575" spans="1:11" ht="35.25" thickBot="1">
      <c r="A575" s="2327"/>
      <c r="B575" s="2014" t="s">
        <v>4375</v>
      </c>
      <c r="C575" s="2015" t="s">
        <v>4376</v>
      </c>
      <c r="D575" s="375"/>
      <c r="E575" s="1865"/>
      <c r="F575" s="1866"/>
      <c r="G575" s="765"/>
      <c r="H575" s="1345"/>
      <c r="I575" s="1867"/>
      <c r="J575" s="1868"/>
      <c r="K575" s="1869"/>
    </row>
    <row r="576" spans="1:11">
      <c r="A576" s="1806"/>
      <c r="B576" s="1870" t="s">
        <v>4418</v>
      </c>
      <c r="C576" s="1871" t="s">
        <v>5204</v>
      </c>
      <c r="D576" s="1464" t="s">
        <v>4407</v>
      </c>
      <c r="E576" s="1865">
        <v>60</v>
      </c>
      <c r="F576" s="1866"/>
      <c r="G576" s="765" t="s">
        <v>89</v>
      </c>
      <c r="H576" s="1345"/>
      <c r="I576" s="1867" t="s">
        <v>5509</v>
      </c>
      <c r="J576" s="1868" t="s">
        <v>3393</v>
      </c>
      <c r="K576" s="1869">
        <v>39</v>
      </c>
    </row>
    <row r="577" spans="1:11">
      <c r="A577" s="1806"/>
      <c r="B577" s="1870" t="s">
        <v>4418</v>
      </c>
      <c r="C577" s="1871" t="s">
        <v>5208</v>
      </c>
      <c r="D577" s="1464" t="s">
        <v>5209</v>
      </c>
      <c r="E577" s="1790">
        <v>65</v>
      </c>
      <c r="F577" s="1872"/>
      <c r="G577" s="765" t="s">
        <v>5228</v>
      </c>
      <c r="H577" s="1345"/>
      <c r="I577" s="1115" t="s">
        <v>5211</v>
      </c>
      <c r="J577" s="1868" t="s">
        <v>5212</v>
      </c>
      <c r="K577" s="1468">
        <v>48.25</v>
      </c>
    </row>
    <row r="578" spans="1:11">
      <c r="A578" s="1806"/>
      <c r="B578" s="1870" t="s">
        <v>4418</v>
      </c>
      <c r="C578" s="1871" t="s">
        <v>5213</v>
      </c>
      <c r="D578" s="1464" t="s">
        <v>5214</v>
      </c>
      <c r="E578" s="1790">
        <v>65</v>
      </c>
      <c r="F578" s="1872"/>
      <c r="G578" s="765" t="s">
        <v>89</v>
      </c>
      <c r="H578" s="1345"/>
      <c r="I578" s="1115" t="s">
        <v>5215</v>
      </c>
      <c r="J578" s="1868" t="s">
        <v>4431</v>
      </c>
      <c r="K578" s="1468">
        <v>54</v>
      </c>
    </row>
    <row r="579" spans="1:11">
      <c r="A579" s="1806"/>
      <c r="B579" s="1870" t="s">
        <v>4418</v>
      </c>
      <c r="C579" s="1871" t="s">
        <v>5216</v>
      </c>
      <c r="D579" s="1056" t="s">
        <v>5217</v>
      </c>
      <c r="E579" s="1790">
        <v>65</v>
      </c>
      <c r="F579" s="1872"/>
      <c r="G579" s="765"/>
      <c r="H579" s="1345"/>
      <c r="I579" s="1115"/>
      <c r="J579" s="1868">
        <v>2200</v>
      </c>
      <c r="K579" s="1468">
        <v>55</v>
      </c>
    </row>
    <row r="580" spans="1:11">
      <c r="A580" s="1806"/>
      <c r="B580" s="1870" t="s">
        <v>4418</v>
      </c>
      <c r="C580" s="1871" t="s">
        <v>5218</v>
      </c>
      <c r="D580" s="1056" t="s">
        <v>5219</v>
      </c>
      <c r="E580" s="1790">
        <v>75</v>
      </c>
      <c r="F580" s="1872"/>
      <c r="G580" s="765" t="s">
        <v>5220</v>
      </c>
      <c r="H580" s="1345"/>
      <c r="I580" s="1115" t="s">
        <v>5221</v>
      </c>
      <c r="J580" s="1868" t="s">
        <v>1735</v>
      </c>
      <c r="K580" s="1468">
        <v>110.62</v>
      </c>
    </row>
    <row r="581" spans="1:11">
      <c r="A581" s="1806"/>
      <c r="B581" s="1870" t="s">
        <v>4418</v>
      </c>
      <c r="C581" s="1871" t="s">
        <v>5222</v>
      </c>
      <c r="D581" s="1464" t="s">
        <v>3016</v>
      </c>
      <c r="E581" s="1790">
        <v>150</v>
      </c>
      <c r="F581" s="1872"/>
      <c r="G581" s="765"/>
      <c r="H581" s="1345"/>
      <c r="I581" s="1115"/>
      <c r="J581" s="1868" t="s">
        <v>855</v>
      </c>
      <c r="K581" s="1468">
        <v>108</v>
      </c>
    </row>
    <row r="582" spans="1:11">
      <c r="A582" s="1806"/>
      <c r="B582" s="1870" t="s">
        <v>4418</v>
      </c>
      <c r="C582" s="1871" t="s">
        <v>5223</v>
      </c>
      <c r="D582" s="1056" t="s">
        <v>4420</v>
      </c>
      <c r="E582" s="1790">
        <v>130</v>
      </c>
      <c r="F582" s="1872"/>
      <c r="G582" s="765"/>
      <c r="H582" s="1345"/>
      <c r="I582" s="1115"/>
      <c r="J582" s="1868" t="s">
        <v>5224</v>
      </c>
      <c r="K582" s="1468">
        <v>86</v>
      </c>
    </row>
    <row r="583" spans="1:11">
      <c r="A583" s="1806"/>
      <c r="B583" s="1870" t="s">
        <v>4418</v>
      </c>
      <c r="C583" s="1871" t="s">
        <v>5225</v>
      </c>
      <c r="D583" s="1056" t="s">
        <v>4458</v>
      </c>
      <c r="E583" s="1790">
        <v>150</v>
      </c>
      <c r="F583" s="1872"/>
      <c r="G583" s="765" t="s">
        <v>5226</v>
      </c>
      <c r="H583" s="1345"/>
      <c r="I583" s="1115"/>
      <c r="J583" s="1868" t="s">
        <v>4394</v>
      </c>
      <c r="K583" s="1468">
        <v>105</v>
      </c>
    </row>
    <row r="584" spans="1:11">
      <c r="A584" s="1806"/>
      <c r="B584" s="1870" t="s">
        <v>4418</v>
      </c>
      <c r="C584" s="1871" t="s">
        <v>5227</v>
      </c>
      <c r="D584" s="1464" t="s">
        <v>4420</v>
      </c>
      <c r="E584" s="1790">
        <v>90</v>
      </c>
      <c r="F584" s="1872"/>
      <c r="G584" s="765" t="s">
        <v>5228</v>
      </c>
      <c r="H584" s="1345"/>
      <c r="I584" s="1115" t="s">
        <v>5211</v>
      </c>
      <c r="J584" s="1868" t="s">
        <v>3987</v>
      </c>
      <c r="K584" s="1468">
        <v>67.66</v>
      </c>
    </row>
    <row r="585" spans="1:11" ht="35.25" thickBot="1">
      <c r="A585" s="1806"/>
      <c r="B585" s="1873" t="s">
        <v>5234</v>
      </c>
      <c r="C585" s="1874" t="s">
        <v>4516</v>
      </c>
      <c r="D585" s="1485" t="s">
        <v>4517</v>
      </c>
      <c r="E585" s="1875">
        <v>150</v>
      </c>
      <c r="F585" s="1876"/>
      <c r="G585" s="1877"/>
      <c r="H585" s="1690"/>
      <c r="I585" s="1878"/>
      <c r="J585" s="1879" t="s">
        <v>5235</v>
      </c>
      <c r="K585" s="1487">
        <v>123</v>
      </c>
    </row>
    <row r="586" spans="1:11">
      <c r="A586" s="1806"/>
      <c r="B586" s="1880" t="s">
        <v>4527</v>
      </c>
      <c r="C586" s="1881" t="s">
        <v>5240</v>
      </c>
      <c r="D586" s="1488" t="s">
        <v>2976</v>
      </c>
      <c r="E586" s="1865">
        <v>100</v>
      </c>
      <c r="F586" s="1866"/>
      <c r="G586" s="1882"/>
      <c r="H586" s="1883"/>
      <c r="I586" s="1884"/>
      <c r="J586" s="1885">
        <v>2340</v>
      </c>
      <c r="K586" s="1886">
        <v>78</v>
      </c>
    </row>
    <row r="587" spans="1:11">
      <c r="A587" s="1806"/>
      <c r="B587" s="2170" t="s">
        <v>4527</v>
      </c>
      <c r="C587" s="1871" t="s">
        <v>5241</v>
      </c>
      <c r="D587" s="1056" t="s">
        <v>5242</v>
      </c>
      <c r="E587" s="1790">
        <v>75</v>
      </c>
      <c r="F587" s="1872"/>
      <c r="G587" s="765"/>
      <c r="H587" s="1345"/>
      <c r="I587" s="1115"/>
      <c r="J587" s="1868"/>
      <c r="K587" s="1887">
        <v>63</v>
      </c>
    </row>
    <row r="588" spans="1:11">
      <c r="A588" s="1806"/>
      <c r="B588" s="2170" t="s">
        <v>4527</v>
      </c>
      <c r="C588" s="1871" t="s">
        <v>5243</v>
      </c>
      <c r="D588" s="1056" t="s">
        <v>5244</v>
      </c>
      <c r="E588" s="1790">
        <v>65</v>
      </c>
      <c r="F588" s="1872"/>
      <c r="G588" s="765" t="s">
        <v>5245</v>
      </c>
      <c r="H588" s="1345"/>
      <c r="I588" s="1115"/>
      <c r="J588" s="1868" t="s">
        <v>2158</v>
      </c>
      <c r="K588" s="1887">
        <v>49.67</v>
      </c>
    </row>
    <row r="589" spans="1:11" ht="35.25" thickBot="1">
      <c r="A589" s="1806"/>
      <c r="B589" s="1888" t="s">
        <v>4527</v>
      </c>
      <c r="C589" s="1874" t="s">
        <v>4583</v>
      </c>
      <c r="D589" s="1889" t="s">
        <v>4584</v>
      </c>
      <c r="E589" s="1890">
        <v>60</v>
      </c>
      <c r="F589" s="1891"/>
      <c r="G589" s="1877"/>
      <c r="H589" s="1690"/>
      <c r="I589" s="1878"/>
      <c r="J589" s="1879" t="s">
        <v>4586</v>
      </c>
      <c r="K589" s="1892" t="s">
        <v>4587</v>
      </c>
    </row>
    <row r="590" spans="1:11">
      <c r="A590" s="1806"/>
      <c r="B590" s="1893" t="s">
        <v>912</v>
      </c>
      <c r="C590" s="1881" t="s">
        <v>4537</v>
      </c>
      <c r="D590" s="1493" t="s">
        <v>5242</v>
      </c>
      <c r="E590" s="1894">
        <v>120</v>
      </c>
      <c r="F590" s="1895"/>
      <c r="G590" s="1896"/>
      <c r="H590" s="1883"/>
      <c r="I590" s="1884"/>
      <c r="J590" s="1885"/>
      <c r="K590" s="1886">
        <v>87</v>
      </c>
    </row>
    <row r="591" spans="1:11">
      <c r="A591" s="1806"/>
      <c r="B591" s="805" t="s">
        <v>912</v>
      </c>
      <c r="C591" s="1055" t="s">
        <v>4544</v>
      </c>
      <c r="D591" s="1413" t="s">
        <v>3088</v>
      </c>
      <c r="E591" s="1790">
        <v>90</v>
      </c>
      <c r="F591" s="1872" t="s">
        <v>46</v>
      </c>
      <c r="G591" s="766" t="s">
        <v>89</v>
      </c>
      <c r="H591" s="416" t="s">
        <v>5510</v>
      </c>
      <c r="I591" s="1115" t="s">
        <v>5511</v>
      </c>
      <c r="J591" s="1897" t="s">
        <v>5512</v>
      </c>
      <c r="K591" s="1898">
        <v>61.11</v>
      </c>
    </row>
    <row r="592" spans="1:11">
      <c r="A592" s="1806"/>
      <c r="B592" s="805" t="s">
        <v>912</v>
      </c>
      <c r="C592" s="1055" t="s">
        <v>4558</v>
      </c>
      <c r="D592" s="375" t="s">
        <v>4589</v>
      </c>
      <c r="E592" s="1790">
        <v>150</v>
      </c>
      <c r="F592" s="1872"/>
      <c r="G592" s="766"/>
      <c r="H592" s="1345"/>
      <c r="I592" s="1115"/>
      <c r="J592" s="1868"/>
      <c r="K592" s="1887" t="s">
        <v>5513</v>
      </c>
    </row>
    <row r="593" spans="1:11" ht="35.25" thickBot="1">
      <c r="A593" s="1806"/>
      <c r="B593" s="1899" t="s">
        <v>912</v>
      </c>
      <c r="C593" s="1900" t="s">
        <v>913</v>
      </c>
      <c r="D593" s="1901" t="s">
        <v>4589</v>
      </c>
      <c r="E593" s="1875">
        <v>180</v>
      </c>
      <c r="F593" s="1876"/>
      <c r="G593" s="1902"/>
      <c r="H593" s="1690"/>
      <c r="I593" s="1878"/>
      <c r="J593" s="1879"/>
      <c r="K593" s="1892" t="s">
        <v>5514</v>
      </c>
    </row>
    <row r="594" spans="1:11">
      <c r="A594" s="1903"/>
      <c r="B594" s="69"/>
      <c r="C594" s="82"/>
      <c r="D594" s="605"/>
      <c r="E594" s="33"/>
      <c r="F594" s="34"/>
      <c r="G594" s="276"/>
      <c r="H594" s="1345"/>
      <c r="I594" s="455"/>
      <c r="J594" s="959"/>
      <c r="K594" s="1777"/>
    </row>
    <row r="595" spans="1:11">
      <c r="A595" s="1806"/>
      <c r="B595" s="387"/>
      <c r="C595" s="3766"/>
      <c r="D595" s="3767"/>
      <c r="E595" s="252"/>
      <c r="F595" s="241"/>
      <c r="G595" s="276"/>
      <c r="H595" s="29"/>
      <c r="I595" s="416"/>
      <c r="J595" s="203"/>
      <c r="K595" s="311"/>
    </row>
    <row r="596" spans="1:11">
      <c r="A596" s="1806"/>
      <c r="B596" s="1597"/>
      <c r="C596" s="362"/>
      <c r="D596" s="1540"/>
      <c r="E596" s="1790"/>
      <c r="F596" s="1477"/>
      <c r="G596" s="1601"/>
      <c r="H596" s="20"/>
      <c r="I596" s="404"/>
      <c r="J596" s="405"/>
      <c r="K596" s="478"/>
    </row>
    <row r="597" spans="1:11" ht="38.25">
      <c r="A597" s="1806"/>
      <c r="B597" s="1597"/>
      <c r="C597" s="362"/>
      <c r="D597" s="1598"/>
      <c r="E597" s="1790"/>
      <c r="F597" s="1872"/>
      <c r="G597" s="1601"/>
      <c r="H597" s="29"/>
      <c r="I597" s="132"/>
      <c r="J597" s="741"/>
      <c r="K597" s="692"/>
    </row>
    <row r="598" spans="1:11">
      <c r="A598" s="1806"/>
      <c r="B598" s="1597"/>
      <c r="C598" s="362"/>
      <c r="D598" s="1598"/>
      <c r="E598" s="1790"/>
      <c r="F598" s="1872"/>
      <c r="G598" s="1601"/>
      <c r="H598" s="29"/>
      <c r="I598" s="132"/>
      <c r="J598" s="360"/>
      <c r="K598" s="311"/>
    </row>
    <row r="599" spans="1:11" ht="35.25" thickBot="1">
      <c r="A599" s="1806"/>
      <c r="B599" s="1163"/>
      <c r="C599" s="362"/>
      <c r="D599" s="358"/>
      <c r="E599" s="1790"/>
      <c r="F599" s="2252"/>
      <c r="G599" s="1539"/>
      <c r="H599" s="69"/>
      <c r="I599" s="486"/>
      <c r="J599" s="363"/>
      <c r="K599" s="364"/>
    </row>
    <row r="600" spans="1:11">
      <c r="A600" s="1806"/>
      <c r="B600" s="1597"/>
      <c r="C600" s="362"/>
      <c r="D600" s="1540"/>
      <c r="E600" s="1790"/>
      <c r="F600" s="1872"/>
      <c r="G600" s="1601"/>
      <c r="H600" s="1599"/>
      <c r="I600" s="484"/>
      <c r="J600" s="485"/>
      <c r="K600" s="577"/>
    </row>
    <row r="601" spans="1:11">
      <c r="A601" s="1806"/>
      <c r="B601" s="797"/>
      <c r="C601" s="786"/>
      <c r="D601" s="605"/>
      <c r="E601" s="1790"/>
      <c r="F601" s="1872"/>
      <c r="G601" s="766"/>
      <c r="H601" s="162"/>
      <c r="I601" s="455"/>
      <c r="J601" s="2253"/>
      <c r="K601" s="1918"/>
    </row>
    <row r="602" spans="1:11">
      <c r="A602" s="1806"/>
      <c r="B602" s="69"/>
      <c r="C602" s="82"/>
      <c r="D602" s="322"/>
      <c r="E602" s="1790"/>
      <c r="F602" s="2252"/>
      <c r="G602" s="1116"/>
      <c r="H602" s="1345"/>
      <c r="I602" s="455"/>
      <c r="J602" s="1345"/>
      <c r="K602" s="1997"/>
    </row>
    <row r="603" spans="1:11">
      <c r="A603" s="1806"/>
      <c r="B603" s="685"/>
      <c r="C603" s="3766"/>
      <c r="D603" s="3767"/>
      <c r="E603" s="137"/>
      <c r="F603" s="241"/>
      <c r="G603" s="276"/>
      <c r="H603" s="29"/>
      <c r="I603" s="416"/>
      <c r="J603" s="203"/>
      <c r="K603" s="311"/>
    </row>
    <row r="604" spans="1:11" ht="35.25" thickBot="1">
      <c r="A604" s="1806"/>
      <c r="B604" s="645"/>
      <c r="C604" s="82"/>
      <c r="D604" s="605"/>
      <c r="E604" s="137"/>
      <c r="F604" s="241"/>
      <c r="G604" s="276"/>
      <c r="H604" s="29"/>
      <c r="I604" s="1804"/>
      <c r="J604" s="203"/>
      <c r="K604" s="3154"/>
    </row>
    <row r="605" spans="1:11" ht="35.25" thickBot="1">
      <c r="A605" s="1806"/>
      <c r="B605" s="608"/>
      <c r="C605" s="786"/>
      <c r="D605" s="1413"/>
      <c r="E605" s="182"/>
      <c r="F605" s="1606"/>
      <c r="G605" s="766"/>
      <c r="H605" s="162"/>
      <c r="I605" s="455"/>
      <c r="J605" s="2253"/>
      <c r="K605" s="2254"/>
    </row>
    <row r="606" spans="1:11">
      <c r="A606" s="1806"/>
      <c r="B606" s="387"/>
      <c r="C606" s="2255"/>
      <c r="D606" s="2019"/>
      <c r="E606" s="33"/>
      <c r="F606" s="34"/>
      <c r="G606" s="276"/>
      <c r="H606" s="29"/>
      <c r="I606" s="455"/>
      <c r="J606" s="2253"/>
      <c r="K606" s="2254"/>
    </row>
    <row r="607" spans="1:11">
      <c r="A607" s="1806"/>
      <c r="B607" s="645"/>
      <c r="C607" s="82"/>
      <c r="D607" s="605"/>
      <c r="E607" s="137"/>
      <c r="F607" s="241"/>
      <c r="G607" s="276"/>
      <c r="H607" s="29"/>
      <c r="I607" s="455"/>
      <c r="J607" s="2253"/>
      <c r="K607" s="3154"/>
    </row>
    <row r="608" spans="1:11">
      <c r="A608" s="1903"/>
      <c r="B608" s="796"/>
      <c r="C608" s="786"/>
      <c r="D608" s="605"/>
      <c r="E608" s="182"/>
      <c r="F608" s="1606"/>
      <c r="G608" s="766"/>
      <c r="H608" s="162"/>
      <c r="I608" s="455"/>
      <c r="J608" s="2253"/>
      <c r="K608" s="1918"/>
    </row>
    <row r="609" spans="1:11">
      <c r="A609" s="1806"/>
      <c r="B609" s="69"/>
      <c r="C609" s="82"/>
      <c r="D609" s="322"/>
      <c r="E609" s="33"/>
      <c r="F609" s="34"/>
      <c r="G609" s="1541"/>
      <c r="H609" s="69"/>
      <c r="I609" s="486"/>
      <c r="J609" s="2146"/>
      <c r="K609" s="2099"/>
    </row>
    <row r="610" spans="1:11">
      <c r="A610" s="374"/>
      <c r="B610" s="374"/>
      <c r="C610" s="785"/>
      <c r="D610" s="785"/>
      <c r="E610" s="785"/>
      <c r="F610" s="785"/>
      <c r="G610" s="785"/>
      <c r="H610" s="785"/>
      <c r="I610" s="1845"/>
      <c r="J610" s="1846"/>
      <c r="K610" s="1847"/>
    </row>
  </sheetData>
  <mergeCells count="7">
    <mergeCell ref="C603:D603"/>
    <mergeCell ref="A3:C3"/>
    <mergeCell ref="C264:D264"/>
    <mergeCell ref="C513:D513"/>
    <mergeCell ref="C521:D521"/>
    <mergeCell ref="C534:D534"/>
    <mergeCell ref="C595:D595"/>
  </mergeCells>
  <pageMargins left="0.7" right="0.7" top="0.75" bottom="0.75" header="0.3" footer="0.3"/>
  <pageSetup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B648-1CD9-43F9-AE87-2C2003B77292}">
  <sheetPr>
    <tabColor indexed="9"/>
  </sheetPr>
  <dimension ref="A1:Q567"/>
  <sheetViews>
    <sheetView view="pageBreakPreview" zoomScale="60" zoomScaleNormal="75" workbookViewId="0">
      <selection activeCell="I13" sqref="I13"/>
    </sheetView>
  </sheetViews>
  <sheetFormatPr defaultColWidth="12.140625" defaultRowHeight="34.5"/>
  <cols>
    <col min="1" max="1" width="2.140625" style="4" customWidth="1"/>
    <col min="2" max="2" width="32.28515625" style="98" customWidth="1"/>
    <col min="3" max="3" width="10.42578125" style="77" customWidth="1"/>
    <col min="4" max="4" width="15.7109375" style="98" customWidth="1"/>
    <col min="5" max="5" width="10.28515625" style="1" customWidth="1"/>
    <col min="6" max="6" width="9.85546875" style="178" customWidth="1"/>
    <col min="7" max="7" width="11.42578125" style="99" customWidth="1"/>
    <col min="8" max="8" width="11.5703125" style="3" customWidth="1"/>
    <col min="9" max="9" width="20.28515625" style="100" customWidth="1"/>
    <col min="10" max="10" width="12.42578125" style="101" customWidth="1"/>
    <col min="11" max="11" width="11.5703125" style="102" customWidth="1"/>
    <col min="12" max="12" width="16.140625" style="103" customWidth="1"/>
    <col min="13" max="13" width="14.85546875" style="104" customWidth="1"/>
    <col min="14" max="14" width="13.85546875" style="104" customWidth="1"/>
    <col min="15" max="15" width="8.85546875" style="105" customWidth="1"/>
    <col min="16" max="16" width="18.140625" style="101" customWidth="1"/>
    <col min="17" max="16384" width="12.140625" style="3"/>
  </cols>
  <sheetData>
    <row r="1" spans="1:16" ht="19.5" customHeight="1">
      <c r="B1" s="373"/>
      <c r="C1" s="372"/>
      <c r="D1" s="595"/>
      <c r="E1" s="214"/>
      <c r="F1" s="399"/>
      <c r="G1" s="596"/>
      <c r="H1" s="430"/>
      <c r="I1" s="596"/>
      <c r="J1" s="436"/>
      <c r="K1" s="866"/>
      <c r="L1" s="877"/>
    </row>
    <row r="2" spans="1:16">
      <c r="A2" s="2" t="s">
        <v>1</v>
      </c>
      <c r="B2" s="793"/>
      <c r="C2" s="785"/>
      <c r="D2" s="595"/>
      <c r="E2" s="214"/>
      <c r="F2" s="399"/>
      <c r="G2" s="596"/>
      <c r="H2" s="430"/>
      <c r="I2" s="853"/>
      <c r="J2" s="436"/>
      <c r="K2" s="867"/>
      <c r="L2" s="878"/>
    </row>
    <row r="3" spans="1:16">
      <c r="A3" s="567" t="s">
        <v>8048</v>
      </c>
      <c r="B3" s="567"/>
      <c r="C3" s="617"/>
      <c r="D3" s="887"/>
      <c r="E3" s="888"/>
      <c r="F3" s="233"/>
      <c r="G3" s="270" t="s">
        <v>8455</v>
      </c>
      <c r="H3" s="1"/>
      <c r="I3" s="853"/>
      <c r="J3" s="436"/>
      <c r="K3" s="867"/>
      <c r="L3" s="878"/>
    </row>
    <row r="4" spans="1:16" ht="22.5" customHeight="1" thickBot="1">
      <c r="B4" s="373"/>
      <c r="C4" s="372"/>
      <c r="D4" s="595" t="s">
        <v>9387</v>
      </c>
      <c r="E4" s="214"/>
      <c r="F4" s="399"/>
      <c r="G4" s="596"/>
      <c r="H4" s="430"/>
      <c r="I4" s="596"/>
      <c r="J4" s="436"/>
      <c r="K4" s="866"/>
      <c r="L4" s="877"/>
    </row>
    <row r="5" spans="1:16">
      <c r="A5" s="3770" t="s">
        <v>3</v>
      </c>
      <c r="B5" s="3771"/>
      <c r="C5" s="80" t="s">
        <v>4</v>
      </c>
      <c r="D5" s="808" t="s">
        <v>5</v>
      </c>
      <c r="E5" s="820" t="s">
        <v>6</v>
      </c>
      <c r="F5" s="833" t="s">
        <v>6</v>
      </c>
      <c r="G5" s="841" t="s">
        <v>7</v>
      </c>
      <c r="H5" s="850" t="s">
        <v>8</v>
      </c>
      <c r="I5" s="854" t="s">
        <v>936</v>
      </c>
      <c r="J5" s="860" t="s">
        <v>10</v>
      </c>
      <c r="K5" s="868" t="s">
        <v>10</v>
      </c>
      <c r="L5" s="879" t="s">
        <v>2534</v>
      </c>
      <c r="M5" s="117"/>
    </row>
    <row r="6" spans="1:16" ht="35.25" thickBot="1">
      <c r="A6" s="118"/>
      <c r="B6" s="794"/>
      <c r="C6" s="414"/>
      <c r="D6" s="809" t="s">
        <v>11</v>
      </c>
      <c r="E6" s="821" t="s">
        <v>13</v>
      </c>
      <c r="F6" s="834" t="s">
        <v>12</v>
      </c>
      <c r="G6" s="842"/>
      <c r="H6" s="851" t="s">
        <v>14</v>
      </c>
      <c r="I6" s="855" t="s">
        <v>937</v>
      </c>
      <c r="J6" s="861" t="s">
        <v>16</v>
      </c>
      <c r="K6" s="869" t="s">
        <v>15</v>
      </c>
      <c r="L6" s="880" t="s">
        <v>2535</v>
      </c>
      <c r="M6" s="117"/>
    </row>
    <row r="7" spans="1:16" ht="35.25" thickBot="1">
      <c r="A7" s="127"/>
      <c r="B7" s="3908" t="s">
        <v>9388</v>
      </c>
      <c r="C7" s="48"/>
      <c r="D7" s="1562"/>
      <c r="E7" s="238"/>
      <c r="F7" s="239"/>
      <c r="G7" s="1545" t="s">
        <v>9389</v>
      </c>
      <c r="H7" s="220"/>
      <c r="I7" s="220"/>
      <c r="J7" s="300"/>
      <c r="K7" s="331"/>
      <c r="L7" s="882"/>
      <c r="M7" s="104">
        <v>3552</v>
      </c>
      <c r="N7" s="104">
        <f t="shared" ref="N7:N23" si="0">M7-(M7*0.03)</f>
        <v>3445.44</v>
      </c>
      <c r="O7" s="105">
        <v>7.0000000000000007E-2</v>
      </c>
      <c r="P7" s="101">
        <f t="shared" ref="P7:P23" si="1">(N7*O7)+N7</f>
        <v>3686.6208000000001</v>
      </c>
    </row>
    <row r="8" spans="1:16">
      <c r="A8" s="136"/>
      <c r="B8" s="386" t="s">
        <v>4418</v>
      </c>
      <c r="C8" s="362" t="s">
        <v>5204</v>
      </c>
      <c r="D8" s="1540" t="s">
        <v>4407</v>
      </c>
      <c r="E8" s="1474">
        <v>60</v>
      </c>
      <c r="F8" s="239"/>
      <c r="G8" s="1545"/>
      <c r="H8" s="220"/>
      <c r="I8" s="220"/>
      <c r="J8" s="300"/>
      <c r="K8" s="331"/>
      <c r="L8" s="882"/>
      <c r="N8" s="104">
        <f t="shared" si="0"/>
        <v>0</v>
      </c>
      <c r="O8" s="105">
        <v>7.0000000000000007E-2</v>
      </c>
      <c r="P8" s="101">
        <f t="shared" si="1"/>
        <v>0</v>
      </c>
    </row>
    <row r="9" spans="1:16">
      <c r="A9" s="136"/>
      <c r="B9" s="386" t="s">
        <v>4418</v>
      </c>
      <c r="C9" s="362" t="s">
        <v>5208</v>
      </c>
      <c r="D9" s="1598" t="s">
        <v>5209</v>
      </c>
      <c r="E9" s="1476">
        <v>65</v>
      </c>
      <c r="F9" s="251"/>
      <c r="G9" s="652" t="s">
        <v>9390</v>
      </c>
      <c r="H9" s="204">
        <v>1826</v>
      </c>
      <c r="I9" s="20" t="s">
        <v>9391</v>
      </c>
      <c r="J9" s="204">
        <v>1660</v>
      </c>
      <c r="K9" s="327">
        <v>41.5</v>
      </c>
      <c r="L9" s="882"/>
      <c r="M9" s="104">
        <v>9498.06</v>
      </c>
      <c r="N9" s="104">
        <f t="shared" si="0"/>
        <v>9213.118199999999</v>
      </c>
      <c r="O9" s="105">
        <v>7.0000000000000007E-2</v>
      </c>
      <c r="P9" s="101">
        <f t="shared" si="1"/>
        <v>9858.0364739999986</v>
      </c>
    </row>
    <row r="10" spans="1:16">
      <c r="A10" s="136"/>
      <c r="B10" s="386" t="s">
        <v>4418</v>
      </c>
      <c r="C10" s="362" t="s">
        <v>5213</v>
      </c>
      <c r="D10" s="1540" t="s">
        <v>5214</v>
      </c>
      <c r="E10" s="1476">
        <v>65</v>
      </c>
      <c r="F10" s="241"/>
      <c r="G10" s="644"/>
      <c r="H10" s="203"/>
      <c r="I10" s="29"/>
      <c r="J10" s="203"/>
      <c r="K10" s="332"/>
      <c r="L10" s="882"/>
      <c r="M10" s="104">
        <v>15305.4</v>
      </c>
      <c r="N10" s="104">
        <f t="shared" si="0"/>
        <v>14846.237999999999</v>
      </c>
      <c r="O10" s="105">
        <v>7.0000000000000007E-2</v>
      </c>
      <c r="P10" s="101">
        <f t="shared" si="1"/>
        <v>15885.47466</v>
      </c>
    </row>
    <row r="11" spans="1:16">
      <c r="A11" s="136"/>
      <c r="B11" s="386" t="s">
        <v>4418</v>
      </c>
      <c r="C11" s="362" t="s">
        <v>5216</v>
      </c>
      <c r="D11" s="1203" t="s">
        <v>5217</v>
      </c>
      <c r="E11" s="1476">
        <v>65</v>
      </c>
      <c r="F11" s="241"/>
      <c r="G11" s="644"/>
      <c r="H11" s="29"/>
      <c r="I11" s="29"/>
      <c r="J11" s="203"/>
      <c r="K11" s="332"/>
      <c r="L11" s="881"/>
      <c r="N11" s="104">
        <f t="shared" si="0"/>
        <v>0</v>
      </c>
      <c r="O11" s="105">
        <v>7.0000000000000007E-2</v>
      </c>
      <c r="P11" s="101">
        <f t="shared" si="1"/>
        <v>0</v>
      </c>
    </row>
    <row r="12" spans="1:16">
      <c r="A12" s="136"/>
      <c r="B12" s="386" t="s">
        <v>4418</v>
      </c>
      <c r="C12" s="362" t="s">
        <v>5218</v>
      </c>
      <c r="D12" s="1203">
        <v>100</v>
      </c>
      <c r="E12" s="1476">
        <v>75</v>
      </c>
      <c r="F12" s="241"/>
      <c r="G12" s="644"/>
      <c r="H12" s="29"/>
      <c r="I12" s="29"/>
      <c r="J12" s="203"/>
      <c r="K12" s="332"/>
      <c r="L12" s="881"/>
      <c r="N12" s="104">
        <f t="shared" si="0"/>
        <v>0</v>
      </c>
      <c r="O12" s="105">
        <v>7.0000000000000007E-2</v>
      </c>
      <c r="P12" s="101">
        <f t="shared" si="1"/>
        <v>0</v>
      </c>
    </row>
    <row r="13" spans="1:16">
      <c r="A13" s="136"/>
      <c r="B13" s="386" t="s">
        <v>4418</v>
      </c>
      <c r="C13" s="362" t="s">
        <v>5222</v>
      </c>
      <c r="D13" s="1540" t="s">
        <v>3016</v>
      </c>
      <c r="E13" s="1476">
        <v>150</v>
      </c>
      <c r="F13" s="241"/>
      <c r="G13" s="644"/>
      <c r="H13" s="29"/>
      <c r="I13" s="29"/>
      <c r="J13" s="203"/>
      <c r="K13" s="332"/>
      <c r="L13" s="881"/>
      <c r="N13" s="104">
        <f t="shared" si="0"/>
        <v>0</v>
      </c>
      <c r="O13" s="105">
        <v>7.0000000000000007E-2</v>
      </c>
      <c r="P13" s="101">
        <f t="shared" si="1"/>
        <v>0</v>
      </c>
    </row>
    <row r="14" spans="1:16">
      <c r="A14" s="136"/>
      <c r="B14" s="386" t="s">
        <v>4418</v>
      </c>
      <c r="C14" s="362" t="s">
        <v>5223</v>
      </c>
      <c r="D14" s="1203" t="s">
        <v>4420</v>
      </c>
      <c r="E14" s="1476">
        <v>130</v>
      </c>
      <c r="F14" s="241"/>
      <c r="G14" s="644"/>
      <c r="H14" s="29"/>
      <c r="I14" s="29"/>
      <c r="J14" s="203"/>
      <c r="K14" s="332"/>
      <c r="L14" s="881"/>
      <c r="M14" s="104">
        <v>14244.12</v>
      </c>
      <c r="N14" s="104">
        <f t="shared" si="0"/>
        <v>13816.796400000001</v>
      </c>
      <c r="O14" s="105">
        <v>7.0000000000000007E-2</v>
      </c>
      <c r="P14" s="101">
        <f t="shared" si="1"/>
        <v>14783.972148000001</v>
      </c>
    </row>
    <row r="15" spans="1:16">
      <c r="A15" s="136"/>
      <c r="B15" s="386" t="s">
        <v>4418</v>
      </c>
      <c r="C15" s="362" t="s">
        <v>5225</v>
      </c>
      <c r="D15" s="1203" t="s">
        <v>4458</v>
      </c>
      <c r="E15" s="1476">
        <v>150</v>
      </c>
      <c r="F15" s="241"/>
      <c r="G15" s="644"/>
      <c r="H15" s="29"/>
      <c r="I15" s="29"/>
      <c r="J15" s="203"/>
      <c r="K15" s="332"/>
      <c r="L15" s="881"/>
      <c r="M15" s="104">
        <v>3240</v>
      </c>
      <c r="N15" s="104">
        <f t="shared" si="0"/>
        <v>3142.8</v>
      </c>
      <c r="O15" s="105">
        <v>7.0000000000000007E-2</v>
      </c>
      <c r="P15" s="101">
        <f t="shared" si="1"/>
        <v>3362.7960000000003</v>
      </c>
    </row>
    <row r="16" spans="1:16">
      <c r="A16" s="136"/>
      <c r="B16" s="386" t="s">
        <v>4418</v>
      </c>
      <c r="C16" s="362" t="s">
        <v>5227</v>
      </c>
      <c r="D16" s="1540" t="s">
        <v>4420</v>
      </c>
      <c r="E16" s="1476">
        <v>100</v>
      </c>
      <c r="F16" s="241"/>
      <c r="G16" s="653"/>
      <c r="H16" s="29"/>
      <c r="I16" s="29"/>
      <c r="J16" s="203"/>
      <c r="K16" s="332"/>
      <c r="L16" s="881"/>
      <c r="M16" s="104">
        <v>14700</v>
      </c>
      <c r="N16" s="104">
        <f t="shared" si="0"/>
        <v>14259</v>
      </c>
      <c r="O16" s="105">
        <v>7.0000000000000007E-2</v>
      </c>
      <c r="P16" s="101">
        <f t="shared" si="1"/>
        <v>15257.130000000001</v>
      </c>
    </row>
    <row r="17" spans="1:16" ht="35.25" thickBot="1">
      <c r="A17" s="136"/>
      <c r="B17" s="386" t="s">
        <v>5234</v>
      </c>
      <c r="C17" s="362" t="s">
        <v>4516</v>
      </c>
      <c r="D17" s="1540" t="s">
        <v>4517</v>
      </c>
      <c r="E17" s="1476">
        <v>150</v>
      </c>
      <c r="F17" s="241"/>
      <c r="G17" s="653"/>
      <c r="H17" s="29"/>
      <c r="I17" s="29"/>
      <c r="J17" s="203"/>
      <c r="K17" s="332"/>
      <c r="L17" s="881"/>
      <c r="M17" s="104">
        <v>14582.7</v>
      </c>
      <c r="N17" s="104">
        <f t="shared" si="0"/>
        <v>14145.219000000001</v>
      </c>
      <c r="O17" s="105">
        <v>7.0000000000000007E-2</v>
      </c>
      <c r="P17" s="101">
        <f t="shared" si="1"/>
        <v>15135.384330000001</v>
      </c>
    </row>
    <row r="18" spans="1:16">
      <c r="A18" s="136"/>
      <c r="B18" s="387" t="s">
        <v>4527</v>
      </c>
      <c r="C18" s="362" t="s">
        <v>5240</v>
      </c>
      <c r="D18" s="1203" t="s">
        <v>2976</v>
      </c>
      <c r="E18" s="1476">
        <v>100</v>
      </c>
      <c r="F18" s="359"/>
      <c r="G18" s="131"/>
      <c r="H18" s="29"/>
      <c r="I18" s="455"/>
      <c r="J18" s="442"/>
      <c r="K18" s="313"/>
      <c r="L18" s="881"/>
      <c r="M18" s="104">
        <v>13483.8</v>
      </c>
      <c r="N18" s="104">
        <f t="shared" si="0"/>
        <v>13079.286</v>
      </c>
      <c r="O18" s="105">
        <v>7.0000000000000007E-2</v>
      </c>
      <c r="P18" s="101">
        <f t="shared" si="1"/>
        <v>13994.836020000001</v>
      </c>
    </row>
    <row r="19" spans="1:16">
      <c r="A19" s="136"/>
      <c r="B19" s="387" t="s">
        <v>4527</v>
      </c>
      <c r="C19" s="362" t="s">
        <v>5241</v>
      </c>
      <c r="D19" s="1203" t="s">
        <v>5242</v>
      </c>
      <c r="E19" s="1476">
        <v>75</v>
      </c>
      <c r="F19" s="361"/>
      <c r="G19" s="131"/>
      <c r="H19" s="29"/>
      <c r="I19" s="455"/>
      <c r="J19" s="442"/>
      <c r="K19" s="364"/>
      <c r="L19" s="881"/>
      <c r="M19" s="104">
        <v>2669.52</v>
      </c>
      <c r="N19" s="104">
        <f t="shared" si="0"/>
        <v>2589.4344000000001</v>
      </c>
      <c r="O19" s="105">
        <v>7.0000000000000007E-2</v>
      </c>
      <c r="P19" s="101">
        <f t="shared" si="1"/>
        <v>2770.6948080000002</v>
      </c>
    </row>
    <row r="20" spans="1:16">
      <c r="A20" s="136"/>
      <c r="B20" s="387" t="s">
        <v>4527</v>
      </c>
      <c r="C20" s="362" t="s">
        <v>5243</v>
      </c>
      <c r="D20" s="1203" t="s">
        <v>5244</v>
      </c>
      <c r="E20" s="1476">
        <v>65</v>
      </c>
      <c r="F20" s="361"/>
      <c r="G20" s="131"/>
      <c r="H20" s="29"/>
      <c r="I20" s="455"/>
      <c r="J20" s="442"/>
      <c r="K20" s="311"/>
      <c r="L20" s="881"/>
      <c r="N20" s="104">
        <f t="shared" si="0"/>
        <v>0</v>
      </c>
      <c r="O20" s="105">
        <v>7.0000000000000007E-2</v>
      </c>
      <c r="P20" s="101">
        <f t="shared" si="1"/>
        <v>0</v>
      </c>
    </row>
    <row r="21" spans="1:16">
      <c r="A21" s="148"/>
      <c r="B21" s="387" t="s">
        <v>4527</v>
      </c>
      <c r="C21" s="362" t="s">
        <v>4583</v>
      </c>
      <c r="D21" s="1203" t="s">
        <v>4584</v>
      </c>
      <c r="E21" s="1480">
        <v>60</v>
      </c>
      <c r="F21" s="361"/>
      <c r="G21" s="131"/>
      <c r="H21" s="29"/>
      <c r="I21" s="455"/>
      <c r="J21" s="442"/>
      <c r="K21" s="311"/>
      <c r="L21" s="881"/>
      <c r="M21" s="104">
        <v>12972.96</v>
      </c>
      <c r="N21" s="104">
        <f t="shared" si="0"/>
        <v>12583.771199999999</v>
      </c>
      <c r="O21" s="105">
        <v>7.0000000000000007E-2</v>
      </c>
      <c r="P21" s="101">
        <f t="shared" si="1"/>
        <v>13464.635183999999</v>
      </c>
    </row>
    <row r="22" spans="1:16">
      <c r="A22" s="136"/>
      <c r="B22" s="128" t="s">
        <v>912</v>
      </c>
      <c r="C22" s="362" t="s">
        <v>4537</v>
      </c>
      <c r="D22" s="358" t="s">
        <v>5242</v>
      </c>
      <c r="E22" s="1480">
        <v>120</v>
      </c>
      <c r="F22" s="361"/>
      <c r="G22" s="131"/>
      <c r="H22" s="29"/>
      <c r="I22" s="455"/>
      <c r="J22" s="442"/>
      <c r="K22" s="311"/>
      <c r="L22" s="881"/>
      <c r="M22" s="104">
        <v>12687.84</v>
      </c>
      <c r="N22" s="104">
        <f t="shared" si="0"/>
        <v>12307.2048</v>
      </c>
      <c r="O22" s="105">
        <v>7.0000000000000007E-2</v>
      </c>
      <c r="P22" s="101">
        <f t="shared" si="1"/>
        <v>13168.709135999999</v>
      </c>
    </row>
    <row r="23" spans="1:16">
      <c r="A23" s="136"/>
      <c r="B23" s="139" t="s">
        <v>912</v>
      </c>
      <c r="C23" s="1510" t="s">
        <v>4544</v>
      </c>
      <c r="D23" s="1635" t="s">
        <v>3088</v>
      </c>
      <c r="E23" s="1636">
        <v>90</v>
      </c>
      <c r="F23" s="550"/>
      <c r="G23" s="551" t="s">
        <v>9392</v>
      </c>
      <c r="H23" s="35" t="s">
        <v>9393</v>
      </c>
      <c r="I23" s="467" t="s">
        <v>9394</v>
      </c>
      <c r="J23" s="1637" t="s">
        <v>9395</v>
      </c>
      <c r="K23" s="336">
        <v>52.95</v>
      </c>
      <c r="L23" s="881"/>
      <c r="M23" s="104">
        <v>16572.599999999999</v>
      </c>
      <c r="N23" s="104">
        <f t="shared" si="0"/>
        <v>16075.421999999999</v>
      </c>
      <c r="O23" s="105">
        <v>7.0000000000000007E-2</v>
      </c>
      <c r="P23" s="101">
        <f t="shared" si="1"/>
        <v>17200.701539999998</v>
      </c>
    </row>
    <row r="24" spans="1:16">
      <c r="A24" s="136"/>
      <c r="B24" s="48"/>
      <c r="C24" s="48"/>
      <c r="D24" s="48"/>
      <c r="E24" s="1517"/>
      <c r="F24" s="1517"/>
      <c r="G24" s="653"/>
      <c r="H24" s="48"/>
      <c r="I24" s="48"/>
      <c r="J24" s="203"/>
      <c r="K24" s="1638"/>
      <c r="L24" s="881"/>
      <c r="M24" s="104">
        <v>6021.12</v>
      </c>
      <c r="N24" s="104">
        <f>M24-(M24*0.03)</f>
        <v>5840.4863999999998</v>
      </c>
      <c r="O24" s="105">
        <v>7.0000000000000007E-2</v>
      </c>
      <c r="P24" s="101">
        <f>(N24*O24)+N24</f>
        <v>6249.3204479999995</v>
      </c>
    </row>
    <row r="25" spans="1:16">
      <c r="A25" s="136"/>
      <c r="B25" s="3909" t="s">
        <v>5549</v>
      </c>
      <c r="C25" s="48" t="s">
        <v>5562</v>
      </c>
      <c r="D25" s="48"/>
      <c r="E25" s="1517"/>
      <c r="F25" s="1517"/>
      <c r="G25" s="653"/>
      <c r="H25" s="48"/>
      <c r="I25" s="48"/>
      <c r="J25" s="203"/>
      <c r="K25" s="1638"/>
      <c r="L25" s="881"/>
      <c r="M25" s="104">
        <v>8714.16</v>
      </c>
      <c r="N25" s="104">
        <f>M25-(M25*0.03)</f>
        <v>8452.7351999999992</v>
      </c>
      <c r="O25" s="105">
        <v>7.0000000000000007E-2</v>
      </c>
      <c r="P25" s="101">
        <f>(N25*O25)+N25</f>
        <v>9044.4266639999987</v>
      </c>
    </row>
    <row r="26" spans="1:16">
      <c r="A26" s="136"/>
      <c r="B26" s="3909" t="s">
        <v>5549</v>
      </c>
      <c r="C26" s="48" t="s">
        <v>5556</v>
      </c>
      <c r="D26" s="786" t="s">
        <v>9396</v>
      </c>
      <c r="E26" s="3910">
        <v>25</v>
      </c>
      <c r="F26" s="1517"/>
      <c r="G26" s="653" t="s">
        <v>9397</v>
      </c>
      <c r="H26" s="48"/>
      <c r="I26" s="48" t="s">
        <v>9398</v>
      </c>
      <c r="J26" s="203" t="s">
        <v>9399</v>
      </c>
      <c r="K26" s="3911">
        <v>15.92</v>
      </c>
      <c r="L26" s="881"/>
      <c r="M26" s="104">
        <v>0</v>
      </c>
      <c r="N26" s="104">
        <f>M26-(M26*0.03)</f>
        <v>0</v>
      </c>
      <c r="O26" s="105">
        <v>7.0000000000000007E-2</v>
      </c>
      <c r="P26" s="101">
        <f t="shared" ref="P26:P32" si="2">(N26*O26)+N26</f>
        <v>0</v>
      </c>
    </row>
    <row r="27" spans="1:16">
      <c r="A27" s="136"/>
      <c r="B27" s="3909" t="s">
        <v>5549</v>
      </c>
      <c r="C27" s="362" t="s">
        <v>3474</v>
      </c>
      <c r="D27" s="1633"/>
      <c r="E27" s="1639"/>
      <c r="F27" s="1517"/>
      <c r="G27" s="653"/>
      <c r="H27" s="48"/>
      <c r="I27" s="48"/>
      <c r="J27" s="203"/>
      <c r="K27" s="1638"/>
      <c r="L27" s="881"/>
      <c r="M27" s="104">
        <v>18537.7</v>
      </c>
      <c r="N27" s="104">
        <f>M27-(M27*0.03)</f>
        <v>17981.569</v>
      </c>
      <c r="O27" s="105">
        <v>7.0000000000000007E-2</v>
      </c>
      <c r="P27" s="101">
        <f t="shared" si="2"/>
        <v>19240.278829999999</v>
      </c>
    </row>
    <row r="28" spans="1:16">
      <c r="A28" s="151"/>
      <c r="B28" s="1633" t="s">
        <v>9400</v>
      </c>
      <c r="C28" s="362" t="s">
        <v>9401</v>
      </c>
      <c r="D28" s="1640"/>
      <c r="E28" s="1639"/>
      <c r="F28" s="1641"/>
      <c r="G28" s="653" t="s">
        <v>840</v>
      </c>
      <c r="H28" s="203"/>
      <c r="I28" s="29"/>
      <c r="J28" s="203">
        <v>1680</v>
      </c>
      <c r="K28" s="1638"/>
      <c r="L28" s="881"/>
      <c r="M28" s="104">
        <v>9031.68</v>
      </c>
      <c r="N28" s="104">
        <f t="shared" ref="N28:N38" si="3">M28-(M28*0.03)</f>
        <v>8760.7296000000006</v>
      </c>
      <c r="O28" s="105">
        <v>7.0000000000000007E-2</v>
      </c>
      <c r="P28" s="101">
        <f t="shared" si="2"/>
        <v>9373.9806720000015</v>
      </c>
    </row>
    <row r="29" spans="1:16">
      <c r="A29" s="152"/>
      <c r="B29" s="1633"/>
      <c r="C29" s="362"/>
      <c r="D29" s="1633"/>
      <c r="E29" s="1639"/>
      <c r="F29" s="1641"/>
      <c r="G29" s="653"/>
      <c r="H29" s="203"/>
      <c r="I29" s="29"/>
      <c r="J29" s="203"/>
      <c r="K29" s="1638"/>
      <c r="L29" s="881"/>
      <c r="N29" s="104">
        <f t="shared" si="3"/>
        <v>0</v>
      </c>
      <c r="O29" s="105">
        <v>7.0000000000000007E-2</v>
      </c>
      <c r="P29" s="101">
        <f t="shared" si="2"/>
        <v>0</v>
      </c>
    </row>
    <row r="30" spans="1:16">
      <c r="A30" s="136"/>
      <c r="B30" s="386" t="s">
        <v>9402</v>
      </c>
      <c r="C30" s="362"/>
      <c r="D30" s="1203" t="s">
        <v>5673</v>
      </c>
      <c r="E30" s="1476"/>
      <c r="F30" s="241"/>
      <c r="G30" s="644" t="s">
        <v>9392</v>
      </c>
      <c r="H30" s="29"/>
      <c r="I30" s="29"/>
      <c r="J30" s="203" t="s">
        <v>9403</v>
      </c>
      <c r="K30" s="332" t="s">
        <v>9404</v>
      </c>
      <c r="L30" s="881"/>
      <c r="M30" s="104">
        <v>8478.9599999999991</v>
      </c>
      <c r="N30" s="104">
        <f t="shared" si="3"/>
        <v>8224.5911999999989</v>
      </c>
      <c r="O30" s="105">
        <v>7.0000000000000007E-2</v>
      </c>
      <c r="P30" s="101">
        <f t="shared" si="2"/>
        <v>8800.3125839999993</v>
      </c>
    </row>
    <row r="31" spans="1:16">
      <c r="A31" s="136"/>
      <c r="B31" s="386"/>
      <c r="C31" s="362"/>
      <c r="D31" s="1203"/>
      <c r="E31" s="1476"/>
      <c r="F31" s="241"/>
      <c r="G31" s="644"/>
      <c r="H31" s="29"/>
      <c r="I31" s="29"/>
      <c r="J31" s="203"/>
      <c r="K31" s="332"/>
      <c r="L31" s="881"/>
      <c r="M31" s="104">
        <v>11122.62</v>
      </c>
      <c r="N31" s="104">
        <f t="shared" si="3"/>
        <v>10788.941400000002</v>
      </c>
      <c r="O31" s="105">
        <v>7.0000000000000007E-2</v>
      </c>
      <c r="P31" s="101">
        <f t="shared" si="2"/>
        <v>11544.167298000002</v>
      </c>
    </row>
    <row r="32" spans="1:16">
      <c r="A32" s="136"/>
      <c r="B32" s="386"/>
      <c r="C32" s="362"/>
      <c r="D32" s="1540"/>
      <c r="E32" s="1476"/>
      <c r="F32" s="241"/>
      <c r="G32" s="644"/>
      <c r="H32" s="29"/>
      <c r="I32" s="29"/>
      <c r="J32" s="203"/>
      <c r="K32" s="332"/>
      <c r="L32" s="881"/>
      <c r="M32" s="104">
        <v>3813.12</v>
      </c>
      <c r="N32" s="104">
        <f t="shared" si="3"/>
        <v>3698.7264</v>
      </c>
      <c r="O32" s="105">
        <v>7.0000000000000007E-2</v>
      </c>
      <c r="P32" s="101">
        <f t="shared" si="2"/>
        <v>3957.637248</v>
      </c>
    </row>
    <row r="33" spans="1:16">
      <c r="A33" s="136"/>
      <c r="B33" s="386"/>
      <c r="C33" s="362"/>
      <c r="D33" s="1203"/>
      <c r="E33" s="1476"/>
      <c r="F33" s="241"/>
      <c r="G33" s="644"/>
      <c r="H33" s="29"/>
      <c r="I33" s="29"/>
      <c r="J33" s="203"/>
      <c r="K33" s="332"/>
      <c r="L33" s="881"/>
    </row>
    <row r="34" spans="1:16">
      <c r="A34" s="136"/>
      <c r="B34" s="386"/>
      <c r="C34" s="362"/>
      <c r="D34" s="1203"/>
      <c r="E34" s="1476"/>
      <c r="F34" s="241"/>
      <c r="G34" s="644"/>
      <c r="H34" s="29"/>
      <c r="I34" s="29"/>
      <c r="J34" s="203"/>
      <c r="K34" s="332"/>
      <c r="L34" s="881"/>
    </row>
    <row r="35" spans="1:16">
      <c r="A35" s="136"/>
      <c r="B35" s="386"/>
      <c r="C35" s="362"/>
      <c r="D35" s="1540"/>
      <c r="E35" s="1476"/>
      <c r="F35" s="241"/>
      <c r="G35" s="653"/>
      <c r="H35" s="29"/>
      <c r="I35" s="29"/>
      <c r="J35" s="203"/>
      <c r="K35" s="332"/>
      <c r="L35" s="881"/>
    </row>
    <row r="36" spans="1:16">
      <c r="A36" s="136"/>
      <c r="B36" s="386"/>
      <c r="C36" s="362"/>
      <c r="D36" s="1540"/>
      <c r="E36" s="1476"/>
      <c r="F36" s="241"/>
      <c r="G36" s="653"/>
      <c r="H36" s="29"/>
      <c r="I36" s="29"/>
      <c r="J36" s="203"/>
      <c r="K36" s="332"/>
      <c r="L36" s="881"/>
    </row>
    <row r="37" spans="1:16">
      <c r="A37" s="136"/>
      <c r="B37" s="796" t="s">
        <v>9405</v>
      </c>
      <c r="C37" s="786"/>
      <c r="D37" s="811" t="s">
        <v>1449</v>
      </c>
      <c r="E37" s="182"/>
      <c r="F37" s="161"/>
      <c r="G37" s="843" t="s">
        <v>8588</v>
      </c>
      <c r="H37" s="162">
        <v>290</v>
      </c>
      <c r="I37" s="856"/>
      <c r="J37" s="166">
        <v>290</v>
      </c>
      <c r="K37" s="167">
        <v>29</v>
      </c>
      <c r="L37" s="881"/>
    </row>
    <row r="38" spans="1:16">
      <c r="A38" s="136"/>
      <c r="B38" s="796" t="s">
        <v>9406</v>
      </c>
      <c r="C38" s="786"/>
      <c r="D38" s="811" t="s">
        <v>1449</v>
      </c>
      <c r="E38" s="160"/>
      <c r="F38" s="161"/>
      <c r="G38" s="843" t="s">
        <v>6817</v>
      </c>
      <c r="H38" s="162"/>
      <c r="I38" s="856"/>
      <c r="J38" s="166">
        <v>440</v>
      </c>
      <c r="K38" s="167">
        <v>44</v>
      </c>
      <c r="L38" s="881"/>
      <c r="M38" s="104">
        <v>8640</v>
      </c>
      <c r="N38" s="104">
        <f t="shared" si="3"/>
        <v>8380.7999999999993</v>
      </c>
      <c r="O38" s="105">
        <v>7.0000000000000007E-2</v>
      </c>
      <c r="P38" s="101">
        <f>(N38*O38)+N38</f>
        <v>8967.4559999999983</v>
      </c>
    </row>
    <row r="39" spans="1:16" ht="35.25" thickBot="1">
      <c r="A39" s="165"/>
      <c r="B39" s="784"/>
      <c r="C39" s="786"/>
      <c r="D39" s="812"/>
      <c r="E39" s="198"/>
      <c r="F39" s="199"/>
      <c r="G39" s="843"/>
      <c r="H39" s="162"/>
      <c r="I39" s="856"/>
      <c r="J39" s="166"/>
      <c r="K39" s="167"/>
      <c r="L39" s="881"/>
    </row>
    <row r="40" spans="1:16" ht="35.25" customHeight="1">
      <c r="A40" s="168"/>
      <c r="B40" s="797"/>
      <c r="C40" s="786"/>
      <c r="D40" s="812"/>
      <c r="E40" s="160"/>
      <c r="F40" s="161"/>
      <c r="G40" s="843"/>
      <c r="H40" s="162"/>
      <c r="I40" s="856"/>
      <c r="J40" s="166"/>
      <c r="K40" s="167"/>
      <c r="L40" s="881"/>
      <c r="M40" s="3753"/>
    </row>
    <row r="41" spans="1:16">
      <c r="B41" s="373"/>
      <c r="C41" s="372"/>
      <c r="D41" s="595"/>
      <c r="E41" s="214"/>
      <c r="F41" s="399"/>
      <c r="G41" s="596"/>
      <c r="H41" s="430"/>
      <c r="I41" s="596"/>
      <c r="J41" s="436"/>
      <c r="K41" s="866"/>
      <c r="L41" s="877"/>
    </row>
    <row r="42" spans="1:16">
      <c r="A42" s="2" t="s">
        <v>1</v>
      </c>
      <c r="B42" s="793"/>
      <c r="C42" s="785"/>
      <c r="D42" s="595"/>
      <c r="E42" s="214"/>
      <c r="F42" s="399"/>
      <c r="G42" s="596"/>
      <c r="H42" s="430"/>
      <c r="I42" s="853"/>
      <c r="J42" s="436"/>
      <c r="K42" s="867"/>
      <c r="L42" s="878"/>
    </row>
    <row r="43" spans="1:16">
      <c r="A43" s="567" t="s">
        <v>8048</v>
      </c>
      <c r="B43" s="567"/>
      <c r="C43" s="617"/>
      <c r="D43" s="887"/>
      <c r="E43" s="888"/>
      <c r="F43" s="233"/>
      <c r="G43" s="270" t="s">
        <v>8455</v>
      </c>
      <c r="H43" s="1"/>
      <c r="I43" s="853"/>
      <c r="J43" s="436"/>
      <c r="K43" s="867"/>
      <c r="L43" s="878"/>
    </row>
    <row r="44" spans="1:16" ht="35.25" thickBot="1">
      <c r="B44" s="373"/>
      <c r="C44" s="372"/>
      <c r="D44" s="595"/>
      <c r="E44" s="214"/>
      <c r="F44" s="399"/>
      <c r="G44" s="596"/>
      <c r="H44" s="430"/>
      <c r="I44" s="596"/>
      <c r="J44" s="436"/>
      <c r="K44" s="866"/>
      <c r="L44" s="877"/>
    </row>
    <row r="45" spans="1:16">
      <c r="A45" s="3770" t="s">
        <v>3</v>
      </c>
      <c r="B45" s="3771"/>
      <c r="C45" s="80" t="s">
        <v>4</v>
      </c>
      <c r="D45" s="808" t="s">
        <v>5</v>
      </c>
      <c r="E45" s="820" t="s">
        <v>6</v>
      </c>
      <c r="F45" s="833" t="s">
        <v>6</v>
      </c>
      <c r="G45" s="841" t="s">
        <v>7</v>
      </c>
      <c r="H45" s="850" t="s">
        <v>8</v>
      </c>
      <c r="I45" s="854" t="s">
        <v>936</v>
      </c>
      <c r="J45" s="860" t="s">
        <v>10</v>
      </c>
      <c r="K45" s="868" t="s">
        <v>10</v>
      </c>
      <c r="L45" s="879" t="s">
        <v>2534</v>
      </c>
      <c r="M45" s="117"/>
    </row>
    <row r="46" spans="1:16" ht="35.25" thickBot="1">
      <c r="A46" s="118"/>
      <c r="B46" s="794"/>
      <c r="C46" s="414"/>
      <c r="D46" s="809" t="s">
        <v>11</v>
      </c>
      <c r="E46" s="821" t="s">
        <v>13</v>
      </c>
      <c r="F46" s="834" t="s">
        <v>12</v>
      </c>
      <c r="G46" s="842"/>
      <c r="H46" s="851" t="s">
        <v>14</v>
      </c>
      <c r="I46" s="855" t="s">
        <v>937</v>
      </c>
      <c r="J46" s="861" t="s">
        <v>15</v>
      </c>
      <c r="K46" s="869" t="s">
        <v>16</v>
      </c>
      <c r="L46" s="880" t="s">
        <v>2535</v>
      </c>
      <c r="M46" s="117"/>
    </row>
    <row r="47" spans="1:16">
      <c r="A47" s="127"/>
      <c r="B47" s="798" t="s">
        <v>8496</v>
      </c>
      <c r="C47" s="786"/>
      <c r="D47" s="813"/>
      <c r="E47" s="406"/>
      <c r="F47" s="837"/>
      <c r="G47" s="843"/>
      <c r="H47" s="162"/>
      <c r="I47" s="856"/>
      <c r="J47" s="166"/>
      <c r="K47" s="860"/>
      <c r="L47" s="881"/>
      <c r="M47" s="104">
        <v>3552</v>
      </c>
      <c r="N47" s="104">
        <f t="shared" ref="N47:N72" si="4">M47-(M47*0.03)</f>
        <v>3445.44</v>
      </c>
      <c r="O47" s="105">
        <v>7.0000000000000007E-2</v>
      </c>
      <c r="P47" s="101">
        <f t="shared" ref="P47:P63" si="5">(N47*O47)+N47</f>
        <v>3686.6208000000001</v>
      </c>
    </row>
    <row r="48" spans="1:16">
      <c r="A48" s="136"/>
      <c r="B48" s="796" t="s">
        <v>8497</v>
      </c>
      <c r="C48" s="786"/>
      <c r="D48" s="819" t="s">
        <v>8498</v>
      </c>
      <c r="E48" s="160"/>
      <c r="F48" s="161"/>
      <c r="G48" s="936">
        <v>20575</v>
      </c>
      <c r="H48" s="213"/>
      <c r="I48" s="819"/>
      <c r="J48" s="166">
        <v>655</v>
      </c>
      <c r="K48" s="167">
        <v>10.91</v>
      </c>
      <c r="L48" s="881"/>
      <c r="N48" s="104">
        <f t="shared" si="4"/>
        <v>0</v>
      </c>
      <c r="O48" s="105">
        <v>7.0000000000000007E-2</v>
      </c>
      <c r="P48" s="101">
        <f t="shared" si="5"/>
        <v>0</v>
      </c>
    </row>
    <row r="49" spans="1:16">
      <c r="A49" s="42"/>
      <c r="B49" s="796" t="s">
        <v>8499</v>
      </c>
      <c r="C49" s="786" t="s">
        <v>8500</v>
      </c>
      <c r="D49" s="819" t="s">
        <v>2999</v>
      </c>
      <c r="E49" s="160"/>
      <c r="F49" s="161"/>
      <c r="G49" s="936">
        <v>21529</v>
      </c>
      <c r="H49" s="213">
        <v>710</v>
      </c>
      <c r="I49" s="819"/>
      <c r="J49" s="1582" t="s">
        <v>1143</v>
      </c>
      <c r="K49" s="167">
        <v>11.84</v>
      </c>
      <c r="L49" s="881"/>
      <c r="M49" s="104">
        <v>9498.06</v>
      </c>
      <c r="N49" s="104">
        <f t="shared" si="4"/>
        <v>9213.118199999999</v>
      </c>
      <c r="O49" s="105">
        <v>7.0000000000000007E-2</v>
      </c>
      <c r="P49" s="101">
        <f t="shared" si="5"/>
        <v>9858.0364739999986</v>
      </c>
    </row>
    <row r="50" spans="1:16">
      <c r="A50" s="42"/>
      <c r="B50" s="787" t="s">
        <v>8501</v>
      </c>
      <c r="C50" s="786"/>
      <c r="D50" s="812"/>
      <c r="E50" s="826"/>
      <c r="F50" s="161"/>
      <c r="G50" s="843"/>
      <c r="H50" s="162"/>
      <c r="I50" s="856"/>
      <c r="J50" s="166"/>
      <c r="K50" s="167"/>
      <c r="L50" s="881"/>
      <c r="M50" s="104">
        <v>15305.4</v>
      </c>
      <c r="N50" s="104">
        <f t="shared" si="4"/>
        <v>14846.237999999999</v>
      </c>
      <c r="O50" s="105">
        <v>7.0000000000000007E-2</v>
      </c>
      <c r="P50" s="101">
        <f t="shared" si="5"/>
        <v>15885.47466</v>
      </c>
    </row>
    <row r="51" spans="1:16">
      <c r="A51" s="42"/>
      <c r="B51" s="787" t="s">
        <v>8502</v>
      </c>
      <c r="C51" s="786"/>
      <c r="D51" s="812" t="s">
        <v>8503</v>
      </c>
      <c r="E51" s="182" t="s">
        <v>5618</v>
      </c>
      <c r="F51" s="161"/>
      <c r="G51" s="843" t="s">
        <v>6961</v>
      </c>
      <c r="H51" s="162"/>
      <c r="I51" s="856"/>
      <c r="J51" s="166">
        <v>920</v>
      </c>
      <c r="K51" s="167">
        <v>9.1999999999999993</v>
      </c>
      <c r="L51" s="881"/>
      <c r="N51" s="104">
        <f t="shared" si="4"/>
        <v>0</v>
      </c>
      <c r="O51" s="105">
        <v>7.0000000000000007E-2</v>
      </c>
      <c r="P51" s="101">
        <f t="shared" si="5"/>
        <v>0</v>
      </c>
    </row>
    <row r="52" spans="1:16">
      <c r="A52" s="42"/>
      <c r="B52" s="802" t="s">
        <v>8504</v>
      </c>
      <c r="C52" s="786"/>
      <c r="D52" s="812"/>
      <c r="E52" s="160"/>
      <c r="F52" s="161"/>
      <c r="G52" s="843"/>
      <c r="H52" s="162"/>
      <c r="I52" s="856"/>
      <c r="J52" s="166"/>
      <c r="K52" s="167"/>
      <c r="L52" s="881"/>
      <c r="N52" s="104">
        <f t="shared" si="4"/>
        <v>0</v>
      </c>
      <c r="O52" s="105">
        <v>7.0000000000000007E-2</v>
      </c>
      <c r="P52" s="101">
        <f t="shared" si="5"/>
        <v>0</v>
      </c>
    </row>
    <row r="53" spans="1:16">
      <c r="A53" s="42"/>
      <c r="B53" s="1062" t="s">
        <v>8505</v>
      </c>
      <c r="C53" s="1063" t="s">
        <v>8506</v>
      </c>
      <c r="D53" s="771"/>
      <c r="E53" s="1064"/>
      <c r="F53" s="1065"/>
      <c r="G53" s="772" t="s">
        <v>8507</v>
      </c>
      <c r="H53" s="852"/>
      <c r="I53" s="1066"/>
      <c r="J53" s="1067">
        <v>770</v>
      </c>
      <c r="K53" s="892"/>
      <c r="L53" s="881"/>
      <c r="N53" s="104">
        <f t="shared" si="4"/>
        <v>0</v>
      </c>
      <c r="O53" s="105">
        <v>7.0000000000000007E-2</v>
      </c>
      <c r="P53" s="101">
        <f t="shared" si="5"/>
        <v>0</v>
      </c>
    </row>
    <row r="54" spans="1:16">
      <c r="A54" s="42"/>
      <c r="B54" s="608" t="s">
        <v>8508</v>
      </c>
      <c r="C54" s="93" t="s">
        <v>8509</v>
      </c>
      <c r="D54" s="584" t="s">
        <v>6506</v>
      </c>
      <c r="E54" s="827"/>
      <c r="F54" s="648"/>
      <c r="G54" s="571"/>
      <c r="H54" s="162"/>
      <c r="I54" s="561"/>
      <c r="J54" s="864"/>
      <c r="K54" s="875"/>
      <c r="L54" s="877"/>
      <c r="M54" s="104">
        <v>14244.12</v>
      </c>
      <c r="N54" s="104">
        <f t="shared" si="4"/>
        <v>13816.796400000001</v>
      </c>
      <c r="O54" s="105">
        <v>7.0000000000000007E-2</v>
      </c>
      <c r="P54" s="101">
        <f t="shared" si="5"/>
        <v>14783.972148000001</v>
      </c>
    </row>
    <row r="55" spans="1:16">
      <c r="A55" s="42"/>
      <c r="B55" s="608" t="s">
        <v>8510</v>
      </c>
      <c r="C55" s="93" t="s">
        <v>8511</v>
      </c>
      <c r="D55" s="584" t="s">
        <v>6506</v>
      </c>
      <c r="E55" s="827"/>
      <c r="F55" s="648"/>
      <c r="G55" s="571" t="s">
        <v>8512</v>
      </c>
      <c r="H55" s="162"/>
      <c r="I55" s="561"/>
      <c r="J55" s="864">
        <v>495</v>
      </c>
      <c r="K55" s="875">
        <f>J55/40</f>
        <v>12.375</v>
      </c>
      <c r="L55" s="881"/>
      <c r="M55" s="104">
        <v>3240</v>
      </c>
      <c r="N55" s="104">
        <f t="shared" si="4"/>
        <v>3142.8</v>
      </c>
      <c r="O55" s="105">
        <v>7.0000000000000007E-2</v>
      </c>
      <c r="P55" s="101">
        <f t="shared" si="5"/>
        <v>3362.7960000000003</v>
      </c>
    </row>
    <row r="56" spans="1:16">
      <c r="A56" s="42"/>
      <c r="B56" s="608" t="s">
        <v>8513</v>
      </c>
      <c r="C56" s="93" t="s">
        <v>8511</v>
      </c>
      <c r="D56" s="584" t="s">
        <v>6506</v>
      </c>
      <c r="E56" s="827">
        <v>15</v>
      </c>
      <c r="F56" s="648" t="s">
        <v>8514</v>
      </c>
      <c r="G56" s="571" t="s">
        <v>8365</v>
      </c>
      <c r="H56" s="162"/>
      <c r="I56" s="561"/>
      <c r="J56" s="864">
        <v>470</v>
      </c>
      <c r="K56" s="875">
        <v>11.75</v>
      </c>
      <c r="L56" s="881"/>
      <c r="M56" s="104">
        <v>14700</v>
      </c>
      <c r="N56" s="104">
        <f t="shared" si="4"/>
        <v>14259</v>
      </c>
      <c r="O56" s="105">
        <v>7.0000000000000007E-2</v>
      </c>
      <c r="P56" s="101">
        <f t="shared" si="5"/>
        <v>15257.130000000001</v>
      </c>
    </row>
    <row r="57" spans="1:16">
      <c r="A57" s="42"/>
      <c r="B57" s="608" t="s">
        <v>8515</v>
      </c>
      <c r="C57" s="93" t="s">
        <v>8511</v>
      </c>
      <c r="D57" s="584"/>
      <c r="E57" s="827"/>
      <c r="F57" s="648"/>
      <c r="G57" s="571"/>
      <c r="H57" s="162"/>
      <c r="I57" s="561"/>
      <c r="J57" s="864"/>
      <c r="K57" s="875"/>
      <c r="L57" s="882"/>
      <c r="M57" s="104">
        <v>14582.7</v>
      </c>
      <c r="N57" s="104">
        <f t="shared" si="4"/>
        <v>14145.219000000001</v>
      </c>
      <c r="O57" s="105">
        <v>7.0000000000000007E-2</v>
      </c>
      <c r="P57" s="101">
        <f t="shared" si="5"/>
        <v>15135.384330000001</v>
      </c>
    </row>
    <row r="58" spans="1:16">
      <c r="A58" s="42"/>
      <c r="B58" s="608" t="s">
        <v>8516</v>
      </c>
      <c r="C58" s="93" t="s">
        <v>8517</v>
      </c>
      <c r="D58" s="584" t="s">
        <v>22</v>
      </c>
      <c r="E58" s="827"/>
      <c r="F58" s="648"/>
      <c r="G58" s="571" t="s">
        <v>8518</v>
      </c>
      <c r="H58" s="162"/>
      <c r="I58" s="561" t="s">
        <v>8519</v>
      </c>
      <c r="J58" s="864">
        <v>240</v>
      </c>
      <c r="K58" s="875">
        <v>12</v>
      </c>
      <c r="L58" s="882"/>
      <c r="M58" s="104">
        <v>13483.8</v>
      </c>
      <c r="N58" s="104">
        <f t="shared" si="4"/>
        <v>13079.286</v>
      </c>
      <c r="O58" s="105">
        <v>7.0000000000000007E-2</v>
      </c>
      <c r="P58" s="101">
        <f t="shared" si="5"/>
        <v>13994.836020000001</v>
      </c>
    </row>
    <row r="59" spans="1:16">
      <c r="A59" s="42"/>
      <c r="B59" s="1062" t="s">
        <v>8516</v>
      </c>
      <c r="C59" s="1063" t="s">
        <v>8520</v>
      </c>
      <c r="D59" s="771" t="s">
        <v>6417</v>
      </c>
      <c r="E59" s="1064"/>
      <c r="F59" s="1065"/>
      <c r="G59" s="772" t="s">
        <v>6817</v>
      </c>
      <c r="H59" s="852"/>
      <c r="I59" s="1066" t="s">
        <v>8521</v>
      </c>
      <c r="J59" s="1067">
        <v>290</v>
      </c>
      <c r="K59" s="892">
        <f>J59/20</f>
        <v>14.5</v>
      </c>
      <c r="L59" s="882"/>
      <c r="M59" s="104">
        <v>2669.52</v>
      </c>
      <c r="N59" s="104">
        <f t="shared" si="4"/>
        <v>2589.4344000000001</v>
      </c>
      <c r="O59" s="105">
        <v>7.0000000000000007E-2</v>
      </c>
      <c r="P59" s="101">
        <f t="shared" si="5"/>
        <v>2770.6948080000002</v>
      </c>
    </row>
    <row r="60" spans="1:16">
      <c r="A60" s="42"/>
      <c r="B60" s="1072" t="s">
        <v>8522</v>
      </c>
      <c r="C60" s="1068" t="s">
        <v>8520</v>
      </c>
      <c r="D60" s="1069" t="s">
        <v>6504</v>
      </c>
      <c r="E60" s="1073"/>
      <c r="F60" s="1074"/>
      <c r="G60" s="1070" t="s">
        <v>8523</v>
      </c>
      <c r="H60" s="961"/>
      <c r="I60" s="593"/>
      <c r="J60" s="1071">
        <v>770</v>
      </c>
      <c r="K60" s="1053">
        <f>J60/20</f>
        <v>38.5</v>
      </c>
      <c r="L60" s="882"/>
      <c r="N60" s="104">
        <f t="shared" si="4"/>
        <v>0</v>
      </c>
      <c r="O60" s="105">
        <v>7.0000000000000007E-2</v>
      </c>
      <c r="P60" s="101">
        <f t="shared" si="5"/>
        <v>0</v>
      </c>
    </row>
    <row r="61" spans="1:16">
      <c r="A61" s="190"/>
      <c r="B61" s="1072" t="s">
        <v>8524</v>
      </c>
      <c r="C61" s="1068" t="s">
        <v>8520</v>
      </c>
      <c r="D61" s="1075" t="s">
        <v>5550</v>
      </c>
      <c r="E61" s="1076"/>
      <c r="F61" s="1077"/>
      <c r="G61" s="1078" t="s">
        <v>8518</v>
      </c>
      <c r="H61" s="1079"/>
      <c r="I61" s="593" t="s">
        <v>8525</v>
      </c>
      <c r="J61" s="1071">
        <v>920</v>
      </c>
      <c r="K61" s="1080">
        <v>46</v>
      </c>
      <c r="L61" s="882"/>
      <c r="M61" s="104">
        <v>12972.96</v>
      </c>
      <c r="N61" s="104">
        <f t="shared" si="4"/>
        <v>12583.771199999999</v>
      </c>
      <c r="O61" s="105">
        <v>7.0000000000000007E-2</v>
      </c>
      <c r="P61" s="101">
        <f t="shared" si="5"/>
        <v>13464.635183999999</v>
      </c>
    </row>
    <row r="62" spans="1:16">
      <c r="A62" s="42"/>
      <c r="B62" s="1072" t="s">
        <v>8524</v>
      </c>
      <c r="C62" s="1068" t="s">
        <v>8526</v>
      </c>
      <c r="D62" s="1075" t="s">
        <v>5550</v>
      </c>
      <c r="E62" s="1076" t="s">
        <v>8527</v>
      </c>
      <c r="F62" s="1077"/>
      <c r="G62" s="1078" t="s">
        <v>8528</v>
      </c>
      <c r="H62" s="1079"/>
      <c r="I62" s="593"/>
      <c r="J62" s="1071">
        <v>890</v>
      </c>
      <c r="K62" s="1080">
        <v>44.5</v>
      </c>
      <c r="L62" s="882"/>
      <c r="M62" s="104">
        <v>12687.84</v>
      </c>
      <c r="N62" s="104">
        <f t="shared" si="4"/>
        <v>12307.2048</v>
      </c>
      <c r="O62" s="105">
        <v>7.0000000000000007E-2</v>
      </c>
      <c r="P62" s="101">
        <f t="shared" si="5"/>
        <v>13168.709135999999</v>
      </c>
    </row>
    <row r="63" spans="1:16">
      <c r="A63" s="42"/>
      <c r="B63" s="560" t="s">
        <v>8522</v>
      </c>
      <c r="C63" s="93" t="s">
        <v>8529</v>
      </c>
      <c r="D63" s="814" t="s">
        <v>6504</v>
      </c>
      <c r="E63" s="828"/>
      <c r="F63" s="838"/>
      <c r="G63" s="845"/>
      <c r="H63" s="434"/>
      <c r="I63" s="561"/>
      <c r="J63" s="864"/>
      <c r="K63" s="876"/>
      <c r="L63" s="881"/>
      <c r="M63" s="104">
        <v>16572.599999999999</v>
      </c>
      <c r="N63" s="104">
        <f t="shared" si="4"/>
        <v>16075.421999999999</v>
      </c>
      <c r="O63" s="105">
        <v>7.0000000000000007E-2</v>
      </c>
      <c r="P63" s="101">
        <f t="shared" si="5"/>
        <v>17200.701539999998</v>
      </c>
    </row>
    <row r="64" spans="1:16">
      <c r="A64" s="42"/>
      <c r="B64" s="560" t="s">
        <v>8524</v>
      </c>
      <c r="C64" s="93" t="s">
        <v>8529</v>
      </c>
      <c r="D64" s="814" t="s">
        <v>6504</v>
      </c>
      <c r="E64" s="828"/>
      <c r="F64" s="838"/>
      <c r="G64" s="845" t="s">
        <v>8507</v>
      </c>
      <c r="H64" s="434"/>
      <c r="I64" s="561" t="s">
        <v>8530</v>
      </c>
      <c r="J64" s="864">
        <v>995</v>
      </c>
      <c r="K64" s="876">
        <v>49.75</v>
      </c>
      <c r="L64" s="881"/>
      <c r="M64" s="104">
        <v>6021.12</v>
      </c>
      <c r="N64" s="104">
        <f t="shared" si="4"/>
        <v>5840.4863999999998</v>
      </c>
      <c r="O64" s="105">
        <v>7.0000000000000007E-2</v>
      </c>
      <c r="P64" s="101">
        <f>(N64*O64)+N64</f>
        <v>6249.3204479999995</v>
      </c>
    </row>
    <row r="65" spans="1:17">
      <c r="A65" s="42"/>
      <c r="B65" s="1225" t="s">
        <v>8524</v>
      </c>
      <c r="C65" s="1226" t="s">
        <v>8531</v>
      </c>
      <c r="D65" s="769" t="s">
        <v>6291</v>
      </c>
      <c r="E65" s="1227"/>
      <c r="F65" s="1228"/>
      <c r="G65" s="770" t="s">
        <v>8480</v>
      </c>
      <c r="H65" s="931"/>
      <c r="I65" s="1229" t="s">
        <v>8532</v>
      </c>
      <c r="J65" s="1230">
        <v>695</v>
      </c>
      <c r="K65" s="1231">
        <v>34.75</v>
      </c>
      <c r="L65" s="881"/>
      <c r="M65" s="104">
        <v>8714.16</v>
      </c>
      <c r="N65" s="104">
        <f t="shared" si="4"/>
        <v>8452.7351999999992</v>
      </c>
      <c r="O65" s="105">
        <v>7.0000000000000007E-2</v>
      </c>
      <c r="P65" s="101">
        <f>(N65*O65)+N65</f>
        <v>9044.4266639999987</v>
      </c>
    </row>
    <row r="66" spans="1:17">
      <c r="A66" s="42"/>
      <c r="B66" s="1232" t="s">
        <v>8533</v>
      </c>
      <c r="C66" s="1226" t="s">
        <v>8531</v>
      </c>
      <c r="D66" s="769" t="s">
        <v>5550</v>
      </c>
      <c r="E66" s="1233"/>
      <c r="F66" s="1228"/>
      <c r="G66" s="770" t="s">
        <v>8534</v>
      </c>
      <c r="H66" s="931"/>
      <c r="I66" s="1229"/>
      <c r="J66" s="1234">
        <v>805</v>
      </c>
      <c r="K66" s="1231">
        <v>40.25</v>
      </c>
      <c r="L66" s="881"/>
      <c r="M66" s="104">
        <v>0</v>
      </c>
      <c r="N66" s="104">
        <f t="shared" si="4"/>
        <v>0</v>
      </c>
      <c r="O66" s="105">
        <v>7.0000000000000007E-2</v>
      </c>
      <c r="P66" s="101">
        <f t="shared" ref="P66:P72" si="6">(N66*O66)+N66</f>
        <v>0</v>
      </c>
    </row>
    <row r="67" spans="1:17">
      <c r="A67" s="42"/>
      <c r="B67" s="1235" t="s">
        <v>8535</v>
      </c>
      <c r="C67" s="1226" t="s">
        <v>8531</v>
      </c>
      <c r="D67" s="769" t="s">
        <v>5550</v>
      </c>
      <c r="E67" s="1233" t="s">
        <v>8527</v>
      </c>
      <c r="F67" s="1228" t="s">
        <v>3290</v>
      </c>
      <c r="G67" s="770" t="s">
        <v>8536</v>
      </c>
      <c r="H67" s="931"/>
      <c r="I67" s="1229"/>
      <c r="J67" s="1234">
        <v>805</v>
      </c>
      <c r="K67" s="1231">
        <v>40.25</v>
      </c>
      <c r="L67" s="881"/>
      <c r="M67" s="104">
        <v>18537.7</v>
      </c>
      <c r="N67" s="104">
        <f t="shared" si="4"/>
        <v>17981.569</v>
      </c>
      <c r="O67" s="105">
        <v>7.0000000000000007E-2</v>
      </c>
      <c r="P67" s="101">
        <f t="shared" si="6"/>
        <v>19240.278829999999</v>
      </c>
    </row>
    <row r="68" spans="1:17">
      <c r="A68" s="48"/>
      <c r="B68" s="1235" t="s">
        <v>8537</v>
      </c>
      <c r="C68" s="1226" t="s">
        <v>8531</v>
      </c>
      <c r="D68" s="769" t="s">
        <v>6417</v>
      </c>
      <c r="E68" s="1233"/>
      <c r="F68" s="1228"/>
      <c r="G68" s="770" t="s">
        <v>8480</v>
      </c>
      <c r="H68" s="931"/>
      <c r="I68" s="1229"/>
      <c r="J68" s="1234">
        <v>695</v>
      </c>
      <c r="K68" s="1231">
        <f>J68/20</f>
        <v>34.75</v>
      </c>
      <c r="L68" s="881"/>
      <c r="M68" s="104">
        <v>9031.68</v>
      </c>
      <c r="N68" s="104">
        <f t="shared" si="4"/>
        <v>8760.7296000000006</v>
      </c>
      <c r="O68" s="105">
        <v>7.0000000000000007E-2</v>
      </c>
      <c r="P68" s="101">
        <f t="shared" si="6"/>
        <v>9373.9806720000015</v>
      </c>
    </row>
    <row r="69" spans="1:17">
      <c r="A69" s="42"/>
      <c r="B69" s="1235" t="s">
        <v>8538</v>
      </c>
      <c r="C69" s="1226" t="s">
        <v>8531</v>
      </c>
      <c r="D69" s="769" t="s">
        <v>6417</v>
      </c>
      <c r="E69" s="1233"/>
      <c r="F69" s="1228"/>
      <c r="G69" s="770" t="s">
        <v>8539</v>
      </c>
      <c r="H69" s="931"/>
      <c r="I69" s="1229"/>
      <c r="J69" s="1234">
        <v>800</v>
      </c>
      <c r="K69" s="1231">
        <v>40</v>
      </c>
      <c r="L69" s="881"/>
      <c r="N69" s="104">
        <f t="shared" si="4"/>
        <v>0</v>
      </c>
      <c r="O69" s="105">
        <v>7.0000000000000007E-2</v>
      </c>
      <c r="P69" s="101">
        <f t="shared" si="6"/>
        <v>0</v>
      </c>
    </row>
    <row r="70" spans="1:17">
      <c r="A70" s="42"/>
      <c r="B70" s="1089" t="s">
        <v>8540</v>
      </c>
      <c r="C70" s="1082" t="s">
        <v>8541</v>
      </c>
      <c r="D70" s="1083" t="s">
        <v>6291</v>
      </c>
      <c r="E70" s="1090" t="s">
        <v>5581</v>
      </c>
      <c r="F70" s="1085" t="s">
        <v>9407</v>
      </c>
      <c r="G70" s="1086" t="s">
        <v>6980</v>
      </c>
      <c r="H70" s="555"/>
      <c r="I70" s="1087" t="s">
        <v>9408</v>
      </c>
      <c r="J70" s="1091">
        <v>860</v>
      </c>
      <c r="K70" s="1088" t="s">
        <v>9409</v>
      </c>
      <c r="L70" s="881"/>
      <c r="M70" s="104">
        <v>8478.9599999999991</v>
      </c>
      <c r="N70" s="104">
        <f t="shared" si="4"/>
        <v>8224.5911999999989</v>
      </c>
      <c r="O70" s="105">
        <v>7.0000000000000007E-2</v>
      </c>
      <c r="P70" s="101">
        <f t="shared" si="6"/>
        <v>8800.3125839999993</v>
      </c>
    </row>
    <row r="71" spans="1:17">
      <c r="A71" s="42"/>
      <c r="B71" s="1089" t="s">
        <v>8543</v>
      </c>
      <c r="C71" s="1082" t="s">
        <v>8541</v>
      </c>
      <c r="D71" s="1083" t="s">
        <v>6291</v>
      </c>
      <c r="E71" s="1090"/>
      <c r="F71" s="1085"/>
      <c r="G71" s="1086" t="s">
        <v>9410</v>
      </c>
      <c r="H71" s="555"/>
      <c r="I71" s="1087"/>
      <c r="J71" s="1091">
        <v>1010</v>
      </c>
      <c r="K71" s="1088">
        <v>50.5</v>
      </c>
      <c r="L71" s="882"/>
      <c r="M71" s="104">
        <v>11122.62</v>
      </c>
      <c r="N71" s="104">
        <f t="shared" si="4"/>
        <v>10788.941400000002</v>
      </c>
      <c r="O71" s="105">
        <v>7.0000000000000007E-2</v>
      </c>
      <c r="P71" s="101">
        <f t="shared" si="6"/>
        <v>11544.167298000002</v>
      </c>
    </row>
    <row r="72" spans="1:17">
      <c r="A72" s="42"/>
      <c r="B72" s="1089" t="s">
        <v>8544</v>
      </c>
      <c r="C72" s="1082" t="s">
        <v>8541</v>
      </c>
      <c r="D72" s="1083" t="s">
        <v>5550</v>
      </c>
      <c r="E72" s="1084"/>
      <c r="F72" s="1085"/>
      <c r="G72" s="1086" t="s">
        <v>3827</v>
      </c>
      <c r="H72" s="555"/>
      <c r="I72" s="1087"/>
      <c r="J72" s="1091">
        <v>690</v>
      </c>
      <c r="K72" s="1088">
        <v>34.5</v>
      </c>
      <c r="L72" s="882"/>
      <c r="M72" s="104">
        <v>3813.12</v>
      </c>
      <c r="N72" s="104">
        <f t="shared" si="4"/>
        <v>3698.7264</v>
      </c>
      <c r="O72" s="105">
        <v>7.0000000000000007E-2</v>
      </c>
      <c r="P72" s="101">
        <f t="shared" si="6"/>
        <v>3957.637248</v>
      </c>
    </row>
    <row r="73" spans="1:17">
      <c r="A73" s="42"/>
      <c r="B73" s="1089" t="s">
        <v>8545</v>
      </c>
      <c r="C73" s="1082" t="s">
        <v>8541</v>
      </c>
      <c r="D73" s="1083" t="s">
        <v>5550</v>
      </c>
      <c r="E73" s="1090"/>
      <c r="F73" s="1085"/>
      <c r="G73" s="1086" t="s">
        <v>8546</v>
      </c>
      <c r="H73" s="555"/>
      <c r="I73" s="1087" t="s">
        <v>8547</v>
      </c>
      <c r="J73" s="1091">
        <v>1020</v>
      </c>
      <c r="K73" s="1088">
        <f>J73/20</f>
        <v>51</v>
      </c>
      <c r="L73" s="882"/>
    </row>
    <row r="74" spans="1:17">
      <c r="A74" s="42"/>
      <c r="B74" s="1081" t="s">
        <v>8548</v>
      </c>
      <c r="C74" s="1082" t="s">
        <v>8541</v>
      </c>
      <c r="D74" s="1083" t="s">
        <v>5550</v>
      </c>
      <c r="E74" s="1084"/>
      <c r="F74" s="1085"/>
      <c r="G74" s="1086" t="s">
        <v>3827</v>
      </c>
      <c r="H74" s="555"/>
      <c r="I74" s="1087" t="s">
        <v>8549</v>
      </c>
      <c r="J74" s="1091">
        <v>800</v>
      </c>
      <c r="K74" s="1088">
        <v>40</v>
      </c>
      <c r="L74" s="882"/>
    </row>
    <row r="75" spans="1:17">
      <c r="A75" s="42"/>
      <c r="B75" s="795" t="s">
        <v>8550</v>
      </c>
      <c r="C75" s="786"/>
      <c r="D75" s="811"/>
      <c r="E75" s="822"/>
      <c r="F75" s="161"/>
      <c r="G75" s="843"/>
      <c r="H75" s="162"/>
      <c r="I75" s="856"/>
      <c r="J75" s="166"/>
      <c r="K75" s="167"/>
      <c r="L75" s="881"/>
    </row>
    <row r="76" spans="1:17">
      <c r="A76" s="42"/>
      <c r="B76" s="796" t="s">
        <v>8551</v>
      </c>
      <c r="C76" s="583" t="s">
        <v>8552</v>
      </c>
      <c r="D76" s="322" t="s">
        <v>6506</v>
      </c>
      <c r="E76" s="252"/>
      <c r="F76" s="241"/>
      <c r="G76" s="844" t="s">
        <v>6817</v>
      </c>
      <c r="H76" s="852"/>
      <c r="I76" s="857"/>
      <c r="J76" s="862">
        <v>1350</v>
      </c>
      <c r="K76" s="873">
        <v>33.75</v>
      </c>
      <c r="L76" s="881"/>
    </row>
    <row r="77" spans="1:17" ht="35.25" customHeight="1">
      <c r="A77" s="200"/>
      <c r="B77" s="796" t="s">
        <v>8551</v>
      </c>
      <c r="C77" s="583" t="s">
        <v>8529</v>
      </c>
      <c r="D77" s="322" t="s">
        <v>5550</v>
      </c>
      <c r="E77" s="252"/>
      <c r="F77" s="241"/>
      <c r="G77" s="276"/>
      <c r="H77" s="29"/>
      <c r="I77" s="162"/>
      <c r="J77" s="353"/>
      <c r="K77" s="311"/>
      <c r="L77" s="881"/>
    </row>
    <row r="78" spans="1:17">
      <c r="A78" s="168"/>
      <c r="B78" s="796" t="s">
        <v>8551</v>
      </c>
      <c r="C78" s="583" t="s">
        <v>8541</v>
      </c>
      <c r="D78" s="322" t="s">
        <v>5550</v>
      </c>
      <c r="E78" s="252"/>
      <c r="F78" s="241"/>
      <c r="G78" s="276" t="s">
        <v>8553</v>
      </c>
      <c r="H78" s="29"/>
      <c r="I78" s="162"/>
      <c r="J78" s="353">
        <v>1290</v>
      </c>
      <c r="K78" s="311">
        <v>64.5</v>
      </c>
      <c r="L78" s="881"/>
    </row>
    <row r="79" spans="1:17">
      <c r="A79" s="168"/>
      <c r="B79" s="796" t="s">
        <v>7451</v>
      </c>
      <c r="C79" s="789"/>
      <c r="D79" s="810"/>
      <c r="E79" s="822"/>
      <c r="F79" s="161"/>
      <c r="G79" s="844"/>
      <c r="H79" s="852"/>
      <c r="I79" s="857"/>
      <c r="J79" s="862"/>
      <c r="K79" s="873"/>
      <c r="L79" s="881"/>
      <c r="M79" s="3753"/>
      <c r="Q79" s="4"/>
    </row>
    <row r="80" spans="1:17">
      <c r="B80" s="373"/>
      <c r="C80" s="372"/>
      <c r="D80" s="595"/>
      <c r="E80" s="214"/>
      <c r="F80" s="399"/>
      <c r="G80" s="596"/>
      <c r="H80" s="430"/>
      <c r="I80" s="596"/>
      <c r="J80" s="436"/>
      <c r="K80" s="866"/>
      <c r="L80" s="877"/>
    </row>
    <row r="81" spans="1:16">
      <c r="A81" s="2" t="s">
        <v>1</v>
      </c>
      <c r="B81" s="793"/>
      <c r="C81" s="785"/>
      <c r="D81" s="595"/>
      <c r="E81" s="214"/>
      <c r="F81" s="399"/>
      <c r="G81" s="596"/>
      <c r="H81" s="430"/>
      <c r="I81" s="853"/>
      <c r="J81" s="436"/>
      <c r="K81" s="867"/>
      <c r="L81" s="878"/>
    </row>
    <row r="82" spans="1:16">
      <c r="A82" s="567" t="s">
        <v>8048</v>
      </c>
      <c r="B82" s="567"/>
      <c r="C82" s="617"/>
      <c r="D82" s="887"/>
      <c r="E82" s="888"/>
      <c r="F82" s="233"/>
      <c r="G82" s="270" t="s">
        <v>8455</v>
      </c>
      <c r="H82" s="1"/>
      <c r="I82" s="853"/>
      <c r="J82" s="436"/>
      <c r="K82" s="867"/>
      <c r="L82" s="878"/>
    </row>
    <row r="83" spans="1:16" ht="35.25" thickBot="1">
      <c r="B83" s="373"/>
      <c r="C83" s="372"/>
      <c r="D83" s="595"/>
      <c r="E83" s="214"/>
      <c r="F83" s="399"/>
      <c r="G83" s="596"/>
      <c r="H83" s="430"/>
      <c r="I83" s="596"/>
      <c r="J83" s="436"/>
      <c r="K83" s="866"/>
      <c r="L83" s="877"/>
    </row>
    <row r="84" spans="1:16">
      <c r="A84" s="3777" t="s">
        <v>3</v>
      </c>
      <c r="B84" s="3777"/>
      <c r="C84" s="788" t="s">
        <v>4</v>
      </c>
      <c r="D84" s="815" t="s">
        <v>5</v>
      </c>
      <c r="E84" s="820" t="s">
        <v>6</v>
      </c>
      <c r="F84" s="833" t="s">
        <v>6</v>
      </c>
      <c r="G84" s="841" t="s">
        <v>7</v>
      </c>
      <c r="H84" s="850" t="s">
        <v>8</v>
      </c>
      <c r="I84" s="854" t="s">
        <v>936</v>
      </c>
      <c r="J84" s="860" t="s">
        <v>10</v>
      </c>
      <c r="K84" s="868" t="s">
        <v>10</v>
      </c>
      <c r="L84" s="879" t="s">
        <v>2534</v>
      </c>
      <c r="M84" s="117"/>
    </row>
    <row r="85" spans="1:16" ht="35.25" thickBot="1">
      <c r="A85" s="118"/>
      <c r="B85" s="794"/>
      <c r="C85" s="414"/>
      <c r="D85" s="816" t="s">
        <v>11</v>
      </c>
      <c r="E85" s="821" t="s">
        <v>13</v>
      </c>
      <c r="F85" s="834" t="s">
        <v>12</v>
      </c>
      <c r="G85" s="842"/>
      <c r="H85" s="851" t="s">
        <v>14</v>
      </c>
      <c r="I85" s="855" t="s">
        <v>937</v>
      </c>
      <c r="J85" s="861" t="s">
        <v>16</v>
      </c>
      <c r="K85" s="869" t="s">
        <v>15</v>
      </c>
      <c r="L85" s="880" t="s">
        <v>2535</v>
      </c>
      <c r="M85" s="117"/>
    </row>
    <row r="86" spans="1:16">
      <c r="A86" s="194"/>
      <c r="B86" s="800" t="s">
        <v>8554</v>
      </c>
      <c r="C86" s="598"/>
      <c r="D86" s="817"/>
      <c r="E86" s="406"/>
      <c r="F86" s="837"/>
      <c r="G86" s="843"/>
      <c r="H86" s="162"/>
      <c r="I86" s="856"/>
      <c r="J86" s="166"/>
      <c r="K86" s="860"/>
      <c r="L86" s="881"/>
      <c r="M86" s="104">
        <v>3552</v>
      </c>
      <c r="N86" s="104">
        <f t="shared" ref="N86:N111" si="7">M86-(M86*0.03)</f>
        <v>3445.44</v>
      </c>
      <c r="O86" s="105">
        <v>7.0000000000000007E-2</v>
      </c>
      <c r="P86" s="101">
        <f t="shared" ref="P86:P102" si="8">(N86*O86)+N86</f>
        <v>3686.6208000000001</v>
      </c>
    </row>
    <row r="87" spans="1:16">
      <c r="A87" s="136"/>
      <c r="B87" s="1524" t="s">
        <v>8555</v>
      </c>
      <c r="C87" s="93" t="s">
        <v>8556</v>
      </c>
      <c r="D87" s="812" t="s">
        <v>8025</v>
      </c>
      <c r="E87" s="182">
        <v>25</v>
      </c>
      <c r="F87" s="161"/>
      <c r="G87" s="843" t="s">
        <v>8578</v>
      </c>
      <c r="H87" s="162">
        <v>815</v>
      </c>
      <c r="I87" s="856"/>
      <c r="J87" s="166">
        <v>872.05</v>
      </c>
      <c r="K87" s="870" t="s">
        <v>8557</v>
      </c>
      <c r="L87" s="881"/>
      <c r="N87" s="104">
        <f t="shared" si="7"/>
        <v>0</v>
      </c>
      <c r="O87" s="105">
        <v>7.0000000000000007E-2</v>
      </c>
      <c r="P87" s="101">
        <f t="shared" si="8"/>
        <v>0</v>
      </c>
    </row>
    <row r="88" spans="1:16">
      <c r="A88" s="136"/>
      <c r="B88" s="1523" t="s">
        <v>8558</v>
      </c>
      <c r="C88" s="583" t="s">
        <v>8559</v>
      </c>
      <c r="D88" s="812" t="s">
        <v>6291</v>
      </c>
      <c r="E88" s="182">
        <v>80</v>
      </c>
      <c r="F88" s="161" t="s">
        <v>3222</v>
      </c>
      <c r="G88" s="843" t="s">
        <v>8578</v>
      </c>
      <c r="H88" s="162">
        <v>1080</v>
      </c>
      <c r="I88" s="856"/>
      <c r="J88" s="166">
        <v>1080</v>
      </c>
      <c r="K88" s="871" t="s">
        <v>9411</v>
      </c>
      <c r="L88" s="881"/>
      <c r="M88" s="104">
        <v>9498.06</v>
      </c>
      <c r="N88" s="104">
        <f t="shared" si="7"/>
        <v>9213.118199999999</v>
      </c>
      <c r="O88" s="105">
        <v>7.0000000000000007E-2</v>
      </c>
      <c r="P88" s="101">
        <f t="shared" si="8"/>
        <v>9858.0364739999986</v>
      </c>
    </row>
    <row r="89" spans="1:16">
      <c r="A89" s="136"/>
      <c r="B89" s="1524" t="s">
        <v>8561</v>
      </c>
      <c r="C89" s="93"/>
      <c r="D89" s="812" t="s">
        <v>6291</v>
      </c>
      <c r="E89" s="182">
        <v>80</v>
      </c>
      <c r="F89" s="161" t="s">
        <v>2151</v>
      </c>
      <c r="G89" s="843" t="s">
        <v>1031</v>
      </c>
      <c r="H89" s="162">
        <v>1300</v>
      </c>
      <c r="I89" s="856"/>
      <c r="J89" s="166">
        <v>1300</v>
      </c>
      <c r="K89" s="1253" t="s">
        <v>9412</v>
      </c>
      <c r="L89" s="881"/>
      <c r="M89" s="104">
        <v>15305.4</v>
      </c>
      <c r="N89" s="104">
        <f t="shared" si="7"/>
        <v>14846.237999999999</v>
      </c>
      <c r="O89" s="105">
        <v>7.0000000000000007E-2</v>
      </c>
      <c r="P89" s="101">
        <f t="shared" si="8"/>
        <v>15885.47466</v>
      </c>
    </row>
    <row r="90" spans="1:16">
      <c r="A90" s="136"/>
      <c r="B90" s="1524" t="s">
        <v>8564</v>
      </c>
      <c r="C90" s="93"/>
      <c r="D90" s="812" t="s">
        <v>6291</v>
      </c>
      <c r="E90" s="182">
        <v>100</v>
      </c>
      <c r="F90" s="161" t="s">
        <v>9413</v>
      </c>
      <c r="G90" s="843" t="s">
        <v>1031</v>
      </c>
      <c r="H90" s="162">
        <v>1580</v>
      </c>
      <c r="I90" s="856"/>
      <c r="J90" s="166">
        <v>1580</v>
      </c>
      <c r="K90" s="1253" t="s">
        <v>9414</v>
      </c>
      <c r="L90" s="881"/>
      <c r="N90" s="104">
        <f t="shared" si="7"/>
        <v>0</v>
      </c>
      <c r="O90" s="105">
        <v>7.0000000000000007E-2</v>
      </c>
      <c r="P90" s="101">
        <f t="shared" si="8"/>
        <v>0</v>
      </c>
    </row>
    <row r="91" spans="1:16">
      <c r="A91" s="136"/>
      <c r="B91" s="1524" t="s">
        <v>8567</v>
      </c>
      <c r="C91" s="93"/>
      <c r="D91" s="812" t="s">
        <v>6291</v>
      </c>
      <c r="E91" s="182"/>
      <c r="F91" s="161"/>
      <c r="G91" s="843"/>
      <c r="H91" s="162"/>
      <c r="I91" s="856"/>
      <c r="J91" s="166"/>
      <c r="K91" s="167"/>
      <c r="L91" s="881"/>
      <c r="N91" s="104">
        <f t="shared" si="7"/>
        <v>0</v>
      </c>
      <c r="O91" s="105">
        <v>7.0000000000000007E-2</v>
      </c>
      <c r="P91" s="101">
        <f t="shared" si="8"/>
        <v>0</v>
      </c>
    </row>
    <row r="92" spans="1:16">
      <c r="A92" s="136"/>
      <c r="B92" s="1524" t="s">
        <v>8568</v>
      </c>
      <c r="C92" s="786"/>
      <c r="D92" s="812" t="s">
        <v>6291</v>
      </c>
      <c r="E92" s="182">
        <v>100</v>
      </c>
      <c r="F92" s="161" t="s">
        <v>1049</v>
      </c>
      <c r="G92" s="843" t="s">
        <v>1031</v>
      </c>
      <c r="H92" s="162">
        <v>1755</v>
      </c>
      <c r="I92" s="856"/>
      <c r="J92" s="166">
        <v>1755</v>
      </c>
      <c r="K92" s="1253">
        <v>87.75</v>
      </c>
      <c r="L92" s="881"/>
      <c r="N92" s="104">
        <f t="shared" si="7"/>
        <v>0</v>
      </c>
      <c r="O92" s="105">
        <v>7.0000000000000007E-2</v>
      </c>
      <c r="P92" s="101">
        <f t="shared" si="8"/>
        <v>0</v>
      </c>
    </row>
    <row r="93" spans="1:16">
      <c r="A93" s="136"/>
      <c r="B93" s="1524" t="s">
        <v>8569</v>
      </c>
      <c r="C93" s="93"/>
      <c r="D93" s="812" t="s">
        <v>6291</v>
      </c>
      <c r="E93" s="182"/>
      <c r="F93" s="161"/>
      <c r="G93" s="844"/>
      <c r="H93" s="852"/>
      <c r="I93" s="857"/>
      <c r="J93" s="862"/>
      <c r="K93" s="872"/>
      <c r="L93" s="877"/>
      <c r="M93" s="104">
        <v>14244.12</v>
      </c>
      <c r="N93" s="104">
        <f t="shared" si="7"/>
        <v>13816.796400000001</v>
      </c>
      <c r="O93" s="105">
        <v>7.0000000000000007E-2</v>
      </c>
      <c r="P93" s="101">
        <f t="shared" si="8"/>
        <v>14783.972148000001</v>
      </c>
    </row>
    <row r="94" spans="1:16">
      <c r="A94" s="136"/>
      <c r="B94" s="1524" t="s">
        <v>8570</v>
      </c>
      <c r="C94" s="786"/>
      <c r="D94" s="819" t="s">
        <v>6291</v>
      </c>
      <c r="E94" s="182">
        <v>105</v>
      </c>
      <c r="F94" s="161" t="s">
        <v>9415</v>
      </c>
      <c r="G94" s="1609">
        <v>21541</v>
      </c>
      <c r="H94" s="459">
        <v>1895</v>
      </c>
      <c r="I94" s="819"/>
      <c r="J94" s="166">
        <v>1895</v>
      </c>
      <c r="K94" s="1253">
        <v>94.75</v>
      </c>
      <c r="L94" s="881"/>
      <c r="M94" s="104">
        <v>3240</v>
      </c>
      <c r="N94" s="104">
        <f t="shared" si="7"/>
        <v>3142.8</v>
      </c>
      <c r="O94" s="105">
        <v>7.0000000000000007E-2</v>
      </c>
      <c r="P94" s="101">
        <f t="shared" si="8"/>
        <v>3362.7960000000003</v>
      </c>
    </row>
    <row r="95" spans="1:16">
      <c r="A95" s="136"/>
      <c r="B95" s="1524" t="s">
        <v>8571</v>
      </c>
      <c r="C95" s="786"/>
      <c r="D95" s="819" t="s">
        <v>6291</v>
      </c>
      <c r="E95" s="182">
        <v>110</v>
      </c>
      <c r="F95" s="161"/>
      <c r="G95" s="1609">
        <v>21541</v>
      </c>
      <c r="H95" s="459">
        <v>1895</v>
      </c>
      <c r="I95" s="819"/>
      <c r="J95" s="166">
        <v>2027.65</v>
      </c>
      <c r="K95" s="1253">
        <v>101.38</v>
      </c>
      <c r="L95" s="881"/>
      <c r="M95" s="104">
        <v>14700</v>
      </c>
      <c r="N95" s="104">
        <f t="shared" si="7"/>
        <v>14259</v>
      </c>
      <c r="O95" s="105">
        <v>7.0000000000000007E-2</v>
      </c>
      <c r="P95" s="101">
        <f t="shared" si="8"/>
        <v>15257.130000000001</v>
      </c>
    </row>
    <row r="96" spans="1:16">
      <c r="A96" s="136"/>
      <c r="B96" s="798" t="s">
        <v>8783</v>
      </c>
      <c r="C96" s="786"/>
      <c r="D96" s="819"/>
      <c r="E96" s="829"/>
      <c r="F96" s="836"/>
      <c r="G96" s="846"/>
      <c r="H96" s="213"/>
      <c r="I96" s="819"/>
      <c r="J96" s="862"/>
      <c r="K96" s="873"/>
      <c r="L96" s="882"/>
      <c r="M96" s="104">
        <v>14582.7</v>
      </c>
      <c r="N96" s="104">
        <f t="shared" si="7"/>
        <v>14145.219000000001</v>
      </c>
      <c r="O96" s="105">
        <v>7.0000000000000007E-2</v>
      </c>
      <c r="P96" s="101">
        <f t="shared" si="8"/>
        <v>15135.384330000001</v>
      </c>
    </row>
    <row r="97" spans="1:16">
      <c r="A97" s="136"/>
      <c r="B97" s="1346" t="s">
        <v>9416</v>
      </c>
      <c r="C97" s="786"/>
      <c r="D97" s="819"/>
      <c r="E97" s="182"/>
      <c r="F97" s="161"/>
      <c r="G97" s="846"/>
      <c r="H97" s="213"/>
      <c r="I97" s="819"/>
      <c r="J97" s="166"/>
      <c r="K97" s="167"/>
      <c r="L97" s="882"/>
      <c r="M97" s="104">
        <v>13483.8</v>
      </c>
      <c r="N97" s="104">
        <f t="shared" si="7"/>
        <v>13079.286</v>
      </c>
      <c r="O97" s="105">
        <v>7.0000000000000007E-2</v>
      </c>
      <c r="P97" s="101">
        <f t="shared" si="8"/>
        <v>13994.836020000001</v>
      </c>
    </row>
    <row r="98" spans="1:16">
      <c r="A98" s="136"/>
      <c r="B98" s="1347" t="s">
        <v>8785</v>
      </c>
      <c r="C98" s="786"/>
      <c r="D98" s="819"/>
      <c r="E98" s="182"/>
      <c r="F98" s="161"/>
      <c r="G98" s="846"/>
      <c r="H98" s="213"/>
      <c r="I98" s="819"/>
      <c r="J98" s="862"/>
      <c r="K98" s="873"/>
      <c r="L98" s="882"/>
      <c r="M98" s="104">
        <v>2669.52</v>
      </c>
      <c r="N98" s="104">
        <f t="shared" si="7"/>
        <v>2589.4344000000001</v>
      </c>
      <c r="O98" s="105">
        <v>7.0000000000000007E-2</v>
      </c>
      <c r="P98" s="101">
        <f t="shared" si="8"/>
        <v>2770.6948080000002</v>
      </c>
    </row>
    <row r="99" spans="1:16">
      <c r="A99" s="136"/>
      <c r="B99" s="1346" t="s">
        <v>9417</v>
      </c>
      <c r="C99" s="786"/>
      <c r="D99" s="818"/>
      <c r="E99" s="182"/>
      <c r="F99" s="161"/>
      <c r="G99" s="847"/>
      <c r="H99" s="213"/>
      <c r="I99" s="819"/>
      <c r="J99" s="862"/>
      <c r="K99" s="873"/>
      <c r="L99" s="882"/>
      <c r="N99" s="104">
        <f t="shared" si="7"/>
        <v>0</v>
      </c>
      <c r="O99" s="105">
        <v>7.0000000000000007E-2</v>
      </c>
      <c r="P99" s="101">
        <f t="shared" si="8"/>
        <v>0</v>
      </c>
    </row>
    <row r="100" spans="1:16">
      <c r="A100" s="148"/>
      <c r="B100" s="1347" t="s">
        <v>8787</v>
      </c>
      <c r="C100" s="786"/>
      <c r="D100" s="819"/>
      <c r="E100" s="182"/>
      <c r="F100" s="161"/>
      <c r="G100" s="847"/>
      <c r="H100" s="213"/>
      <c r="I100" s="819"/>
      <c r="J100" s="862"/>
      <c r="K100" s="873"/>
      <c r="L100" s="882"/>
      <c r="M100" s="104">
        <v>12972.96</v>
      </c>
      <c r="N100" s="104">
        <f t="shared" si="7"/>
        <v>12583.771199999999</v>
      </c>
      <c r="O100" s="105">
        <v>7.0000000000000007E-2</v>
      </c>
      <c r="P100" s="101">
        <f t="shared" si="8"/>
        <v>13464.635183999999</v>
      </c>
    </row>
    <row r="101" spans="1:16">
      <c r="A101" s="136"/>
      <c r="B101" s="1347" t="s">
        <v>9418</v>
      </c>
      <c r="C101" s="786"/>
      <c r="D101" s="819"/>
      <c r="E101" s="182"/>
      <c r="F101" s="161"/>
      <c r="G101" s="847"/>
      <c r="H101" s="213"/>
      <c r="I101" s="819"/>
      <c r="J101" s="862"/>
      <c r="K101" s="167"/>
      <c r="L101" s="882"/>
      <c r="M101" s="104">
        <v>12687.84</v>
      </c>
      <c r="N101" s="104">
        <f t="shared" si="7"/>
        <v>12307.2048</v>
      </c>
      <c r="O101" s="105">
        <v>7.0000000000000007E-2</v>
      </c>
      <c r="P101" s="101">
        <f t="shared" si="8"/>
        <v>13168.709135999999</v>
      </c>
    </row>
    <row r="102" spans="1:16">
      <c r="A102" s="136"/>
      <c r="B102" s="1347" t="s">
        <v>9419</v>
      </c>
      <c r="C102" s="786"/>
      <c r="D102" s="819"/>
      <c r="E102" s="182"/>
      <c r="F102" s="161"/>
      <c r="G102" s="847"/>
      <c r="H102" s="213"/>
      <c r="I102" s="819"/>
      <c r="J102" s="166"/>
      <c r="K102" s="167"/>
      <c r="L102" s="881"/>
      <c r="M102" s="104">
        <v>16572.599999999999</v>
      </c>
      <c r="N102" s="104">
        <f t="shared" si="7"/>
        <v>16075.421999999999</v>
      </c>
      <c r="O102" s="105">
        <v>7.0000000000000007E-2</v>
      </c>
      <c r="P102" s="101">
        <f t="shared" si="8"/>
        <v>17200.701539999998</v>
      </c>
    </row>
    <row r="103" spans="1:16">
      <c r="A103" s="136"/>
      <c r="B103" s="801" t="s">
        <v>8790</v>
      </c>
      <c r="C103" s="786"/>
      <c r="D103" s="819"/>
      <c r="E103" s="160"/>
      <c r="F103" s="161"/>
      <c r="G103" s="847"/>
      <c r="H103" s="213"/>
      <c r="I103" s="819"/>
      <c r="J103" s="166"/>
      <c r="K103" s="167"/>
      <c r="L103" s="881"/>
      <c r="M103" s="104">
        <v>6021.12</v>
      </c>
      <c r="N103" s="104">
        <f t="shared" si="7"/>
        <v>5840.4863999999998</v>
      </c>
      <c r="O103" s="105">
        <v>7.0000000000000007E-2</v>
      </c>
      <c r="P103" s="101">
        <f>(N103*O103)+N103</f>
        <v>6249.3204479999995</v>
      </c>
    </row>
    <row r="104" spans="1:16">
      <c r="A104" s="136"/>
      <c r="B104" s="796"/>
      <c r="C104" s="786"/>
      <c r="D104" s="819"/>
      <c r="E104" s="160"/>
      <c r="F104" s="161"/>
      <c r="G104" s="936"/>
      <c r="H104" s="213"/>
      <c r="I104" s="819"/>
      <c r="J104" s="166"/>
      <c r="K104" s="167"/>
      <c r="L104" s="881"/>
      <c r="M104" s="104">
        <v>8714.16</v>
      </c>
      <c r="N104" s="104">
        <f t="shared" si="7"/>
        <v>8452.7351999999992</v>
      </c>
      <c r="O104" s="105">
        <v>7.0000000000000007E-2</v>
      </c>
      <c r="P104" s="101">
        <f>(N104*O104)+N104</f>
        <v>9044.4266639999987</v>
      </c>
    </row>
    <row r="105" spans="1:16">
      <c r="A105" s="136"/>
      <c r="B105" s="796"/>
      <c r="C105" s="786"/>
      <c r="D105" s="819"/>
      <c r="E105" s="160"/>
      <c r="F105" s="161"/>
      <c r="G105" s="936"/>
      <c r="H105" s="213"/>
      <c r="I105" s="819"/>
      <c r="J105" s="166"/>
      <c r="K105" s="167"/>
      <c r="L105" s="881"/>
      <c r="M105" s="104">
        <v>0</v>
      </c>
      <c r="N105" s="104">
        <f t="shared" si="7"/>
        <v>0</v>
      </c>
      <c r="O105" s="105">
        <v>7.0000000000000007E-2</v>
      </c>
      <c r="P105" s="101">
        <f t="shared" ref="P105:P111" si="9">(N105*O105)+N105</f>
        <v>0</v>
      </c>
    </row>
    <row r="106" spans="1:16">
      <c r="A106" s="136"/>
      <c r="B106" s="1125" t="s">
        <v>8573</v>
      </c>
      <c r="C106" s="1126" t="s">
        <v>3070</v>
      </c>
      <c r="D106" s="1127" t="s">
        <v>5533</v>
      </c>
      <c r="E106" s="1128"/>
      <c r="F106" s="1129"/>
      <c r="G106" s="556" t="s">
        <v>8574</v>
      </c>
      <c r="H106" s="1130"/>
      <c r="I106" s="1130"/>
      <c r="J106" s="1131" t="s">
        <v>8575</v>
      </c>
      <c r="K106" s="1132" t="s">
        <v>8576</v>
      </c>
      <c r="L106" s="881"/>
      <c r="M106" s="104">
        <v>18537.7</v>
      </c>
      <c r="N106" s="104">
        <f t="shared" si="7"/>
        <v>17981.569</v>
      </c>
      <c r="O106" s="105">
        <v>7.0000000000000007E-2</v>
      </c>
      <c r="P106" s="101">
        <f t="shared" si="9"/>
        <v>19240.278829999999</v>
      </c>
    </row>
    <row r="107" spans="1:16">
      <c r="A107" s="151"/>
      <c r="B107" s="1125" t="s">
        <v>8577</v>
      </c>
      <c r="C107" s="1126" t="s">
        <v>3070</v>
      </c>
      <c r="D107" s="1127" t="s">
        <v>5533</v>
      </c>
      <c r="E107" s="1133">
        <v>40</v>
      </c>
      <c r="F107" s="1134"/>
      <c r="G107" s="1135" t="s">
        <v>8578</v>
      </c>
      <c r="H107" s="1136" t="s">
        <v>1743</v>
      </c>
      <c r="I107" s="1130"/>
      <c r="J107" s="1131" t="s">
        <v>8579</v>
      </c>
      <c r="K107" s="1137" t="s">
        <v>8580</v>
      </c>
      <c r="L107" s="881" t="s">
        <v>9420</v>
      </c>
      <c r="M107" s="104">
        <v>9031.68</v>
      </c>
      <c r="N107" s="104">
        <f t="shared" si="7"/>
        <v>8760.7296000000006</v>
      </c>
      <c r="O107" s="105">
        <v>7.0000000000000007E-2</v>
      </c>
      <c r="P107" s="101">
        <f t="shared" si="9"/>
        <v>9373.9806720000015</v>
      </c>
    </row>
    <row r="108" spans="1:16">
      <c r="A108" s="152"/>
      <c r="B108" s="1125" t="s">
        <v>8581</v>
      </c>
      <c r="C108" s="1126" t="s">
        <v>3070</v>
      </c>
      <c r="D108" s="1127" t="s">
        <v>5533</v>
      </c>
      <c r="E108" s="1128"/>
      <c r="F108" s="1129"/>
      <c r="G108" s="556" t="s">
        <v>2071</v>
      </c>
      <c r="H108" s="1138"/>
      <c r="I108" s="1130" t="s">
        <v>8582</v>
      </c>
      <c r="J108" s="1131">
        <v>1475</v>
      </c>
      <c r="K108" s="1132" t="s">
        <v>8583</v>
      </c>
      <c r="L108" s="881"/>
      <c r="N108" s="104">
        <f t="shared" si="7"/>
        <v>0</v>
      </c>
      <c r="O108" s="105">
        <v>7.0000000000000007E-2</v>
      </c>
      <c r="P108" s="101">
        <f t="shared" si="9"/>
        <v>0</v>
      </c>
    </row>
    <row r="109" spans="1:16">
      <c r="A109" s="136"/>
      <c r="B109" s="1139" t="s">
        <v>8584</v>
      </c>
      <c r="C109" s="1140"/>
      <c r="D109" s="1141"/>
      <c r="E109" s="1142"/>
      <c r="F109" s="1143"/>
      <c r="G109" s="1144"/>
      <c r="H109" s="1145"/>
      <c r="I109" s="1146"/>
      <c r="J109" s="1147"/>
      <c r="K109" s="1148"/>
      <c r="L109" s="881"/>
      <c r="M109" s="104">
        <v>8478.9599999999991</v>
      </c>
      <c r="N109" s="104">
        <f t="shared" si="7"/>
        <v>8224.5911999999989</v>
      </c>
      <c r="O109" s="105">
        <v>7.0000000000000007E-2</v>
      </c>
      <c r="P109" s="101">
        <f t="shared" si="9"/>
        <v>8800.3125839999993</v>
      </c>
    </row>
    <row r="110" spans="1:16" ht="35.25" customHeight="1">
      <c r="A110" s="136"/>
      <c r="B110" s="787"/>
      <c r="C110" s="786"/>
      <c r="D110" s="812"/>
      <c r="E110" s="826"/>
      <c r="F110" s="161"/>
      <c r="G110" s="843"/>
      <c r="H110" s="162"/>
      <c r="I110" s="856"/>
      <c r="J110" s="166"/>
      <c r="K110" s="167"/>
      <c r="L110" s="881"/>
      <c r="M110" s="104">
        <v>11122.62</v>
      </c>
      <c r="N110" s="104">
        <f t="shared" si="7"/>
        <v>10788.941400000002</v>
      </c>
      <c r="O110" s="105">
        <v>7.0000000000000007E-2</v>
      </c>
      <c r="P110" s="101">
        <f t="shared" si="9"/>
        <v>11544.167298000002</v>
      </c>
    </row>
    <row r="111" spans="1:16">
      <c r="A111" s="136"/>
      <c r="B111" s="925" t="s">
        <v>8585</v>
      </c>
      <c r="C111" s="926"/>
      <c r="D111" s="927" t="s">
        <v>8506</v>
      </c>
      <c r="E111" s="928"/>
      <c r="F111" s="929"/>
      <c r="G111" s="930" t="s">
        <v>8507</v>
      </c>
      <c r="H111" s="931">
        <v>770</v>
      </c>
      <c r="I111" s="932"/>
      <c r="J111" s="933">
        <v>770</v>
      </c>
      <c r="K111" s="1236" t="s">
        <v>8586</v>
      </c>
      <c r="L111" s="881"/>
      <c r="M111" s="104">
        <v>3813.12</v>
      </c>
      <c r="N111" s="104">
        <f t="shared" si="7"/>
        <v>3698.7264</v>
      </c>
      <c r="O111" s="105">
        <v>7.0000000000000007E-2</v>
      </c>
      <c r="P111" s="101">
        <f t="shared" si="9"/>
        <v>3957.637248</v>
      </c>
    </row>
    <row r="112" spans="1:16" ht="35.25" customHeight="1">
      <c r="A112" s="136"/>
      <c r="B112" s="925" t="s">
        <v>8587</v>
      </c>
      <c r="C112" s="926"/>
      <c r="D112" s="927" t="s">
        <v>8506</v>
      </c>
      <c r="E112" s="928"/>
      <c r="F112" s="929"/>
      <c r="G112" s="930" t="s">
        <v>8588</v>
      </c>
      <c r="H112" s="931">
        <v>540</v>
      </c>
      <c r="I112" s="932"/>
      <c r="J112" s="933">
        <v>540</v>
      </c>
      <c r="K112" s="1237" t="s">
        <v>8589</v>
      </c>
      <c r="L112" s="881"/>
    </row>
    <row r="113" spans="1:13">
      <c r="A113" s="136"/>
      <c r="B113" s="796" t="s">
        <v>8590</v>
      </c>
      <c r="C113" s="786"/>
      <c r="D113" s="812"/>
      <c r="E113" s="182"/>
      <c r="F113" s="161"/>
      <c r="G113" s="843"/>
      <c r="H113" s="162"/>
      <c r="I113" s="856"/>
      <c r="J113" s="166"/>
      <c r="K113" s="167"/>
      <c r="L113" s="881"/>
    </row>
    <row r="114" spans="1:13">
      <c r="A114" s="136"/>
      <c r="B114" s="802" t="s">
        <v>8591</v>
      </c>
      <c r="C114" s="786"/>
      <c r="D114" s="812"/>
      <c r="E114" s="182"/>
      <c r="F114" s="161"/>
      <c r="G114" s="843"/>
      <c r="H114" s="162"/>
      <c r="I114" s="856"/>
      <c r="J114" s="166"/>
      <c r="K114" s="167"/>
      <c r="L114" s="881"/>
    </row>
    <row r="115" spans="1:13">
      <c r="A115" s="136"/>
      <c r="B115" s="796" t="s">
        <v>8592</v>
      </c>
      <c r="C115" s="786"/>
      <c r="D115" s="812"/>
      <c r="E115" s="182"/>
      <c r="F115" s="161"/>
      <c r="G115" s="843"/>
      <c r="H115" s="162"/>
      <c r="I115" s="856"/>
      <c r="J115" s="166"/>
      <c r="K115" s="167"/>
      <c r="L115" s="881"/>
    </row>
    <row r="116" spans="1:13">
      <c r="A116" s="136"/>
      <c r="B116" s="796" t="s">
        <v>8593</v>
      </c>
      <c r="C116" s="459" t="s">
        <v>8594</v>
      </c>
      <c r="D116" s="370" t="s">
        <v>2085</v>
      </c>
      <c r="E116" s="182"/>
      <c r="F116" s="161"/>
      <c r="G116" s="843" t="s">
        <v>8574</v>
      </c>
      <c r="H116" s="162">
        <v>1250</v>
      </c>
      <c r="I116" s="856"/>
      <c r="J116" s="1252">
        <v>1250</v>
      </c>
      <c r="K116" s="1253">
        <v>208.33</v>
      </c>
      <c r="L116" s="881"/>
    </row>
    <row r="117" spans="1:13">
      <c r="A117" s="136"/>
      <c r="B117" s="796" t="s">
        <v>8595</v>
      </c>
      <c r="C117" s="786"/>
      <c r="D117" s="812"/>
      <c r="E117" s="182"/>
      <c r="F117" s="161"/>
      <c r="G117" s="843"/>
      <c r="H117" s="162"/>
      <c r="I117" s="856"/>
      <c r="J117" s="166"/>
      <c r="K117" s="167"/>
      <c r="L117" s="881"/>
    </row>
    <row r="118" spans="1:13">
      <c r="A118" s="136"/>
      <c r="B118" s="796" t="s">
        <v>8596</v>
      </c>
      <c r="C118" s="786"/>
      <c r="D118" s="812"/>
      <c r="E118" s="826"/>
      <c r="F118" s="889"/>
      <c r="G118" s="843"/>
      <c r="H118" s="162"/>
      <c r="I118" s="856"/>
      <c r="J118" s="166"/>
      <c r="K118" s="167"/>
      <c r="L118" s="881"/>
    </row>
    <row r="119" spans="1:13">
      <c r="B119" s="373"/>
      <c r="C119" s="372"/>
      <c r="D119" s="595"/>
      <c r="E119" s="214"/>
      <c r="F119" s="399"/>
      <c r="G119" s="596"/>
      <c r="H119" s="430"/>
      <c r="I119" s="596"/>
      <c r="J119" s="436"/>
      <c r="K119" s="866"/>
      <c r="L119" s="877"/>
    </row>
    <row r="120" spans="1:13">
      <c r="A120" s="2" t="s">
        <v>1</v>
      </c>
      <c r="B120" s="793"/>
      <c r="C120" s="785"/>
      <c r="D120" s="595"/>
      <c r="E120" s="214"/>
      <c r="F120" s="399"/>
      <c r="G120" s="596"/>
      <c r="H120" s="430"/>
      <c r="I120" s="853"/>
      <c r="J120" s="436"/>
      <c r="K120" s="867"/>
      <c r="L120" s="878"/>
    </row>
    <row r="121" spans="1:13">
      <c r="A121" s="567" t="s">
        <v>8048</v>
      </c>
      <c r="B121" s="567"/>
      <c r="C121" s="617"/>
      <c r="D121" s="887"/>
      <c r="E121" s="888"/>
      <c r="F121" s="233"/>
      <c r="G121" s="270" t="s">
        <v>8455</v>
      </c>
      <c r="H121" s="1"/>
      <c r="I121" s="853"/>
      <c r="J121" s="436"/>
      <c r="K121" s="867"/>
      <c r="L121" s="878"/>
    </row>
    <row r="122" spans="1:13" ht="35.25" thickBot="1">
      <c r="B122" s="373"/>
      <c r="C122" s="372"/>
      <c r="D122" s="595"/>
      <c r="E122" s="214"/>
      <c r="F122" s="399"/>
      <c r="G122" s="596"/>
      <c r="H122" s="430"/>
      <c r="I122" s="596"/>
      <c r="J122" s="436"/>
      <c r="K122" s="866"/>
      <c r="L122" s="877"/>
    </row>
    <row r="123" spans="1:13">
      <c r="A123" s="3770" t="s">
        <v>3</v>
      </c>
      <c r="B123" s="3771"/>
      <c r="C123" s="80" t="s">
        <v>4</v>
      </c>
      <c r="D123" s="808" t="s">
        <v>5</v>
      </c>
      <c r="E123" s="820" t="s">
        <v>6</v>
      </c>
      <c r="F123" s="833" t="s">
        <v>6</v>
      </c>
      <c r="G123" s="841" t="s">
        <v>7</v>
      </c>
      <c r="H123" s="850" t="s">
        <v>8</v>
      </c>
      <c r="I123" s="854" t="s">
        <v>936</v>
      </c>
      <c r="J123" s="860" t="s">
        <v>10</v>
      </c>
      <c r="K123" s="868" t="s">
        <v>10</v>
      </c>
      <c r="L123" s="879" t="s">
        <v>2534</v>
      </c>
      <c r="M123" s="117"/>
    </row>
    <row r="124" spans="1:13" ht="35.25" thickBot="1">
      <c r="A124" s="118"/>
      <c r="B124" s="794"/>
      <c r="C124" s="414"/>
      <c r="D124" s="809" t="s">
        <v>11</v>
      </c>
      <c r="E124" s="821" t="s">
        <v>13</v>
      </c>
      <c r="F124" s="834" t="s">
        <v>12</v>
      </c>
      <c r="G124" s="842"/>
      <c r="H124" s="851" t="s">
        <v>14</v>
      </c>
      <c r="I124" s="855" t="s">
        <v>937</v>
      </c>
      <c r="J124" s="861" t="s">
        <v>15</v>
      </c>
      <c r="K124" s="869" t="s">
        <v>16</v>
      </c>
      <c r="L124" s="880" t="s">
        <v>2535</v>
      </c>
      <c r="M124" s="117"/>
    </row>
    <row r="125" spans="1:13">
      <c r="A125" s="136"/>
      <c r="B125" s="63" t="s">
        <v>9421</v>
      </c>
      <c r="C125" s="48"/>
      <c r="D125" s="129"/>
      <c r="E125" s="137"/>
      <c r="F125" s="51"/>
      <c r="G125" s="131"/>
      <c r="H125" s="29"/>
      <c r="I125" s="132"/>
      <c r="J125" s="133"/>
      <c r="K125" s="134"/>
      <c r="L125" s="135"/>
    </row>
    <row r="126" spans="1:13">
      <c r="A126" s="136"/>
      <c r="B126" s="28" t="s">
        <v>9422</v>
      </c>
      <c r="C126" s="140"/>
      <c r="D126" s="141"/>
      <c r="E126" s="142"/>
      <c r="F126" s="143"/>
      <c r="G126" s="180"/>
      <c r="H126" s="69"/>
      <c r="I126" s="144"/>
      <c r="J126" s="145"/>
      <c r="K126" s="146"/>
      <c r="L126" s="147"/>
    </row>
    <row r="127" spans="1:13">
      <c r="A127" s="136"/>
      <c r="B127" s="28" t="s">
        <v>9423</v>
      </c>
      <c r="C127" s="48"/>
      <c r="D127" s="129"/>
      <c r="E127" s="137"/>
      <c r="F127" s="51"/>
      <c r="G127" s="131"/>
      <c r="H127" s="29"/>
      <c r="I127" s="132"/>
      <c r="J127" s="133"/>
      <c r="K127" s="134"/>
      <c r="L127" s="147"/>
    </row>
    <row r="128" spans="1:13">
      <c r="A128" s="136"/>
      <c r="B128" s="28" t="s">
        <v>9424</v>
      </c>
      <c r="C128" s="140"/>
      <c r="D128" s="141"/>
      <c r="E128" s="137"/>
      <c r="F128" s="51"/>
      <c r="G128" s="180"/>
      <c r="H128" s="69"/>
      <c r="I128" s="144"/>
      <c r="J128" s="145"/>
      <c r="K128" s="146"/>
      <c r="L128" s="147"/>
    </row>
    <row r="129" spans="1:12">
      <c r="A129" s="136"/>
      <c r="B129" s="28" t="s">
        <v>7451</v>
      </c>
      <c r="C129" s="140"/>
      <c r="D129" s="141"/>
      <c r="E129" s="137"/>
      <c r="F129" s="51"/>
      <c r="G129" s="180"/>
      <c r="H129" s="69"/>
      <c r="I129" s="144"/>
      <c r="J129" s="145"/>
      <c r="K129" s="146"/>
      <c r="L129" s="147"/>
    </row>
    <row r="130" spans="1:12">
      <c r="A130" s="148"/>
      <c r="B130" s="63" t="s">
        <v>9425</v>
      </c>
      <c r="C130" s="140"/>
      <c r="D130" s="141"/>
      <c r="E130" s="137"/>
      <c r="F130" s="51"/>
      <c r="G130" s="180"/>
      <c r="H130" s="69"/>
      <c r="I130" s="144"/>
      <c r="J130" s="145"/>
      <c r="K130" s="146"/>
      <c r="L130" s="147"/>
    </row>
    <row r="131" spans="1:12">
      <c r="A131" s="136"/>
      <c r="B131" s="28" t="s">
        <v>9426</v>
      </c>
      <c r="C131" s="48"/>
      <c r="D131" s="129"/>
      <c r="E131" s="137"/>
      <c r="F131" s="51"/>
      <c r="G131" s="131"/>
      <c r="H131" s="29"/>
      <c r="I131" s="132"/>
      <c r="J131" s="145"/>
      <c r="K131" s="134"/>
      <c r="L131" s="147"/>
    </row>
    <row r="132" spans="1:12">
      <c r="A132" s="136"/>
      <c r="B132" s="28" t="s">
        <v>9427</v>
      </c>
      <c r="C132" s="48"/>
      <c r="D132" s="129"/>
      <c r="E132" s="137"/>
      <c r="F132" s="51"/>
      <c r="G132" s="131"/>
      <c r="H132" s="29"/>
      <c r="I132" s="132"/>
      <c r="J132" s="133"/>
      <c r="K132" s="134"/>
      <c r="L132" s="135"/>
    </row>
    <row r="133" spans="1:12">
      <c r="A133" s="136"/>
      <c r="B133" s="28" t="s">
        <v>9428</v>
      </c>
      <c r="C133" s="48"/>
      <c r="D133" s="129"/>
      <c r="E133" s="44"/>
      <c r="F133" s="51"/>
      <c r="G133" s="131"/>
      <c r="H133" s="29"/>
      <c r="I133" s="150"/>
      <c r="J133" s="133"/>
      <c r="K133" s="134"/>
      <c r="L133" s="135"/>
    </row>
    <row r="134" spans="1:12">
      <c r="A134" s="136"/>
      <c r="B134" s="28" t="s">
        <v>9429</v>
      </c>
      <c r="C134" s="48"/>
      <c r="D134" s="129"/>
      <c r="E134" s="44"/>
      <c r="F134" s="51"/>
      <c r="G134" s="131"/>
      <c r="H134" s="29"/>
      <c r="I134" s="132"/>
      <c r="J134" s="133"/>
      <c r="K134" s="134"/>
      <c r="L134" s="135"/>
    </row>
    <row r="135" spans="1:12">
      <c r="A135" s="136"/>
      <c r="B135" s="28" t="s">
        <v>9430</v>
      </c>
      <c r="C135" s="48"/>
      <c r="D135" s="129"/>
      <c r="E135" s="44"/>
      <c r="F135" s="51"/>
      <c r="G135" s="131"/>
      <c r="H135" s="29"/>
      <c r="I135" s="132"/>
      <c r="J135" s="133"/>
      <c r="K135" s="134"/>
      <c r="L135" s="135"/>
    </row>
    <row r="136" spans="1:12">
      <c r="A136" s="136"/>
      <c r="B136" s="70"/>
      <c r="C136" s="48"/>
      <c r="D136" s="129"/>
      <c r="E136" s="44"/>
      <c r="F136" s="51"/>
      <c r="G136" s="131"/>
      <c r="H136" s="29"/>
      <c r="I136" s="132"/>
      <c r="J136" s="133"/>
      <c r="K136" s="134"/>
      <c r="L136" s="135"/>
    </row>
    <row r="137" spans="1:12">
      <c r="A137" s="151"/>
      <c r="B137" s="70"/>
      <c r="C137" s="48"/>
      <c r="D137" s="129"/>
      <c r="E137" s="50"/>
      <c r="F137" s="51"/>
      <c r="G137" s="131"/>
      <c r="H137" s="29"/>
      <c r="I137" s="132"/>
      <c r="J137" s="133"/>
      <c r="K137" s="134"/>
      <c r="L137" s="135"/>
    </row>
    <row r="138" spans="1:12">
      <c r="A138" s="152"/>
      <c r="B138" s="70"/>
      <c r="C138" s="48"/>
      <c r="D138" s="129"/>
      <c r="E138" s="153"/>
      <c r="F138" s="51"/>
      <c r="G138" s="131"/>
      <c r="H138" s="35"/>
      <c r="I138" s="154"/>
      <c r="J138" s="155"/>
      <c r="K138" s="156"/>
      <c r="L138" s="135"/>
    </row>
    <row r="139" spans="1:12">
      <c r="A139" s="136"/>
      <c r="B139" s="70"/>
      <c r="C139" s="48"/>
      <c r="D139" s="129"/>
      <c r="E139" s="157"/>
      <c r="F139" s="51"/>
      <c r="G139" s="131"/>
      <c r="H139" s="29"/>
      <c r="I139" s="132"/>
      <c r="J139" s="133"/>
      <c r="K139" s="134"/>
      <c r="L139" s="135"/>
    </row>
    <row r="140" spans="1:12">
      <c r="A140" s="136"/>
      <c r="B140" s="70"/>
      <c r="C140" s="48"/>
      <c r="D140" s="129"/>
      <c r="E140" s="158"/>
      <c r="F140" s="51"/>
      <c r="G140" s="131"/>
      <c r="H140" s="29"/>
      <c r="I140" s="132"/>
      <c r="J140" s="133"/>
      <c r="K140" s="134"/>
      <c r="L140" s="135"/>
    </row>
    <row r="141" spans="1:12">
      <c r="A141" s="136"/>
      <c r="B141" s="174"/>
      <c r="C141" s="48"/>
      <c r="D141" s="159"/>
      <c r="E141" s="182"/>
      <c r="F141" s="161"/>
      <c r="G141" s="131"/>
      <c r="H141" s="162"/>
      <c r="I141" s="163"/>
      <c r="J141" s="133"/>
      <c r="K141" s="134"/>
      <c r="L141" s="135"/>
    </row>
    <row r="142" spans="1:12">
      <c r="A142" s="136"/>
      <c r="B142" s="174"/>
      <c r="C142" s="48"/>
      <c r="D142" s="159"/>
      <c r="E142" s="182"/>
      <c r="F142" s="161"/>
      <c r="G142" s="131"/>
      <c r="H142" s="162"/>
      <c r="I142" s="163"/>
      <c r="J142" s="133"/>
      <c r="K142" s="134"/>
      <c r="L142" s="135"/>
    </row>
    <row r="143" spans="1:12">
      <c r="A143" s="136"/>
      <c r="B143" s="174"/>
      <c r="C143" s="48"/>
      <c r="D143" s="159"/>
      <c r="E143" s="158"/>
      <c r="F143" s="51"/>
      <c r="G143" s="131"/>
      <c r="H143" s="29"/>
      <c r="I143" s="132"/>
      <c r="J143" s="133"/>
      <c r="K143" s="134"/>
      <c r="L143" s="135"/>
    </row>
    <row r="144" spans="1:12">
      <c r="A144" s="136"/>
      <c r="B144" s="177"/>
      <c r="C144" s="48"/>
      <c r="D144" s="159"/>
      <c r="E144" s="158"/>
      <c r="F144" s="51"/>
      <c r="G144" s="131"/>
      <c r="H144" s="29"/>
      <c r="I144" s="132"/>
      <c r="J144" s="133"/>
      <c r="K144" s="134"/>
      <c r="L144" s="135"/>
    </row>
    <row r="145" spans="1:13">
      <c r="A145" s="2"/>
      <c r="B145" s="618"/>
      <c r="C145" s="71"/>
      <c r="D145" s="3753"/>
      <c r="E145" s="494"/>
      <c r="F145" s="619"/>
      <c r="G145" s="183"/>
      <c r="H145" s="4"/>
      <c r="I145" s="495"/>
      <c r="J145" s="175"/>
      <c r="K145" s="620"/>
      <c r="L145" s="109"/>
    </row>
    <row r="146" spans="1:13">
      <c r="A146" s="2" t="s">
        <v>1</v>
      </c>
      <c r="B146" s="106"/>
      <c r="C146" s="78"/>
      <c r="F146" s="71"/>
      <c r="I146" s="107"/>
      <c r="K146" s="108"/>
      <c r="L146" s="109"/>
    </row>
    <row r="147" spans="1:13">
      <c r="A147" s="3777" t="s">
        <v>9431</v>
      </c>
      <c r="B147" s="3777"/>
      <c r="C147" s="2"/>
      <c r="D147" s="91"/>
      <c r="F147" s="71"/>
      <c r="I147" s="107"/>
      <c r="K147" s="108"/>
      <c r="L147" s="109"/>
    </row>
    <row r="148" spans="1:13" ht="35.25" thickBot="1">
      <c r="F148" s="71"/>
    </row>
    <row r="149" spans="1:13">
      <c r="A149" s="3770" t="s">
        <v>3</v>
      </c>
      <c r="B149" s="3771"/>
      <c r="C149" s="6" t="s">
        <v>4</v>
      </c>
      <c r="D149" s="110" t="s">
        <v>5</v>
      </c>
      <c r="E149" s="8" t="s">
        <v>6</v>
      </c>
      <c r="F149" s="9" t="s">
        <v>6</v>
      </c>
      <c r="G149" s="111" t="s">
        <v>7</v>
      </c>
      <c r="H149" s="112" t="s">
        <v>8</v>
      </c>
      <c r="I149" s="113" t="s">
        <v>936</v>
      </c>
      <c r="J149" s="114" t="s">
        <v>10</v>
      </c>
      <c r="K149" s="115" t="s">
        <v>10</v>
      </c>
      <c r="L149" s="116"/>
      <c r="M149" s="117"/>
    </row>
    <row r="150" spans="1:13" ht="35.25" thickBot="1">
      <c r="A150" s="118"/>
      <c r="B150" s="119"/>
      <c r="C150" s="12"/>
      <c r="D150" s="120" t="s">
        <v>11</v>
      </c>
      <c r="E150" s="14" t="s">
        <v>13</v>
      </c>
      <c r="F150" s="15" t="s">
        <v>12</v>
      </c>
      <c r="G150" s="121"/>
      <c r="H150" s="122" t="s">
        <v>14</v>
      </c>
      <c r="I150" s="123" t="s">
        <v>937</v>
      </c>
      <c r="J150" s="124" t="s">
        <v>16</v>
      </c>
      <c r="K150" s="125" t="s">
        <v>15</v>
      </c>
      <c r="L150" s="126"/>
      <c r="M150" s="117"/>
    </row>
    <row r="151" spans="1:13">
      <c r="A151" s="127"/>
      <c r="B151" s="19" t="s">
        <v>8496</v>
      </c>
      <c r="C151" s="48"/>
      <c r="D151" s="172"/>
      <c r="E151" s="130"/>
      <c r="F151" s="88"/>
      <c r="G151" s="131"/>
      <c r="H151" s="29"/>
      <c r="I151" s="132"/>
      <c r="J151" s="133"/>
      <c r="K151" s="114"/>
      <c r="L151" s="135"/>
    </row>
    <row r="152" spans="1:13">
      <c r="A152" s="136"/>
      <c r="B152" s="28" t="s">
        <v>8747</v>
      </c>
      <c r="C152" s="48"/>
      <c r="D152" s="172"/>
      <c r="E152" s="137"/>
      <c r="F152" s="51"/>
      <c r="G152" s="131"/>
      <c r="H152" s="29"/>
      <c r="I152" s="132"/>
      <c r="J152" s="133"/>
      <c r="K152" s="176"/>
      <c r="L152" s="135"/>
    </row>
    <row r="153" spans="1:13">
      <c r="A153" s="136"/>
      <c r="B153" s="28" t="s">
        <v>8748</v>
      </c>
      <c r="C153" s="48"/>
      <c r="D153" s="159"/>
      <c r="E153" s="137"/>
      <c r="F153" s="51"/>
      <c r="G153" s="131"/>
      <c r="H153" s="29"/>
      <c r="I153" s="132"/>
      <c r="J153" s="133"/>
      <c r="K153" s="179"/>
      <c r="L153" s="135"/>
    </row>
    <row r="154" spans="1:13">
      <c r="A154" s="136"/>
      <c r="B154" s="28" t="s">
        <v>8749</v>
      </c>
      <c r="C154" s="48"/>
      <c r="D154" s="159"/>
      <c r="E154" s="137"/>
      <c r="F154" s="51"/>
      <c r="G154" s="131"/>
      <c r="H154" s="29"/>
      <c r="I154" s="132"/>
      <c r="J154" s="133"/>
      <c r="K154" s="134"/>
      <c r="L154" s="135"/>
    </row>
    <row r="155" spans="1:13">
      <c r="A155" s="136"/>
      <c r="B155" s="28" t="s">
        <v>8750</v>
      </c>
      <c r="C155" s="48"/>
      <c r="D155" s="159"/>
      <c r="E155" s="137"/>
      <c r="F155" s="51"/>
      <c r="G155" s="131"/>
      <c r="H155" s="29"/>
      <c r="I155" s="132"/>
      <c r="J155" s="133"/>
      <c r="K155" s="134"/>
      <c r="L155" s="135"/>
    </row>
    <row r="156" spans="1:13">
      <c r="A156" s="136"/>
      <c r="B156" s="28" t="s">
        <v>8751</v>
      </c>
      <c r="C156" s="48"/>
      <c r="D156" s="159"/>
      <c r="E156" s="137"/>
      <c r="F156" s="51"/>
      <c r="G156" s="131"/>
      <c r="H156" s="29"/>
      <c r="I156" s="132"/>
      <c r="J156" s="133"/>
      <c r="K156" s="134"/>
      <c r="L156" s="135"/>
    </row>
    <row r="157" spans="1:13">
      <c r="A157" s="136"/>
      <c r="B157" s="28" t="s">
        <v>8752</v>
      </c>
      <c r="C157" s="48"/>
      <c r="D157" s="159"/>
      <c r="E157" s="137"/>
      <c r="F157" s="51"/>
      <c r="G157" s="131"/>
      <c r="H157" s="29"/>
      <c r="I157" s="132"/>
      <c r="J157" s="133"/>
      <c r="K157" s="134"/>
      <c r="L157" s="135"/>
    </row>
    <row r="158" spans="1:13">
      <c r="A158" s="136"/>
      <c r="B158" s="29" t="s">
        <v>8753</v>
      </c>
      <c r="C158" s="140"/>
      <c r="D158" s="188"/>
      <c r="E158" s="137"/>
      <c r="F158" s="51"/>
      <c r="G158" s="180"/>
      <c r="H158" s="69"/>
      <c r="I158" s="144"/>
      <c r="J158" s="145"/>
      <c r="K158" s="181"/>
    </row>
    <row r="159" spans="1:13" ht="35.25" thickBot="1">
      <c r="A159" s="136"/>
      <c r="B159" s="37" t="s">
        <v>8754</v>
      </c>
      <c r="C159" s="48"/>
      <c r="D159" s="159"/>
      <c r="E159" s="137"/>
      <c r="F159" s="51"/>
      <c r="G159" s="131"/>
      <c r="H159" s="29"/>
      <c r="I159" s="132"/>
      <c r="J159" s="133"/>
      <c r="K159" s="134"/>
      <c r="L159" s="135"/>
    </row>
    <row r="160" spans="1:13">
      <c r="A160" s="136"/>
      <c r="B160" s="20" t="s">
        <v>8755</v>
      </c>
      <c r="C160" s="48"/>
      <c r="D160" s="159"/>
      <c r="E160" s="137"/>
      <c r="F160" s="51"/>
      <c r="G160" s="131"/>
      <c r="H160" s="29"/>
      <c r="I160" s="132"/>
      <c r="J160" s="133"/>
      <c r="K160" s="134"/>
      <c r="L160" s="135"/>
    </row>
    <row r="161" spans="1:17">
      <c r="A161" s="136"/>
      <c r="B161" s="29" t="s">
        <v>8756</v>
      </c>
      <c r="C161" s="140"/>
      <c r="D161" s="188"/>
      <c r="E161" s="142"/>
      <c r="F161" s="143"/>
      <c r="G161" s="180"/>
      <c r="H161" s="69"/>
      <c r="I161" s="144"/>
      <c r="J161" s="145"/>
      <c r="K161" s="146"/>
      <c r="L161" s="147"/>
    </row>
    <row r="162" spans="1:17">
      <c r="A162" s="136"/>
      <c r="B162" s="29" t="s">
        <v>8757</v>
      </c>
      <c r="C162" s="48"/>
      <c r="D162" s="159"/>
      <c r="E162" s="137"/>
      <c r="F162" s="51"/>
      <c r="G162" s="131"/>
      <c r="H162" s="29"/>
      <c r="I162" s="132"/>
      <c r="J162" s="133"/>
      <c r="K162" s="134"/>
      <c r="L162" s="147"/>
    </row>
    <row r="163" spans="1:17">
      <c r="A163" s="136"/>
      <c r="B163" s="20" t="s">
        <v>8758</v>
      </c>
      <c r="C163" s="140"/>
      <c r="D163" s="188"/>
      <c r="E163" s="137"/>
      <c r="F163" s="51"/>
      <c r="G163" s="180"/>
      <c r="H163" s="69"/>
      <c r="I163" s="144"/>
      <c r="J163" s="145"/>
      <c r="K163" s="146"/>
      <c r="L163" s="147"/>
    </row>
    <row r="164" spans="1:17">
      <c r="A164" s="136"/>
      <c r="B164" s="29" t="s">
        <v>8759</v>
      </c>
      <c r="C164" s="140"/>
      <c r="D164" s="188"/>
      <c r="E164" s="137"/>
      <c r="F164" s="51"/>
      <c r="G164" s="180"/>
      <c r="H164" s="69"/>
      <c r="I164" s="144"/>
      <c r="J164" s="145"/>
      <c r="K164" s="146"/>
      <c r="L164" s="147"/>
    </row>
    <row r="165" spans="1:17">
      <c r="A165" s="148"/>
      <c r="B165" s="20" t="s">
        <v>8760</v>
      </c>
      <c r="C165" s="140"/>
      <c r="D165" s="188"/>
      <c r="E165" s="137"/>
      <c r="F165" s="51"/>
      <c r="G165" s="180"/>
      <c r="H165" s="69"/>
      <c r="I165" s="144"/>
      <c r="J165" s="145"/>
      <c r="K165" s="146"/>
      <c r="L165" s="147"/>
      <c r="Q165" s="3">
        <f>598.5/12</f>
        <v>49.875</v>
      </c>
    </row>
    <row r="166" spans="1:17">
      <c r="A166" s="136"/>
      <c r="B166" s="29" t="s">
        <v>8761</v>
      </c>
      <c r="C166" s="48"/>
      <c r="D166" s="159"/>
      <c r="E166" s="137"/>
      <c r="F166" s="51"/>
      <c r="G166" s="131"/>
      <c r="H166" s="29"/>
      <c r="I166" s="132"/>
      <c r="J166" s="145"/>
      <c r="K166" s="134"/>
      <c r="L166" s="147"/>
      <c r="Q166" s="3">
        <f>450/12</f>
        <v>37.5</v>
      </c>
    </row>
    <row r="167" spans="1:17">
      <c r="A167" s="136"/>
      <c r="B167" s="20" t="s">
        <v>8762</v>
      </c>
      <c r="C167" s="48"/>
      <c r="D167" s="159"/>
      <c r="E167" s="137"/>
      <c r="F167" s="51"/>
      <c r="G167" s="131"/>
      <c r="H167" s="29"/>
      <c r="I167" s="132"/>
      <c r="J167" s="133"/>
      <c r="K167" s="134"/>
      <c r="L167" s="135"/>
    </row>
    <row r="168" spans="1:17">
      <c r="A168" s="136"/>
      <c r="B168" s="29" t="s">
        <v>8763</v>
      </c>
      <c r="C168" s="48"/>
      <c r="D168" s="159"/>
      <c r="E168" s="44"/>
      <c r="F168" s="51"/>
      <c r="G168" s="131"/>
      <c r="H168" s="29"/>
      <c r="I168" s="150"/>
      <c r="J168" s="133"/>
      <c r="K168" s="134"/>
      <c r="L168" s="135"/>
    </row>
    <row r="169" spans="1:17">
      <c r="A169" s="136"/>
      <c r="B169" s="20" t="s">
        <v>8764</v>
      </c>
      <c r="C169" s="48"/>
      <c r="D169" s="159"/>
      <c r="E169" s="44"/>
      <c r="F169" s="51"/>
      <c r="G169" s="131"/>
      <c r="H169" s="29"/>
      <c r="I169" s="132"/>
      <c r="J169" s="133"/>
      <c r="K169" s="134"/>
      <c r="L169" s="135"/>
    </row>
    <row r="170" spans="1:17">
      <c r="A170" s="136"/>
      <c r="B170" s="29" t="s">
        <v>8765</v>
      </c>
      <c r="C170" s="48"/>
      <c r="D170" s="159"/>
      <c r="E170" s="44"/>
      <c r="F170" s="51"/>
      <c r="G170" s="131"/>
      <c r="H170" s="29"/>
      <c r="I170" s="132"/>
      <c r="J170" s="133"/>
      <c r="K170" s="134"/>
      <c r="L170" s="135"/>
    </row>
    <row r="171" spans="1:17">
      <c r="A171" s="136"/>
      <c r="B171" s="20" t="s">
        <v>8766</v>
      </c>
      <c r="C171" s="48"/>
      <c r="D171" s="159"/>
      <c r="E171" s="44"/>
      <c r="F171" s="51"/>
      <c r="G171" s="131"/>
      <c r="H171" s="29"/>
      <c r="I171" s="132"/>
      <c r="J171" s="133"/>
      <c r="K171" s="134"/>
      <c r="L171" s="135"/>
    </row>
    <row r="172" spans="1:17">
      <c r="A172" s="151"/>
      <c r="B172" s="29" t="s">
        <v>8767</v>
      </c>
      <c r="C172" s="48"/>
      <c r="D172" s="159"/>
      <c r="E172" s="50"/>
      <c r="F172" s="51"/>
      <c r="G172" s="131"/>
      <c r="H172" s="29"/>
      <c r="I172" s="132"/>
      <c r="J172" s="133"/>
      <c r="K172" s="134"/>
      <c r="L172" s="135"/>
    </row>
    <row r="173" spans="1:17">
      <c r="A173" s="152"/>
      <c r="B173" s="20" t="s">
        <v>9432</v>
      </c>
      <c r="C173" s="48"/>
      <c r="D173" s="159"/>
      <c r="E173" s="153"/>
      <c r="F173" s="51"/>
      <c r="G173" s="131"/>
      <c r="H173" s="35"/>
      <c r="I173" s="154"/>
      <c r="J173" s="155"/>
      <c r="K173" s="156"/>
      <c r="L173" s="135"/>
    </row>
    <row r="174" spans="1:17">
      <c r="A174" s="136"/>
      <c r="B174" s="28" t="s">
        <v>8768</v>
      </c>
      <c r="C174" s="48"/>
      <c r="D174" s="159"/>
      <c r="E174" s="157"/>
      <c r="F174" s="51"/>
      <c r="G174" s="131"/>
      <c r="H174" s="29"/>
      <c r="I174" s="132"/>
      <c r="J174" s="133"/>
      <c r="K174" s="134"/>
      <c r="L174" s="135"/>
    </row>
    <row r="175" spans="1:17">
      <c r="A175" s="136"/>
      <c r="B175" s="28" t="s">
        <v>8769</v>
      </c>
      <c r="C175" s="48"/>
      <c r="D175" s="159"/>
      <c r="E175" s="158"/>
      <c r="F175" s="51"/>
      <c r="G175" s="131"/>
      <c r="H175" s="29"/>
      <c r="I175" s="132"/>
      <c r="J175" s="133"/>
      <c r="K175" s="134"/>
      <c r="L175" s="135"/>
    </row>
    <row r="176" spans="1:17">
      <c r="A176" s="136"/>
      <c r="B176" s="47" t="s">
        <v>8770</v>
      </c>
      <c r="C176" s="48"/>
      <c r="D176" s="159"/>
      <c r="E176" s="160"/>
      <c r="F176" s="161"/>
      <c r="G176" s="131"/>
      <c r="H176" s="162"/>
      <c r="I176" s="163"/>
      <c r="J176" s="133"/>
      <c r="K176" s="134"/>
      <c r="L176" s="135"/>
    </row>
    <row r="177" spans="1:13">
      <c r="A177" s="136"/>
      <c r="B177" s="53" t="s">
        <v>8771</v>
      </c>
      <c r="C177" s="48"/>
      <c r="D177" s="159"/>
      <c r="E177" s="182"/>
      <c r="F177" s="161"/>
      <c r="G177" s="131"/>
      <c r="H177" s="162"/>
      <c r="I177" s="163"/>
      <c r="J177" s="133"/>
      <c r="K177" s="134"/>
      <c r="L177" s="135"/>
    </row>
    <row r="178" spans="1:13">
      <c r="A178" s="136"/>
      <c r="B178" s="28" t="s">
        <v>8772</v>
      </c>
      <c r="C178" s="48"/>
      <c r="D178" s="159"/>
      <c r="E178" s="182"/>
      <c r="F178" s="161"/>
      <c r="G178" s="131"/>
      <c r="H178" s="162"/>
      <c r="I178" s="163"/>
      <c r="J178" s="133"/>
      <c r="K178" s="134"/>
      <c r="L178" s="135"/>
    </row>
    <row r="179" spans="1:13">
      <c r="A179" s="136"/>
      <c r="B179" s="28" t="s">
        <v>8773</v>
      </c>
      <c r="C179" s="48"/>
      <c r="D179" s="159"/>
      <c r="E179" s="182"/>
      <c r="F179" s="161"/>
      <c r="G179" s="131"/>
      <c r="H179" s="162"/>
      <c r="I179" s="163"/>
      <c r="J179" s="133"/>
      <c r="K179" s="134"/>
      <c r="L179" s="135"/>
    </row>
    <row r="180" spans="1:13">
      <c r="A180" s="136"/>
      <c r="B180" s="28" t="s">
        <v>8774</v>
      </c>
      <c r="C180" s="48"/>
      <c r="D180" s="159"/>
      <c r="E180" s="158"/>
      <c r="F180" s="51"/>
      <c r="G180" s="131"/>
      <c r="H180" s="29"/>
      <c r="I180" s="132"/>
      <c r="J180" s="133"/>
      <c r="K180" s="134"/>
      <c r="L180" s="135"/>
    </row>
    <row r="181" spans="1:13">
      <c r="A181" s="136"/>
      <c r="B181" s="47" t="s">
        <v>8775</v>
      </c>
      <c r="C181" s="3753"/>
      <c r="D181" s="159"/>
      <c r="E181" s="158"/>
      <c r="F181" s="51"/>
      <c r="G181" s="131"/>
      <c r="H181" s="29"/>
      <c r="I181" s="132"/>
      <c r="J181" s="133"/>
      <c r="K181" s="134"/>
      <c r="L181" s="135"/>
    </row>
    <row r="182" spans="1:13">
      <c r="A182" s="168"/>
      <c r="B182" s="3753"/>
      <c r="C182" s="3753"/>
      <c r="D182" s="3753"/>
      <c r="E182" s="3753"/>
      <c r="F182" s="3753"/>
      <c r="G182" s="169"/>
      <c r="H182" s="91"/>
      <c r="I182" s="3753"/>
      <c r="J182" s="170"/>
      <c r="K182" s="3753"/>
      <c r="L182" s="171"/>
      <c r="M182" s="3753"/>
    </row>
    <row r="183" spans="1:13">
      <c r="A183" s="2" t="s">
        <v>1</v>
      </c>
      <c r="B183" s="106"/>
      <c r="C183" s="78"/>
      <c r="F183" s="71"/>
      <c r="I183" s="107"/>
      <c r="K183" s="108"/>
      <c r="L183" s="109"/>
    </row>
    <row r="184" spans="1:13">
      <c r="A184" s="3777" t="s">
        <v>9431</v>
      </c>
      <c r="B184" s="3777"/>
      <c r="C184" s="2"/>
      <c r="D184" s="91"/>
      <c r="F184" s="71"/>
      <c r="I184" s="107"/>
      <c r="K184" s="108"/>
      <c r="L184" s="109"/>
    </row>
    <row r="185" spans="1:13" ht="35.25" thickBot="1">
      <c r="F185" s="71"/>
    </row>
    <row r="186" spans="1:13">
      <c r="A186" s="3770" t="s">
        <v>3</v>
      </c>
      <c r="B186" s="3771"/>
      <c r="C186" s="6" t="s">
        <v>4</v>
      </c>
      <c r="D186" s="110" t="s">
        <v>5</v>
      </c>
      <c r="E186" s="8" t="s">
        <v>6</v>
      </c>
      <c r="F186" s="9" t="s">
        <v>6</v>
      </c>
      <c r="G186" s="111" t="s">
        <v>7</v>
      </c>
      <c r="H186" s="112" t="s">
        <v>8</v>
      </c>
      <c r="I186" s="113" t="s">
        <v>936</v>
      </c>
      <c r="J186" s="114" t="s">
        <v>10</v>
      </c>
      <c r="K186" s="115" t="s">
        <v>10</v>
      </c>
      <c r="L186" s="116"/>
      <c r="M186" s="117"/>
    </row>
    <row r="187" spans="1:13" ht="35.25" thickBot="1">
      <c r="A187" s="118"/>
      <c r="B187" s="119"/>
      <c r="C187" s="12"/>
      <c r="D187" s="120" t="s">
        <v>11</v>
      </c>
      <c r="E187" s="14" t="s">
        <v>13</v>
      </c>
      <c r="F187" s="15" t="s">
        <v>12</v>
      </c>
      <c r="G187" s="121"/>
      <c r="H187" s="122" t="s">
        <v>14</v>
      </c>
      <c r="I187" s="123" t="s">
        <v>937</v>
      </c>
      <c r="J187" s="124" t="s">
        <v>16</v>
      </c>
      <c r="K187" s="125" t="s">
        <v>15</v>
      </c>
      <c r="L187" s="126"/>
      <c r="M187" s="117"/>
    </row>
    <row r="188" spans="1:13">
      <c r="A188" s="127"/>
      <c r="B188" s="61" t="s">
        <v>9077</v>
      </c>
      <c r="C188" s="48"/>
      <c r="D188" s="129"/>
      <c r="E188" s="130"/>
      <c r="F188" s="88"/>
      <c r="G188" s="131"/>
      <c r="H188" s="29"/>
      <c r="I188" s="132"/>
      <c r="J188" s="133"/>
      <c r="K188" s="114"/>
      <c r="L188" s="135"/>
    </row>
    <row r="189" spans="1:13">
      <c r="A189" s="136"/>
      <c r="B189" s="28" t="s">
        <v>8635</v>
      </c>
      <c r="C189" s="48"/>
      <c r="D189" s="129"/>
      <c r="E189" s="137"/>
      <c r="F189" s="51"/>
      <c r="G189" s="131"/>
      <c r="H189" s="29"/>
      <c r="I189" s="132"/>
      <c r="J189" s="133"/>
      <c r="K189" s="176"/>
      <c r="L189" s="135"/>
    </row>
    <row r="190" spans="1:13">
      <c r="A190" s="136"/>
      <c r="B190" s="28" t="s">
        <v>8636</v>
      </c>
      <c r="C190" s="48"/>
      <c r="D190" s="129"/>
      <c r="E190" s="137"/>
      <c r="F190" s="51"/>
      <c r="G190" s="131"/>
      <c r="H190" s="29"/>
      <c r="I190" s="132"/>
      <c r="J190" s="133"/>
      <c r="K190" s="179"/>
      <c r="L190" s="135"/>
    </row>
    <row r="191" spans="1:13">
      <c r="A191" s="136"/>
      <c r="B191" s="28" t="s">
        <v>9078</v>
      </c>
      <c r="C191" s="48"/>
      <c r="D191" s="129"/>
      <c r="E191" s="137"/>
      <c r="F191" s="51"/>
      <c r="G191" s="131"/>
      <c r="H191" s="29"/>
      <c r="I191" s="132"/>
      <c r="J191" s="133"/>
      <c r="K191" s="134"/>
      <c r="L191" s="135"/>
    </row>
    <row r="192" spans="1:13">
      <c r="A192" s="136"/>
      <c r="B192" s="28" t="s">
        <v>8642</v>
      </c>
      <c r="C192" s="48"/>
      <c r="D192" s="129"/>
      <c r="E192" s="137"/>
      <c r="F192" s="51"/>
      <c r="G192" s="131"/>
      <c r="H192" s="29"/>
      <c r="I192" s="132"/>
      <c r="J192" s="133"/>
      <c r="K192" s="134"/>
      <c r="L192" s="135"/>
    </row>
    <row r="193" spans="1:12">
      <c r="A193" s="136"/>
      <c r="B193" s="28" t="s">
        <v>8644</v>
      </c>
      <c r="C193" s="48"/>
      <c r="D193" s="129"/>
      <c r="E193" s="137"/>
      <c r="F193" s="51"/>
      <c r="G193" s="131"/>
      <c r="H193" s="29"/>
      <c r="I193" s="132"/>
      <c r="J193" s="133"/>
      <c r="K193" s="134"/>
      <c r="L193" s="135"/>
    </row>
    <row r="194" spans="1:12">
      <c r="A194" s="136"/>
      <c r="B194" s="28" t="s">
        <v>8645</v>
      </c>
      <c r="C194" s="48"/>
      <c r="D194" s="129"/>
      <c r="E194" s="137"/>
      <c r="F194" s="51"/>
      <c r="G194" s="131"/>
      <c r="H194" s="29"/>
      <c r="I194" s="132"/>
      <c r="J194" s="133"/>
      <c r="K194" s="134"/>
      <c r="L194" s="135"/>
    </row>
    <row r="195" spans="1:12">
      <c r="A195" s="136"/>
      <c r="B195" s="28" t="s">
        <v>8646</v>
      </c>
      <c r="C195" s="140"/>
      <c r="D195" s="141"/>
      <c r="E195" s="137"/>
      <c r="F195" s="51"/>
      <c r="G195" s="180"/>
      <c r="H195" s="69"/>
      <c r="I195" s="144"/>
      <c r="J195" s="145"/>
      <c r="K195" s="181"/>
    </row>
    <row r="196" spans="1:12">
      <c r="A196" s="136"/>
      <c r="B196" s="28" t="s">
        <v>9079</v>
      </c>
      <c r="C196" s="48"/>
      <c r="D196" s="129"/>
      <c r="E196" s="137"/>
      <c r="F196" s="51"/>
      <c r="G196" s="131"/>
      <c r="H196" s="29"/>
      <c r="I196" s="132"/>
      <c r="J196" s="133"/>
      <c r="K196" s="134"/>
      <c r="L196" s="135"/>
    </row>
    <row r="197" spans="1:12">
      <c r="A197" s="136"/>
      <c r="B197" s="28" t="s">
        <v>8652</v>
      </c>
      <c r="C197" s="48"/>
      <c r="D197" s="129"/>
      <c r="E197" s="137"/>
      <c r="F197" s="51"/>
      <c r="G197" s="131"/>
      <c r="H197" s="29"/>
      <c r="I197" s="132"/>
      <c r="J197" s="133"/>
      <c r="K197" s="134"/>
      <c r="L197" s="135"/>
    </row>
    <row r="198" spans="1:12">
      <c r="A198" s="136"/>
      <c r="B198" s="28" t="s">
        <v>8653</v>
      </c>
      <c r="C198" s="140"/>
      <c r="D198" s="141"/>
      <c r="E198" s="142"/>
      <c r="F198" s="143"/>
      <c r="G198" s="180"/>
      <c r="H198" s="69"/>
      <c r="I198" s="144"/>
      <c r="J198" s="145"/>
      <c r="K198" s="146"/>
      <c r="L198" s="147"/>
    </row>
    <row r="199" spans="1:12">
      <c r="A199" s="136"/>
      <c r="B199" s="139"/>
      <c r="C199" s="48"/>
      <c r="D199" s="129"/>
      <c r="E199" s="137"/>
      <c r="F199" s="51"/>
      <c r="G199" s="131"/>
      <c r="H199" s="29"/>
      <c r="I199" s="132"/>
      <c r="J199" s="133"/>
      <c r="K199" s="134"/>
      <c r="L199" s="147"/>
    </row>
    <row r="200" spans="1:12">
      <c r="A200" s="136"/>
      <c r="B200" s="128"/>
      <c r="C200" s="140"/>
      <c r="D200" s="141"/>
      <c r="E200" s="137"/>
      <c r="F200" s="51"/>
      <c r="G200" s="180"/>
      <c r="H200" s="69"/>
      <c r="I200" s="144"/>
      <c r="J200" s="145"/>
      <c r="K200" s="146"/>
      <c r="L200" s="147"/>
    </row>
    <row r="201" spans="1:12" ht="35.25" customHeight="1">
      <c r="A201" s="136"/>
      <c r="B201" s="128"/>
      <c r="C201" s="140"/>
      <c r="D201" s="141"/>
      <c r="E201" s="137"/>
      <c r="F201" s="51"/>
      <c r="G201" s="180"/>
      <c r="H201" s="69"/>
      <c r="I201" s="144"/>
      <c r="J201" s="145"/>
      <c r="K201" s="146"/>
      <c r="L201" s="147"/>
    </row>
    <row r="202" spans="1:12">
      <c r="A202" s="148"/>
      <c r="B202" s="149"/>
      <c r="C202" s="140"/>
      <c r="D202" s="141"/>
      <c r="E202" s="137"/>
      <c r="F202" s="51"/>
      <c r="G202" s="180"/>
      <c r="H202" s="69"/>
      <c r="I202" s="144"/>
      <c r="J202" s="145"/>
      <c r="K202" s="146"/>
      <c r="L202" s="147"/>
    </row>
    <row r="203" spans="1:12">
      <c r="A203" s="136"/>
      <c r="B203" s="128"/>
      <c r="C203" s="48"/>
      <c r="D203" s="129"/>
      <c r="E203" s="137"/>
      <c r="F203" s="51"/>
      <c r="G203" s="131"/>
      <c r="H203" s="29"/>
      <c r="I203" s="132"/>
      <c r="J203" s="145"/>
      <c r="K203" s="134"/>
      <c r="L203" s="147"/>
    </row>
    <row r="204" spans="1:12">
      <c r="A204" s="136"/>
      <c r="B204" s="128"/>
      <c r="C204" s="48"/>
      <c r="D204" s="129"/>
      <c r="E204" s="137"/>
      <c r="F204" s="51"/>
      <c r="G204" s="131"/>
      <c r="H204" s="29"/>
      <c r="I204" s="132"/>
      <c r="J204" s="133"/>
      <c r="K204" s="134"/>
      <c r="L204" s="135"/>
    </row>
    <row r="205" spans="1:12">
      <c r="A205" s="136"/>
      <c r="B205" s="128"/>
      <c r="C205" s="48"/>
      <c r="D205" s="129"/>
      <c r="E205" s="44"/>
      <c r="F205" s="51"/>
      <c r="G205" s="131"/>
      <c r="H205" s="29"/>
      <c r="I205" s="150"/>
      <c r="J205" s="133"/>
      <c r="K205" s="134"/>
      <c r="L205" s="135"/>
    </row>
    <row r="206" spans="1:12">
      <c r="A206" s="136"/>
      <c r="B206" s="128"/>
      <c r="C206" s="48"/>
      <c r="D206" s="129"/>
      <c r="E206" s="44"/>
      <c r="F206" s="51"/>
      <c r="G206" s="131"/>
      <c r="H206" s="29"/>
      <c r="I206" s="132"/>
      <c r="J206" s="133"/>
      <c r="K206" s="134"/>
      <c r="L206" s="135"/>
    </row>
    <row r="207" spans="1:12">
      <c r="A207" s="136"/>
      <c r="B207" s="128"/>
      <c r="C207" s="48"/>
      <c r="D207" s="129"/>
      <c r="E207" s="44"/>
      <c r="F207" s="51"/>
      <c r="G207" s="131"/>
      <c r="H207" s="29"/>
      <c r="I207" s="132"/>
      <c r="J207" s="133"/>
      <c r="K207" s="134"/>
      <c r="L207" s="135"/>
    </row>
    <row r="208" spans="1:12">
      <c r="A208" s="136"/>
      <c r="B208" s="128"/>
      <c r="C208" s="48"/>
      <c r="D208" s="129"/>
      <c r="E208" s="44"/>
      <c r="F208" s="51"/>
      <c r="G208" s="131"/>
      <c r="H208" s="29"/>
      <c r="I208" s="132"/>
      <c r="J208" s="133"/>
      <c r="K208" s="134"/>
      <c r="L208" s="135"/>
    </row>
    <row r="209" spans="1:13">
      <c r="A209" s="151"/>
      <c r="B209" s="128"/>
      <c r="C209" s="48"/>
      <c r="D209" s="129"/>
      <c r="E209" s="50"/>
      <c r="F209" s="51"/>
      <c r="G209" s="131"/>
      <c r="H209" s="29"/>
      <c r="I209" s="132"/>
      <c r="J209" s="133"/>
      <c r="K209" s="134"/>
      <c r="L209" s="135"/>
    </row>
    <row r="210" spans="1:13">
      <c r="A210" s="152"/>
      <c r="B210" s="128"/>
      <c r="C210" s="48"/>
      <c r="D210" s="129"/>
      <c r="E210" s="153"/>
      <c r="F210" s="51"/>
      <c r="G210" s="131"/>
      <c r="H210" s="35"/>
      <c r="I210" s="154"/>
      <c r="J210" s="155"/>
      <c r="K210" s="156"/>
      <c r="L210" s="135"/>
    </row>
    <row r="211" spans="1:13">
      <c r="A211" s="136"/>
      <c r="B211" s="128"/>
      <c r="C211" s="48"/>
      <c r="D211" s="129"/>
      <c r="E211" s="157"/>
      <c r="F211" s="51"/>
      <c r="G211" s="131"/>
      <c r="H211" s="29"/>
      <c r="I211" s="132"/>
      <c r="J211" s="133"/>
      <c r="K211" s="134"/>
      <c r="L211" s="135"/>
    </row>
    <row r="212" spans="1:13">
      <c r="A212" s="136"/>
      <c r="B212" s="128"/>
      <c r="C212" s="48"/>
      <c r="D212" s="129"/>
      <c r="E212" s="158"/>
      <c r="F212" s="51"/>
      <c r="G212" s="131"/>
      <c r="H212" s="29"/>
      <c r="I212" s="132"/>
      <c r="J212" s="133"/>
      <c r="K212" s="134"/>
      <c r="L212" s="135"/>
    </row>
    <row r="213" spans="1:13">
      <c r="A213" s="136"/>
      <c r="B213" s="128"/>
      <c r="C213" s="48"/>
      <c r="D213" s="159"/>
      <c r="E213" s="160"/>
      <c r="F213" s="161"/>
      <c r="G213" s="131"/>
      <c r="H213" s="162"/>
      <c r="I213" s="163"/>
      <c r="J213" s="133"/>
      <c r="K213" s="134"/>
      <c r="L213" s="135"/>
    </row>
    <row r="214" spans="1:13">
      <c r="A214" s="136"/>
      <c r="B214" s="128"/>
      <c r="C214" s="48"/>
      <c r="D214" s="159"/>
      <c r="E214" s="182"/>
      <c r="F214" s="161"/>
      <c r="G214" s="131"/>
      <c r="H214" s="162"/>
      <c r="I214" s="163"/>
      <c r="J214" s="133"/>
      <c r="K214" s="134"/>
      <c r="L214" s="135"/>
    </row>
    <row r="215" spans="1:13" ht="28.5" customHeight="1">
      <c r="A215" s="136"/>
      <c r="B215" s="128"/>
      <c r="C215" s="48"/>
      <c r="D215" s="159"/>
      <c r="E215" s="182"/>
      <c r="F215" s="161"/>
      <c r="G215" s="131"/>
      <c r="H215" s="162"/>
      <c r="I215" s="163"/>
      <c r="J215" s="133"/>
      <c r="K215" s="134"/>
      <c r="L215" s="135"/>
    </row>
    <row r="216" spans="1:13">
      <c r="A216" s="136"/>
      <c r="B216" s="128"/>
      <c r="C216" s="48"/>
      <c r="D216" s="159"/>
      <c r="E216" s="182"/>
      <c r="F216" s="161"/>
      <c r="G216" s="131"/>
      <c r="H216" s="162"/>
      <c r="I216" s="163"/>
      <c r="J216" s="133"/>
      <c r="K216" s="134"/>
      <c r="L216" s="135"/>
    </row>
    <row r="217" spans="1:13">
      <c r="A217" s="136"/>
      <c r="B217" s="128"/>
      <c r="C217" s="48"/>
      <c r="D217" s="159"/>
      <c r="E217" s="158"/>
      <c r="F217" s="51"/>
      <c r="G217" s="131"/>
      <c r="H217" s="29"/>
      <c r="I217" s="132"/>
      <c r="J217" s="133"/>
      <c r="K217" s="134"/>
      <c r="L217" s="135"/>
    </row>
    <row r="218" spans="1:13">
      <c r="A218" s="136"/>
      <c r="B218" s="164"/>
      <c r="C218" s="48"/>
      <c r="D218" s="159"/>
      <c r="E218" s="158"/>
      <c r="F218" s="51"/>
      <c r="G218" s="131"/>
      <c r="H218" s="29"/>
      <c r="I218" s="132"/>
      <c r="J218" s="133"/>
      <c r="K218" s="134"/>
      <c r="L218" s="135"/>
    </row>
    <row r="219" spans="1:13">
      <c r="F219" s="71"/>
    </row>
    <row r="220" spans="1:13">
      <c r="A220" s="2" t="s">
        <v>1</v>
      </c>
      <c r="B220" s="106"/>
      <c r="C220" s="78"/>
      <c r="F220" s="71"/>
      <c r="I220" s="107"/>
      <c r="K220" s="108"/>
      <c r="L220" s="109"/>
    </row>
    <row r="221" spans="1:13">
      <c r="A221" s="3777" t="s">
        <v>9431</v>
      </c>
      <c r="B221" s="3777"/>
      <c r="C221" s="2"/>
      <c r="D221" s="91"/>
      <c r="F221" s="71"/>
      <c r="I221" s="107"/>
      <c r="K221" s="108"/>
      <c r="L221" s="109"/>
    </row>
    <row r="222" spans="1:13" ht="35.25" thickBot="1">
      <c r="F222" s="71"/>
    </row>
    <row r="223" spans="1:13">
      <c r="A223" s="3770" t="s">
        <v>3</v>
      </c>
      <c r="B223" s="3771"/>
      <c r="C223" s="6" t="s">
        <v>4</v>
      </c>
      <c r="D223" s="110" t="s">
        <v>5</v>
      </c>
      <c r="E223" s="8" t="s">
        <v>6</v>
      </c>
      <c r="F223" s="9" t="s">
        <v>6</v>
      </c>
      <c r="G223" s="111" t="s">
        <v>7</v>
      </c>
      <c r="H223" s="112" t="s">
        <v>8</v>
      </c>
      <c r="I223" s="113" t="s">
        <v>936</v>
      </c>
      <c r="J223" s="114" t="s">
        <v>10</v>
      </c>
      <c r="K223" s="115" t="s">
        <v>10</v>
      </c>
      <c r="L223" s="116"/>
      <c r="M223" s="117"/>
    </row>
    <row r="224" spans="1:13" ht="35.25" thickBot="1">
      <c r="A224" s="118"/>
      <c r="B224" s="119"/>
      <c r="C224" s="12"/>
      <c r="D224" s="120" t="s">
        <v>11</v>
      </c>
      <c r="E224" s="14" t="s">
        <v>13</v>
      </c>
      <c r="F224" s="15" t="s">
        <v>12</v>
      </c>
      <c r="G224" s="121"/>
      <c r="H224" s="122" t="s">
        <v>14</v>
      </c>
      <c r="I224" s="123" t="s">
        <v>937</v>
      </c>
      <c r="J224" s="124" t="s">
        <v>16</v>
      </c>
      <c r="K224" s="125" t="s">
        <v>15</v>
      </c>
      <c r="L224" s="126"/>
      <c r="M224" s="117"/>
    </row>
    <row r="225" spans="1:12">
      <c r="A225" s="127"/>
      <c r="B225" s="128"/>
      <c r="C225" s="48"/>
      <c r="D225" s="129"/>
      <c r="E225" s="130"/>
      <c r="F225" s="88"/>
      <c r="G225" s="131"/>
      <c r="H225" s="29"/>
      <c r="I225" s="132"/>
      <c r="J225" s="133"/>
      <c r="K225" s="114"/>
      <c r="L225" s="135"/>
    </row>
    <row r="226" spans="1:12">
      <c r="A226" s="136"/>
      <c r="B226" s="128"/>
      <c r="C226" s="48"/>
      <c r="D226" s="129"/>
      <c r="E226" s="137"/>
      <c r="F226" s="51"/>
      <c r="G226" s="131"/>
      <c r="H226" s="29"/>
      <c r="I226" s="132"/>
      <c r="J226" s="133"/>
      <c r="K226" s="176"/>
      <c r="L226" s="135"/>
    </row>
    <row r="227" spans="1:12">
      <c r="A227" s="136"/>
      <c r="B227" s="138"/>
      <c r="C227" s="48"/>
      <c r="D227" s="129"/>
      <c r="E227" s="137"/>
      <c r="F227" s="51"/>
      <c r="G227" s="131"/>
      <c r="H227" s="29"/>
      <c r="I227" s="132"/>
      <c r="J227" s="133"/>
      <c r="K227" s="179"/>
      <c r="L227" s="135"/>
    </row>
    <row r="228" spans="1:12">
      <c r="A228" s="136"/>
      <c r="B228" s="138"/>
      <c r="C228" s="48"/>
      <c r="D228" s="129"/>
      <c r="E228" s="137"/>
      <c r="F228" s="51"/>
      <c r="G228" s="131"/>
      <c r="H228" s="29"/>
      <c r="I228" s="132"/>
      <c r="J228" s="133"/>
      <c r="K228" s="134"/>
      <c r="L228" s="135"/>
    </row>
    <row r="229" spans="1:12">
      <c r="A229" s="136"/>
      <c r="B229" s="128"/>
      <c r="C229" s="48"/>
      <c r="D229" s="129"/>
      <c r="E229" s="137"/>
      <c r="F229" s="51"/>
      <c r="G229" s="131"/>
      <c r="H229" s="29"/>
      <c r="I229" s="132"/>
      <c r="J229" s="133"/>
      <c r="K229" s="134"/>
      <c r="L229" s="135"/>
    </row>
    <row r="230" spans="1:12">
      <c r="A230" s="136"/>
      <c r="B230" s="128"/>
      <c r="C230" s="48"/>
      <c r="D230" s="129"/>
      <c r="E230" s="137"/>
      <c r="F230" s="51"/>
      <c r="G230" s="131"/>
      <c r="H230" s="29"/>
      <c r="I230" s="132"/>
      <c r="J230" s="133"/>
      <c r="K230" s="134"/>
      <c r="L230" s="135"/>
    </row>
    <row r="231" spans="1:12">
      <c r="A231" s="136"/>
      <c r="B231" s="128"/>
      <c r="C231" s="48"/>
      <c r="D231" s="129"/>
      <c r="E231" s="137"/>
      <c r="F231" s="51"/>
      <c r="G231" s="131"/>
      <c r="H231" s="29"/>
      <c r="I231" s="132"/>
      <c r="J231" s="133"/>
      <c r="K231" s="134"/>
      <c r="L231" s="135"/>
    </row>
    <row r="232" spans="1:12">
      <c r="A232" s="136"/>
      <c r="B232" s="138"/>
      <c r="C232" s="140"/>
      <c r="D232" s="141"/>
      <c r="E232" s="137"/>
      <c r="F232" s="51"/>
      <c r="G232" s="180"/>
      <c r="H232" s="69"/>
      <c r="I232" s="144"/>
      <c r="J232" s="145"/>
      <c r="K232" s="181"/>
    </row>
    <row r="233" spans="1:12">
      <c r="A233" s="136"/>
      <c r="B233" s="139"/>
      <c r="C233" s="48"/>
      <c r="D233" s="129"/>
      <c r="E233" s="137"/>
      <c r="F233" s="51"/>
      <c r="G233" s="131"/>
      <c r="H233" s="29"/>
      <c r="I233" s="132"/>
      <c r="J233" s="133"/>
      <c r="K233" s="134"/>
      <c r="L233" s="135"/>
    </row>
    <row r="234" spans="1:12">
      <c r="A234" s="136"/>
      <c r="B234" s="139"/>
      <c r="C234" s="48"/>
      <c r="D234" s="129"/>
      <c r="E234" s="137"/>
      <c r="F234" s="51"/>
      <c r="G234" s="131"/>
      <c r="H234" s="29"/>
      <c r="I234" s="132"/>
      <c r="J234" s="133"/>
      <c r="K234" s="134"/>
      <c r="L234" s="135"/>
    </row>
    <row r="235" spans="1:12">
      <c r="A235" s="136"/>
      <c r="B235" s="139"/>
      <c r="C235" s="140"/>
      <c r="D235" s="141"/>
      <c r="E235" s="142"/>
      <c r="F235" s="143"/>
      <c r="G235" s="180"/>
      <c r="H235" s="69"/>
      <c r="I235" s="144"/>
      <c r="J235" s="145"/>
      <c r="K235" s="146"/>
      <c r="L235" s="147"/>
    </row>
    <row r="236" spans="1:12">
      <c r="A236" s="136"/>
      <c r="B236" s="139"/>
      <c r="C236" s="48"/>
      <c r="D236" s="129"/>
      <c r="E236" s="137"/>
      <c r="F236" s="51"/>
      <c r="G236" s="131"/>
      <c r="H236" s="29"/>
      <c r="I236" s="132"/>
      <c r="J236" s="133"/>
      <c r="K236" s="134"/>
      <c r="L236" s="147"/>
    </row>
    <row r="237" spans="1:12">
      <c r="A237" s="136"/>
      <c r="B237" s="128"/>
      <c r="C237" s="140"/>
      <c r="D237" s="141"/>
      <c r="E237" s="137"/>
      <c r="F237" s="51"/>
      <c r="G237" s="180"/>
      <c r="H237" s="69"/>
      <c r="I237" s="144"/>
      <c r="J237" s="145"/>
      <c r="K237" s="146"/>
      <c r="L237" s="147"/>
    </row>
    <row r="238" spans="1:12">
      <c r="A238" s="136"/>
      <c r="B238" s="128"/>
      <c r="C238" s="140"/>
      <c r="D238" s="141"/>
      <c r="E238" s="137"/>
      <c r="F238" s="51"/>
      <c r="G238" s="180"/>
      <c r="H238" s="69"/>
      <c r="I238" s="144"/>
      <c r="J238" s="145"/>
      <c r="K238" s="146"/>
      <c r="L238" s="147"/>
    </row>
    <row r="239" spans="1:12">
      <c r="A239" s="148"/>
      <c r="B239" s="149"/>
      <c r="C239" s="140"/>
      <c r="D239" s="141"/>
      <c r="E239" s="137"/>
      <c r="F239" s="51"/>
      <c r="G239" s="180"/>
      <c r="H239" s="69"/>
      <c r="I239" s="144"/>
      <c r="J239" s="145"/>
      <c r="K239" s="146"/>
      <c r="L239" s="147"/>
    </row>
    <row r="240" spans="1:12">
      <c r="A240" s="136"/>
      <c r="B240" s="128"/>
      <c r="C240" s="48"/>
      <c r="D240" s="129"/>
      <c r="E240" s="137"/>
      <c r="F240" s="51"/>
      <c r="G240" s="131"/>
      <c r="H240" s="29"/>
      <c r="I240" s="132"/>
      <c r="J240" s="145"/>
      <c r="K240" s="134"/>
      <c r="L240" s="147"/>
    </row>
    <row r="241" spans="1:12">
      <c r="A241" s="136"/>
      <c r="B241" s="128"/>
      <c r="C241" s="48"/>
      <c r="D241" s="129"/>
      <c r="E241" s="137"/>
      <c r="F241" s="51"/>
      <c r="G241" s="131"/>
      <c r="H241" s="29"/>
      <c r="I241" s="132"/>
      <c r="J241" s="133"/>
      <c r="K241" s="134"/>
      <c r="L241" s="135"/>
    </row>
    <row r="242" spans="1:12">
      <c r="A242" s="136"/>
      <c r="B242" s="128"/>
      <c r="C242" s="48"/>
      <c r="D242" s="129"/>
      <c r="E242" s="44"/>
      <c r="F242" s="51"/>
      <c r="G242" s="131"/>
      <c r="H242" s="29"/>
      <c r="I242" s="150"/>
      <c r="J242" s="133"/>
      <c r="K242" s="134"/>
      <c r="L242" s="135"/>
    </row>
    <row r="243" spans="1:12">
      <c r="A243" s="136"/>
      <c r="B243" s="128"/>
      <c r="C243" s="48"/>
      <c r="D243" s="129"/>
      <c r="E243" s="44"/>
      <c r="F243" s="51"/>
      <c r="G243" s="131"/>
      <c r="H243" s="29"/>
      <c r="I243" s="132"/>
      <c r="J243" s="133"/>
      <c r="K243" s="134"/>
      <c r="L243" s="135"/>
    </row>
    <row r="244" spans="1:12">
      <c r="A244" s="136"/>
      <c r="B244" s="128"/>
      <c r="C244" s="48"/>
      <c r="D244" s="129"/>
      <c r="E244" s="44"/>
      <c r="F244" s="51"/>
      <c r="G244" s="131"/>
      <c r="H244" s="29"/>
      <c r="I244" s="132"/>
      <c r="J244" s="133"/>
      <c r="K244" s="134"/>
      <c r="L244" s="135"/>
    </row>
    <row r="245" spans="1:12">
      <c r="A245" s="136"/>
      <c r="B245" s="128"/>
      <c r="C245" s="48"/>
      <c r="D245" s="129"/>
      <c r="E245" s="44"/>
      <c r="F245" s="51"/>
      <c r="G245" s="131"/>
      <c r="H245" s="29"/>
      <c r="I245" s="132"/>
      <c r="J245" s="133"/>
      <c r="K245" s="134"/>
      <c r="L245" s="135"/>
    </row>
    <row r="246" spans="1:12" ht="25.5" customHeight="1">
      <c r="A246" s="151"/>
      <c r="B246" s="128"/>
      <c r="C246" s="48"/>
      <c r="D246" s="129"/>
      <c r="E246" s="50"/>
      <c r="F246" s="51"/>
      <c r="G246" s="131"/>
      <c r="H246" s="29"/>
      <c r="I246" s="132"/>
      <c r="J246" s="133"/>
      <c r="K246" s="134"/>
      <c r="L246" s="135"/>
    </row>
    <row r="247" spans="1:12">
      <c r="A247" s="152"/>
      <c r="B247" s="128"/>
      <c r="C247" s="48"/>
      <c r="D247" s="129"/>
      <c r="E247" s="153"/>
      <c r="F247" s="51"/>
      <c r="G247" s="131"/>
      <c r="H247" s="35"/>
      <c r="I247" s="154"/>
      <c r="J247" s="155"/>
      <c r="K247" s="156"/>
      <c r="L247" s="135"/>
    </row>
    <row r="248" spans="1:12">
      <c r="A248" s="136"/>
      <c r="B248" s="128"/>
      <c r="C248" s="48"/>
      <c r="D248" s="129"/>
      <c r="E248" s="157"/>
      <c r="F248" s="51"/>
      <c r="G248" s="131"/>
      <c r="H248" s="29"/>
      <c r="I248" s="132"/>
      <c r="J248" s="133"/>
      <c r="K248" s="134"/>
      <c r="L248" s="135"/>
    </row>
    <row r="249" spans="1:12" ht="35.25" customHeight="1">
      <c r="A249" s="136"/>
      <c r="B249" s="128"/>
      <c r="C249" s="48"/>
      <c r="D249" s="129"/>
      <c r="E249" s="158"/>
      <c r="F249" s="51"/>
      <c r="G249" s="131"/>
      <c r="H249" s="29"/>
      <c r="I249" s="132"/>
      <c r="J249" s="133"/>
      <c r="K249" s="134"/>
      <c r="L249" s="135"/>
    </row>
    <row r="250" spans="1:12">
      <c r="A250" s="136"/>
      <c r="B250" s="128"/>
      <c r="C250" s="48"/>
      <c r="D250" s="159"/>
      <c r="E250" s="160"/>
      <c r="F250" s="161"/>
      <c r="G250" s="131"/>
      <c r="H250" s="162"/>
      <c r="I250" s="163"/>
      <c r="J250" s="133"/>
      <c r="K250" s="134"/>
      <c r="L250" s="135"/>
    </row>
    <row r="251" spans="1:12">
      <c r="A251" s="136"/>
      <c r="B251" s="128"/>
      <c r="C251" s="48"/>
      <c r="D251" s="159"/>
      <c r="E251" s="182"/>
      <c r="F251" s="161"/>
      <c r="G251" s="131"/>
      <c r="H251" s="162"/>
      <c r="I251" s="163"/>
      <c r="J251" s="133"/>
      <c r="K251" s="134"/>
      <c r="L251" s="135"/>
    </row>
    <row r="252" spans="1:12">
      <c r="A252" s="136"/>
      <c r="B252" s="128"/>
      <c r="C252" s="48"/>
      <c r="D252" s="159"/>
      <c r="E252" s="182"/>
      <c r="F252" s="161"/>
      <c r="G252" s="131"/>
      <c r="H252" s="162"/>
      <c r="I252" s="163"/>
      <c r="J252" s="133"/>
      <c r="K252" s="134"/>
      <c r="L252" s="135"/>
    </row>
    <row r="253" spans="1:12">
      <c r="A253" s="136"/>
      <c r="B253" s="128"/>
      <c r="C253" s="48"/>
      <c r="D253" s="159"/>
      <c r="E253" s="182"/>
      <c r="F253" s="161"/>
      <c r="G253" s="131"/>
      <c r="H253" s="162"/>
      <c r="I253" s="163"/>
      <c r="J253" s="133"/>
      <c r="K253" s="134"/>
      <c r="L253" s="135"/>
    </row>
    <row r="254" spans="1:12">
      <c r="A254" s="136"/>
      <c r="B254" s="128"/>
      <c r="C254" s="48"/>
      <c r="D254" s="159"/>
      <c r="E254" s="158"/>
      <c r="F254" s="51"/>
      <c r="G254" s="131"/>
      <c r="H254" s="29"/>
      <c r="I254" s="132"/>
      <c r="J254" s="133"/>
      <c r="K254" s="134"/>
      <c r="L254" s="135"/>
    </row>
    <row r="255" spans="1:12">
      <c r="A255" s="136"/>
      <c r="B255" s="164"/>
      <c r="C255" s="48"/>
      <c r="D255" s="159"/>
      <c r="E255" s="158"/>
      <c r="F255" s="51"/>
      <c r="G255" s="131"/>
      <c r="H255" s="29"/>
      <c r="I255" s="132"/>
      <c r="J255" s="133"/>
      <c r="K255" s="134"/>
      <c r="L255" s="135"/>
    </row>
    <row r="256" spans="1:12">
      <c r="A256" s="165"/>
      <c r="B256" s="128"/>
      <c r="C256" s="48"/>
      <c r="D256" s="159"/>
      <c r="E256" s="160"/>
      <c r="F256" s="161"/>
      <c r="G256" s="131"/>
      <c r="H256" s="162"/>
      <c r="I256" s="163"/>
      <c r="J256" s="166"/>
      <c r="K256" s="167"/>
      <c r="L256" s="135"/>
    </row>
    <row r="257" spans="1:13">
      <c r="A257" s="168"/>
      <c r="B257" s="3753"/>
      <c r="C257" s="3753"/>
      <c r="D257" s="3753"/>
      <c r="E257" s="3753"/>
      <c r="F257" s="3753"/>
      <c r="G257" s="169"/>
      <c r="H257" s="91"/>
      <c r="I257" s="3753"/>
      <c r="J257" s="170"/>
      <c r="K257" s="3753"/>
      <c r="L257" s="171"/>
      <c r="M257" s="3753"/>
    </row>
    <row r="258" spans="1:13">
      <c r="F258" s="71"/>
    </row>
    <row r="259" spans="1:13">
      <c r="A259" s="2" t="s">
        <v>1</v>
      </c>
      <c r="B259" s="106"/>
      <c r="C259" s="78"/>
      <c r="F259" s="71"/>
      <c r="I259" s="107"/>
      <c r="K259" s="108"/>
      <c r="L259" s="109"/>
    </row>
    <row r="260" spans="1:13">
      <c r="A260" s="3761" t="s">
        <v>2670</v>
      </c>
      <c r="B260" s="3761"/>
      <c r="C260" s="2"/>
      <c r="D260" s="91"/>
      <c r="F260" s="71"/>
      <c r="I260" s="107"/>
      <c r="K260" s="108"/>
      <c r="L260" s="109"/>
    </row>
    <row r="261" spans="1:13" ht="35.25" thickBot="1">
      <c r="F261" s="71"/>
    </row>
    <row r="262" spans="1:13">
      <c r="A262" s="3770" t="s">
        <v>3</v>
      </c>
      <c r="B262" s="3771"/>
      <c r="C262" s="6" t="s">
        <v>4</v>
      </c>
      <c r="D262" s="110" t="s">
        <v>5</v>
      </c>
      <c r="E262" s="8" t="s">
        <v>6</v>
      </c>
      <c r="F262" s="9" t="s">
        <v>6</v>
      </c>
      <c r="G262" s="111" t="s">
        <v>7</v>
      </c>
      <c r="H262" s="112" t="s">
        <v>8</v>
      </c>
      <c r="I262" s="113" t="s">
        <v>936</v>
      </c>
      <c r="J262" s="114" t="s">
        <v>10</v>
      </c>
      <c r="K262" s="115" t="s">
        <v>10</v>
      </c>
      <c r="L262" s="116"/>
      <c r="M262" s="117"/>
    </row>
    <row r="263" spans="1:13" ht="35.25" thickBot="1">
      <c r="A263" s="118"/>
      <c r="B263" s="119"/>
      <c r="C263" s="12"/>
      <c r="D263" s="120" t="s">
        <v>11</v>
      </c>
      <c r="E263" s="14" t="s">
        <v>13</v>
      </c>
      <c r="F263" s="15" t="s">
        <v>12</v>
      </c>
      <c r="G263" s="121"/>
      <c r="H263" s="122" t="s">
        <v>14</v>
      </c>
      <c r="I263" s="123" t="s">
        <v>937</v>
      </c>
      <c r="J263" s="124" t="s">
        <v>16</v>
      </c>
      <c r="K263" s="125" t="s">
        <v>15</v>
      </c>
      <c r="L263" s="126"/>
      <c r="M263" s="117"/>
    </row>
    <row r="264" spans="1:13">
      <c r="A264" s="127"/>
      <c r="B264" s="128"/>
      <c r="C264" s="48"/>
      <c r="D264" s="129"/>
      <c r="E264" s="130"/>
      <c r="F264" s="88"/>
      <c r="G264" s="131"/>
      <c r="H264" s="29"/>
      <c r="I264" s="132"/>
      <c r="J264" s="133"/>
      <c r="K264" s="114"/>
      <c r="L264" s="135"/>
    </row>
    <row r="265" spans="1:13">
      <c r="A265" s="136"/>
      <c r="B265" s="128"/>
      <c r="C265" s="48"/>
      <c r="D265" s="129"/>
      <c r="E265" s="137"/>
      <c r="F265" s="51"/>
      <c r="G265" s="131"/>
      <c r="H265" s="29"/>
      <c r="I265" s="132"/>
      <c r="J265" s="133"/>
      <c r="K265" s="176"/>
      <c r="L265" s="135"/>
    </row>
    <row r="266" spans="1:13">
      <c r="A266" s="136"/>
      <c r="B266" s="138"/>
      <c r="C266" s="48"/>
      <c r="D266" s="129"/>
      <c r="E266" s="137"/>
      <c r="F266" s="51"/>
      <c r="G266" s="131"/>
      <c r="H266" s="29"/>
      <c r="I266" s="132"/>
      <c r="J266" s="133"/>
      <c r="K266" s="179"/>
      <c r="L266" s="135"/>
    </row>
    <row r="267" spans="1:13">
      <c r="A267" s="136"/>
      <c r="B267" s="138"/>
      <c r="C267" s="48"/>
      <c r="D267" s="129"/>
      <c r="E267" s="137"/>
      <c r="F267" s="51"/>
      <c r="G267" s="131"/>
      <c r="H267" s="29"/>
      <c r="I267" s="132"/>
      <c r="J267" s="133"/>
      <c r="K267" s="134"/>
      <c r="L267" s="135"/>
    </row>
    <row r="268" spans="1:13">
      <c r="A268" s="136"/>
      <c r="B268" s="128"/>
      <c r="C268" s="48"/>
      <c r="D268" s="129"/>
      <c r="E268" s="137"/>
      <c r="F268" s="51"/>
      <c r="G268" s="131"/>
      <c r="H268" s="29"/>
      <c r="I268" s="132"/>
      <c r="J268" s="133"/>
      <c r="K268" s="134"/>
      <c r="L268" s="135"/>
    </row>
    <row r="269" spans="1:13">
      <c r="A269" s="136"/>
      <c r="B269" s="128"/>
      <c r="C269" s="48"/>
      <c r="D269" s="129"/>
      <c r="E269" s="137"/>
      <c r="F269" s="51"/>
      <c r="G269" s="131"/>
      <c r="H269" s="29"/>
      <c r="I269" s="132"/>
      <c r="J269" s="133"/>
      <c r="K269" s="134"/>
      <c r="L269" s="135"/>
    </row>
    <row r="270" spans="1:13">
      <c r="A270" s="136"/>
      <c r="B270" s="128"/>
      <c r="C270" s="48"/>
      <c r="D270" s="129"/>
      <c r="E270" s="137"/>
      <c r="F270" s="51"/>
      <c r="G270" s="131"/>
      <c r="H270" s="29"/>
      <c r="I270" s="132"/>
      <c r="J270" s="133"/>
      <c r="K270" s="134"/>
      <c r="L270" s="135"/>
    </row>
    <row r="271" spans="1:13">
      <c r="A271" s="136"/>
      <c r="B271" s="138"/>
      <c r="C271" s="140"/>
      <c r="D271" s="141"/>
      <c r="E271" s="137"/>
      <c r="F271" s="51"/>
      <c r="G271" s="180"/>
      <c r="H271" s="69"/>
      <c r="I271" s="144"/>
      <c r="J271" s="145"/>
      <c r="K271" s="181"/>
    </row>
    <row r="272" spans="1:13">
      <c r="A272" s="136"/>
      <c r="B272" s="139"/>
      <c r="C272" s="48"/>
      <c r="D272" s="129"/>
      <c r="E272" s="137"/>
      <c r="F272" s="51"/>
      <c r="G272" s="131"/>
      <c r="H272" s="29"/>
      <c r="I272" s="132"/>
      <c r="J272" s="133"/>
      <c r="K272" s="134"/>
      <c r="L272" s="135"/>
    </row>
    <row r="273" spans="1:12">
      <c r="A273" s="136"/>
      <c r="B273" s="139"/>
      <c r="C273" s="48"/>
      <c r="D273" s="129"/>
      <c r="E273" s="137"/>
      <c r="F273" s="51"/>
      <c r="G273" s="131"/>
      <c r="H273" s="29"/>
      <c r="I273" s="132"/>
      <c r="J273" s="133"/>
      <c r="K273" s="134"/>
      <c r="L273" s="135"/>
    </row>
    <row r="274" spans="1:12">
      <c r="A274" s="136"/>
      <c r="B274" s="139"/>
      <c r="C274" s="140"/>
      <c r="D274" s="141"/>
      <c r="E274" s="142"/>
      <c r="F274" s="143"/>
      <c r="G274" s="180"/>
      <c r="H274" s="69"/>
      <c r="I274" s="144"/>
      <c r="J274" s="145"/>
      <c r="K274" s="146"/>
      <c r="L274" s="147"/>
    </row>
    <row r="275" spans="1:12">
      <c r="A275" s="136"/>
      <c r="B275" s="139"/>
      <c r="C275" s="48"/>
      <c r="D275" s="129"/>
      <c r="E275" s="137"/>
      <c r="F275" s="51"/>
      <c r="G275" s="131"/>
      <c r="H275" s="29"/>
      <c r="I275" s="132"/>
      <c r="J275" s="133"/>
      <c r="K275" s="134"/>
      <c r="L275" s="147"/>
    </row>
    <row r="276" spans="1:12">
      <c r="A276" s="136"/>
      <c r="B276" s="128"/>
      <c r="C276" s="140"/>
      <c r="D276" s="141"/>
      <c r="E276" s="137"/>
      <c r="F276" s="51"/>
      <c r="G276" s="180"/>
      <c r="H276" s="69"/>
      <c r="I276" s="144"/>
      <c r="J276" s="145"/>
      <c r="K276" s="146"/>
      <c r="L276" s="147"/>
    </row>
    <row r="277" spans="1:12">
      <c r="A277" s="136"/>
      <c r="B277" s="128"/>
      <c r="C277" s="140"/>
      <c r="D277" s="141"/>
      <c r="E277" s="137"/>
      <c r="F277" s="51"/>
      <c r="G277" s="180"/>
      <c r="H277" s="69"/>
      <c r="I277" s="144"/>
      <c r="J277" s="145"/>
      <c r="K277" s="146"/>
      <c r="L277" s="147"/>
    </row>
    <row r="278" spans="1:12">
      <c r="A278" s="148"/>
      <c r="B278" s="149"/>
      <c r="C278" s="140"/>
      <c r="D278" s="141"/>
      <c r="E278" s="137"/>
      <c r="F278" s="51"/>
      <c r="G278" s="180"/>
      <c r="H278" s="69"/>
      <c r="I278" s="144"/>
      <c r="J278" s="145"/>
      <c r="K278" s="146"/>
      <c r="L278" s="147"/>
    </row>
    <row r="279" spans="1:12">
      <c r="A279" s="136"/>
      <c r="B279" s="128"/>
      <c r="C279" s="48"/>
      <c r="D279" s="129"/>
      <c r="E279" s="137"/>
      <c r="F279" s="51"/>
      <c r="G279" s="131"/>
      <c r="H279" s="29"/>
      <c r="I279" s="132"/>
      <c r="J279" s="145"/>
      <c r="K279" s="134"/>
      <c r="L279" s="147"/>
    </row>
    <row r="280" spans="1:12">
      <c r="A280" s="136"/>
      <c r="B280" s="128"/>
      <c r="C280" s="48"/>
      <c r="D280" s="129"/>
      <c r="E280" s="137"/>
      <c r="F280" s="51"/>
      <c r="G280" s="131"/>
      <c r="H280" s="29"/>
      <c r="I280" s="132"/>
      <c r="J280" s="133"/>
      <c r="K280" s="134"/>
      <c r="L280" s="135"/>
    </row>
    <row r="281" spans="1:12">
      <c r="A281" s="136"/>
      <c r="B281" s="128"/>
      <c r="C281" s="48"/>
      <c r="D281" s="129"/>
      <c r="E281" s="44"/>
      <c r="F281" s="51"/>
      <c r="G281" s="131"/>
      <c r="H281" s="29"/>
      <c r="I281" s="150"/>
      <c r="J281" s="133"/>
      <c r="K281" s="134"/>
      <c r="L281" s="135"/>
    </row>
    <row r="282" spans="1:12">
      <c r="A282" s="136"/>
      <c r="B282" s="128"/>
      <c r="C282" s="48"/>
      <c r="D282" s="129"/>
      <c r="E282" s="44"/>
      <c r="F282" s="51"/>
      <c r="G282" s="131"/>
      <c r="H282" s="29"/>
      <c r="I282" s="132"/>
      <c r="J282" s="133"/>
      <c r="K282" s="134"/>
      <c r="L282" s="135"/>
    </row>
    <row r="283" spans="1:12">
      <c r="A283" s="136"/>
      <c r="B283" s="128"/>
      <c r="C283" s="48"/>
      <c r="D283" s="129"/>
      <c r="E283" s="44"/>
      <c r="F283" s="51"/>
      <c r="G283" s="131"/>
      <c r="H283" s="29"/>
      <c r="I283" s="132"/>
      <c r="J283" s="133"/>
      <c r="K283" s="134"/>
      <c r="L283" s="135"/>
    </row>
    <row r="284" spans="1:12" ht="35.25" customHeight="1">
      <c r="A284" s="136"/>
      <c r="B284" s="128"/>
      <c r="C284" s="48"/>
      <c r="D284" s="129"/>
      <c r="E284" s="44"/>
      <c r="F284" s="51"/>
      <c r="G284" s="131"/>
      <c r="H284" s="29"/>
      <c r="I284" s="132"/>
      <c r="J284" s="133"/>
      <c r="K284" s="134"/>
      <c r="L284" s="135"/>
    </row>
    <row r="285" spans="1:12">
      <c r="A285" s="151"/>
      <c r="B285" s="128"/>
      <c r="C285" s="48"/>
      <c r="D285" s="129"/>
      <c r="E285" s="50"/>
      <c r="F285" s="51"/>
      <c r="G285" s="131"/>
      <c r="H285" s="29"/>
      <c r="I285" s="132"/>
      <c r="J285" s="133"/>
      <c r="K285" s="134"/>
      <c r="L285" s="135"/>
    </row>
    <row r="286" spans="1:12">
      <c r="A286" s="152"/>
      <c r="B286" s="128"/>
      <c r="C286" s="48"/>
      <c r="D286" s="129"/>
      <c r="E286" s="153"/>
      <c r="F286" s="51"/>
      <c r="G286" s="131"/>
      <c r="H286" s="35"/>
      <c r="I286" s="154"/>
      <c r="J286" s="155"/>
      <c r="K286" s="156"/>
      <c r="L286" s="135"/>
    </row>
    <row r="287" spans="1:12">
      <c r="A287" s="136"/>
      <c r="B287" s="128"/>
      <c r="C287" s="48"/>
      <c r="D287" s="129"/>
      <c r="E287" s="157"/>
      <c r="F287" s="51"/>
      <c r="G287" s="131"/>
      <c r="H287" s="29"/>
      <c r="I287" s="132"/>
      <c r="J287" s="133"/>
      <c r="K287" s="134"/>
      <c r="L287" s="135"/>
    </row>
    <row r="288" spans="1:12">
      <c r="A288" s="136"/>
      <c r="B288" s="128"/>
      <c r="C288" s="48"/>
      <c r="D288" s="129"/>
      <c r="E288" s="158"/>
      <c r="F288" s="51"/>
      <c r="G288" s="131"/>
      <c r="H288" s="29"/>
      <c r="I288" s="132"/>
      <c r="J288" s="133"/>
      <c r="K288" s="134"/>
      <c r="L288" s="135"/>
    </row>
    <row r="289" spans="1:13">
      <c r="A289" s="136"/>
      <c r="B289" s="128"/>
      <c r="C289" s="48"/>
      <c r="D289" s="159"/>
      <c r="E289" s="160"/>
      <c r="F289" s="161"/>
      <c r="G289" s="131"/>
      <c r="H289" s="162"/>
      <c r="I289" s="163"/>
      <c r="J289" s="133"/>
      <c r="K289" s="134"/>
      <c r="L289" s="135"/>
    </row>
    <row r="290" spans="1:13">
      <c r="A290" s="136"/>
      <c r="B290" s="128"/>
      <c r="C290" s="48"/>
      <c r="D290" s="159"/>
      <c r="E290" s="182"/>
      <c r="F290" s="161"/>
      <c r="G290" s="131"/>
      <c r="H290" s="162"/>
      <c r="I290" s="163"/>
      <c r="J290" s="133"/>
      <c r="K290" s="134"/>
      <c r="L290" s="135"/>
    </row>
    <row r="291" spans="1:13">
      <c r="A291" s="136"/>
      <c r="B291" s="128"/>
      <c r="C291" s="48"/>
      <c r="D291" s="159"/>
      <c r="E291" s="182"/>
      <c r="F291" s="161"/>
      <c r="G291" s="131"/>
      <c r="H291" s="162"/>
      <c r="I291" s="163"/>
      <c r="J291" s="133"/>
      <c r="K291" s="134"/>
      <c r="L291" s="135"/>
    </row>
    <row r="292" spans="1:13">
      <c r="A292" s="136"/>
      <c r="B292" s="128"/>
      <c r="C292" s="48"/>
      <c r="D292" s="159"/>
      <c r="E292" s="182"/>
      <c r="F292" s="161"/>
      <c r="G292" s="131"/>
      <c r="H292" s="162"/>
      <c r="I292" s="163"/>
      <c r="J292" s="133"/>
      <c r="K292" s="134"/>
      <c r="L292" s="135"/>
    </row>
    <row r="293" spans="1:13">
      <c r="A293" s="136"/>
      <c r="B293" s="128"/>
      <c r="C293" s="48"/>
      <c r="D293" s="159"/>
      <c r="E293" s="158"/>
      <c r="F293" s="51"/>
      <c r="G293" s="131"/>
      <c r="H293" s="29"/>
      <c r="I293" s="132"/>
      <c r="J293" s="133"/>
      <c r="K293" s="134"/>
      <c r="L293" s="135"/>
    </row>
    <row r="294" spans="1:13">
      <c r="A294" s="136"/>
      <c r="B294" s="164"/>
      <c r="C294" s="48"/>
      <c r="D294" s="159"/>
      <c r="E294" s="158"/>
      <c r="F294" s="51"/>
      <c r="G294" s="131"/>
      <c r="H294" s="29"/>
      <c r="I294" s="132"/>
      <c r="J294" s="133"/>
      <c r="K294" s="134"/>
      <c r="L294" s="135"/>
    </row>
    <row r="295" spans="1:13">
      <c r="A295" s="165"/>
      <c r="B295" s="128"/>
      <c r="C295" s="48"/>
      <c r="D295" s="159"/>
      <c r="E295" s="160"/>
      <c r="F295" s="161"/>
      <c r="G295" s="131"/>
      <c r="H295" s="162"/>
      <c r="I295" s="163"/>
      <c r="J295" s="166"/>
      <c r="K295" s="167"/>
      <c r="L295" s="135"/>
    </row>
    <row r="296" spans="1:13">
      <c r="A296" s="168"/>
      <c r="B296" s="3753"/>
      <c r="C296" s="3753"/>
      <c r="D296" s="3753"/>
      <c r="E296" s="3753"/>
      <c r="F296" s="3753"/>
      <c r="G296" s="169"/>
      <c r="H296" s="91"/>
      <c r="I296" s="3753"/>
      <c r="J296" s="170"/>
      <c r="K296" s="3753"/>
      <c r="L296" s="171"/>
      <c r="M296" s="3753"/>
    </row>
    <row r="297" spans="1:13">
      <c r="F297" s="71"/>
    </row>
    <row r="298" spans="1:13">
      <c r="A298" s="2" t="s">
        <v>1</v>
      </c>
      <c r="B298" s="106"/>
      <c r="C298" s="78"/>
      <c r="F298" s="71"/>
      <c r="I298" s="107"/>
      <c r="K298" s="108"/>
      <c r="L298" s="109"/>
    </row>
    <row r="299" spans="1:13">
      <c r="A299" s="3761" t="s">
        <v>2670</v>
      </c>
      <c r="B299" s="3761"/>
      <c r="C299" s="2"/>
      <c r="D299" s="91"/>
      <c r="F299" s="71"/>
      <c r="I299" s="107"/>
      <c r="K299" s="108"/>
      <c r="L299" s="109"/>
    </row>
    <row r="300" spans="1:13" ht="35.25" thickBot="1">
      <c r="F300" s="71"/>
    </row>
    <row r="301" spans="1:13">
      <c r="A301" s="3770" t="s">
        <v>3</v>
      </c>
      <c r="B301" s="3771"/>
      <c r="C301" s="6" t="s">
        <v>4</v>
      </c>
      <c r="D301" s="110" t="s">
        <v>5</v>
      </c>
      <c r="E301" s="8" t="s">
        <v>6</v>
      </c>
      <c r="F301" s="9" t="s">
        <v>6</v>
      </c>
      <c r="G301" s="111" t="s">
        <v>7</v>
      </c>
      <c r="H301" s="112" t="s">
        <v>8</v>
      </c>
      <c r="I301" s="113" t="s">
        <v>936</v>
      </c>
      <c r="J301" s="114" t="s">
        <v>10</v>
      </c>
      <c r="K301" s="115" t="s">
        <v>10</v>
      </c>
      <c r="L301" s="116"/>
      <c r="M301" s="117"/>
    </row>
    <row r="302" spans="1:13" ht="35.25" thickBot="1">
      <c r="A302" s="118"/>
      <c r="B302" s="119"/>
      <c r="C302" s="12"/>
      <c r="D302" s="120" t="s">
        <v>11</v>
      </c>
      <c r="E302" s="14" t="s">
        <v>13</v>
      </c>
      <c r="F302" s="15" t="s">
        <v>12</v>
      </c>
      <c r="G302" s="121"/>
      <c r="H302" s="122" t="s">
        <v>14</v>
      </c>
      <c r="I302" s="123" t="s">
        <v>937</v>
      </c>
      <c r="J302" s="124" t="s">
        <v>16</v>
      </c>
      <c r="K302" s="125" t="s">
        <v>15</v>
      </c>
      <c r="L302" s="126"/>
      <c r="M302" s="117"/>
    </row>
    <row r="303" spans="1:13">
      <c r="A303" s="127"/>
      <c r="B303" s="128"/>
      <c r="C303" s="48"/>
      <c r="D303" s="129"/>
      <c r="E303" s="130"/>
      <c r="F303" s="88"/>
      <c r="G303" s="131"/>
      <c r="H303" s="29"/>
      <c r="I303" s="132"/>
      <c r="J303" s="133"/>
      <c r="K303" s="114"/>
      <c r="L303" s="135"/>
    </row>
    <row r="304" spans="1:13">
      <c r="A304" s="136"/>
      <c r="B304" s="128"/>
      <c r="C304" s="48"/>
      <c r="D304" s="129"/>
      <c r="E304" s="137"/>
      <c r="F304" s="51"/>
      <c r="G304" s="131"/>
      <c r="H304" s="29"/>
      <c r="I304" s="132"/>
      <c r="J304" s="133"/>
      <c r="K304" s="176"/>
      <c r="L304" s="135"/>
    </row>
    <row r="305" spans="1:12">
      <c r="A305" s="136"/>
      <c r="B305" s="138"/>
      <c r="C305" s="48"/>
      <c r="D305" s="129"/>
      <c r="E305" s="137"/>
      <c r="F305" s="51"/>
      <c r="G305" s="131"/>
      <c r="H305" s="29"/>
      <c r="I305" s="132"/>
      <c r="J305" s="133"/>
      <c r="K305" s="179"/>
      <c r="L305" s="135"/>
    </row>
    <row r="306" spans="1:12">
      <c r="A306" s="136"/>
      <c r="B306" s="138"/>
      <c r="C306" s="48"/>
      <c r="D306" s="129"/>
      <c r="E306" s="137"/>
      <c r="F306" s="51"/>
      <c r="G306" s="131"/>
      <c r="H306" s="29"/>
      <c r="I306" s="132"/>
      <c r="J306" s="133"/>
      <c r="K306" s="134"/>
      <c r="L306" s="135"/>
    </row>
    <row r="307" spans="1:12">
      <c r="A307" s="136"/>
      <c r="B307" s="128"/>
      <c r="C307" s="48"/>
      <c r="D307" s="129"/>
      <c r="E307" s="137"/>
      <c r="F307" s="51"/>
      <c r="G307" s="131"/>
      <c r="H307" s="29"/>
      <c r="I307" s="132"/>
      <c r="J307" s="133"/>
      <c r="K307" s="134"/>
      <c r="L307" s="135"/>
    </row>
    <row r="308" spans="1:12">
      <c r="A308" s="136"/>
      <c r="B308" s="128"/>
      <c r="C308" s="48"/>
      <c r="D308" s="129"/>
      <c r="E308" s="137"/>
      <c r="F308" s="51"/>
      <c r="G308" s="131"/>
      <c r="H308" s="29"/>
      <c r="I308" s="132"/>
      <c r="J308" s="133"/>
      <c r="K308" s="134"/>
      <c r="L308" s="135"/>
    </row>
    <row r="309" spans="1:12">
      <c r="A309" s="136"/>
      <c r="B309" s="128"/>
      <c r="C309" s="48"/>
      <c r="D309" s="129"/>
      <c r="E309" s="137"/>
      <c r="F309" s="51"/>
      <c r="G309" s="131"/>
      <c r="H309" s="29"/>
      <c r="I309" s="132"/>
      <c r="J309" s="133"/>
      <c r="K309" s="134"/>
      <c r="L309" s="135"/>
    </row>
    <row r="310" spans="1:12">
      <c r="A310" s="136"/>
      <c r="B310" s="138"/>
      <c r="C310" s="140"/>
      <c r="D310" s="141"/>
      <c r="E310" s="137"/>
      <c r="F310" s="51"/>
      <c r="G310" s="180"/>
      <c r="H310" s="69"/>
      <c r="I310" s="144"/>
      <c r="J310" s="145"/>
      <c r="K310" s="181"/>
    </row>
    <row r="311" spans="1:12">
      <c r="A311" s="136"/>
      <c r="B311" s="139"/>
      <c r="C311" s="48"/>
      <c r="D311" s="129"/>
      <c r="E311" s="137"/>
      <c r="F311" s="51"/>
      <c r="G311" s="131"/>
      <c r="H311" s="29"/>
      <c r="I311" s="132"/>
      <c r="J311" s="133"/>
      <c r="K311" s="134"/>
      <c r="L311" s="135"/>
    </row>
    <row r="312" spans="1:12">
      <c r="A312" s="136"/>
      <c r="B312" s="139"/>
      <c r="C312" s="48"/>
      <c r="D312" s="129"/>
      <c r="E312" s="137"/>
      <c r="F312" s="51"/>
      <c r="G312" s="131"/>
      <c r="H312" s="29"/>
      <c r="I312" s="132"/>
      <c r="J312" s="133"/>
      <c r="K312" s="134"/>
      <c r="L312" s="135"/>
    </row>
    <row r="313" spans="1:12">
      <c r="A313" s="136"/>
      <c r="B313" s="139"/>
      <c r="C313" s="140"/>
      <c r="D313" s="141"/>
      <c r="E313" s="142"/>
      <c r="F313" s="143"/>
      <c r="G313" s="180"/>
      <c r="H313" s="69"/>
      <c r="I313" s="144"/>
      <c r="J313" s="145"/>
      <c r="K313" s="146"/>
      <c r="L313" s="147"/>
    </row>
    <row r="314" spans="1:12">
      <c r="A314" s="136"/>
      <c r="B314" s="139"/>
      <c r="C314" s="48"/>
      <c r="D314" s="129"/>
      <c r="E314" s="137"/>
      <c r="F314" s="51"/>
      <c r="G314" s="131"/>
      <c r="H314" s="29"/>
      <c r="I314" s="132"/>
      <c r="J314" s="133"/>
      <c r="K314" s="134"/>
      <c r="L314" s="147"/>
    </row>
    <row r="315" spans="1:12">
      <c r="A315" s="136"/>
      <c r="B315" s="128"/>
      <c r="C315" s="140"/>
      <c r="D315" s="141"/>
      <c r="E315" s="137"/>
      <c r="F315" s="51"/>
      <c r="G315" s="180"/>
      <c r="H315" s="69"/>
      <c r="I315" s="144"/>
      <c r="J315" s="145"/>
      <c r="K315" s="146"/>
      <c r="L315" s="147"/>
    </row>
    <row r="316" spans="1:12">
      <c r="A316" s="136"/>
      <c r="B316" s="128"/>
      <c r="C316" s="140"/>
      <c r="D316" s="141"/>
      <c r="E316" s="137"/>
      <c r="F316" s="51"/>
      <c r="G316" s="180"/>
      <c r="H316" s="69"/>
      <c r="I316" s="144"/>
      <c r="J316" s="145"/>
      <c r="K316" s="146"/>
      <c r="L316" s="147"/>
    </row>
    <row r="317" spans="1:12">
      <c r="A317" s="148"/>
      <c r="B317" s="149"/>
      <c r="C317" s="140"/>
      <c r="D317" s="141"/>
      <c r="E317" s="137"/>
      <c r="F317" s="51"/>
      <c r="G317" s="180"/>
      <c r="H317" s="69"/>
      <c r="I317" s="144"/>
      <c r="J317" s="145"/>
      <c r="K317" s="146"/>
      <c r="L317" s="147"/>
    </row>
    <row r="318" spans="1:12">
      <c r="A318" s="136"/>
      <c r="B318" s="128"/>
      <c r="C318" s="48"/>
      <c r="D318" s="129"/>
      <c r="E318" s="137"/>
      <c r="F318" s="51"/>
      <c r="G318" s="131"/>
      <c r="H318" s="29"/>
      <c r="I318" s="132"/>
      <c r="J318" s="145"/>
      <c r="K318" s="134"/>
      <c r="L318" s="147"/>
    </row>
    <row r="319" spans="1:12" ht="35.25" customHeight="1">
      <c r="A319" s="136"/>
      <c r="B319" s="128"/>
      <c r="C319" s="48"/>
      <c r="D319" s="129"/>
      <c r="E319" s="137"/>
      <c r="F319" s="51"/>
      <c r="G319" s="131"/>
      <c r="H319" s="29"/>
      <c r="I319" s="132"/>
      <c r="J319" s="133"/>
      <c r="K319" s="134"/>
      <c r="L319" s="135"/>
    </row>
    <row r="320" spans="1:12">
      <c r="A320" s="136"/>
      <c r="B320" s="128"/>
      <c r="C320" s="48"/>
      <c r="D320" s="129"/>
      <c r="E320" s="44"/>
      <c r="F320" s="51"/>
      <c r="G320" s="131"/>
      <c r="H320" s="29"/>
      <c r="I320" s="150"/>
      <c r="J320" s="133"/>
      <c r="K320" s="134"/>
      <c r="L320" s="135"/>
    </row>
    <row r="321" spans="1:13">
      <c r="A321" s="136"/>
      <c r="B321" s="128"/>
      <c r="C321" s="48"/>
      <c r="D321" s="129"/>
      <c r="E321" s="44"/>
      <c r="F321" s="51"/>
      <c r="G321" s="131"/>
      <c r="H321" s="29"/>
      <c r="I321" s="132"/>
      <c r="J321" s="133"/>
      <c r="K321" s="134"/>
      <c r="L321" s="135"/>
    </row>
    <row r="322" spans="1:13">
      <c r="A322" s="136"/>
      <c r="B322" s="128"/>
      <c r="C322" s="48"/>
      <c r="D322" s="129"/>
      <c r="E322" s="44"/>
      <c r="F322" s="51"/>
      <c r="G322" s="131"/>
      <c r="H322" s="29"/>
      <c r="I322" s="132"/>
      <c r="J322" s="133"/>
      <c r="K322" s="134"/>
      <c r="L322" s="135"/>
    </row>
    <row r="323" spans="1:13">
      <c r="A323" s="136"/>
      <c r="B323" s="128"/>
      <c r="C323" s="48"/>
      <c r="D323" s="129"/>
      <c r="E323" s="44"/>
      <c r="F323" s="51"/>
      <c r="G323" s="131"/>
      <c r="H323" s="29"/>
      <c r="I323" s="132"/>
      <c r="J323" s="133"/>
      <c r="K323" s="134"/>
      <c r="L323" s="135"/>
    </row>
    <row r="324" spans="1:13">
      <c r="A324" s="151"/>
      <c r="B324" s="128"/>
      <c r="C324" s="48"/>
      <c r="D324" s="129"/>
      <c r="E324" s="50"/>
      <c r="F324" s="51"/>
      <c r="G324" s="131"/>
      <c r="H324" s="29"/>
      <c r="I324" s="132"/>
      <c r="J324" s="133"/>
      <c r="K324" s="134"/>
      <c r="L324" s="135"/>
    </row>
    <row r="325" spans="1:13">
      <c r="A325" s="152"/>
      <c r="B325" s="128"/>
      <c r="C325" s="48"/>
      <c r="D325" s="129"/>
      <c r="E325" s="153"/>
      <c r="F325" s="51"/>
      <c r="G325" s="131"/>
      <c r="H325" s="35"/>
      <c r="I325" s="154"/>
      <c r="J325" s="155"/>
      <c r="K325" s="156"/>
      <c r="L325" s="135"/>
    </row>
    <row r="326" spans="1:13">
      <c r="A326" s="136"/>
      <c r="B326" s="128"/>
      <c r="C326" s="48"/>
      <c r="D326" s="129"/>
      <c r="E326" s="157"/>
      <c r="F326" s="51"/>
      <c r="G326" s="131"/>
      <c r="H326" s="29"/>
      <c r="I326" s="132"/>
      <c r="J326" s="133"/>
      <c r="K326" s="134"/>
      <c r="L326" s="135"/>
    </row>
    <row r="327" spans="1:13">
      <c r="A327" s="136"/>
      <c r="B327" s="128"/>
      <c r="C327" s="48"/>
      <c r="D327" s="129"/>
      <c r="E327" s="158"/>
      <c r="F327" s="51"/>
      <c r="G327" s="131"/>
      <c r="H327" s="29"/>
      <c r="I327" s="132"/>
      <c r="J327" s="133"/>
      <c r="K327" s="134"/>
      <c r="L327" s="135"/>
    </row>
    <row r="328" spans="1:13">
      <c r="A328" s="136"/>
      <c r="B328" s="128"/>
      <c r="C328" s="48"/>
      <c r="D328" s="159"/>
      <c r="E328" s="160"/>
      <c r="F328" s="161"/>
      <c r="G328" s="131"/>
      <c r="H328" s="162"/>
      <c r="I328" s="163"/>
      <c r="J328" s="133"/>
      <c r="K328" s="134"/>
      <c r="L328" s="135"/>
    </row>
    <row r="329" spans="1:13">
      <c r="A329" s="136"/>
      <c r="B329" s="128"/>
      <c r="C329" s="48"/>
      <c r="D329" s="159"/>
      <c r="E329" s="182"/>
      <c r="F329" s="161"/>
      <c r="G329" s="131"/>
      <c r="H329" s="162"/>
      <c r="I329" s="163"/>
      <c r="J329" s="133"/>
      <c r="K329" s="134"/>
      <c r="L329" s="135"/>
    </row>
    <row r="330" spans="1:13">
      <c r="A330" s="136"/>
      <c r="B330" s="128"/>
      <c r="C330" s="48"/>
      <c r="D330" s="159"/>
      <c r="E330" s="182"/>
      <c r="F330" s="161"/>
      <c r="G330" s="131"/>
      <c r="H330" s="162"/>
      <c r="I330" s="163"/>
      <c r="J330" s="133"/>
      <c r="K330" s="134"/>
      <c r="L330" s="135"/>
    </row>
    <row r="331" spans="1:13">
      <c r="A331" s="136"/>
      <c r="B331" s="128"/>
      <c r="C331" s="48"/>
      <c r="D331" s="159"/>
      <c r="E331" s="182"/>
      <c r="F331" s="161"/>
      <c r="G331" s="131"/>
      <c r="H331" s="162"/>
      <c r="I331" s="163"/>
      <c r="J331" s="133"/>
      <c r="K331" s="134"/>
      <c r="L331" s="135"/>
    </row>
    <row r="332" spans="1:13">
      <c r="A332" s="136"/>
      <c r="B332" s="128"/>
      <c r="C332" s="48"/>
      <c r="D332" s="159"/>
      <c r="E332" s="158"/>
      <c r="F332" s="51"/>
      <c r="G332" s="131"/>
      <c r="H332" s="29"/>
      <c r="I332" s="132"/>
      <c r="J332" s="133"/>
      <c r="K332" s="134"/>
      <c r="L332" s="135"/>
    </row>
    <row r="333" spans="1:13">
      <c r="A333" s="136"/>
      <c r="B333" s="164"/>
      <c r="C333" s="48"/>
      <c r="D333" s="159"/>
      <c r="E333" s="158"/>
      <c r="F333" s="51"/>
      <c r="G333" s="131"/>
      <c r="H333" s="29"/>
      <c r="I333" s="132"/>
      <c r="J333" s="133"/>
      <c r="K333" s="134"/>
      <c r="L333" s="135"/>
    </row>
    <row r="334" spans="1:13">
      <c r="A334" s="165"/>
      <c r="B334" s="128"/>
      <c r="C334" s="48"/>
      <c r="D334" s="159"/>
      <c r="E334" s="160"/>
      <c r="F334" s="161"/>
      <c r="G334" s="131"/>
      <c r="H334" s="162"/>
      <c r="I334" s="163"/>
      <c r="J334" s="166"/>
      <c r="K334" s="167"/>
      <c r="L334" s="135"/>
    </row>
    <row r="335" spans="1:13">
      <c r="A335" s="168"/>
      <c r="B335" s="3753"/>
      <c r="C335" s="3753"/>
      <c r="D335" s="3753"/>
      <c r="E335" s="3753"/>
      <c r="F335" s="3753"/>
      <c r="G335" s="169"/>
      <c r="H335" s="91"/>
      <c r="I335" s="3753"/>
      <c r="J335" s="170"/>
      <c r="K335" s="3753"/>
      <c r="L335" s="171"/>
      <c r="M335" s="3753"/>
    </row>
    <row r="336" spans="1:13">
      <c r="F336" s="71"/>
    </row>
    <row r="337" spans="1:13">
      <c r="A337" s="2" t="s">
        <v>1</v>
      </c>
      <c r="B337" s="106"/>
      <c r="C337" s="78"/>
      <c r="F337" s="71"/>
      <c r="I337" s="107"/>
      <c r="K337" s="108"/>
      <c r="L337" s="109"/>
    </row>
    <row r="338" spans="1:13">
      <c r="A338" s="3761" t="s">
        <v>2670</v>
      </c>
      <c r="B338" s="3761"/>
      <c r="C338" s="2"/>
      <c r="D338" s="91"/>
      <c r="F338" s="71"/>
      <c r="I338" s="107"/>
      <c r="K338" s="108"/>
      <c r="L338" s="109"/>
    </row>
    <row r="339" spans="1:13" ht="35.25" thickBot="1">
      <c r="F339" s="71"/>
    </row>
    <row r="340" spans="1:13">
      <c r="A340" s="3770" t="s">
        <v>3</v>
      </c>
      <c r="B340" s="3771"/>
      <c r="C340" s="6" t="s">
        <v>4</v>
      </c>
      <c r="D340" s="110" t="s">
        <v>5</v>
      </c>
      <c r="E340" s="8" t="s">
        <v>6</v>
      </c>
      <c r="F340" s="9" t="s">
        <v>6</v>
      </c>
      <c r="G340" s="111" t="s">
        <v>7</v>
      </c>
      <c r="H340" s="112" t="s">
        <v>8</v>
      </c>
      <c r="I340" s="113" t="s">
        <v>936</v>
      </c>
      <c r="J340" s="114" t="s">
        <v>10</v>
      </c>
      <c r="K340" s="115" t="s">
        <v>10</v>
      </c>
      <c r="L340" s="116"/>
      <c r="M340" s="117"/>
    </row>
    <row r="341" spans="1:13" ht="35.25" thickBot="1">
      <c r="A341" s="118"/>
      <c r="B341" s="119"/>
      <c r="C341" s="12"/>
      <c r="D341" s="120" t="s">
        <v>11</v>
      </c>
      <c r="E341" s="14" t="s">
        <v>13</v>
      </c>
      <c r="F341" s="15" t="s">
        <v>12</v>
      </c>
      <c r="G341" s="121"/>
      <c r="H341" s="122" t="s">
        <v>14</v>
      </c>
      <c r="I341" s="123" t="s">
        <v>937</v>
      </c>
      <c r="J341" s="124" t="s">
        <v>16</v>
      </c>
      <c r="K341" s="125" t="s">
        <v>15</v>
      </c>
      <c r="L341" s="126"/>
      <c r="M341" s="117"/>
    </row>
    <row r="342" spans="1:13">
      <c r="A342" s="127"/>
      <c r="B342" s="128"/>
      <c r="C342" s="48"/>
      <c r="D342" s="129"/>
      <c r="E342" s="130"/>
      <c r="F342" s="88"/>
      <c r="G342" s="131"/>
      <c r="H342" s="29"/>
      <c r="I342" s="132"/>
      <c r="J342" s="133"/>
      <c r="K342" s="114"/>
      <c r="L342" s="135"/>
    </row>
    <row r="343" spans="1:13">
      <c r="A343" s="136"/>
      <c r="B343" s="128"/>
      <c r="C343" s="48"/>
      <c r="D343" s="129"/>
      <c r="E343" s="137"/>
      <c r="F343" s="51"/>
      <c r="G343" s="131"/>
      <c r="H343" s="29"/>
      <c r="I343" s="132"/>
      <c r="J343" s="133"/>
      <c r="K343" s="176"/>
      <c r="L343" s="135"/>
    </row>
    <row r="344" spans="1:13">
      <c r="A344" s="136"/>
      <c r="B344" s="138"/>
      <c r="C344" s="48"/>
      <c r="D344" s="129"/>
      <c r="E344" s="137"/>
      <c r="F344" s="51"/>
      <c r="G344" s="131"/>
      <c r="H344" s="29"/>
      <c r="I344" s="132"/>
      <c r="J344" s="133"/>
      <c r="K344" s="179"/>
      <c r="L344" s="135"/>
    </row>
    <row r="345" spans="1:13">
      <c r="A345" s="136"/>
      <c r="B345" s="138"/>
      <c r="C345" s="48"/>
      <c r="D345" s="129"/>
      <c r="E345" s="137"/>
      <c r="F345" s="51"/>
      <c r="G345" s="131"/>
      <c r="H345" s="29"/>
      <c r="I345" s="132"/>
      <c r="J345" s="133"/>
      <c r="K345" s="134"/>
      <c r="L345" s="135"/>
    </row>
    <row r="346" spans="1:13">
      <c r="A346" s="136"/>
      <c r="B346" s="128"/>
      <c r="C346" s="48"/>
      <c r="D346" s="129"/>
      <c r="E346" s="137"/>
      <c r="F346" s="51"/>
      <c r="G346" s="131"/>
      <c r="H346" s="29"/>
      <c r="I346" s="132"/>
      <c r="J346" s="133"/>
      <c r="K346" s="134"/>
      <c r="L346" s="135"/>
    </row>
    <row r="347" spans="1:13">
      <c r="A347" s="136"/>
      <c r="B347" s="128"/>
      <c r="C347" s="48"/>
      <c r="D347" s="129"/>
      <c r="E347" s="137"/>
      <c r="F347" s="51"/>
      <c r="G347" s="131"/>
      <c r="H347" s="29"/>
      <c r="I347" s="132"/>
      <c r="J347" s="133"/>
      <c r="K347" s="134"/>
      <c r="L347" s="135"/>
    </row>
    <row r="348" spans="1:13">
      <c r="A348" s="136"/>
      <c r="B348" s="128"/>
      <c r="C348" s="48"/>
      <c r="D348" s="129"/>
      <c r="E348" s="137"/>
      <c r="F348" s="51"/>
      <c r="G348" s="131"/>
      <c r="H348" s="29"/>
      <c r="I348" s="132"/>
      <c r="J348" s="133"/>
      <c r="K348" s="134"/>
      <c r="L348" s="135"/>
    </row>
    <row r="349" spans="1:13">
      <c r="A349" s="136"/>
      <c r="B349" s="138"/>
      <c r="C349" s="140"/>
      <c r="D349" s="141"/>
      <c r="E349" s="137"/>
      <c r="F349" s="51"/>
      <c r="G349" s="180"/>
      <c r="H349" s="69"/>
      <c r="I349" s="144"/>
      <c r="J349" s="145"/>
      <c r="K349" s="181"/>
    </row>
    <row r="350" spans="1:13">
      <c r="A350" s="136"/>
      <c r="B350" s="139"/>
      <c r="C350" s="48"/>
      <c r="D350" s="129"/>
      <c r="E350" s="137"/>
      <c r="F350" s="51"/>
      <c r="G350" s="131"/>
      <c r="H350" s="29"/>
      <c r="I350" s="132"/>
      <c r="J350" s="133"/>
      <c r="K350" s="134"/>
      <c r="L350" s="135"/>
    </row>
    <row r="351" spans="1:13">
      <c r="A351" s="136"/>
      <c r="B351" s="139"/>
      <c r="C351" s="48"/>
      <c r="D351" s="129"/>
      <c r="E351" s="137"/>
      <c r="F351" s="51"/>
      <c r="G351" s="131"/>
      <c r="H351" s="29"/>
      <c r="I351" s="132"/>
      <c r="J351" s="133"/>
      <c r="K351" s="134"/>
      <c r="L351" s="135"/>
    </row>
    <row r="352" spans="1:13">
      <c r="A352" s="136"/>
      <c r="B352" s="139"/>
      <c r="C352" s="140"/>
      <c r="D352" s="141"/>
      <c r="E352" s="142"/>
      <c r="F352" s="143"/>
      <c r="G352" s="180"/>
      <c r="H352" s="69"/>
      <c r="I352" s="144"/>
      <c r="J352" s="145"/>
      <c r="K352" s="146"/>
      <c r="L352" s="147"/>
    </row>
    <row r="353" spans="1:12">
      <c r="A353" s="136"/>
      <c r="B353" s="139"/>
      <c r="C353" s="48"/>
      <c r="D353" s="129"/>
      <c r="E353" s="137"/>
      <c r="F353" s="51"/>
      <c r="G353" s="131"/>
      <c r="H353" s="29"/>
      <c r="I353" s="132"/>
      <c r="J353" s="133"/>
      <c r="K353" s="134"/>
      <c r="L353" s="147"/>
    </row>
    <row r="354" spans="1:12">
      <c r="A354" s="136"/>
      <c r="B354" s="128"/>
      <c r="C354" s="140"/>
      <c r="D354" s="141"/>
      <c r="E354" s="137"/>
      <c r="F354" s="51"/>
      <c r="G354" s="180"/>
      <c r="H354" s="69"/>
      <c r="I354" s="144"/>
      <c r="J354" s="145"/>
      <c r="K354" s="146"/>
      <c r="L354" s="147"/>
    </row>
    <row r="355" spans="1:12">
      <c r="A355" s="136"/>
      <c r="B355" s="128"/>
      <c r="C355" s="140"/>
      <c r="D355" s="141"/>
      <c r="E355" s="137"/>
      <c r="F355" s="51"/>
      <c r="G355" s="180"/>
      <c r="H355" s="69"/>
      <c r="I355" s="144"/>
      <c r="J355" s="145"/>
      <c r="K355" s="146"/>
      <c r="L355" s="147"/>
    </row>
    <row r="356" spans="1:12">
      <c r="A356" s="148"/>
      <c r="B356" s="149"/>
      <c r="C356" s="140"/>
      <c r="D356" s="141"/>
      <c r="E356" s="137"/>
      <c r="F356" s="51"/>
      <c r="G356" s="180"/>
      <c r="H356" s="69"/>
      <c r="I356" s="144"/>
      <c r="J356" s="145"/>
      <c r="K356" s="146"/>
      <c r="L356" s="147"/>
    </row>
    <row r="357" spans="1:12">
      <c r="A357" s="136"/>
      <c r="B357" s="128"/>
      <c r="C357" s="48"/>
      <c r="D357" s="129"/>
      <c r="E357" s="137"/>
      <c r="F357" s="51"/>
      <c r="G357" s="131"/>
      <c r="H357" s="29"/>
      <c r="I357" s="132"/>
      <c r="J357" s="145"/>
      <c r="K357" s="134"/>
      <c r="L357" s="147"/>
    </row>
    <row r="358" spans="1:12">
      <c r="A358" s="136"/>
      <c r="B358" s="128"/>
      <c r="C358" s="48"/>
      <c r="D358" s="129"/>
      <c r="E358" s="137"/>
      <c r="F358" s="51"/>
      <c r="G358" s="131"/>
      <c r="H358" s="29"/>
      <c r="I358" s="132"/>
      <c r="J358" s="133"/>
      <c r="K358" s="134"/>
      <c r="L358" s="135"/>
    </row>
    <row r="359" spans="1:12">
      <c r="A359" s="136"/>
      <c r="B359" s="128"/>
      <c r="C359" s="48"/>
      <c r="D359" s="129"/>
      <c r="E359" s="44"/>
      <c r="F359" s="51"/>
      <c r="G359" s="131"/>
      <c r="H359" s="29"/>
      <c r="I359" s="150"/>
      <c r="J359" s="133"/>
      <c r="K359" s="134"/>
      <c r="L359" s="135"/>
    </row>
    <row r="360" spans="1:12">
      <c r="A360" s="136"/>
      <c r="B360" s="128"/>
      <c r="C360" s="48"/>
      <c r="D360" s="129"/>
      <c r="E360" s="44"/>
      <c r="F360" s="51"/>
      <c r="G360" s="131"/>
      <c r="H360" s="29"/>
      <c r="I360" s="132"/>
      <c r="J360" s="133"/>
      <c r="K360" s="134"/>
      <c r="L360" s="135"/>
    </row>
    <row r="361" spans="1:12">
      <c r="A361" s="136"/>
      <c r="B361" s="128"/>
      <c r="C361" s="48"/>
      <c r="D361" s="129"/>
      <c r="E361" s="44"/>
      <c r="F361" s="51"/>
      <c r="G361" s="131"/>
      <c r="H361" s="29"/>
      <c r="I361" s="132"/>
      <c r="J361" s="133"/>
      <c r="K361" s="134"/>
      <c r="L361" s="135"/>
    </row>
    <row r="362" spans="1:12">
      <c r="A362" s="136"/>
      <c r="B362" s="128"/>
      <c r="C362" s="48"/>
      <c r="D362" s="129"/>
      <c r="E362" s="44"/>
      <c r="F362" s="51"/>
      <c r="G362" s="131"/>
      <c r="H362" s="29"/>
      <c r="I362" s="132"/>
      <c r="J362" s="133"/>
      <c r="K362" s="134"/>
      <c r="L362" s="135"/>
    </row>
    <row r="363" spans="1:12">
      <c r="A363" s="151"/>
      <c r="B363" s="128"/>
      <c r="C363" s="48"/>
      <c r="D363" s="129"/>
      <c r="E363" s="50"/>
      <c r="F363" s="51"/>
      <c r="G363" s="131"/>
      <c r="H363" s="29"/>
      <c r="I363" s="132"/>
      <c r="J363" s="133"/>
      <c r="K363" s="134"/>
      <c r="L363" s="135"/>
    </row>
    <row r="364" spans="1:12">
      <c r="A364" s="152"/>
      <c r="B364" s="128"/>
      <c r="C364" s="48"/>
      <c r="D364" s="129"/>
      <c r="E364" s="153"/>
      <c r="F364" s="51"/>
      <c r="G364" s="131"/>
      <c r="H364" s="35"/>
      <c r="I364" s="154"/>
      <c r="J364" s="155"/>
      <c r="K364" s="156"/>
      <c r="L364" s="135"/>
    </row>
    <row r="365" spans="1:12">
      <c r="A365" s="136"/>
      <c r="B365" s="128"/>
      <c r="C365" s="48"/>
      <c r="D365" s="129"/>
      <c r="E365" s="157"/>
      <c r="F365" s="51"/>
      <c r="G365" s="131"/>
      <c r="H365" s="29"/>
      <c r="I365" s="132"/>
      <c r="J365" s="133"/>
      <c r="K365" s="134"/>
      <c r="L365" s="135"/>
    </row>
    <row r="366" spans="1:12">
      <c r="A366" s="136"/>
      <c r="B366" s="128"/>
      <c r="C366" s="48"/>
      <c r="D366" s="129"/>
      <c r="E366" s="158"/>
      <c r="F366" s="51"/>
      <c r="G366" s="131"/>
      <c r="H366" s="29"/>
      <c r="I366" s="132"/>
      <c r="J366" s="133"/>
      <c r="K366" s="134"/>
      <c r="L366" s="135"/>
    </row>
    <row r="367" spans="1:12">
      <c r="A367" s="136"/>
      <c r="B367" s="128"/>
      <c r="C367" s="48"/>
      <c r="D367" s="159"/>
      <c r="E367" s="160"/>
      <c r="F367" s="161"/>
      <c r="G367" s="131"/>
      <c r="H367" s="162"/>
      <c r="I367" s="163"/>
      <c r="J367" s="133"/>
      <c r="K367" s="134"/>
      <c r="L367" s="135"/>
    </row>
    <row r="368" spans="1:12">
      <c r="A368" s="136"/>
      <c r="B368" s="128"/>
      <c r="C368" s="48"/>
      <c r="D368" s="159"/>
      <c r="E368" s="182"/>
      <c r="F368" s="161"/>
      <c r="G368" s="131"/>
      <c r="H368" s="162"/>
      <c r="I368" s="163"/>
      <c r="J368" s="133"/>
      <c r="K368" s="134"/>
      <c r="L368" s="135"/>
    </row>
    <row r="369" spans="1:13">
      <c r="A369" s="136"/>
      <c r="B369" s="128"/>
      <c r="C369" s="48"/>
      <c r="D369" s="159"/>
      <c r="E369" s="182"/>
      <c r="F369" s="161"/>
      <c r="G369" s="131"/>
      <c r="H369" s="162"/>
      <c r="I369" s="163"/>
      <c r="J369" s="133"/>
      <c r="K369" s="134"/>
      <c r="L369" s="135"/>
    </row>
    <row r="370" spans="1:13">
      <c r="A370" s="136"/>
      <c r="B370" s="128"/>
      <c r="C370" s="48"/>
      <c r="D370" s="159"/>
      <c r="E370" s="182"/>
      <c r="F370" s="161"/>
      <c r="G370" s="131"/>
      <c r="H370" s="162"/>
      <c r="I370" s="163"/>
      <c r="J370" s="133"/>
      <c r="K370" s="134"/>
      <c r="L370" s="135"/>
    </row>
    <row r="371" spans="1:13">
      <c r="A371" s="136"/>
      <c r="B371" s="128"/>
      <c r="C371" s="48"/>
      <c r="D371" s="159"/>
      <c r="E371" s="182"/>
      <c r="F371" s="161"/>
      <c r="G371" s="131"/>
      <c r="H371" s="162"/>
      <c r="I371" s="163"/>
      <c r="J371" s="133"/>
      <c r="K371" s="134"/>
      <c r="L371" s="135"/>
    </row>
    <row r="372" spans="1:13">
      <c r="A372" s="136"/>
      <c r="B372" s="128"/>
      <c r="C372" s="48"/>
      <c r="D372" s="159"/>
      <c r="E372" s="158"/>
      <c r="F372" s="51"/>
      <c r="G372" s="131"/>
      <c r="H372" s="29"/>
      <c r="I372" s="132"/>
      <c r="J372" s="133"/>
      <c r="K372" s="134"/>
      <c r="L372" s="135"/>
    </row>
    <row r="373" spans="1:13">
      <c r="A373" s="136"/>
      <c r="B373" s="164"/>
      <c r="C373" s="48"/>
      <c r="D373" s="159"/>
      <c r="E373" s="158"/>
      <c r="F373" s="51"/>
      <c r="G373" s="131"/>
      <c r="H373" s="29"/>
      <c r="I373" s="132"/>
      <c r="J373" s="133"/>
      <c r="K373" s="134"/>
      <c r="L373" s="135"/>
    </row>
    <row r="374" spans="1:13">
      <c r="A374" s="165"/>
      <c r="B374" s="128"/>
      <c r="C374" s="48"/>
      <c r="D374" s="159"/>
      <c r="E374" s="160"/>
      <c r="F374" s="161"/>
      <c r="G374" s="131"/>
      <c r="H374" s="162"/>
      <c r="I374" s="163"/>
      <c r="J374" s="166"/>
      <c r="K374" s="167"/>
      <c r="L374" s="135"/>
    </row>
    <row r="375" spans="1:13">
      <c r="F375" s="71"/>
    </row>
    <row r="376" spans="1:13">
      <c r="A376" s="2" t="s">
        <v>1</v>
      </c>
      <c r="B376" s="106"/>
      <c r="C376" s="78"/>
      <c r="F376" s="71"/>
      <c r="I376" s="107"/>
      <c r="K376" s="108"/>
      <c r="L376" s="109"/>
    </row>
    <row r="377" spans="1:13">
      <c r="A377" s="3761" t="s">
        <v>2670</v>
      </c>
      <c r="B377" s="3761"/>
      <c r="C377" s="2"/>
      <c r="D377" s="91"/>
      <c r="F377" s="71"/>
      <c r="I377" s="107"/>
      <c r="K377" s="108"/>
      <c r="L377" s="109"/>
    </row>
    <row r="378" spans="1:13" ht="35.25" thickBot="1">
      <c r="F378" s="71"/>
    </row>
    <row r="379" spans="1:13">
      <c r="A379" s="3770" t="s">
        <v>3</v>
      </c>
      <c r="B379" s="3771"/>
      <c r="C379" s="6" t="s">
        <v>4</v>
      </c>
      <c r="D379" s="110" t="s">
        <v>5</v>
      </c>
      <c r="E379" s="8" t="s">
        <v>6</v>
      </c>
      <c r="F379" s="9" t="s">
        <v>6</v>
      </c>
      <c r="G379" s="111" t="s">
        <v>7</v>
      </c>
      <c r="H379" s="112" t="s">
        <v>8</v>
      </c>
      <c r="I379" s="113" t="s">
        <v>936</v>
      </c>
      <c r="J379" s="114" t="s">
        <v>10</v>
      </c>
      <c r="K379" s="115" t="s">
        <v>10</v>
      </c>
      <c r="L379" s="116"/>
      <c r="M379" s="117"/>
    </row>
    <row r="380" spans="1:13" ht="35.25" thickBot="1">
      <c r="A380" s="118"/>
      <c r="B380" s="119"/>
      <c r="C380" s="12"/>
      <c r="D380" s="120" t="s">
        <v>11</v>
      </c>
      <c r="E380" s="14" t="s">
        <v>13</v>
      </c>
      <c r="F380" s="15" t="s">
        <v>12</v>
      </c>
      <c r="G380" s="121"/>
      <c r="H380" s="122" t="s">
        <v>14</v>
      </c>
      <c r="I380" s="123" t="s">
        <v>937</v>
      </c>
      <c r="J380" s="124" t="s">
        <v>16</v>
      </c>
      <c r="K380" s="125" t="s">
        <v>15</v>
      </c>
      <c r="L380" s="126"/>
      <c r="M380" s="117"/>
    </row>
    <row r="381" spans="1:13">
      <c r="A381" s="127"/>
      <c r="B381" s="128"/>
      <c r="C381" s="48"/>
      <c r="D381" s="129"/>
      <c r="E381" s="130"/>
      <c r="F381" s="88"/>
      <c r="G381" s="131"/>
      <c r="H381" s="29"/>
      <c r="I381" s="132"/>
      <c r="J381" s="133"/>
      <c r="K381" s="114"/>
      <c r="L381" s="135"/>
    </row>
    <row r="382" spans="1:13">
      <c r="A382" s="136"/>
      <c r="B382" s="128"/>
      <c r="C382" s="48"/>
      <c r="D382" s="129"/>
      <c r="E382" s="137"/>
      <c r="F382" s="51"/>
      <c r="G382" s="131"/>
      <c r="H382" s="29"/>
      <c r="I382" s="132"/>
      <c r="J382" s="133"/>
      <c r="K382" s="176"/>
      <c r="L382" s="135"/>
    </row>
    <row r="383" spans="1:13">
      <c r="A383" s="136"/>
      <c r="B383" s="138"/>
      <c r="C383" s="48"/>
      <c r="D383" s="129"/>
      <c r="E383" s="137"/>
      <c r="F383" s="51"/>
      <c r="G383" s="131"/>
      <c r="H383" s="29"/>
      <c r="I383" s="132"/>
      <c r="J383" s="133"/>
      <c r="K383" s="179"/>
      <c r="L383" s="135"/>
    </row>
    <row r="384" spans="1:13">
      <c r="A384" s="136"/>
      <c r="B384" s="138"/>
      <c r="C384" s="48"/>
      <c r="D384" s="129"/>
      <c r="E384" s="137"/>
      <c r="F384" s="51"/>
      <c r="G384" s="131"/>
      <c r="H384" s="29"/>
      <c r="I384" s="132"/>
      <c r="J384" s="133"/>
      <c r="K384" s="134"/>
      <c r="L384" s="135"/>
    </row>
    <row r="385" spans="1:12">
      <c r="A385" s="136"/>
      <c r="B385" s="128"/>
      <c r="C385" s="48"/>
      <c r="D385" s="129"/>
      <c r="E385" s="137"/>
      <c r="F385" s="51"/>
      <c r="G385" s="131"/>
      <c r="H385" s="29"/>
      <c r="I385" s="132"/>
      <c r="J385" s="133"/>
      <c r="K385" s="134"/>
      <c r="L385" s="135"/>
    </row>
    <row r="386" spans="1:12">
      <c r="A386" s="136"/>
      <c r="B386" s="128"/>
      <c r="C386" s="48"/>
      <c r="D386" s="129"/>
      <c r="E386" s="137"/>
      <c r="F386" s="51"/>
      <c r="G386" s="131"/>
      <c r="H386" s="29"/>
      <c r="I386" s="132"/>
      <c r="J386" s="133"/>
      <c r="K386" s="134"/>
      <c r="L386" s="135"/>
    </row>
    <row r="387" spans="1:12">
      <c r="A387" s="136"/>
      <c r="B387" s="128"/>
      <c r="C387" s="48"/>
      <c r="D387" s="129"/>
      <c r="E387" s="137"/>
      <c r="F387" s="51"/>
      <c r="G387" s="131"/>
      <c r="H387" s="29"/>
      <c r="I387" s="132"/>
      <c r="J387" s="133"/>
      <c r="K387" s="134"/>
      <c r="L387" s="135"/>
    </row>
    <row r="388" spans="1:12">
      <c r="A388" s="136"/>
      <c r="B388" s="138"/>
      <c r="C388" s="140"/>
      <c r="D388" s="141"/>
      <c r="E388" s="137"/>
      <c r="F388" s="51"/>
      <c r="G388" s="180"/>
      <c r="H388" s="69"/>
      <c r="I388" s="144"/>
      <c r="J388" s="145"/>
      <c r="K388" s="181"/>
    </row>
    <row r="389" spans="1:12">
      <c r="A389" s="136"/>
      <c r="B389" s="139"/>
      <c r="C389" s="48"/>
      <c r="D389" s="129"/>
      <c r="E389" s="137"/>
      <c r="F389" s="51"/>
      <c r="G389" s="131"/>
      <c r="H389" s="29"/>
      <c r="I389" s="132"/>
      <c r="J389" s="133"/>
      <c r="K389" s="134"/>
      <c r="L389" s="135"/>
    </row>
    <row r="390" spans="1:12">
      <c r="A390" s="136"/>
      <c r="B390" s="139"/>
      <c r="C390" s="48"/>
      <c r="D390" s="129"/>
      <c r="E390" s="137"/>
      <c r="F390" s="51"/>
      <c r="G390" s="131"/>
      <c r="H390" s="29"/>
      <c r="I390" s="132"/>
      <c r="J390" s="133"/>
      <c r="K390" s="134"/>
      <c r="L390" s="135"/>
    </row>
    <row r="391" spans="1:12">
      <c r="A391" s="136"/>
      <c r="B391" s="139"/>
      <c r="C391" s="140"/>
      <c r="D391" s="141"/>
      <c r="E391" s="142"/>
      <c r="F391" s="143"/>
      <c r="G391" s="180"/>
      <c r="H391" s="69"/>
      <c r="I391" s="144"/>
      <c r="J391" s="145"/>
      <c r="K391" s="146"/>
      <c r="L391" s="147"/>
    </row>
    <row r="392" spans="1:12">
      <c r="A392" s="136"/>
      <c r="B392" s="139"/>
      <c r="C392" s="48"/>
      <c r="D392" s="129"/>
      <c r="E392" s="137"/>
      <c r="F392" s="51"/>
      <c r="G392" s="131"/>
      <c r="H392" s="29"/>
      <c r="I392" s="132"/>
      <c r="J392" s="133"/>
      <c r="K392" s="134"/>
      <c r="L392" s="147"/>
    </row>
    <row r="393" spans="1:12">
      <c r="A393" s="136"/>
      <c r="B393" s="128"/>
      <c r="C393" s="140"/>
      <c r="D393" s="141"/>
      <c r="E393" s="137"/>
      <c r="F393" s="51"/>
      <c r="G393" s="180"/>
      <c r="H393" s="69"/>
      <c r="I393" s="144"/>
      <c r="J393" s="145"/>
      <c r="K393" s="146"/>
      <c r="L393" s="147"/>
    </row>
    <row r="394" spans="1:12">
      <c r="A394" s="136"/>
      <c r="B394" s="128"/>
      <c r="C394" s="140"/>
      <c r="D394" s="141"/>
      <c r="E394" s="137"/>
      <c r="F394" s="51"/>
      <c r="G394" s="180"/>
      <c r="H394" s="69"/>
      <c r="I394" s="144"/>
      <c r="J394" s="145"/>
      <c r="K394" s="146"/>
      <c r="L394" s="147"/>
    </row>
    <row r="395" spans="1:12">
      <c r="A395" s="148"/>
      <c r="B395" s="149"/>
      <c r="C395" s="140"/>
      <c r="D395" s="141"/>
      <c r="E395" s="137"/>
      <c r="F395" s="51"/>
      <c r="G395" s="180"/>
      <c r="H395" s="69"/>
      <c r="I395" s="144"/>
      <c r="J395" s="145"/>
      <c r="K395" s="146"/>
      <c r="L395" s="147"/>
    </row>
    <row r="396" spans="1:12">
      <c r="A396" s="136"/>
      <c r="B396" s="128"/>
      <c r="C396" s="48"/>
      <c r="D396" s="129"/>
      <c r="E396" s="137"/>
      <c r="F396" s="51"/>
      <c r="G396" s="131"/>
      <c r="H396" s="29"/>
      <c r="I396" s="132"/>
      <c r="J396" s="145"/>
      <c r="K396" s="134"/>
      <c r="L396" s="147"/>
    </row>
    <row r="397" spans="1:12">
      <c r="A397" s="136"/>
      <c r="B397" s="128"/>
      <c r="C397" s="48"/>
      <c r="D397" s="129"/>
      <c r="E397" s="137"/>
      <c r="F397" s="51"/>
      <c r="G397" s="131"/>
      <c r="H397" s="29"/>
      <c r="I397" s="132"/>
      <c r="J397" s="133"/>
      <c r="K397" s="134"/>
      <c r="L397" s="135"/>
    </row>
    <row r="398" spans="1:12">
      <c r="A398" s="136"/>
      <c r="B398" s="128"/>
      <c r="C398" s="48"/>
      <c r="D398" s="129"/>
      <c r="E398" s="44"/>
      <c r="F398" s="51"/>
      <c r="G398" s="131"/>
      <c r="H398" s="29"/>
      <c r="I398" s="150"/>
      <c r="J398" s="133"/>
      <c r="K398" s="134"/>
      <c r="L398" s="135"/>
    </row>
    <row r="399" spans="1:12">
      <c r="A399" s="136"/>
      <c r="B399" s="128"/>
      <c r="C399" s="48"/>
      <c r="D399" s="129"/>
      <c r="E399" s="44"/>
      <c r="F399" s="51"/>
      <c r="G399" s="131"/>
      <c r="H399" s="29"/>
      <c r="I399" s="132"/>
      <c r="J399" s="133"/>
      <c r="K399" s="134"/>
      <c r="L399" s="135"/>
    </row>
    <row r="400" spans="1:12">
      <c r="A400" s="136"/>
      <c r="B400" s="128"/>
      <c r="C400" s="48"/>
      <c r="D400" s="129"/>
      <c r="E400" s="44"/>
      <c r="F400" s="51"/>
      <c r="G400" s="131"/>
      <c r="H400" s="29"/>
      <c r="I400" s="132"/>
      <c r="J400" s="133"/>
      <c r="K400" s="134"/>
      <c r="L400" s="135"/>
    </row>
    <row r="401" spans="1:12">
      <c r="A401" s="136"/>
      <c r="B401" s="128"/>
      <c r="C401" s="48"/>
      <c r="D401" s="129"/>
      <c r="E401" s="44"/>
      <c r="F401" s="51"/>
      <c r="G401" s="131"/>
      <c r="H401" s="29"/>
      <c r="I401" s="132"/>
      <c r="J401" s="133"/>
      <c r="K401" s="134"/>
      <c r="L401" s="135"/>
    </row>
    <row r="402" spans="1:12">
      <c r="A402" s="151"/>
      <c r="B402" s="128"/>
      <c r="C402" s="48"/>
      <c r="D402" s="129"/>
      <c r="E402" s="50"/>
      <c r="F402" s="51"/>
      <c r="G402" s="131"/>
      <c r="H402" s="29"/>
      <c r="I402" s="132"/>
      <c r="J402" s="133"/>
      <c r="K402" s="134"/>
      <c r="L402" s="135"/>
    </row>
    <row r="403" spans="1:12">
      <c r="A403" s="152"/>
      <c r="B403" s="128"/>
      <c r="C403" s="48"/>
      <c r="D403" s="129"/>
      <c r="E403" s="153"/>
      <c r="F403" s="51"/>
      <c r="G403" s="131"/>
      <c r="H403" s="35"/>
      <c r="I403" s="154"/>
      <c r="J403" s="155"/>
      <c r="K403" s="156"/>
      <c r="L403" s="135"/>
    </row>
    <row r="404" spans="1:12">
      <c r="A404" s="136"/>
      <c r="B404" s="128"/>
      <c r="C404" s="48"/>
      <c r="D404" s="129"/>
      <c r="E404" s="157"/>
      <c r="F404" s="51"/>
      <c r="G404" s="131"/>
      <c r="H404" s="29"/>
      <c r="I404" s="132"/>
      <c r="J404" s="133"/>
      <c r="K404" s="134"/>
      <c r="L404" s="135"/>
    </row>
    <row r="405" spans="1:12">
      <c r="A405" s="136"/>
      <c r="B405" s="128"/>
      <c r="C405" s="48"/>
      <c r="D405" s="129"/>
      <c r="E405" s="158"/>
      <c r="F405" s="51"/>
      <c r="G405" s="131"/>
      <c r="H405" s="29"/>
      <c r="I405" s="132"/>
      <c r="J405" s="133"/>
      <c r="K405" s="134"/>
      <c r="L405" s="135"/>
    </row>
    <row r="406" spans="1:12">
      <c r="A406" s="136"/>
      <c r="B406" s="128"/>
      <c r="C406" s="48"/>
      <c r="D406" s="159"/>
      <c r="E406" s="160"/>
      <c r="F406" s="161"/>
      <c r="G406" s="131"/>
      <c r="H406" s="162"/>
      <c r="I406" s="163"/>
      <c r="J406" s="133"/>
      <c r="K406" s="134"/>
      <c r="L406" s="135"/>
    </row>
    <row r="407" spans="1:12">
      <c r="A407" s="136"/>
      <c r="B407" s="128"/>
      <c r="C407" s="48"/>
      <c r="D407" s="159"/>
      <c r="E407" s="182"/>
      <c r="F407" s="161"/>
      <c r="G407" s="131"/>
      <c r="H407" s="162"/>
      <c r="I407" s="163"/>
      <c r="J407" s="133"/>
      <c r="K407" s="134"/>
      <c r="L407" s="135"/>
    </row>
    <row r="408" spans="1:12">
      <c r="A408" s="136"/>
      <c r="B408" s="128"/>
      <c r="C408" s="48"/>
      <c r="D408" s="159"/>
      <c r="E408" s="182"/>
      <c r="F408" s="161"/>
      <c r="G408" s="131"/>
      <c r="H408" s="162"/>
      <c r="I408" s="163"/>
      <c r="J408" s="133"/>
      <c r="K408" s="134"/>
      <c r="L408" s="135"/>
    </row>
    <row r="409" spans="1:12">
      <c r="A409" s="136"/>
      <c r="B409" s="128"/>
      <c r="C409" s="48"/>
      <c r="D409" s="159"/>
      <c r="E409" s="182"/>
      <c r="F409" s="161"/>
      <c r="G409" s="131"/>
      <c r="H409" s="162"/>
      <c r="I409" s="163"/>
      <c r="J409" s="133"/>
      <c r="K409" s="134"/>
      <c r="L409" s="135"/>
    </row>
    <row r="410" spans="1:12">
      <c r="A410" s="136"/>
      <c r="B410" s="128"/>
      <c r="C410" s="48"/>
      <c r="D410" s="159"/>
      <c r="E410" s="182"/>
      <c r="F410" s="161"/>
      <c r="G410" s="131"/>
      <c r="H410" s="162"/>
      <c r="I410" s="163"/>
      <c r="J410" s="133"/>
      <c r="K410" s="134"/>
      <c r="L410" s="135"/>
    </row>
    <row r="411" spans="1:12">
      <c r="A411" s="136"/>
      <c r="B411" s="128"/>
      <c r="C411" s="48"/>
      <c r="D411" s="159"/>
      <c r="E411" s="158"/>
      <c r="F411" s="51"/>
      <c r="G411" s="131"/>
      <c r="H411" s="29"/>
      <c r="I411" s="132"/>
      <c r="J411" s="133"/>
      <c r="K411" s="134"/>
      <c r="L411" s="135"/>
    </row>
    <row r="412" spans="1:12">
      <c r="A412" s="136"/>
      <c r="B412" s="164"/>
      <c r="C412" s="48"/>
      <c r="D412" s="159"/>
      <c r="E412" s="158"/>
      <c r="F412" s="51"/>
      <c r="G412" s="131"/>
      <c r="H412" s="29"/>
      <c r="I412" s="132"/>
      <c r="J412" s="133"/>
      <c r="K412" s="134"/>
      <c r="L412" s="135"/>
    </row>
    <row r="413" spans="1:12">
      <c r="A413" s="165"/>
      <c r="B413" s="128"/>
      <c r="C413" s="48"/>
      <c r="D413" s="159"/>
      <c r="E413" s="160"/>
      <c r="F413" s="161"/>
      <c r="G413" s="131"/>
      <c r="H413" s="162"/>
      <c r="I413" s="163"/>
      <c r="J413" s="166"/>
      <c r="K413" s="167"/>
      <c r="L413" s="135"/>
    </row>
    <row r="414" spans="1:12">
      <c r="F414" s="71"/>
    </row>
    <row r="415" spans="1:12">
      <c r="A415" s="2" t="s">
        <v>1</v>
      </c>
      <c r="B415" s="106"/>
      <c r="C415" s="78"/>
      <c r="F415" s="71"/>
      <c r="I415" s="107"/>
      <c r="K415" s="108"/>
      <c r="L415" s="109"/>
    </row>
    <row r="416" spans="1:12">
      <c r="A416" s="3761" t="s">
        <v>2670</v>
      </c>
      <c r="B416" s="3761"/>
      <c r="C416" s="2"/>
      <c r="D416" s="91"/>
      <c r="F416" s="71"/>
      <c r="I416" s="107"/>
      <c r="K416" s="108"/>
      <c r="L416" s="109"/>
    </row>
    <row r="417" spans="1:13" ht="35.25" thickBot="1">
      <c r="F417" s="71"/>
    </row>
    <row r="418" spans="1:13">
      <c r="A418" s="3770" t="s">
        <v>3</v>
      </c>
      <c r="B418" s="3771"/>
      <c r="C418" s="6" t="s">
        <v>4</v>
      </c>
      <c r="D418" s="110" t="s">
        <v>5</v>
      </c>
      <c r="E418" s="8" t="s">
        <v>6</v>
      </c>
      <c r="F418" s="9" t="s">
        <v>6</v>
      </c>
      <c r="G418" s="111" t="s">
        <v>7</v>
      </c>
      <c r="H418" s="112" t="s">
        <v>8</v>
      </c>
      <c r="I418" s="113" t="s">
        <v>936</v>
      </c>
      <c r="J418" s="114" t="s">
        <v>10</v>
      </c>
      <c r="K418" s="115" t="s">
        <v>10</v>
      </c>
      <c r="L418" s="116"/>
      <c r="M418" s="117"/>
    </row>
    <row r="419" spans="1:13" ht="35.25" thickBot="1">
      <c r="A419" s="118"/>
      <c r="B419" s="119"/>
      <c r="C419" s="12"/>
      <c r="D419" s="120" t="s">
        <v>11</v>
      </c>
      <c r="E419" s="14" t="s">
        <v>13</v>
      </c>
      <c r="F419" s="15" t="s">
        <v>12</v>
      </c>
      <c r="G419" s="121"/>
      <c r="H419" s="122" t="s">
        <v>14</v>
      </c>
      <c r="I419" s="123" t="s">
        <v>937</v>
      </c>
      <c r="J419" s="124" t="s">
        <v>16</v>
      </c>
      <c r="K419" s="125" t="s">
        <v>15</v>
      </c>
      <c r="L419" s="126"/>
      <c r="M419" s="117"/>
    </row>
    <row r="420" spans="1:13">
      <c r="A420" s="127"/>
      <c r="B420" s="128"/>
      <c r="C420" s="48"/>
      <c r="D420" s="129"/>
      <c r="E420" s="130"/>
      <c r="F420" s="88"/>
      <c r="G420" s="131"/>
      <c r="H420" s="29"/>
      <c r="I420" s="132"/>
      <c r="J420" s="133"/>
      <c r="K420" s="114"/>
      <c r="L420" s="135"/>
    </row>
    <row r="421" spans="1:13">
      <c r="A421" s="136"/>
      <c r="B421" s="128"/>
      <c r="C421" s="48"/>
      <c r="D421" s="129"/>
      <c r="E421" s="137"/>
      <c r="F421" s="51"/>
      <c r="G421" s="131"/>
      <c r="H421" s="29"/>
      <c r="I421" s="132"/>
      <c r="J421" s="133"/>
      <c r="K421" s="176"/>
      <c r="L421" s="135"/>
    </row>
    <row r="422" spans="1:13">
      <c r="A422" s="136"/>
      <c r="B422" s="138"/>
      <c r="C422" s="48"/>
      <c r="D422" s="129"/>
      <c r="E422" s="137"/>
      <c r="F422" s="51"/>
      <c r="G422" s="131"/>
      <c r="H422" s="29"/>
      <c r="I422" s="132"/>
      <c r="J422" s="133"/>
      <c r="K422" s="179"/>
      <c r="L422" s="135"/>
    </row>
    <row r="423" spans="1:13">
      <c r="A423" s="136"/>
      <c r="B423" s="138"/>
      <c r="C423" s="48"/>
      <c r="D423" s="129"/>
      <c r="E423" s="137"/>
      <c r="F423" s="51"/>
      <c r="G423" s="131"/>
      <c r="H423" s="29"/>
      <c r="I423" s="132"/>
      <c r="J423" s="133"/>
      <c r="K423" s="134"/>
      <c r="L423" s="135"/>
    </row>
    <row r="424" spans="1:13">
      <c r="A424" s="136"/>
      <c r="B424" s="128"/>
      <c r="C424" s="48"/>
      <c r="D424" s="129"/>
      <c r="E424" s="137"/>
      <c r="F424" s="51"/>
      <c r="G424" s="131"/>
      <c r="H424" s="29"/>
      <c r="I424" s="132"/>
      <c r="J424" s="133"/>
      <c r="K424" s="134"/>
      <c r="L424" s="135"/>
    </row>
    <row r="425" spans="1:13">
      <c r="A425" s="136"/>
      <c r="B425" s="128"/>
      <c r="C425" s="48"/>
      <c r="D425" s="129"/>
      <c r="E425" s="137"/>
      <c r="F425" s="51"/>
      <c r="G425" s="131"/>
      <c r="H425" s="29"/>
      <c r="I425" s="132"/>
      <c r="J425" s="133"/>
      <c r="K425" s="134"/>
      <c r="L425" s="135"/>
    </row>
    <row r="426" spans="1:13">
      <c r="A426" s="136"/>
      <c r="B426" s="128"/>
      <c r="C426" s="48"/>
      <c r="D426" s="129"/>
      <c r="E426" s="137"/>
      <c r="F426" s="51"/>
      <c r="G426" s="131"/>
      <c r="H426" s="29"/>
      <c r="I426" s="132"/>
      <c r="J426" s="133"/>
      <c r="K426" s="134"/>
      <c r="L426" s="135"/>
    </row>
    <row r="427" spans="1:13">
      <c r="A427" s="136"/>
      <c r="B427" s="138"/>
      <c r="C427" s="140"/>
      <c r="D427" s="141"/>
      <c r="E427" s="137"/>
      <c r="F427" s="51"/>
      <c r="G427" s="180"/>
      <c r="H427" s="69"/>
      <c r="I427" s="144"/>
      <c r="J427" s="145"/>
      <c r="K427" s="181"/>
    </row>
    <row r="428" spans="1:13">
      <c r="A428" s="136"/>
      <c r="B428" s="139"/>
      <c r="C428" s="48"/>
      <c r="D428" s="129"/>
      <c r="E428" s="137"/>
      <c r="F428" s="51"/>
      <c r="G428" s="131"/>
      <c r="H428" s="29"/>
      <c r="I428" s="132"/>
      <c r="J428" s="133"/>
      <c r="K428" s="134"/>
      <c r="L428" s="135"/>
    </row>
    <row r="429" spans="1:13">
      <c r="A429" s="136"/>
      <c r="B429" s="139"/>
      <c r="C429" s="48"/>
      <c r="D429" s="129"/>
      <c r="E429" s="137"/>
      <c r="F429" s="51"/>
      <c r="G429" s="131"/>
      <c r="H429" s="29"/>
      <c r="I429" s="132"/>
      <c r="J429" s="133"/>
      <c r="K429" s="134"/>
      <c r="L429" s="135"/>
    </row>
    <row r="430" spans="1:13">
      <c r="A430" s="136"/>
      <c r="B430" s="139"/>
      <c r="C430" s="140"/>
      <c r="D430" s="141"/>
      <c r="E430" s="142"/>
      <c r="F430" s="143"/>
      <c r="G430" s="180"/>
      <c r="H430" s="69"/>
      <c r="I430" s="144"/>
      <c r="J430" s="145"/>
      <c r="K430" s="146"/>
      <c r="L430" s="147"/>
    </row>
    <row r="431" spans="1:13">
      <c r="A431" s="136"/>
      <c r="B431" s="139"/>
      <c r="C431" s="48"/>
      <c r="D431" s="129"/>
      <c r="E431" s="137"/>
      <c r="F431" s="51"/>
      <c r="G431" s="131"/>
      <c r="H431" s="29"/>
      <c r="I431" s="132"/>
      <c r="J431" s="133"/>
      <c r="K431" s="134"/>
      <c r="L431" s="147"/>
    </row>
    <row r="432" spans="1:13">
      <c r="A432" s="136"/>
      <c r="B432" s="128"/>
      <c r="C432" s="140"/>
      <c r="D432" s="141"/>
      <c r="E432" s="137"/>
      <c r="F432" s="51"/>
      <c r="G432" s="180"/>
      <c r="H432" s="69"/>
      <c r="I432" s="144"/>
      <c r="J432" s="145"/>
      <c r="K432" s="146"/>
      <c r="L432" s="147"/>
    </row>
    <row r="433" spans="1:12">
      <c r="A433" s="136"/>
      <c r="B433" s="128"/>
      <c r="C433" s="140"/>
      <c r="D433" s="141"/>
      <c r="E433" s="137"/>
      <c r="F433" s="51"/>
      <c r="G433" s="180"/>
      <c r="H433" s="69"/>
      <c r="I433" s="144"/>
      <c r="J433" s="145"/>
      <c r="K433" s="146"/>
      <c r="L433" s="147"/>
    </row>
    <row r="434" spans="1:12">
      <c r="A434" s="148"/>
      <c r="B434" s="149"/>
      <c r="C434" s="140"/>
      <c r="D434" s="141"/>
      <c r="E434" s="137"/>
      <c r="F434" s="51"/>
      <c r="G434" s="180"/>
      <c r="H434" s="69"/>
      <c r="I434" s="144"/>
      <c r="J434" s="145"/>
      <c r="K434" s="146"/>
      <c r="L434" s="147"/>
    </row>
    <row r="435" spans="1:12">
      <c r="A435" s="136"/>
      <c r="B435" s="128"/>
      <c r="C435" s="48"/>
      <c r="D435" s="129"/>
      <c r="E435" s="137"/>
      <c r="F435" s="51"/>
      <c r="G435" s="131"/>
      <c r="H435" s="29"/>
      <c r="I435" s="132"/>
      <c r="J435" s="145"/>
      <c r="K435" s="134"/>
      <c r="L435" s="147"/>
    </row>
    <row r="436" spans="1:12">
      <c r="A436" s="136"/>
      <c r="B436" s="128"/>
      <c r="C436" s="48"/>
      <c r="D436" s="129"/>
      <c r="E436" s="137"/>
      <c r="F436" s="51"/>
      <c r="G436" s="131"/>
      <c r="H436" s="29"/>
      <c r="I436" s="132"/>
      <c r="J436" s="133"/>
      <c r="K436" s="134"/>
      <c r="L436" s="135"/>
    </row>
    <row r="437" spans="1:12">
      <c r="A437" s="136"/>
      <c r="B437" s="128"/>
      <c r="C437" s="48"/>
      <c r="D437" s="129"/>
      <c r="E437" s="44"/>
      <c r="F437" s="51"/>
      <c r="G437" s="131"/>
      <c r="H437" s="29"/>
      <c r="I437" s="150"/>
      <c r="J437" s="133"/>
      <c r="K437" s="134"/>
      <c r="L437" s="135"/>
    </row>
    <row r="438" spans="1:12">
      <c r="A438" s="136"/>
      <c r="B438" s="128"/>
      <c r="C438" s="48"/>
      <c r="D438" s="129"/>
      <c r="E438" s="44"/>
      <c r="F438" s="51"/>
      <c r="G438" s="131"/>
      <c r="H438" s="29"/>
      <c r="I438" s="132"/>
      <c r="J438" s="133"/>
      <c r="K438" s="134"/>
      <c r="L438" s="135"/>
    </row>
    <row r="439" spans="1:12">
      <c r="A439" s="136"/>
      <c r="B439" s="128"/>
      <c r="C439" s="48"/>
      <c r="D439" s="129"/>
      <c r="E439" s="44"/>
      <c r="F439" s="51"/>
      <c r="G439" s="131"/>
      <c r="H439" s="29"/>
      <c r="I439" s="132"/>
      <c r="J439" s="133"/>
      <c r="K439" s="134"/>
      <c r="L439" s="135"/>
    </row>
    <row r="440" spans="1:12">
      <c r="A440" s="136"/>
      <c r="B440" s="128"/>
      <c r="C440" s="48"/>
      <c r="D440" s="129"/>
      <c r="E440" s="44"/>
      <c r="F440" s="51"/>
      <c r="G440" s="131"/>
      <c r="H440" s="29"/>
      <c r="I440" s="132"/>
      <c r="J440" s="133"/>
      <c r="K440" s="134"/>
      <c r="L440" s="135"/>
    </row>
    <row r="441" spans="1:12">
      <c r="A441" s="151"/>
      <c r="B441" s="128"/>
      <c r="C441" s="48"/>
      <c r="D441" s="129"/>
      <c r="E441" s="50"/>
      <c r="F441" s="51"/>
      <c r="G441" s="131"/>
      <c r="H441" s="29"/>
      <c r="I441" s="132"/>
      <c r="J441" s="133"/>
      <c r="K441" s="134"/>
      <c r="L441" s="135"/>
    </row>
    <row r="442" spans="1:12">
      <c r="A442" s="152"/>
      <c r="B442" s="128"/>
      <c r="C442" s="48"/>
      <c r="D442" s="129"/>
      <c r="E442" s="153"/>
      <c r="F442" s="51"/>
      <c r="G442" s="131"/>
      <c r="H442" s="35"/>
      <c r="I442" s="154"/>
      <c r="J442" s="155"/>
      <c r="K442" s="156"/>
      <c r="L442" s="135"/>
    </row>
    <row r="443" spans="1:12">
      <c r="A443" s="136"/>
      <c r="B443" s="128"/>
      <c r="C443" s="48"/>
      <c r="D443" s="129"/>
      <c r="E443" s="157"/>
      <c r="F443" s="51"/>
      <c r="G443" s="131"/>
      <c r="H443" s="29"/>
      <c r="I443" s="132"/>
      <c r="J443" s="133"/>
      <c r="K443" s="134"/>
      <c r="L443" s="135"/>
    </row>
    <row r="444" spans="1:12">
      <c r="A444" s="136"/>
      <c r="B444" s="128"/>
      <c r="C444" s="48"/>
      <c r="D444" s="129"/>
      <c r="E444" s="158"/>
      <c r="F444" s="51"/>
      <c r="G444" s="131"/>
      <c r="H444" s="29"/>
      <c r="I444" s="132"/>
      <c r="J444" s="133"/>
      <c r="K444" s="134"/>
      <c r="L444" s="135"/>
    </row>
    <row r="445" spans="1:12">
      <c r="A445" s="136"/>
      <c r="B445" s="128"/>
      <c r="C445" s="48"/>
      <c r="D445" s="159"/>
      <c r="E445" s="160"/>
      <c r="F445" s="161"/>
      <c r="G445" s="131"/>
      <c r="H445" s="162"/>
      <c r="I445" s="163"/>
      <c r="J445" s="133"/>
      <c r="K445" s="134"/>
      <c r="L445" s="135"/>
    </row>
    <row r="446" spans="1:12">
      <c r="A446" s="136"/>
      <c r="B446" s="128"/>
      <c r="C446" s="48"/>
      <c r="D446" s="159"/>
      <c r="E446" s="182"/>
      <c r="F446" s="161"/>
      <c r="G446" s="131"/>
      <c r="H446" s="162"/>
      <c r="I446" s="163"/>
      <c r="J446" s="133"/>
      <c r="K446" s="134"/>
      <c r="L446" s="135"/>
    </row>
    <row r="447" spans="1:12">
      <c r="A447" s="136"/>
      <c r="B447" s="128"/>
      <c r="C447" s="48"/>
      <c r="D447" s="159"/>
      <c r="E447" s="182"/>
      <c r="F447" s="161"/>
      <c r="G447" s="131"/>
      <c r="H447" s="162"/>
      <c r="I447" s="163"/>
      <c r="J447" s="133"/>
      <c r="K447" s="134"/>
      <c r="L447" s="135"/>
    </row>
    <row r="448" spans="1:12">
      <c r="A448" s="136"/>
      <c r="B448" s="128"/>
      <c r="C448" s="48"/>
      <c r="D448" s="159"/>
      <c r="E448" s="182"/>
      <c r="F448" s="161"/>
      <c r="G448" s="131"/>
      <c r="H448" s="162"/>
      <c r="I448" s="163"/>
      <c r="J448" s="133"/>
      <c r="K448" s="134"/>
      <c r="L448" s="135"/>
    </row>
    <row r="449" spans="1:13">
      <c r="A449" s="136"/>
      <c r="B449" s="128"/>
      <c r="C449" s="48"/>
      <c r="D449" s="159"/>
      <c r="E449" s="182"/>
      <c r="F449" s="161"/>
      <c r="G449" s="131"/>
      <c r="H449" s="162"/>
      <c r="I449" s="163"/>
      <c r="J449" s="133"/>
      <c r="K449" s="134"/>
      <c r="L449" s="135"/>
    </row>
    <row r="450" spans="1:13">
      <c r="A450" s="136"/>
      <c r="B450" s="128"/>
      <c r="C450" s="48"/>
      <c r="D450" s="159"/>
      <c r="E450" s="158"/>
      <c r="F450" s="51"/>
      <c r="G450" s="131"/>
      <c r="H450" s="29"/>
      <c r="I450" s="132"/>
      <c r="J450" s="133"/>
      <c r="K450" s="134"/>
      <c r="L450" s="135"/>
    </row>
    <row r="451" spans="1:13">
      <c r="A451" s="136"/>
      <c r="B451" s="164"/>
      <c r="C451" s="48"/>
      <c r="D451" s="159"/>
      <c r="E451" s="158"/>
      <c r="F451" s="51"/>
      <c r="G451" s="131"/>
      <c r="H451" s="29"/>
      <c r="I451" s="132"/>
      <c r="J451" s="133"/>
      <c r="K451" s="134"/>
      <c r="L451" s="135"/>
    </row>
    <row r="452" spans="1:13">
      <c r="A452" s="165"/>
      <c r="B452" s="128"/>
      <c r="C452" s="48"/>
      <c r="D452" s="159"/>
      <c r="E452" s="160"/>
      <c r="F452" s="161"/>
      <c r="G452" s="131"/>
      <c r="H452" s="162"/>
      <c r="I452" s="163"/>
      <c r="J452" s="166"/>
      <c r="K452" s="167"/>
      <c r="L452" s="135"/>
    </row>
    <row r="453" spans="1:13">
      <c r="F453" s="71"/>
    </row>
    <row r="454" spans="1:13">
      <c r="A454" s="2" t="s">
        <v>1</v>
      </c>
      <c r="B454" s="106"/>
      <c r="C454" s="78"/>
      <c r="F454" s="71"/>
      <c r="I454" s="107"/>
      <c r="K454" s="108"/>
      <c r="L454" s="109"/>
    </row>
    <row r="455" spans="1:13">
      <c r="A455" s="3761" t="s">
        <v>2670</v>
      </c>
      <c r="B455" s="3761"/>
      <c r="C455" s="2"/>
      <c r="D455" s="91"/>
      <c r="F455" s="71"/>
      <c r="I455" s="107"/>
      <c r="K455" s="108"/>
      <c r="L455" s="109"/>
    </row>
    <row r="456" spans="1:13" ht="35.25" thickBot="1">
      <c r="F456" s="71"/>
    </row>
    <row r="457" spans="1:13">
      <c r="A457" s="3770" t="s">
        <v>3</v>
      </c>
      <c r="B457" s="3771"/>
      <c r="C457" s="6" t="s">
        <v>4</v>
      </c>
      <c r="D457" s="110" t="s">
        <v>5</v>
      </c>
      <c r="E457" s="8" t="s">
        <v>6</v>
      </c>
      <c r="F457" s="9" t="s">
        <v>6</v>
      </c>
      <c r="G457" s="111" t="s">
        <v>7</v>
      </c>
      <c r="H457" s="112" t="s">
        <v>8</v>
      </c>
      <c r="I457" s="113" t="s">
        <v>936</v>
      </c>
      <c r="J457" s="114" t="s">
        <v>10</v>
      </c>
      <c r="K457" s="115" t="s">
        <v>10</v>
      </c>
      <c r="L457" s="116"/>
      <c r="M457" s="117"/>
    </row>
    <row r="458" spans="1:13" ht="35.25" thickBot="1">
      <c r="A458" s="118"/>
      <c r="B458" s="119"/>
      <c r="C458" s="12"/>
      <c r="D458" s="120" t="s">
        <v>11</v>
      </c>
      <c r="E458" s="14" t="s">
        <v>13</v>
      </c>
      <c r="F458" s="15" t="s">
        <v>12</v>
      </c>
      <c r="G458" s="121"/>
      <c r="H458" s="122" t="s">
        <v>14</v>
      </c>
      <c r="I458" s="123" t="s">
        <v>937</v>
      </c>
      <c r="J458" s="124" t="s">
        <v>16</v>
      </c>
      <c r="K458" s="125" t="s">
        <v>15</v>
      </c>
      <c r="L458" s="126"/>
      <c r="M458" s="117"/>
    </row>
    <row r="459" spans="1:13">
      <c r="A459" s="127"/>
      <c r="B459" s="128"/>
      <c r="C459" s="48"/>
      <c r="D459" s="129"/>
      <c r="E459" s="130"/>
      <c r="F459" s="88"/>
      <c r="G459" s="131"/>
      <c r="H459" s="29"/>
      <c r="I459" s="132"/>
      <c r="J459" s="133"/>
      <c r="K459" s="114"/>
      <c r="L459" s="135"/>
    </row>
    <row r="460" spans="1:13">
      <c r="A460" s="136"/>
      <c r="B460" s="128"/>
      <c r="C460" s="48"/>
      <c r="D460" s="129"/>
      <c r="E460" s="137"/>
      <c r="F460" s="51"/>
      <c r="G460" s="131"/>
      <c r="H460" s="29"/>
      <c r="I460" s="132"/>
      <c r="J460" s="133"/>
      <c r="K460" s="176"/>
      <c r="L460" s="135"/>
    </row>
    <row r="461" spans="1:13">
      <c r="A461" s="136"/>
      <c r="B461" s="138"/>
      <c r="C461" s="48"/>
      <c r="D461" s="129"/>
      <c r="E461" s="137"/>
      <c r="F461" s="51"/>
      <c r="G461" s="131"/>
      <c r="H461" s="29"/>
      <c r="I461" s="132"/>
      <c r="J461" s="133"/>
      <c r="K461" s="179"/>
      <c r="L461" s="135"/>
    </row>
    <row r="462" spans="1:13">
      <c r="A462" s="136"/>
      <c r="B462" s="138"/>
      <c r="C462" s="48"/>
      <c r="D462" s="129"/>
      <c r="E462" s="137"/>
      <c r="F462" s="51"/>
      <c r="G462" s="131"/>
      <c r="H462" s="29"/>
      <c r="I462" s="132"/>
      <c r="J462" s="133"/>
      <c r="K462" s="134"/>
      <c r="L462" s="135"/>
    </row>
    <row r="463" spans="1:13">
      <c r="A463" s="136"/>
      <c r="B463" s="128"/>
      <c r="C463" s="48"/>
      <c r="D463" s="129"/>
      <c r="E463" s="137"/>
      <c r="F463" s="51"/>
      <c r="G463" s="131"/>
      <c r="H463" s="29"/>
      <c r="I463" s="132"/>
      <c r="J463" s="133"/>
      <c r="K463" s="134"/>
      <c r="L463" s="135"/>
    </row>
    <row r="464" spans="1:13">
      <c r="A464" s="136"/>
      <c r="B464" s="128"/>
      <c r="C464" s="48"/>
      <c r="D464" s="129"/>
      <c r="E464" s="137"/>
      <c r="F464" s="51"/>
      <c r="G464" s="131"/>
      <c r="H464" s="29"/>
      <c r="I464" s="132"/>
      <c r="J464" s="133"/>
      <c r="K464" s="134"/>
      <c r="L464" s="135"/>
    </row>
    <row r="465" spans="1:12">
      <c r="A465" s="136"/>
      <c r="B465" s="128"/>
      <c r="C465" s="48"/>
      <c r="D465" s="129"/>
      <c r="E465" s="137"/>
      <c r="F465" s="51"/>
      <c r="G465" s="131"/>
      <c r="H465" s="29"/>
      <c r="I465" s="132"/>
      <c r="J465" s="133"/>
      <c r="K465" s="134"/>
      <c r="L465" s="135"/>
    </row>
    <row r="466" spans="1:12">
      <c r="A466" s="136"/>
      <c r="B466" s="138"/>
      <c r="C466" s="140"/>
      <c r="D466" s="141"/>
      <c r="E466" s="137"/>
      <c r="F466" s="51"/>
      <c r="G466" s="180"/>
      <c r="H466" s="69"/>
      <c r="I466" s="144"/>
      <c r="J466" s="145"/>
      <c r="K466" s="181"/>
    </row>
    <row r="467" spans="1:12">
      <c r="A467" s="136"/>
      <c r="B467" s="139"/>
      <c r="C467" s="48"/>
      <c r="D467" s="129"/>
      <c r="E467" s="137"/>
      <c r="F467" s="51"/>
      <c r="G467" s="131"/>
      <c r="H467" s="29"/>
      <c r="I467" s="132"/>
      <c r="J467" s="133"/>
      <c r="K467" s="134"/>
      <c r="L467" s="135"/>
    </row>
    <row r="468" spans="1:12">
      <c r="A468" s="136"/>
      <c r="B468" s="139"/>
      <c r="C468" s="48"/>
      <c r="D468" s="129"/>
      <c r="E468" s="137"/>
      <c r="F468" s="51"/>
      <c r="G468" s="131"/>
      <c r="H468" s="29"/>
      <c r="I468" s="132"/>
      <c r="J468" s="133"/>
      <c r="K468" s="134"/>
      <c r="L468" s="135"/>
    </row>
    <row r="469" spans="1:12">
      <c r="A469" s="136"/>
      <c r="B469" s="139"/>
      <c r="C469" s="140"/>
      <c r="D469" s="141"/>
      <c r="E469" s="142"/>
      <c r="F469" s="143"/>
      <c r="G469" s="180"/>
      <c r="H469" s="69"/>
      <c r="I469" s="144"/>
      <c r="J469" s="145"/>
      <c r="K469" s="146"/>
      <c r="L469" s="147"/>
    </row>
    <row r="470" spans="1:12">
      <c r="A470" s="136"/>
      <c r="B470" s="139"/>
      <c r="C470" s="48"/>
      <c r="D470" s="129"/>
      <c r="E470" s="137"/>
      <c r="F470" s="51"/>
      <c r="G470" s="131"/>
      <c r="H470" s="29"/>
      <c r="I470" s="132"/>
      <c r="J470" s="133"/>
      <c r="K470" s="134"/>
      <c r="L470" s="147"/>
    </row>
    <row r="471" spans="1:12">
      <c r="A471" s="136"/>
      <c r="B471" s="128"/>
      <c r="C471" s="140"/>
      <c r="D471" s="141"/>
      <c r="E471" s="137"/>
      <c r="F471" s="51"/>
      <c r="G471" s="180"/>
      <c r="H471" s="69"/>
      <c r="I471" s="144"/>
      <c r="J471" s="145"/>
      <c r="K471" s="146"/>
      <c r="L471" s="147"/>
    </row>
    <row r="472" spans="1:12">
      <c r="A472" s="136"/>
      <c r="B472" s="128"/>
      <c r="C472" s="140"/>
      <c r="D472" s="141"/>
      <c r="E472" s="137"/>
      <c r="F472" s="51"/>
      <c r="G472" s="180"/>
      <c r="H472" s="69"/>
      <c r="I472" s="144"/>
      <c r="J472" s="145"/>
      <c r="K472" s="146"/>
      <c r="L472" s="147"/>
    </row>
    <row r="473" spans="1:12">
      <c r="A473" s="148"/>
      <c r="B473" s="149"/>
      <c r="C473" s="140"/>
      <c r="D473" s="141"/>
      <c r="E473" s="137"/>
      <c r="F473" s="51"/>
      <c r="G473" s="180"/>
      <c r="H473" s="69"/>
      <c r="I473" s="144"/>
      <c r="J473" s="145"/>
      <c r="K473" s="146"/>
      <c r="L473" s="147"/>
    </row>
    <row r="474" spans="1:12">
      <c r="A474" s="136"/>
      <c r="B474" s="128"/>
      <c r="C474" s="48"/>
      <c r="D474" s="129"/>
      <c r="E474" s="137"/>
      <c r="F474" s="51"/>
      <c r="G474" s="131"/>
      <c r="H474" s="29"/>
      <c r="I474" s="132"/>
      <c r="J474" s="145"/>
      <c r="K474" s="134"/>
      <c r="L474" s="147"/>
    </row>
    <row r="475" spans="1:12">
      <c r="A475" s="136"/>
      <c r="B475" s="128"/>
      <c r="C475" s="48"/>
      <c r="D475" s="129"/>
      <c r="E475" s="137"/>
      <c r="F475" s="51"/>
      <c r="G475" s="131"/>
      <c r="H475" s="29"/>
      <c r="I475" s="132"/>
      <c r="J475" s="133"/>
      <c r="K475" s="134"/>
      <c r="L475" s="135"/>
    </row>
    <row r="476" spans="1:12">
      <c r="A476" s="136"/>
      <c r="B476" s="128"/>
      <c r="C476" s="48"/>
      <c r="D476" s="129"/>
      <c r="E476" s="44"/>
      <c r="F476" s="51"/>
      <c r="G476" s="131"/>
      <c r="H476" s="29"/>
      <c r="I476" s="150"/>
      <c r="J476" s="133"/>
      <c r="K476" s="134"/>
      <c r="L476" s="135"/>
    </row>
    <row r="477" spans="1:12">
      <c r="A477" s="136"/>
      <c r="B477" s="128"/>
      <c r="C477" s="48"/>
      <c r="D477" s="129"/>
      <c r="E477" s="44"/>
      <c r="F477" s="51"/>
      <c r="G477" s="131"/>
      <c r="H477" s="29"/>
      <c r="I477" s="132"/>
      <c r="J477" s="133"/>
      <c r="K477" s="134"/>
      <c r="L477" s="135"/>
    </row>
    <row r="478" spans="1:12">
      <c r="A478" s="136"/>
      <c r="B478" s="128"/>
      <c r="C478" s="48"/>
      <c r="D478" s="129"/>
      <c r="E478" s="44"/>
      <c r="F478" s="51"/>
      <c r="G478" s="131"/>
      <c r="H478" s="29"/>
      <c r="I478" s="132"/>
      <c r="J478" s="133"/>
      <c r="K478" s="134"/>
      <c r="L478" s="135"/>
    </row>
    <row r="479" spans="1:12">
      <c r="A479" s="136"/>
      <c r="B479" s="128"/>
      <c r="C479" s="48"/>
      <c r="D479" s="129"/>
      <c r="E479" s="44"/>
      <c r="F479" s="51"/>
      <c r="G479" s="131"/>
      <c r="H479" s="29"/>
      <c r="I479" s="132"/>
      <c r="J479" s="133"/>
      <c r="K479" s="134"/>
      <c r="L479" s="135"/>
    </row>
    <row r="480" spans="1:12">
      <c r="A480" s="151"/>
      <c r="B480" s="128"/>
      <c r="C480" s="48"/>
      <c r="D480" s="129"/>
      <c r="E480" s="50"/>
      <c r="F480" s="51"/>
      <c r="G480" s="131"/>
      <c r="H480" s="29"/>
      <c r="I480" s="132"/>
      <c r="J480" s="133"/>
      <c r="K480" s="134"/>
      <c r="L480" s="135"/>
    </row>
    <row r="481" spans="1:13">
      <c r="A481" s="152"/>
      <c r="B481" s="128"/>
      <c r="C481" s="48"/>
      <c r="D481" s="129"/>
      <c r="E481" s="153"/>
      <c r="F481" s="51"/>
      <c r="G481" s="131"/>
      <c r="H481" s="35"/>
      <c r="I481" s="154"/>
      <c r="J481" s="155"/>
      <c r="K481" s="156"/>
      <c r="L481" s="135"/>
    </row>
    <row r="482" spans="1:13">
      <c r="A482" s="136"/>
      <c r="B482" s="128"/>
      <c r="C482" s="48"/>
      <c r="D482" s="129"/>
      <c r="E482" s="157"/>
      <c r="F482" s="51"/>
      <c r="G482" s="131"/>
      <c r="H482" s="29"/>
      <c r="I482" s="132"/>
      <c r="J482" s="133"/>
      <c r="K482" s="134"/>
      <c r="L482" s="135"/>
    </row>
    <row r="483" spans="1:13">
      <c r="A483" s="136"/>
      <c r="B483" s="128"/>
      <c r="C483" s="48"/>
      <c r="D483" s="129"/>
      <c r="E483" s="158"/>
      <c r="F483" s="51"/>
      <c r="G483" s="131"/>
      <c r="H483" s="29"/>
      <c r="I483" s="132"/>
      <c r="J483" s="133"/>
      <c r="K483" s="134"/>
      <c r="L483" s="135"/>
    </row>
    <row r="484" spans="1:13">
      <c r="A484" s="136"/>
      <c r="B484" s="128"/>
      <c r="C484" s="48"/>
      <c r="D484" s="159"/>
      <c r="E484" s="160"/>
      <c r="F484" s="161"/>
      <c r="G484" s="131"/>
      <c r="H484" s="162"/>
      <c r="I484" s="163"/>
      <c r="J484" s="133"/>
      <c r="K484" s="134"/>
      <c r="L484" s="135"/>
    </row>
    <row r="485" spans="1:13">
      <c r="A485" s="136"/>
      <c r="B485" s="128"/>
      <c r="C485" s="48"/>
      <c r="D485" s="159"/>
      <c r="E485" s="182"/>
      <c r="F485" s="161"/>
      <c r="G485" s="131"/>
      <c r="H485" s="162"/>
      <c r="I485" s="163"/>
      <c r="J485" s="133"/>
      <c r="K485" s="134"/>
      <c r="L485" s="135"/>
    </row>
    <row r="486" spans="1:13">
      <c r="A486" s="136"/>
      <c r="B486" s="128"/>
      <c r="C486" s="48"/>
      <c r="D486" s="159"/>
      <c r="E486" s="182"/>
      <c r="F486" s="161"/>
      <c r="G486" s="131"/>
      <c r="H486" s="162"/>
      <c r="I486" s="163"/>
      <c r="J486" s="133"/>
      <c r="K486" s="134"/>
      <c r="L486" s="135"/>
    </row>
    <row r="487" spans="1:13">
      <c r="A487" s="136"/>
      <c r="B487" s="128"/>
      <c r="C487" s="48"/>
      <c r="D487" s="159"/>
      <c r="E487" s="182"/>
      <c r="F487" s="161"/>
      <c r="G487" s="131"/>
      <c r="H487" s="162"/>
      <c r="I487" s="163"/>
      <c r="J487" s="133"/>
      <c r="K487" s="134"/>
      <c r="L487" s="135"/>
    </row>
    <row r="488" spans="1:13">
      <c r="A488" s="136"/>
      <c r="B488" s="128"/>
      <c r="C488" s="48"/>
      <c r="D488" s="159"/>
      <c r="E488" s="158"/>
      <c r="F488" s="51"/>
      <c r="G488" s="131"/>
      <c r="H488" s="29"/>
      <c r="I488" s="132"/>
      <c r="J488" s="133"/>
      <c r="K488" s="134"/>
      <c r="L488" s="135"/>
    </row>
    <row r="489" spans="1:13">
      <c r="A489" s="136"/>
      <c r="B489" s="164"/>
      <c r="C489" s="48"/>
      <c r="D489" s="159"/>
      <c r="E489" s="158"/>
      <c r="F489" s="51"/>
      <c r="G489" s="131"/>
      <c r="H489" s="29"/>
      <c r="I489" s="132"/>
      <c r="J489" s="133"/>
      <c r="K489" s="134"/>
      <c r="L489" s="135"/>
    </row>
    <row r="490" spans="1:13">
      <c r="A490" s="165"/>
      <c r="B490" s="128"/>
      <c r="C490" s="48"/>
      <c r="D490" s="159"/>
      <c r="E490" s="160"/>
      <c r="F490" s="161"/>
      <c r="G490" s="131"/>
      <c r="H490" s="162"/>
      <c r="I490" s="163"/>
      <c r="J490" s="166"/>
      <c r="K490" s="167"/>
      <c r="L490" s="135"/>
    </row>
    <row r="491" spans="1:13">
      <c r="F491" s="71"/>
    </row>
    <row r="492" spans="1:13">
      <c r="A492" s="2" t="s">
        <v>1</v>
      </c>
      <c r="B492" s="106"/>
      <c r="C492" s="78"/>
      <c r="F492" s="71"/>
      <c r="I492" s="107"/>
      <c r="K492" s="108"/>
      <c r="L492" s="109"/>
    </row>
    <row r="493" spans="1:13">
      <c r="A493" s="3761" t="s">
        <v>2670</v>
      </c>
      <c r="B493" s="3761"/>
      <c r="C493" s="2"/>
      <c r="D493" s="91"/>
      <c r="F493" s="71"/>
      <c r="I493" s="107"/>
      <c r="K493" s="108"/>
      <c r="L493" s="109"/>
    </row>
    <row r="494" spans="1:13" ht="35.25" thickBot="1">
      <c r="F494" s="71"/>
    </row>
    <row r="495" spans="1:13">
      <c r="A495" s="3770" t="s">
        <v>3</v>
      </c>
      <c r="B495" s="3771"/>
      <c r="C495" s="6" t="s">
        <v>4</v>
      </c>
      <c r="D495" s="110" t="s">
        <v>5</v>
      </c>
      <c r="E495" s="8" t="s">
        <v>6</v>
      </c>
      <c r="F495" s="9" t="s">
        <v>6</v>
      </c>
      <c r="G495" s="111" t="s">
        <v>7</v>
      </c>
      <c r="H495" s="112" t="s">
        <v>8</v>
      </c>
      <c r="I495" s="113" t="s">
        <v>936</v>
      </c>
      <c r="J495" s="114" t="s">
        <v>10</v>
      </c>
      <c r="K495" s="115" t="s">
        <v>10</v>
      </c>
      <c r="L495" s="116"/>
      <c r="M495" s="117"/>
    </row>
    <row r="496" spans="1:13" ht="35.25" thickBot="1">
      <c r="A496" s="118"/>
      <c r="B496" s="119"/>
      <c r="C496" s="12"/>
      <c r="D496" s="120" t="s">
        <v>11</v>
      </c>
      <c r="E496" s="14" t="s">
        <v>13</v>
      </c>
      <c r="F496" s="15" t="s">
        <v>12</v>
      </c>
      <c r="G496" s="121"/>
      <c r="H496" s="122" t="s">
        <v>14</v>
      </c>
      <c r="I496" s="123" t="s">
        <v>937</v>
      </c>
      <c r="J496" s="124" t="s">
        <v>16</v>
      </c>
      <c r="K496" s="125" t="s">
        <v>15</v>
      </c>
      <c r="L496" s="126"/>
      <c r="M496" s="117"/>
    </row>
    <row r="497" spans="1:12">
      <c r="A497" s="127"/>
      <c r="B497" s="128"/>
      <c r="C497" s="48"/>
      <c r="D497" s="129"/>
      <c r="E497" s="130"/>
      <c r="F497" s="88"/>
      <c r="G497" s="131"/>
      <c r="H497" s="29"/>
      <c r="I497" s="132"/>
      <c r="J497" s="133"/>
      <c r="K497" s="114"/>
      <c r="L497" s="135"/>
    </row>
    <row r="498" spans="1:12">
      <c r="A498" s="136"/>
      <c r="B498" s="128"/>
      <c r="C498" s="48"/>
      <c r="D498" s="129"/>
      <c r="E498" s="137"/>
      <c r="F498" s="51"/>
      <c r="G498" s="131"/>
      <c r="H498" s="29"/>
      <c r="I498" s="132"/>
      <c r="J498" s="133"/>
      <c r="K498" s="176"/>
      <c r="L498" s="135"/>
    </row>
    <row r="499" spans="1:12">
      <c r="A499" s="136"/>
      <c r="B499" s="138"/>
      <c r="C499" s="48"/>
      <c r="D499" s="129"/>
      <c r="E499" s="137"/>
      <c r="F499" s="51"/>
      <c r="G499" s="131"/>
      <c r="H499" s="29"/>
      <c r="I499" s="132"/>
      <c r="J499" s="133"/>
      <c r="K499" s="179"/>
      <c r="L499" s="135"/>
    </row>
    <row r="500" spans="1:12">
      <c r="A500" s="136"/>
      <c r="B500" s="138"/>
      <c r="C500" s="48"/>
      <c r="D500" s="129"/>
      <c r="E500" s="137"/>
      <c r="F500" s="51"/>
      <c r="G500" s="131"/>
      <c r="H500" s="29"/>
      <c r="I500" s="132"/>
      <c r="J500" s="133"/>
      <c r="K500" s="134"/>
      <c r="L500" s="135"/>
    </row>
    <row r="501" spans="1:12">
      <c r="A501" s="136"/>
      <c r="B501" s="128"/>
      <c r="C501" s="48"/>
      <c r="D501" s="129"/>
      <c r="E501" s="137"/>
      <c r="F501" s="51"/>
      <c r="G501" s="131"/>
      <c r="H501" s="29"/>
      <c r="I501" s="132"/>
      <c r="J501" s="133"/>
      <c r="K501" s="134"/>
      <c r="L501" s="135"/>
    </row>
    <row r="502" spans="1:12">
      <c r="A502" s="136"/>
      <c r="B502" s="128"/>
      <c r="C502" s="48"/>
      <c r="D502" s="129"/>
      <c r="E502" s="137"/>
      <c r="F502" s="51"/>
      <c r="G502" s="131"/>
      <c r="H502" s="29"/>
      <c r="I502" s="132"/>
      <c r="J502" s="133"/>
      <c r="K502" s="134"/>
      <c r="L502" s="135"/>
    </row>
    <row r="503" spans="1:12">
      <c r="A503" s="136"/>
      <c r="B503" s="128"/>
      <c r="C503" s="48"/>
      <c r="D503" s="129"/>
      <c r="E503" s="137"/>
      <c r="F503" s="51"/>
      <c r="G503" s="131"/>
      <c r="H503" s="29"/>
      <c r="I503" s="132"/>
      <c r="J503" s="133"/>
      <c r="K503" s="134"/>
      <c r="L503" s="135"/>
    </row>
    <row r="504" spans="1:12">
      <c r="A504" s="136"/>
      <c r="B504" s="138"/>
      <c r="C504" s="140"/>
      <c r="D504" s="141"/>
      <c r="E504" s="137"/>
      <c r="F504" s="51"/>
      <c r="G504" s="180"/>
      <c r="H504" s="69"/>
      <c r="I504" s="144"/>
      <c r="J504" s="145"/>
      <c r="K504" s="181"/>
    </row>
    <row r="505" spans="1:12">
      <c r="A505" s="136"/>
      <c r="B505" s="139"/>
      <c r="C505" s="48"/>
      <c r="D505" s="129"/>
      <c r="E505" s="137"/>
      <c r="F505" s="51"/>
      <c r="G505" s="131"/>
      <c r="H505" s="29"/>
      <c r="I505" s="132"/>
      <c r="J505" s="133"/>
      <c r="K505" s="134"/>
      <c r="L505" s="135"/>
    </row>
    <row r="506" spans="1:12">
      <c r="A506" s="136"/>
      <c r="B506" s="139"/>
      <c r="C506" s="48"/>
      <c r="D506" s="129"/>
      <c r="E506" s="137"/>
      <c r="F506" s="51"/>
      <c r="G506" s="131"/>
      <c r="H506" s="29"/>
      <c r="I506" s="132"/>
      <c r="J506" s="133"/>
      <c r="K506" s="134"/>
      <c r="L506" s="135"/>
    </row>
    <row r="507" spans="1:12">
      <c r="A507" s="136"/>
      <c r="B507" s="139"/>
      <c r="C507" s="140"/>
      <c r="D507" s="141"/>
      <c r="E507" s="142"/>
      <c r="F507" s="143"/>
      <c r="G507" s="180"/>
      <c r="H507" s="69"/>
      <c r="I507" s="144"/>
      <c r="J507" s="145"/>
      <c r="K507" s="146"/>
      <c r="L507" s="147"/>
    </row>
    <row r="508" spans="1:12">
      <c r="A508" s="136"/>
      <c r="B508" s="139"/>
      <c r="C508" s="48"/>
      <c r="D508" s="129"/>
      <c r="E508" s="137"/>
      <c r="F508" s="51"/>
      <c r="G508" s="131"/>
      <c r="H508" s="29"/>
      <c r="I508" s="132"/>
      <c r="J508" s="133"/>
      <c r="K508" s="134"/>
      <c r="L508" s="147"/>
    </row>
    <row r="509" spans="1:12">
      <c r="A509" s="136"/>
      <c r="B509" s="128"/>
      <c r="C509" s="140"/>
      <c r="D509" s="141"/>
      <c r="E509" s="137"/>
      <c r="F509" s="51"/>
      <c r="G509" s="180"/>
      <c r="H509" s="69"/>
      <c r="I509" s="144"/>
      <c r="J509" s="145"/>
      <c r="K509" s="146"/>
      <c r="L509" s="147"/>
    </row>
    <row r="510" spans="1:12">
      <c r="A510" s="136"/>
      <c r="B510" s="128"/>
      <c r="C510" s="140"/>
      <c r="D510" s="141"/>
      <c r="E510" s="137"/>
      <c r="F510" s="51"/>
      <c r="G510" s="180"/>
      <c r="H510" s="69"/>
      <c r="I510" s="144"/>
      <c r="J510" s="145"/>
      <c r="K510" s="146"/>
      <c r="L510" s="147"/>
    </row>
    <row r="511" spans="1:12">
      <c r="A511" s="148"/>
      <c r="B511" s="149"/>
      <c r="C511" s="140"/>
      <c r="D511" s="141"/>
      <c r="E511" s="137"/>
      <c r="F511" s="51"/>
      <c r="G511" s="180"/>
      <c r="H511" s="69"/>
      <c r="I511" s="144"/>
      <c r="J511" s="145"/>
      <c r="K511" s="146"/>
      <c r="L511" s="147"/>
    </row>
    <row r="512" spans="1:12">
      <c r="A512" s="136"/>
      <c r="B512" s="128"/>
      <c r="C512" s="48"/>
      <c r="D512" s="129"/>
      <c r="E512" s="137"/>
      <c r="F512" s="51"/>
      <c r="G512" s="131"/>
      <c r="H512" s="29"/>
      <c r="I512" s="132"/>
      <c r="J512" s="145"/>
      <c r="K512" s="134"/>
      <c r="L512" s="147"/>
    </row>
    <row r="513" spans="1:12">
      <c r="A513" s="136"/>
      <c r="B513" s="128"/>
      <c r="C513" s="48"/>
      <c r="D513" s="129"/>
      <c r="E513" s="137"/>
      <c r="F513" s="51"/>
      <c r="G513" s="131"/>
      <c r="H513" s="29"/>
      <c r="I513" s="132"/>
      <c r="J513" s="133"/>
      <c r="K513" s="134"/>
      <c r="L513" s="135"/>
    </row>
    <row r="514" spans="1:12">
      <c r="A514" s="136"/>
      <c r="B514" s="128"/>
      <c r="C514" s="48"/>
      <c r="D514" s="129"/>
      <c r="E514" s="44"/>
      <c r="F514" s="51"/>
      <c r="G514" s="131"/>
      <c r="H514" s="29"/>
      <c r="I514" s="150"/>
      <c r="J514" s="133"/>
      <c r="K514" s="134"/>
      <c r="L514" s="135"/>
    </row>
    <row r="515" spans="1:12">
      <c r="A515" s="136"/>
      <c r="B515" s="128"/>
      <c r="C515" s="48"/>
      <c r="D515" s="129"/>
      <c r="E515" s="44"/>
      <c r="F515" s="51"/>
      <c r="G515" s="131"/>
      <c r="H515" s="29"/>
      <c r="I515" s="132"/>
      <c r="J515" s="133"/>
      <c r="K515" s="134"/>
      <c r="L515" s="135"/>
    </row>
    <row r="516" spans="1:12">
      <c r="A516" s="136"/>
      <c r="B516" s="128"/>
      <c r="C516" s="48"/>
      <c r="D516" s="129"/>
      <c r="E516" s="44"/>
      <c r="F516" s="51"/>
      <c r="G516" s="131"/>
      <c r="H516" s="29"/>
      <c r="I516" s="132"/>
      <c r="J516" s="133"/>
      <c r="K516" s="134"/>
      <c r="L516" s="135"/>
    </row>
    <row r="517" spans="1:12">
      <c r="A517" s="136"/>
      <c r="B517" s="128"/>
      <c r="C517" s="48"/>
      <c r="D517" s="129"/>
      <c r="E517" s="44"/>
      <c r="F517" s="51"/>
      <c r="G517" s="131"/>
      <c r="H517" s="29"/>
      <c r="I517" s="132"/>
      <c r="J517" s="133"/>
      <c r="K517" s="134"/>
      <c r="L517" s="135"/>
    </row>
    <row r="518" spans="1:12">
      <c r="A518" s="151"/>
      <c r="B518" s="128"/>
      <c r="C518" s="48"/>
      <c r="D518" s="129"/>
      <c r="E518" s="50"/>
      <c r="F518" s="51"/>
      <c r="G518" s="131"/>
      <c r="H518" s="29"/>
      <c r="I518" s="132"/>
      <c r="J518" s="133"/>
      <c r="K518" s="134"/>
      <c r="L518" s="135"/>
    </row>
    <row r="519" spans="1:12">
      <c r="A519" s="152"/>
      <c r="B519" s="128"/>
      <c r="C519" s="48"/>
      <c r="D519" s="129"/>
      <c r="E519" s="153"/>
      <c r="F519" s="51"/>
      <c r="G519" s="131"/>
      <c r="H519" s="35"/>
      <c r="I519" s="154"/>
      <c r="J519" s="155"/>
      <c r="K519" s="156"/>
      <c r="L519" s="135"/>
    </row>
    <row r="520" spans="1:12">
      <c r="A520" s="136"/>
      <c r="B520" s="128"/>
      <c r="C520" s="48"/>
      <c r="D520" s="129"/>
      <c r="E520" s="157"/>
      <c r="F520" s="51"/>
      <c r="G520" s="131"/>
      <c r="H520" s="29"/>
      <c r="I520" s="132"/>
      <c r="J520" s="133"/>
      <c r="K520" s="134"/>
      <c r="L520" s="135"/>
    </row>
    <row r="521" spans="1:12">
      <c r="A521" s="136"/>
      <c r="B521" s="128"/>
      <c r="C521" s="48"/>
      <c r="D521" s="129"/>
      <c r="E521" s="158"/>
      <c r="F521" s="51"/>
      <c r="G521" s="131"/>
      <c r="H521" s="29"/>
      <c r="I521" s="132"/>
      <c r="J521" s="133"/>
      <c r="K521" s="134"/>
      <c r="L521" s="135"/>
    </row>
    <row r="522" spans="1:12">
      <c r="A522" s="136"/>
      <c r="B522" s="128"/>
      <c r="C522" s="48"/>
      <c r="D522" s="159"/>
      <c r="E522" s="160"/>
      <c r="F522" s="161"/>
      <c r="G522" s="131"/>
      <c r="H522" s="162"/>
      <c r="I522" s="163"/>
      <c r="J522" s="133"/>
      <c r="K522" s="134"/>
      <c r="L522" s="135"/>
    </row>
    <row r="523" spans="1:12">
      <c r="A523" s="136"/>
      <c r="B523" s="128"/>
      <c r="C523" s="48"/>
      <c r="D523" s="159"/>
      <c r="E523" s="182"/>
      <c r="F523" s="161"/>
      <c r="G523" s="131"/>
      <c r="H523" s="162"/>
      <c r="I523" s="163"/>
      <c r="J523" s="133"/>
      <c r="K523" s="134"/>
      <c r="L523" s="135"/>
    </row>
    <row r="524" spans="1:12">
      <c r="A524" s="136"/>
      <c r="B524" s="128"/>
      <c r="C524" s="48"/>
      <c r="D524" s="159"/>
      <c r="E524" s="182"/>
      <c r="F524" s="161"/>
      <c r="G524" s="131"/>
      <c r="H524" s="162"/>
      <c r="I524" s="163"/>
      <c r="J524" s="133"/>
      <c r="K524" s="134"/>
      <c r="L524" s="135"/>
    </row>
    <row r="525" spans="1:12">
      <c r="A525" s="136"/>
      <c r="B525" s="128"/>
      <c r="C525" s="48"/>
      <c r="D525" s="159"/>
      <c r="E525" s="182"/>
      <c r="F525" s="161"/>
      <c r="G525" s="131"/>
      <c r="H525" s="162"/>
      <c r="I525" s="163"/>
      <c r="J525" s="133"/>
      <c r="K525" s="134"/>
      <c r="L525" s="135"/>
    </row>
    <row r="526" spans="1:12">
      <c r="A526" s="136"/>
      <c r="B526" s="128"/>
      <c r="C526" s="48"/>
      <c r="D526" s="159"/>
      <c r="E526" s="158"/>
      <c r="F526" s="51"/>
      <c r="G526" s="131"/>
      <c r="H526" s="29"/>
      <c r="I526" s="132"/>
      <c r="J526" s="133"/>
      <c r="K526" s="134"/>
      <c r="L526" s="135"/>
    </row>
    <row r="527" spans="1:12">
      <c r="A527" s="136"/>
      <c r="B527" s="164"/>
      <c r="C527" s="48"/>
      <c r="D527" s="159"/>
      <c r="E527" s="158"/>
      <c r="F527" s="51"/>
      <c r="G527" s="131"/>
      <c r="H527" s="29"/>
      <c r="I527" s="132"/>
      <c r="J527" s="133"/>
      <c r="K527" s="134"/>
      <c r="L527" s="135"/>
    </row>
    <row r="528" spans="1:12">
      <c r="A528" s="165"/>
      <c r="B528" s="128"/>
      <c r="C528" s="48"/>
      <c r="D528" s="159"/>
      <c r="E528" s="160"/>
      <c r="F528" s="161"/>
      <c r="G528" s="131"/>
      <c r="H528" s="162"/>
      <c r="I528" s="163"/>
      <c r="J528" s="166"/>
      <c r="K528" s="167"/>
      <c r="L528" s="135"/>
    </row>
    <row r="529" spans="1:13">
      <c r="F529" s="71"/>
    </row>
    <row r="530" spans="1:13">
      <c r="A530" s="2" t="s">
        <v>1</v>
      </c>
      <c r="B530" s="106"/>
      <c r="C530" s="78"/>
      <c r="F530" s="71"/>
      <c r="I530" s="107"/>
      <c r="K530" s="108"/>
      <c r="L530" s="109"/>
    </row>
    <row r="531" spans="1:13">
      <c r="A531" s="3761" t="s">
        <v>2670</v>
      </c>
      <c r="B531" s="3761"/>
      <c r="C531" s="2"/>
      <c r="D531" s="91"/>
      <c r="F531" s="71"/>
      <c r="I531" s="107"/>
      <c r="K531" s="108"/>
      <c r="L531" s="109"/>
    </row>
    <row r="532" spans="1:13" ht="35.25" thickBot="1">
      <c r="F532" s="71"/>
    </row>
    <row r="533" spans="1:13">
      <c r="A533" s="3770" t="s">
        <v>3</v>
      </c>
      <c r="B533" s="3771"/>
      <c r="C533" s="6" t="s">
        <v>4</v>
      </c>
      <c r="D533" s="110" t="s">
        <v>5</v>
      </c>
      <c r="E533" s="8" t="s">
        <v>6</v>
      </c>
      <c r="F533" s="9" t="s">
        <v>6</v>
      </c>
      <c r="G533" s="111" t="s">
        <v>7</v>
      </c>
      <c r="H533" s="112" t="s">
        <v>8</v>
      </c>
      <c r="I533" s="113" t="s">
        <v>936</v>
      </c>
      <c r="J533" s="114" t="s">
        <v>10</v>
      </c>
      <c r="K533" s="115" t="s">
        <v>10</v>
      </c>
      <c r="L533" s="116"/>
      <c r="M533" s="117"/>
    </row>
    <row r="534" spans="1:13" ht="35.25" thickBot="1">
      <c r="A534" s="118"/>
      <c r="B534" s="119"/>
      <c r="C534" s="12"/>
      <c r="D534" s="120" t="s">
        <v>11</v>
      </c>
      <c r="E534" s="14" t="s">
        <v>13</v>
      </c>
      <c r="F534" s="15" t="s">
        <v>12</v>
      </c>
      <c r="G534" s="121"/>
      <c r="H534" s="122" t="s">
        <v>14</v>
      </c>
      <c r="I534" s="123" t="s">
        <v>937</v>
      </c>
      <c r="J534" s="124" t="s">
        <v>16</v>
      </c>
      <c r="K534" s="125" t="s">
        <v>15</v>
      </c>
      <c r="L534" s="126"/>
      <c r="M534" s="117"/>
    </row>
    <row r="535" spans="1:13">
      <c r="A535" s="127"/>
      <c r="B535" s="128"/>
      <c r="C535" s="48"/>
      <c r="D535" s="129"/>
      <c r="E535" s="130"/>
      <c r="F535" s="88"/>
      <c r="G535" s="131"/>
      <c r="H535" s="29"/>
      <c r="I535" s="132"/>
      <c r="J535" s="133"/>
      <c r="K535" s="114"/>
      <c r="L535" s="135"/>
    </row>
    <row r="536" spans="1:13">
      <c r="A536" s="136"/>
      <c r="B536" s="128"/>
      <c r="C536" s="48"/>
      <c r="D536" s="129"/>
      <c r="E536" s="137"/>
      <c r="F536" s="51"/>
      <c r="G536" s="131"/>
      <c r="H536" s="29"/>
      <c r="I536" s="132"/>
      <c r="J536" s="133"/>
      <c r="K536" s="176"/>
      <c r="L536" s="135"/>
    </row>
    <row r="537" spans="1:13">
      <c r="A537" s="136"/>
      <c r="B537" s="138"/>
      <c r="C537" s="48"/>
      <c r="D537" s="129"/>
      <c r="E537" s="137"/>
      <c r="F537" s="51"/>
      <c r="G537" s="131"/>
      <c r="H537" s="29"/>
      <c r="I537" s="132"/>
      <c r="J537" s="133"/>
      <c r="K537" s="179"/>
      <c r="L537" s="135"/>
    </row>
    <row r="538" spans="1:13">
      <c r="A538" s="136"/>
      <c r="B538" s="138"/>
      <c r="C538" s="48"/>
      <c r="D538" s="129"/>
      <c r="E538" s="137"/>
      <c r="F538" s="51"/>
      <c r="G538" s="131"/>
      <c r="H538" s="29"/>
      <c r="I538" s="132"/>
      <c r="J538" s="133"/>
      <c r="K538" s="134"/>
      <c r="L538" s="135"/>
    </row>
    <row r="539" spans="1:13">
      <c r="A539" s="136"/>
      <c r="B539" s="128"/>
      <c r="C539" s="48"/>
      <c r="D539" s="129"/>
      <c r="E539" s="137"/>
      <c r="F539" s="51"/>
      <c r="G539" s="131"/>
      <c r="H539" s="29"/>
      <c r="I539" s="132"/>
      <c r="J539" s="133"/>
      <c r="K539" s="134"/>
      <c r="L539" s="135"/>
    </row>
    <row r="540" spans="1:13">
      <c r="A540" s="136"/>
      <c r="B540" s="128"/>
      <c r="C540" s="48"/>
      <c r="D540" s="129"/>
      <c r="E540" s="137"/>
      <c r="F540" s="51"/>
      <c r="G540" s="131"/>
      <c r="H540" s="29"/>
      <c r="I540" s="132"/>
      <c r="J540" s="133"/>
      <c r="K540" s="134"/>
      <c r="L540" s="135"/>
    </row>
    <row r="541" spans="1:13">
      <c r="A541" s="136"/>
      <c r="B541" s="128"/>
      <c r="C541" s="48"/>
      <c r="D541" s="129"/>
      <c r="E541" s="137"/>
      <c r="F541" s="51"/>
      <c r="G541" s="131"/>
      <c r="H541" s="29"/>
      <c r="I541" s="132"/>
      <c r="J541" s="133"/>
      <c r="K541" s="134"/>
      <c r="L541" s="135"/>
    </row>
    <row r="542" spans="1:13">
      <c r="A542" s="136"/>
      <c r="B542" s="138"/>
      <c r="C542" s="140"/>
      <c r="D542" s="141"/>
      <c r="E542" s="137"/>
      <c r="F542" s="51"/>
      <c r="G542" s="180"/>
      <c r="H542" s="69"/>
      <c r="I542" s="144"/>
      <c r="J542" s="145"/>
      <c r="K542" s="181"/>
    </row>
    <row r="543" spans="1:13">
      <c r="A543" s="136"/>
      <c r="B543" s="139"/>
      <c r="C543" s="48"/>
      <c r="D543" s="129"/>
      <c r="E543" s="137"/>
      <c r="F543" s="51"/>
      <c r="G543" s="131"/>
      <c r="H543" s="29"/>
      <c r="I543" s="132"/>
      <c r="J543" s="133"/>
      <c r="K543" s="134"/>
      <c r="L543" s="135"/>
    </row>
    <row r="544" spans="1:13">
      <c r="A544" s="136"/>
      <c r="B544" s="139"/>
      <c r="C544" s="48"/>
      <c r="D544" s="129"/>
      <c r="E544" s="137"/>
      <c r="F544" s="51"/>
      <c r="G544" s="131"/>
      <c r="H544" s="29"/>
      <c r="I544" s="132"/>
      <c r="J544" s="133"/>
      <c r="K544" s="134"/>
      <c r="L544" s="135"/>
    </row>
    <row r="545" spans="1:12">
      <c r="A545" s="136"/>
      <c r="B545" s="139"/>
      <c r="C545" s="140"/>
      <c r="D545" s="141"/>
      <c r="E545" s="142"/>
      <c r="F545" s="143"/>
      <c r="G545" s="180"/>
      <c r="H545" s="69"/>
      <c r="I545" s="144"/>
      <c r="J545" s="145"/>
      <c r="K545" s="146"/>
      <c r="L545" s="147"/>
    </row>
    <row r="546" spans="1:12">
      <c r="A546" s="136"/>
      <c r="B546" s="139"/>
      <c r="C546" s="48"/>
      <c r="D546" s="129"/>
      <c r="E546" s="137"/>
      <c r="F546" s="51"/>
      <c r="G546" s="131"/>
      <c r="H546" s="29"/>
      <c r="I546" s="132"/>
      <c r="J546" s="133"/>
      <c r="K546" s="134"/>
      <c r="L546" s="147"/>
    </row>
    <row r="547" spans="1:12">
      <c r="A547" s="136"/>
      <c r="B547" s="128"/>
      <c r="C547" s="140"/>
      <c r="D547" s="141"/>
      <c r="E547" s="137"/>
      <c r="F547" s="51"/>
      <c r="G547" s="180"/>
      <c r="H547" s="69"/>
      <c r="I547" s="144"/>
      <c r="J547" s="145"/>
      <c r="K547" s="146"/>
      <c r="L547" s="147"/>
    </row>
    <row r="548" spans="1:12">
      <c r="A548" s="136"/>
      <c r="B548" s="128"/>
      <c r="C548" s="140"/>
      <c r="D548" s="141"/>
      <c r="E548" s="137"/>
      <c r="F548" s="51"/>
      <c r="G548" s="180"/>
      <c r="H548" s="69"/>
      <c r="I548" s="144"/>
      <c r="J548" s="145"/>
      <c r="K548" s="146"/>
      <c r="L548" s="147"/>
    </row>
    <row r="549" spans="1:12">
      <c r="A549" s="148"/>
      <c r="B549" s="149"/>
      <c r="C549" s="140"/>
      <c r="D549" s="141"/>
      <c r="E549" s="137"/>
      <c r="F549" s="51"/>
      <c r="G549" s="180"/>
      <c r="H549" s="69"/>
      <c r="I549" s="144"/>
      <c r="J549" s="145"/>
      <c r="K549" s="146"/>
      <c r="L549" s="147"/>
    </row>
    <row r="550" spans="1:12">
      <c r="A550" s="136"/>
      <c r="B550" s="128"/>
      <c r="C550" s="48"/>
      <c r="D550" s="129"/>
      <c r="E550" s="137"/>
      <c r="F550" s="51"/>
      <c r="G550" s="131"/>
      <c r="H550" s="29"/>
      <c r="I550" s="132"/>
      <c r="J550" s="145"/>
      <c r="K550" s="134"/>
      <c r="L550" s="147"/>
    </row>
    <row r="551" spans="1:12">
      <c r="A551" s="136"/>
      <c r="B551" s="128"/>
      <c r="C551" s="48"/>
      <c r="D551" s="129"/>
      <c r="E551" s="137"/>
      <c r="F551" s="51"/>
      <c r="G551" s="131"/>
      <c r="H551" s="29"/>
      <c r="I551" s="132"/>
      <c r="J551" s="133"/>
      <c r="K551" s="134"/>
      <c r="L551" s="135"/>
    </row>
    <row r="552" spans="1:12">
      <c r="A552" s="136"/>
      <c r="B552" s="128"/>
      <c r="C552" s="48"/>
      <c r="D552" s="129"/>
      <c r="E552" s="44"/>
      <c r="F552" s="51"/>
      <c r="G552" s="131"/>
      <c r="H552" s="29"/>
      <c r="I552" s="150"/>
      <c r="J552" s="133"/>
      <c r="K552" s="134"/>
      <c r="L552" s="135"/>
    </row>
    <row r="553" spans="1:12">
      <c r="A553" s="136"/>
      <c r="B553" s="128"/>
      <c r="C553" s="48"/>
      <c r="D553" s="129"/>
      <c r="E553" s="44"/>
      <c r="F553" s="51"/>
      <c r="G553" s="131"/>
      <c r="H553" s="29"/>
      <c r="I553" s="132"/>
      <c r="J553" s="133"/>
      <c r="K553" s="134"/>
      <c r="L553" s="135"/>
    </row>
    <row r="554" spans="1:12">
      <c r="A554" s="136"/>
      <c r="B554" s="128"/>
      <c r="C554" s="48"/>
      <c r="D554" s="129"/>
      <c r="E554" s="44"/>
      <c r="F554" s="51"/>
      <c r="G554" s="131"/>
      <c r="H554" s="29"/>
      <c r="I554" s="132"/>
      <c r="J554" s="133"/>
      <c r="K554" s="134"/>
      <c r="L554" s="135"/>
    </row>
    <row r="555" spans="1:12">
      <c r="A555" s="136"/>
      <c r="B555" s="128"/>
      <c r="C555" s="48"/>
      <c r="D555" s="129"/>
      <c r="E555" s="44"/>
      <c r="F555" s="51"/>
      <c r="G555" s="131"/>
      <c r="H555" s="29"/>
      <c r="I555" s="132"/>
      <c r="J555" s="133"/>
      <c r="K555" s="134"/>
      <c r="L555" s="135"/>
    </row>
    <row r="556" spans="1:12">
      <c r="A556" s="151"/>
      <c r="B556" s="128"/>
      <c r="C556" s="48"/>
      <c r="D556" s="129"/>
      <c r="E556" s="50"/>
      <c r="F556" s="51"/>
      <c r="G556" s="131"/>
      <c r="H556" s="29"/>
      <c r="I556" s="132"/>
      <c r="J556" s="133"/>
      <c r="K556" s="134"/>
      <c r="L556" s="135"/>
    </row>
    <row r="557" spans="1:12">
      <c r="A557" s="152"/>
      <c r="B557" s="128"/>
      <c r="C557" s="48"/>
      <c r="D557" s="129"/>
      <c r="E557" s="153"/>
      <c r="F557" s="51"/>
      <c r="G557" s="131"/>
      <c r="H557" s="35"/>
      <c r="I557" s="154"/>
      <c r="J557" s="155"/>
      <c r="K557" s="156"/>
      <c r="L557" s="135"/>
    </row>
    <row r="558" spans="1:12">
      <c r="A558" s="136"/>
      <c r="B558" s="128"/>
      <c r="C558" s="48"/>
      <c r="D558" s="129"/>
      <c r="E558" s="157"/>
      <c r="F558" s="51"/>
      <c r="G558" s="131"/>
      <c r="H558" s="29"/>
      <c r="I558" s="132"/>
      <c r="J558" s="133"/>
      <c r="K558" s="134"/>
      <c r="L558" s="135"/>
    </row>
    <row r="559" spans="1:12">
      <c r="A559" s="136"/>
      <c r="B559" s="128"/>
      <c r="C559" s="48"/>
      <c r="D559" s="129"/>
      <c r="E559" s="158"/>
      <c r="F559" s="51"/>
      <c r="G559" s="131"/>
      <c r="H559" s="29"/>
      <c r="I559" s="132"/>
      <c r="J559" s="133"/>
      <c r="K559" s="134"/>
      <c r="L559" s="135"/>
    </row>
    <row r="560" spans="1:12">
      <c r="A560" s="136"/>
      <c r="B560" s="128"/>
      <c r="C560" s="48"/>
      <c r="D560" s="159"/>
      <c r="E560" s="160"/>
      <c r="F560" s="161"/>
      <c r="G560" s="131"/>
      <c r="H560" s="162"/>
      <c r="I560" s="163"/>
      <c r="J560" s="133"/>
      <c r="K560" s="134"/>
      <c r="L560" s="135"/>
    </row>
    <row r="561" spans="1:13">
      <c r="A561" s="136"/>
      <c r="B561" s="128"/>
      <c r="C561" s="48"/>
      <c r="D561" s="159"/>
      <c r="E561" s="182"/>
      <c r="F561" s="161"/>
      <c r="G561" s="131"/>
      <c r="H561" s="162"/>
      <c r="I561" s="163"/>
      <c r="J561" s="133"/>
      <c r="K561" s="134"/>
      <c r="L561" s="135"/>
    </row>
    <row r="562" spans="1:13">
      <c r="A562" s="136"/>
      <c r="B562" s="128"/>
      <c r="C562" s="48"/>
      <c r="D562" s="159"/>
      <c r="E562" s="182"/>
      <c r="F562" s="161"/>
      <c r="G562" s="131"/>
      <c r="H562" s="162"/>
      <c r="I562" s="163"/>
      <c r="J562" s="133"/>
      <c r="K562" s="134"/>
      <c r="L562" s="135"/>
    </row>
    <row r="563" spans="1:13">
      <c r="A563" s="136"/>
      <c r="B563" s="128"/>
      <c r="C563" s="48"/>
      <c r="D563" s="159"/>
      <c r="E563" s="182"/>
      <c r="F563" s="161"/>
      <c r="G563" s="131"/>
      <c r="H563" s="162"/>
      <c r="I563" s="163"/>
      <c r="J563" s="133"/>
      <c r="K563" s="134"/>
      <c r="L563" s="135"/>
    </row>
    <row r="564" spans="1:13">
      <c r="A564" s="136"/>
      <c r="B564" s="128"/>
      <c r="C564" s="48"/>
      <c r="D564" s="159"/>
      <c r="E564" s="158"/>
      <c r="F564" s="51"/>
      <c r="G564" s="131"/>
      <c r="H564" s="29"/>
      <c r="I564" s="132"/>
      <c r="J564" s="133"/>
      <c r="K564" s="134"/>
      <c r="L564" s="135"/>
    </row>
    <row r="565" spans="1:13">
      <c r="A565" s="136"/>
      <c r="B565" s="164"/>
      <c r="C565" s="48"/>
      <c r="D565" s="159"/>
      <c r="E565" s="158"/>
      <c r="F565" s="51"/>
      <c r="G565" s="131"/>
      <c r="H565" s="29"/>
      <c r="I565" s="132"/>
      <c r="J565" s="133"/>
      <c r="K565" s="134"/>
      <c r="L565" s="135"/>
    </row>
    <row r="566" spans="1:13">
      <c r="A566" s="165"/>
      <c r="B566" s="128"/>
      <c r="C566" s="48"/>
      <c r="D566" s="159"/>
      <c r="E566" s="160"/>
      <c r="F566" s="161"/>
      <c r="G566" s="131"/>
      <c r="H566" s="162"/>
      <c r="I566" s="163"/>
      <c r="J566" s="166"/>
      <c r="K566" s="167"/>
      <c r="L566" s="135"/>
    </row>
    <row r="567" spans="1:13">
      <c r="A567" s="168"/>
      <c r="B567" s="3753"/>
      <c r="C567" s="3753"/>
      <c r="D567" s="3753"/>
      <c r="E567" s="3753"/>
      <c r="F567" s="3753"/>
      <c r="G567" s="169"/>
      <c r="H567" s="91"/>
      <c r="I567" s="3753"/>
      <c r="J567" s="170"/>
      <c r="K567" s="3753"/>
      <c r="L567" s="171"/>
      <c r="M567" s="3753"/>
    </row>
  </sheetData>
  <mergeCells count="26">
    <mergeCell ref="A531:B531"/>
    <mergeCell ref="A533:B533"/>
    <mergeCell ref="A455:B455"/>
    <mergeCell ref="A457:B457"/>
    <mergeCell ref="A493:B493"/>
    <mergeCell ref="A495:B495"/>
    <mergeCell ref="A377:B377"/>
    <mergeCell ref="A379:B379"/>
    <mergeCell ref="A416:B416"/>
    <mergeCell ref="A418:B418"/>
    <mergeCell ref="A299:B299"/>
    <mergeCell ref="A301:B301"/>
    <mergeCell ref="A338:B338"/>
    <mergeCell ref="A340:B340"/>
    <mergeCell ref="A223:B223"/>
    <mergeCell ref="A260:B260"/>
    <mergeCell ref="A262:B262"/>
    <mergeCell ref="A147:B147"/>
    <mergeCell ref="A149:B149"/>
    <mergeCell ref="A184:B184"/>
    <mergeCell ref="A186:B186"/>
    <mergeCell ref="A45:B45"/>
    <mergeCell ref="A84:B84"/>
    <mergeCell ref="A123:B123"/>
    <mergeCell ref="A5:B5"/>
    <mergeCell ref="A221:B221"/>
  </mergeCells>
  <phoneticPr fontId="4" type="noConversion"/>
  <pageMargins left="0.31" right="0.28999999999999998" top="0.27" bottom="0.3" header="0.14000000000000001" footer="0.15"/>
  <pageSetup paperSize="9" scale="64" orientation="portrait" r:id="rId1"/>
  <headerFooter alignWithMargins="0"/>
  <colBreaks count="1" manualBreakCount="1">
    <brk id="12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B72C-5E21-4D22-91E8-D4BEEF4E10DE}">
  <dimension ref="A1:F54"/>
  <sheetViews>
    <sheetView view="pageBreakPreview" zoomScale="60" zoomScaleNormal="100" workbookViewId="0">
      <selection activeCell="E5" sqref="E5"/>
    </sheetView>
  </sheetViews>
  <sheetFormatPr defaultRowHeight="12.75"/>
  <cols>
    <col min="1" max="1" width="29.85546875" customWidth="1"/>
    <col min="2" max="5" width="14" customWidth="1"/>
  </cols>
  <sheetData>
    <row r="1" spans="1:6" ht="34.5">
      <c r="A1" s="3760" t="s">
        <v>3</v>
      </c>
      <c r="B1" s="6" t="s">
        <v>4</v>
      </c>
      <c r="C1" s="319" t="s">
        <v>5</v>
      </c>
      <c r="D1" s="234" t="s">
        <v>9433</v>
      </c>
      <c r="E1" s="1746" t="s">
        <v>9434</v>
      </c>
      <c r="F1" s="1755"/>
    </row>
    <row r="2" spans="1:6" ht="34.5">
      <c r="A2" s="162" t="s">
        <v>3546</v>
      </c>
      <c r="B2" s="93" t="s">
        <v>3547</v>
      </c>
      <c r="C2" s="322"/>
      <c r="D2" s="256">
        <v>2</v>
      </c>
      <c r="E2" s="1747" t="s">
        <v>3778</v>
      </c>
      <c r="F2" s="1755"/>
    </row>
    <row r="3" spans="1:6" ht="34.5">
      <c r="A3" s="1341" t="s">
        <v>3548</v>
      </c>
      <c r="B3" s="598" t="s">
        <v>3547</v>
      </c>
      <c r="C3" s="321"/>
      <c r="D3" s="250">
        <v>3</v>
      </c>
      <c r="E3" s="1748" t="s">
        <v>9435</v>
      </c>
      <c r="F3" s="281"/>
    </row>
    <row r="4" spans="1:6" ht="32.25" thickBot="1">
      <c r="A4" s="1695" t="s">
        <v>3550</v>
      </c>
      <c r="B4" s="1719" t="s">
        <v>3547</v>
      </c>
      <c r="C4" s="1696"/>
      <c r="D4" s="1697" t="s">
        <v>9436</v>
      </c>
      <c r="E4" s="1749"/>
      <c r="F4" s="281"/>
    </row>
    <row r="5" spans="1:6" ht="35.25" thickTop="1">
      <c r="A5" s="432" t="s">
        <v>9437</v>
      </c>
      <c r="B5" s="747" t="s">
        <v>3551</v>
      </c>
      <c r="C5" s="747"/>
      <c r="D5" s="1519">
        <v>5</v>
      </c>
      <c r="E5" s="1748" t="s">
        <v>9438</v>
      </c>
      <c r="F5" s="281"/>
    </row>
    <row r="6" spans="1:6" ht="34.5">
      <c r="A6" s="432" t="s">
        <v>3546</v>
      </c>
      <c r="B6" s="747" t="s">
        <v>3551</v>
      </c>
      <c r="C6" s="747"/>
      <c r="D6" s="1519">
        <v>3</v>
      </c>
      <c r="E6" s="1748" t="s">
        <v>3791</v>
      </c>
      <c r="F6" s="281"/>
    </row>
    <row r="7" spans="1:6" ht="34.5">
      <c r="A7" s="162" t="s">
        <v>3552</v>
      </c>
      <c r="B7" s="459" t="s">
        <v>3551</v>
      </c>
      <c r="C7" s="459"/>
      <c r="D7" s="1641">
        <v>5</v>
      </c>
      <c r="E7" s="1747" t="s">
        <v>3619</v>
      </c>
      <c r="F7" s="281"/>
    </row>
    <row r="8" spans="1:6" ht="34.5">
      <c r="A8" s="162" t="s">
        <v>3549</v>
      </c>
      <c r="B8" s="459" t="s">
        <v>3551</v>
      </c>
      <c r="C8" s="459"/>
      <c r="D8" s="1641">
        <v>9</v>
      </c>
      <c r="E8" s="1747" t="s">
        <v>3612</v>
      </c>
      <c r="F8" s="281"/>
    </row>
    <row r="9" spans="1:6" ht="34.5">
      <c r="A9" s="162" t="s">
        <v>9439</v>
      </c>
      <c r="B9" s="459" t="s">
        <v>3551</v>
      </c>
      <c r="C9" s="459" t="s">
        <v>3866</v>
      </c>
      <c r="D9" s="1641" t="s">
        <v>2850</v>
      </c>
      <c r="E9" s="1747"/>
      <c r="F9" s="281"/>
    </row>
    <row r="10" spans="1:6" ht="32.25" thickBot="1">
      <c r="A10" s="1654" t="s">
        <v>3550</v>
      </c>
      <c r="B10" s="1655" t="s">
        <v>3551</v>
      </c>
      <c r="C10" s="1655"/>
      <c r="D10" s="1699" t="s">
        <v>3803</v>
      </c>
      <c r="E10" s="1750"/>
      <c r="F10" s="281"/>
    </row>
    <row r="11" spans="1:6" ht="35.25" thickTop="1">
      <c r="A11" s="432" t="s">
        <v>9440</v>
      </c>
      <c r="B11" s="747" t="s">
        <v>3554</v>
      </c>
      <c r="C11" s="747"/>
      <c r="D11" s="1519" t="s">
        <v>9441</v>
      </c>
      <c r="E11" s="1748"/>
      <c r="F11" s="281"/>
    </row>
    <row r="12" spans="1:6" ht="34.5">
      <c r="A12" s="432" t="s">
        <v>3546</v>
      </c>
      <c r="B12" s="747" t="s">
        <v>3554</v>
      </c>
      <c r="C12" s="747"/>
      <c r="D12" s="1519">
        <v>3</v>
      </c>
      <c r="E12" s="1748" t="s">
        <v>3750</v>
      </c>
      <c r="F12" s="281"/>
    </row>
    <row r="13" spans="1:6" ht="34.5">
      <c r="A13" s="432" t="s">
        <v>9442</v>
      </c>
      <c r="B13" s="747" t="s">
        <v>3554</v>
      </c>
      <c r="C13" s="747"/>
      <c r="D13" s="1519">
        <v>6</v>
      </c>
      <c r="E13" s="1748" t="s">
        <v>9443</v>
      </c>
      <c r="F13" s="281"/>
    </row>
    <row r="14" spans="1:6" ht="34.5">
      <c r="A14" s="162" t="s">
        <v>9444</v>
      </c>
      <c r="B14" s="459" t="s">
        <v>3554</v>
      </c>
      <c r="C14" s="459"/>
      <c r="D14" s="1641">
        <v>11</v>
      </c>
      <c r="E14" s="1751" t="s">
        <v>3704</v>
      </c>
      <c r="F14" s="281"/>
    </row>
    <row r="15" spans="1:6" ht="34.5">
      <c r="A15" s="162" t="s">
        <v>9445</v>
      </c>
      <c r="B15" s="459" t="s">
        <v>3554</v>
      </c>
      <c r="C15" s="459"/>
      <c r="D15" s="1641">
        <v>11</v>
      </c>
      <c r="E15" s="1751" t="s">
        <v>3704</v>
      </c>
      <c r="F15" s="281"/>
    </row>
    <row r="16" spans="1:6" ht="32.25" thickBot="1">
      <c r="A16" s="1654" t="s">
        <v>3550</v>
      </c>
      <c r="B16" s="1655" t="s">
        <v>3554</v>
      </c>
      <c r="C16" s="1655"/>
      <c r="D16" s="1699" t="s">
        <v>3815</v>
      </c>
      <c r="E16" s="1750"/>
      <c r="F16" s="281"/>
    </row>
    <row r="17" spans="1:6" ht="35.25" thickTop="1">
      <c r="A17" s="432" t="s">
        <v>9446</v>
      </c>
      <c r="B17" s="747" t="s">
        <v>3556</v>
      </c>
      <c r="C17" s="747"/>
      <c r="D17" s="1519">
        <v>4</v>
      </c>
      <c r="E17" s="1752" t="s">
        <v>3769</v>
      </c>
      <c r="F17" s="281"/>
    </row>
    <row r="18" spans="1:6" ht="34.5">
      <c r="A18" s="432" t="s">
        <v>9447</v>
      </c>
      <c r="B18" s="747" t="s">
        <v>3556</v>
      </c>
      <c r="C18" s="747"/>
      <c r="D18" s="1519" t="s">
        <v>3578</v>
      </c>
      <c r="E18" s="1752"/>
      <c r="F18" s="281"/>
    </row>
    <row r="19" spans="1:6" ht="34.5">
      <c r="A19" s="432" t="s">
        <v>9442</v>
      </c>
      <c r="B19" s="459" t="s">
        <v>3556</v>
      </c>
      <c r="C19" s="459"/>
      <c r="D19" s="1641">
        <v>9</v>
      </c>
      <c r="E19" s="1753" t="s">
        <v>3691</v>
      </c>
      <c r="F19" s="1453"/>
    </row>
    <row r="20" spans="1:6" ht="34.5">
      <c r="A20" s="162" t="s">
        <v>9444</v>
      </c>
      <c r="B20" s="459" t="s">
        <v>3556</v>
      </c>
      <c r="C20" s="459"/>
      <c r="D20" s="1641">
        <v>14</v>
      </c>
      <c r="E20" s="1751" t="s">
        <v>3823</v>
      </c>
      <c r="F20" s="1453"/>
    </row>
    <row r="21" spans="1:6" ht="35.25" thickBot="1">
      <c r="A21" s="162" t="s">
        <v>9445</v>
      </c>
      <c r="B21" s="459" t="s">
        <v>3556</v>
      </c>
      <c r="C21" s="459"/>
      <c r="D21" s="1641" t="s">
        <v>9448</v>
      </c>
      <c r="E21" s="1753"/>
      <c r="F21" s="1453"/>
    </row>
    <row r="22" spans="1:6" ht="35.25" thickBot="1">
      <c r="A22" s="1756" t="s">
        <v>3</v>
      </c>
      <c r="B22" s="1757" t="s">
        <v>4</v>
      </c>
      <c r="C22" s="1758" t="s">
        <v>5</v>
      </c>
      <c r="D22" s="1759" t="s">
        <v>9433</v>
      </c>
      <c r="E22" s="1760" t="s">
        <v>9434</v>
      </c>
      <c r="F22" s="1453"/>
    </row>
    <row r="23" spans="1:6" ht="35.25" thickBot="1">
      <c r="A23" s="1654" t="s">
        <v>3550</v>
      </c>
      <c r="B23" s="1655" t="s">
        <v>3556</v>
      </c>
      <c r="C23" s="1655"/>
      <c r="D23" s="1699" t="s">
        <v>3826</v>
      </c>
      <c r="E23" s="1754"/>
      <c r="F23" s="1453"/>
    </row>
    <row r="24" spans="1:6" ht="35.25" thickTop="1">
      <c r="A24" s="432" t="s">
        <v>3546</v>
      </c>
      <c r="B24" s="747" t="s">
        <v>3558</v>
      </c>
      <c r="C24" s="747"/>
      <c r="D24" s="1519">
        <v>7</v>
      </c>
      <c r="E24" s="1752"/>
      <c r="F24" s="3757"/>
    </row>
    <row r="25" spans="1:6" ht="34.5">
      <c r="A25" s="162" t="s">
        <v>3559</v>
      </c>
      <c r="B25" s="459" t="s">
        <v>3558</v>
      </c>
      <c r="C25" s="459"/>
      <c r="D25" s="1641">
        <v>14</v>
      </c>
      <c r="E25" s="1753"/>
      <c r="F25" s="3757"/>
    </row>
    <row r="26" spans="1:6" ht="35.25" thickBot="1">
      <c r="A26" s="1654"/>
      <c r="B26" s="1655"/>
      <c r="C26" s="1655"/>
      <c r="D26" s="1699"/>
      <c r="E26" s="1754"/>
      <c r="F26" s="3757"/>
    </row>
    <row r="27" spans="1:6" ht="35.25" thickTop="1">
      <c r="A27" s="432"/>
      <c r="B27" s="747"/>
      <c r="C27" s="747"/>
      <c r="D27" s="1519"/>
      <c r="E27" s="1752"/>
      <c r="F27" s="3757"/>
    </row>
    <row r="28" spans="1:6" ht="34.5">
      <c r="A28" s="162"/>
      <c r="B28" s="459"/>
      <c r="C28" s="459"/>
      <c r="D28" s="1641"/>
      <c r="E28" s="1753"/>
      <c r="F28" s="3757"/>
    </row>
    <row r="29" spans="1:6" ht="34.5">
      <c r="A29" s="162"/>
      <c r="B29" s="459"/>
      <c r="C29" s="459"/>
      <c r="D29" s="1641"/>
      <c r="E29" s="1747"/>
      <c r="F29" s="3757"/>
    </row>
    <row r="30" spans="1:6" ht="32.25" thickBot="1">
      <c r="A30" s="1654"/>
      <c r="B30" s="1655"/>
      <c r="C30" s="1655"/>
      <c r="D30" s="1699"/>
      <c r="E30" s="1750"/>
      <c r="F30" s="3757"/>
    </row>
    <row r="31" spans="1:6" ht="35.25" thickTop="1">
      <c r="A31" s="967" t="s">
        <v>3561</v>
      </c>
      <c r="B31" s="751" t="s">
        <v>3562</v>
      </c>
      <c r="C31" s="1684"/>
      <c r="D31" s="1529">
        <v>75</v>
      </c>
      <c r="E31" s="1748"/>
      <c r="F31" s="3757"/>
    </row>
    <row r="32" spans="1:6" ht="34.5">
      <c r="A32" s="967" t="s">
        <v>3561</v>
      </c>
      <c r="B32" s="751" t="s">
        <v>3562</v>
      </c>
      <c r="C32" s="1684"/>
      <c r="D32" s="1529">
        <v>75</v>
      </c>
      <c r="E32" s="1748"/>
      <c r="F32" s="3757"/>
    </row>
    <row r="33" spans="1:5" ht="34.5">
      <c r="A33" s="1340" t="s">
        <v>3563</v>
      </c>
      <c r="B33" s="753" t="s">
        <v>3564</v>
      </c>
      <c r="C33" s="899"/>
      <c r="D33" s="1114">
        <v>85</v>
      </c>
      <c r="E33" s="1751"/>
    </row>
    <row r="34" spans="1:5" ht="32.25" thickBot="1">
      <c r="A34" s="1686" t="s">
        <v>3565</v>
      </c>
      <c r="B34" s="1687" t="s">
        <v>3566</v>
      </c>
      <c r="C34" s="1688"/>
      <c r="D34" s="1689" t="s">
        <v>2842</v>
      </c>
      <c r="E34" s="1750"/>
    </row>
    <row r="35" spans="1:5" ht="35.25" thickBot="1">
      <c r="A35" s="1686" t="s">
        <v>3565</v>
      </c>
      <c r="B35" s="1687" t="s">
        <v>3566</v>
      </c>
      <c r="C35" s="1688"/>
      <c r="D35" s="1689" t="s">
        <v>2842</v>
      </c>
      <c r="E35" s="1752"/>
    </row>
    <row r="36" spans="1:5" ht="34.5">
      <c r="A36" s="162"/>
      <c r="B36" s="459"/>
      <c r="C36" s="459"/>
      <c r="D36" s="1641"/>
      <c r="E36" s="1753"/>
    </row>
    <row r="37" spans="1:5" ht="34.5">
      <c r="A37" s="162"/>
      <c r="B37" s="459"/>
      <c r="C37" s="459"/>
      <c r="D37" s="1641"/>
      <c r="E37" s="1751"/>
    </row>
    <row r="38" spans="1:5" ht="35.25" thickBot="1">
      <c r="A38" s="1654"/>
      <c r="B38" s="1655"/>
      <c r="C38" s="1655"/>
      <c r="D38" s="1699"/>
      <c r="E38" s="1754"/>
    </row>
    <row r="39" spans="1:5" ht="35.25" thickTop="1">
      <c r="A39" s="432"/>
      <c r="B39" s="747"/>
      <c r="C39" s="747"/>
      <c r="D39" s="1519"/>
      <c r="E39" s="1752"/>
    </row>
    <row r="40" spans="1:5" ht="34.5">
      <c r="A40" s="162"/>
      <c r="B40" s="459"/>
      <c r="C40" s="459"/>
      <c r="D40" s="1641"/>
      <c r="E40" s="1753"/>
    </row>
    <row r="41" spans="1:5" ht="34.5">
      <c r="A41" s="432"/>
      <c r="B41" s="747"/>
      <c r="C41" s="747"/>
      <c r="D41" s="1519"/>
      <c r="E41" s="1748"/>
    </row>
    <row r="42" spans="1:5" ht="34.5">
      <c r="A42" s="162"/>
      <c r="B42" s="459"/>
      <c r="C42" s="459"/>
      <c r="D42" s="1641"/>
      <c r="E42" s="1747"/>
    </row>
    <row r="43" spans="1:5" ht="34.5">
      <c r="A43" s="162"/>
      <c r="B43" s="459"/>
      <c r="C43" s="459"/>
      <c r="D43" s="1641"/>
      <c r="E43" s="1747"/>
    </row>
    <row r="44" spans="1:5" ht="32.25" thickBot="1">
      <c r="A44" s="1654"/>
      <c r="B44" s="1655"/>
      <c r="C44" s="1655"/>
      <c r="D44" s="1699"/>
      <c r="E44" s="1750"/>
    </row>
    <row r="45" spans="1:5" ht="35.25" thickTop="1">
      <c r="A45" s="432"/>
      <c r="B45" s="747"/>
      <c r="C45" s="747"/>
      <c r="D45" s="1519"/>
      <c r="E45" s="1748"/>
    </row>
    <row r="46" spans="1:5" ht="34.5">
      <c r="A46" s="432"/>
      <c r="B46" s="747"/>
      <c r="C46" s="747"/>
      <c r="D46" s="1519"/>
      <c r="E46" s="1748"/>
    </row>
    <row r="47" spans="1:5" ht="34.5">
      <c r="A47" s="162"/>
      <c r="B47" s="459"/>
      <c r="C47" s="459"/>
      <c r="D47" s="1641"/>
      <c r="E47" s="1751"/>
    </row>
    <row r="48" spans="1:5" ht="32.25" thickBot="1">
      <c r="A48" s="1654"/>
      <c r="B48" s="1655"/>
      <c r="C48" s="1655"/>
      <c r="D48" s="1699"/>
      <c r="E48" s="1750"/>
    </row>
    <row r="49" spans="1:5" ht="35.25" thickTop="1">
      <c r="A49" s="432"/>
      <c r="B49" s="747"/>
      <c r="C49" s="747"/>
      <c r="D49" s="1519"/>
      <c r="E49" s="1752"/>
    </row>
    <row r="50" spans="1:5" ht="34.5">
      <c r="A50" s="162"/>
      <c r="B50" s="459"/>
      <c r="C50" s="459"/>
      <c r="D50" s="1641"/>
      <c r="E50" s="1753"/>
    </row>
    <row r="51" spans="1:5" ht="34.5">
      <c r="A51" s="162"/>
      <c r="B51" s="459"/>
      <c r="C51" s="459"/>
      <c r="D51" s="1641"/>
      <c r="E51" s="1751"/>
    </row>
    <row r="52" spans="1:5" ht="35.25" thickBot="1">
      <c r="A52" s="1654"/>
      <c r="B52" s="1655"/>
      <c r="C52" s="1655"/>
      <c r="D52" s="1699"/>
      <c r="E52" s="1754"/>
    </row>
    <row r="53" spans="1:5" ht="35.25" thickTop="1">
      <c r="A53" s="432"/>
      <c r="B53" s="747"/>
      <c r="C53" s="747"/>
      <c r="D53" s="1519"/>
      <c r="E53" s="1752"/>
    </row>
    <row r="54" spans="1:5" ht="34.5">
      <c r="A54" s="162"/>
      <c r="B54" s="459"/>
      <c r="C54" s="459"/>
      <c r="D54" s="1641"/>
      <c r="E54" s="1753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FE305-E003-4C13-952C-0C42BDCE053D}">
  <sheetPr>
    <tabColor indexed="16"/>
  </sheetPr>
  <dimension ref="A1:X559"/>
  <sheetViews>
    <sheetView view="pageBreakPreview" zoomScale="60" zoomScaleNormal="100" workbookViewId="0">
      <selection activeCell="A6" sqref="A6"/>
    </sheetView>
  </sheetViews>
  <sheetFormatPr defaultRowHeight="34.5"/>
  <cols>
    <col min="1" max="1" width="36.42578125" style="3" customWidth="1"/>
    <col min="2" max="3" width="13.42578125" style="3" customWidth="1"/>
    <col min="4" max="4" width="9.85546875" style="3" customWidth="1"/>
    <col min="5" max="5" width="9.85546875" style="73" customWidth="1"/>
    <col min="6" max="6" width="10.85546875" style="994" customWidth="1"/>
    <col min="7" max="7" width="10.7109375" style="3" customWidth="1"/>
    <col min="8" max="9" width="10.85546875" style="3" customWidth="1"/>
    <col min="10" max="10" width="10.5703125" style="3" customWidth="1"/>
    <col min="11" max="11" width="10.85546875" style="3" customWidth="1"/>
    <col min="12" max="12" width="10.85546875" style="582" customWidth="1"/>
    <col min="13" max="14" width="10.85546875" style="3" customWidth="1"/>
    <col min="15" max="15" width="12.5703125" style="3" customWidth="1"/>
    <col min="16" max="17" width="10.85546875" style="3" customWidth="1"/>
    <col min="18" max="18" width="10.85546875" style="994" customWidth="1"/>
    <col min="19" max="20" width="10.85546875" style="3" customWidth="1"/>
    <col min="21" max="21" width="10.85546875" style="1059" customWidth="1"/>
    <col min="22" max="23" width="10.85546875" style="3" customWidth="1"/>
    <col min="24" max="16384" width="9.140625" style="3"/>
  </cols>
  <sheetData>
    <row r="1" spans="1:23" s="1" customFormat="1" ht="51.75" customHeight="1">
      <c r="A1" s="1" t="s">
        <v>1</v>
      </c>
      <c r="B1" s="2"/>
      <c r="E1" s="2"/>
      <c r="F1" s="994"/>
      <c r="L1" s="572"/>
      <c r="R1" s="994"/>
      <c r="U1" s="1059"/>
    </row>
    <row r="2" spans="1:23" s="1" customFormat="1" ht="51.75" customHeight="1">
      <c r="A2" s="1" t="s">
        <v>9449</v>
      </c>
      <c r="C2" s="2"/>
      <c r="E2" s="2"/>
      <c r="F2" s="994"/>
      <c r="L2" s="572"/>
      <c r="R2" s="994"/>
      <c r="U2" s="1059"/>
    </row>
    <row r="3" spans="1:23" ht="51.75" customHeight="1" thickBot="1">
      <c r="E3" s="4"/>
      <c r="F3" s="1035"/>
      <c r="G3" s="4"/>
      <c r="H3" s="4"/>
      <c r="I3" s="4"/>
    </row>
    <row r="4" spans="1:23" s="10" customFormat="1" ht="51" customHeight="1">
      <c r="A4" s="5" t="s">
        <v>3</v>
      </c>
      <c r="B4" s="6" t="s">
        <v>4</v>
      </c>
      <c r="C4" s="7" t="s">
        <v>5</v>
      </c>
      <c r="D4" s="8" t="s">
        <v>6</v>
      </c>
      <c r="E4" s="9" t="s">
        <v>6</v>
      </c>
      <c r="F4" s="3777" t="s">
        <v>86</v>
      </c>
      <c r="G4" s="3777"/>
      <c r="H4" s="3777"/>
      <c r="I4" s="3777" t="s">
        <v>538</v>
      </c>
      <c r="J4" s="3777"/>
      <c r="K4" s="3777"/>
      <c r="L4" s="3770" t="s">
        <v>9450</v>
      </c>
      <c r="M4" s="3777"/>
      <c r="N4" s="3777"/>
      <c r="O4" s="3777" t="s">
        <v>5436</v>
      </c>
      <c r="P4" s="3777"/>
      <c r="Q4" s="3777"/>
      <c r="R4" s="3777" t="s">
        <v>9451</v>
      </c>
      <c r="S4" s="3777"/>
      <c r="T4" s="3777"/>
      <c r="U4" s="3777" t="s">
        <v>9452</v>
      </c>
      <c r="V4" s="3777"/>
      <c r="W4" s="3777"/>
    </row>
    <row r="5" spans="1:23" s="10" customFormat="1" ht="51.75" customHeight="1" thickBot="1">
      <c r="A5" s="11"/>
      <c r="B5" s="12"/>
      <c r="C5" s="13" t="s">
        <v>11</v>
      </c>
      <c r="D5" s="14" t="s">
        <v>12</v>
      </c>
      <c r="E5" s="15" t="s">
        <v>13</v>
      </c>
      <c r="F5" s="995" t="s">
        <v>7</v>
      </c>
      <c r="G5" s="17" t="s">
        <v>9453</v>
      </c>
      <c r="H5" s="18" t="s">
        <v>16</v>
      </c>
      <c r="I5" s="1265" t="s">
        <v>7</v>
      </c>
      <c r="J5" s="1266" t="s">
        <v>9454</v>
      </c>
      <c r="K5" s="1267" t="s">
        <v>16</v>
      </c>
      <c r="L5" s="991" t="s">
        <v>7</v>
      </c>
      <c r="M5" s="17" t="s">
        <v>9454</v>
      </c>
      <c r="N5" s="18" t="s">
        <v>16</v>
      </c>
      <c r="O5" s="1261" t="s">
        <v>7</v>
      </c>
      <c r="P5" s="1262" t="s">
        <v>9454</v>
      </c>
      <c r="Q5" s="1263" t="s">
        <v>16</v>
      </c>
      <c r="R5" s="995" t="s">
        <v>7</v>
      </c>
      <c r="S5" s="17" t="s">
        <v>9454</v>
      </c>
      <c r="T5" s="18" t="s">
        <v>16</v>
      </c>
      <c r="U5" s="1311" t="s">
        <v>7</v>
      </c>
      <c r="V5" s="1312" t="s">
        <v>9454</v>
      </c>
      <c r="W5" s="1313" t="s">
        <v>16</v>
      </c>
    </row>
    <row r="6" spans="1:23" ht="51.75" customHeight="1">
      <c r="A6" s="63" t="s">
        <v>9455</v>
      </c>
      <c r="B6" s="29"/>
      <c r="C6" s="30"/>
      <c r="D6" s="40"/>
      <c r="E6" s="34"/>
      <c r="F6" s="1048"/>
      <c r="G6" s="26"/>
      <c r="H6" s="978"/>
      <c r="I6" s="1268"/>
      <c r="J6" s="1268"/>
      <c r="K6" s="1269"/>
      <c r="L6" s="983"/>
      <c r="M6" s="26"/>
      <c r="N6" s="27"/>
      <c r="O6" s="1264"/>
      <c r="P6" s="1284"/>
      <c r="Q6" s="1285"/>
      <c r="R6" s="1362"/>
      <c r="S6" s="20"/>
      <c r="T6" s="27"/>
      <c r="U6" s="1314"/>
      <c r="V6" s="1154"/>
      <c r="W6" s="1315"/>
    </row>
    <row r="7" spans="1:23" ht="48" customHeight="1">
      <c r="A7" s="28" t="s">
        <v>9456</v>
      </c>
      <c r="B7" s="29" t="s">
        <v>724</v>
      </c>
      <c r="C7" s="30" t="s">
        <v>653</v>
      </c>
      <c r="D7" s="44">
        <v>60</v>
      </c>
      <c r="E7" s="45"/>
      <c r="F7" s="1049">
        <v>20737</v>
      </c>
      <c r="G7" s="46">
        <v>2200</v>
      </c>
      <c r="H7" s="979">
        <v>44</v>
      </c>
      <c r="I7" s="666"/>
      <c r="J7" s="666"/>
      <c r="K7" s="1270"/>
      <c r="L7" s="847"/>
      <c r="M7" s="46"/>
      <c r="N7" s="43"/>
      <c r="O7" s="1286"/>
      <c r="P7" s="1287"/>
      <c r="Q7" s="535"/>
      <c r="R7" s="1363"/>
      <c r="S7" s="42"/>
      <c r="T7" s="43"/>
      <c r="U7" s="1358">
        <v>20614</v>
      </c>
      <c r="V7" s="1317">
        <v>2150</v>
      </c>
      <c r="W7" s="1318">
        <v>43</v>
      </c>
    </row>
    <row r="8" spans="1:23" ht="51.75" customHeight="1">
      <c r="A8" s="28" t="s">
        <v>9457</v>
      </c>
      <c r="B8" s="29" t="s">
        <v>724</v>
      </c>
      <c r="C8" s="30" t="s">
        <v>1629</v>
      </c>
      <c r="D8" s="44">
        <v>65</v>
      </c>
      <c r="E8" s="45"/>
      <c r="F8" s="1049">
        <v>20435</v>
      </c>
      <c r="G8" s="46">
        <v>2240</v>
      </c>
      <c r="H8" s="979">
        <v>56</v>
      </c>
      <c r="I8" s="666"/>
      <c r="J8" s="666"/>
      <c r="K8" s="1270"/>
      <c r="L8" s="847"/>
      <c r="M8" s="46"/>
      <c r="N8" s="43"/>
      <c r="O8" s="1286"/>
      <c r="P8" s="1287"/>
      <c r="Q8" s="535"/>
      <c r="R8" s="1363"/>
      <c r="S8" s="42"/>
      <c r="T8" s="43"/>
      <c r="U8" s="1358">
        <v>20567</v>
      </c>
      <c r="V8" s="1317">
        <v>2240</v>
      </c>
      <c r="W8" s="1318">
        <v>56</v>
      </c>
    </row>
    <row r="9" spans="1:23" ht="51.75" customHeight="1">
      <c r="A9" s="28" t="s">
        <v>9458</v>
      </c>
      <c r="B9" s="42">
        <v>65</v>
      </c>
      <c r="C9" s="43"/>
      <c r="D9" s="44"/>
      <c r="E9" s="45"/>
      <c r="F9" s="1049">
        <v>20737</v>
      </c>
      <c r="G9" s="46">
        <v>2200</v>
      </c>
      <c r="H9" s="979">
        <v>55</v>
      </c>
      <c r="I9" s="666"/>
      <c r="J9" s="666"/>
      <c r="K9" s="1270"/>
      <c r="L9" s="847"/>
      <c r="M9" s="46"/>
      <c r="N9" s="43"/>
      <c r="O9" s="1286"/>
      <c r="P9" s="1287"/>
      <c r="Q9" s="535"/>
      <c r="R9" s="1363"/>
      <c r="S9" s="42"/>
      <c r="T9" s="43"/>
      <c r="U9" s="1358">
        <v>20521</v>
      </c>
      <c r="V9" s="1317">
        <v>2200</v>
      </c>
      <c r="W9" s="1318">
        <v>55</v>
      </c>
    </row>
    <row r="10" spans="1:23" ht="51.75" customHeight="1">
      <c r="A10" s="28" t="s">
        <v>9459</v>
      </c>
      <c r="B10" s="48"/>
      <c r="C10" s="49"/>
      <c r="D10" s="50"/>
      <c r="E10" s="51"/>
      <c r="F10" s="1050"/>
      <c r="G10" s="52"/>
      <c r="H10" s="980"/>
      <c r="I10" s="1271"/>
      <c r="J10" s="1271"/>
      <c r="K10" s="1272"/>
      <c r="L10" s="984"/>
      <c r="M10" s="52"/>
      <c r="N10" s="49"/>
      <c r="O10" s="1288"/>
      <c r="P10" s="1289"/>
      <c r="Q10" s="1290"/>
      <c r="R10" s="1364"/>
      <c r="S10" s="48"/>
      <c r="T10" s="49"/>
      <c r="U10" s="1359"/>
      <c r="V10" s="1320"/>
      <c r="W10" s="1321"/>
    </row>
    <row r="11" spans="1:23" ht="51.75" customHeight="1">
      <c r="A11" s="28" t="s">
        <v>9460</v>
      </c>
      <c r="B11" s="48"/>
      <c r="C11" s="49"/>
      <c r="D11" s="50"/>
      <c r="E11" s="51"/>
      <c r="F11" s="1050"/>
      <c r="G11" s="52"/>
      <c r="H11" s="980"/>
      <c r="I11" s="1271"/>
      <c r="J11" s="1271"/>
      <c r="K11" s="1272"/>
      <c r="L11" s="984"/>
      <c r="M11" s="52"/>
      <c r="N11" s="49"/>
      <c r="O11" s="1288"/>
      <c r="P11" s="1289"/>
      <c r="Q11" s="1290"/>
      <c r="R11" s="1364"/>
      <c r="S11" s="48"/>
      <c r="T11" s="49"/>
      <c r="U11" s="1359"/>
      <c r="V11" s="1320"/>
      <c r="W11" s="1321"/>
    </row>
    <row r="12" spans="1:23" ht="51.75" customHeight="1">
      <c r="A12" s="28" t="s">
        <v>9461</v>
      </c>
      <c r="B12" s="84" t="s">
        <v>2388</v>
      </c>
      <c r="C12" s="1041" t="s">
        <v>9462</v>
      </c>
      <c r="D12" s="130">
        <v>60</v>
      </c>
      <c r="E12" s="1042"/>
      <c r="F12" s="1048">
        <v>20530</v>
      </c>
      <c r="G12" s="92">
        <v>2150</v>
      </c>
      <c r="H12" s="1043">
        <v>43</v>
      </c>
      <c r="I12" s="1162"/>
      <c r="J12" s="1162"/>
      <c r="K12" s="1273"/>
      <c r="L12" s="846"/>
      <c r="M12" s="92"/>
      <c r="N12" s="1041"/>
      <c r="O12" s="1291"/>
      <c r="P12" s="1292"/>
      <c r="Q12" s="1293"/>
      <c r="R12" s="1362"/>
      <c r="S12" s="84"/>
      <c r="T12" s="1041"/>
      <c r="U12" s="1360"/>
      <c r="V12" s="1322"/>
      <c r="W12" s="1323"/>
    </row>
    <row r="13" spans="1:23" ht="51.75" customHeight="1">
      <c r="A13" s="28" t="s">
        <v>9463</v>
      </c>
      <c r="B13" s="84" t="s">
        <v>2388</v>
      </c>
      <c r="C13" s="1041" t="s">
        <v>9464</v>
      </c>
      <c r="D13" s="137"/>
      <c r="E13" s="45"/>
      <c r="F13" s="1049">
        <v>20530</v>
      </c>
      <c r="G13" s="46">
        <v>2160</v>
      </c>
      <c r="H13" s="979">
        <v>54</v>
      </c>
      <c r="I13" s="666"/>
      <c r="J13" s="666"/>
      <c r="K13" s="1270"/>
      <c r="L13" s="847"/>
      <c r="M13" s="46"/>
      <c r="N13" s="43"/>
      <c r="O13" s="1286"/>
      <c r="P13" s="1287"/>
      <c r="Q13" s="535"/>
      <c r="R13" s="1363"/>
      <c r="S13" s="42"/>
      <c r="T13" s="43"/>
      <c r="U13" s="1358"/>
      <c r="V13" s="1317"/>
      <c r="W13" s="1318"/>
    </row>
    <row r="14" spans="1:23" ht="51.75" customHeight="1">
      <c r="A14" s="28" t="s">
        <v>9465</v>
      </c>
      <c r="B14" s="84"/>
      <c r="C14" s="1041"/>
      <c r="D14" s="130"/>
      <c r="E14" s="1042"/>
      <c r="F14" s="1048"/>
      <c r="G14" s="92"/>
      <c r="H14" s="1043"/>
      <c r="I14" s="1162"/>
      <c r="J14" s="1162"/>
      <c r="K14" s="1273"/>
      <c r="L14" s="846"/>
      <c r="M14" s="92"/>
      <c r="N14" s="1041"/>
      <c r="O14" s="1291"/>
      <c r="P14" s="1292"/>
      <c r="Q14" s="1293"/>
      <c r="R14" s="1362"/>
      <c r="S14" s="84"/>
      <c r="T14" s="1041"/>
      <c r="U14" s="1360"/>
      <c r="V14" s="1322"/>
      <c r="W14" s="1323"/>
    </row>
    <row r="15" spans="1:23" ht="51.75" customHeight="1">
      <c r="A15" s="28" t="s">
        <v>9466</v>
      </c>
      <c r="B15" s="42">
        <v>65</v>
      </c>
      <c r="C15" s="43"/>
      <c r="D15" s="137"/>
      <c r="E15" s="45"/>
      <c r="F15" s="1049">
        <v>20371</v>
      </c>
      <c r="G15" s="46">
        <v>2200</v>
      </c>
      <c r="H15" s="979">
        <v>55</v>
      </c>
      <c r="I15" s="666"/>
      <c r="J15" s="666"/>
      <c r="K15" s="1270"/>
      <c r="L15" s="847"/>
      <c r="M15" s="46"/>
      <c r="N15" s="43"/>
      <c r="O15" s="1286"/>
      <c r="P15" s="1287"/>
      <c r="Q15" s="535"/>
      <c r="R15" s="1363"/>
      <c r="S15" s="42"/>
      <c r="T15" s="43"/>
      <c r="U15" s="1358"/>
      <c r="V15" s="1317"/>
      <c r="W15" s="1318"/>
    </row>
    <row r="16" spans="1:23" ht="51.75" customHeight="1">
      <c r="A16" s="28" t="s">
        <v>9467</v>
      </c>
      <c r="B16" s="84">
        <v>75</v>
      </c>
      <c r="C16" s="1041"/>
      <c r="D16" s="130"/>
      <c r="E16" s="1042"/>
      <c r="F16" s="1048">
        <v>20412</v>
      </c>
      <c r="G16" s="92">
        <v>1860</v>
      </c>
      <c r="H16" s="1043">
        <v>62</v>
      </c>
      <c r="I16" s="1162"/>
      <c r="J16" s="1162"/>
      <c r="K16" s="1273"/>
      <c r="L16" s="846"/>
      <c r="M16" s="92"/>
      <c r="N16" s="1041"/>
      <c r="O16" s="1291"/>
      <c r="P16" s="1292"/>
      <c r="Q16" s="1293"/>
      <c r="R16" s="1362"/>
      <c r="S16" s="84"/>
      <c r="T16" s="1041"/>
      <c r="U16" s="1360"/>
      <c r="V16" s="1322"/>
      <c r="W16" s="1323"/>
    </row>
    <row r="17" spans="1:23" ht="51.75" customHeight="1">
      <c r="A17" s="28" t="s">
        <v>9468</v>
      </c>
      <c r="B17" s="84" t="s">
        <v>2388</v>
      </c>
      <c r="C17" s="1041" t="s">
        <v>334</v>
      </c>
      <c r="D17" s="130">
        <v>150</v>
      </c>
      <c r="E17" s="1042"/>
      <c r="F17" s="1048">
        <v>20530</v>
      </c>
      <c r="G17" s="92">
        <v>2160</v>
      </c>
      <c r="H17" s="1043">
        <v>108</v>
      </c>
      <c r="I17" s="1162"/>
      <c r="J17" s="1162"/>
      <c r="K17" s="1273"/>
      <c r="L17" s="846"/>
      <c r="M17" s="92"/>
      <c r="N17" s="1041"/>
      <c r="O17" s="1291"/>
      <c r="P17" s="1292"/>
      <c r="Q17" s="1293"/>
      <c r="R17" s="1362"/>
      <c r="S17" s="84"/>
      <c r="T17" s="1041"/>
      <c r="U17" s="1360"/>
      <c r="V17" s="1322"/>
      <c r="W17" s="1323"/>
    </row>
    <row r="18" spans="1:23" ht="51.75" customHeight="1">
      <c r="A18" s="28" t="s">
        <v>9469</v>
      </c>
      <c r="B18" s="84"/>
      <c r="C18" s="1041"/>
      <c r="D18" s="130">
        <v>130</v>
      </c>
      <c r="E18" s="1042"/>
      <c r="F18" s="1048">
        <v>20406</v>
      </c>
      <c r="G18" s="92">
        <v>2580</v>
      </c>
      <c r="H18" s="1043">
        <v>86</v>
      </c>
      <c r="I18" s="1162"/>
      <c r="J18" s="1162"/>
      <c r="K18" s="1273"/>
      <c r="L18" s="846"/>
      <c r="M18" s="92"/>
      <c r="N18" s="1041"/>
      <c r="O18" s="1291"/>
      <c r="P18" s="1292"/>
      <c r="Q18" s="1293"/>
      <c r="R18" s="1362"/>
      <c r="S18" s="84"/>
      <c r="T18" s="1041"/>
      <c r="U18" s="1360"/>
      <c r="V18" s="1322"/>
      <c r="W18" s="1323"/>
    </row>
    <row r="19" spans="1:23" ht="51.75" customHeight="1">
      <c r="A19" s="28" t="s">
        <v>9470</v>
      </c>
      <c r="B19" s="84" t="s">
        <v>2388</v>
      </c>
      <c r="C19" s="1041" t="s">
        <v>1629</v>
      </c>
      <c r="D19" s="130">
        <v>65</v>
      </c>
      <c r="E19" s="1042"/>
      <c r="F19" s="1049">
        <v>20530</v>
      </c>
      <c r="G19" s="46">
        <v>2160</v>
      </c>
      <c r="H19" s="979">
        <v>54</v>
      </c>
      <c r="I19" s="1162"/>
      <c r="J19" s="1162"/>
      <c r="K19" s="1273"/>
      <c r="L19" s="1044"/>
      <c r="M19" s="92"/>
      <c r="N19" s="1041"/>
      <c r="O19" s="1291"/>
      <c r="P19" s="1292"/>
      <c r="Q19" s="1293"/>
      <c r="R19" s="1362"/>
      <c r="S19" s="84"/>
      <c r="T19" s="1041"/>
      <c r="U19" s="1360" t="s">
        <v>9471</v>
      </c>
      <c r="V19" s="1322"/>
      <c r="W19" s="1323"/>
    </row>
    <row r="20" spans="1:23" ht="51.75" customHeight="1">
      <c r="A20" s="28" t="s">
        <v>9472</v>
      </c>
      <c r="B20" s="84" t="s">
        <v>9473</v>
      </c>
      <c r="C20" s="1041" t="s">
        <v>2976</v>
      </c>
      <c r="D20" s="130">
        <v>75</v>
      </c>
      <c r="E20" s="1042"/>
      <c r="F20" s="1048"/>
      <c r="G20" s="92"/>
      <c r="H20" s="1043"/>
      <c r="I20" s="1162"/>
      <c r="J20" s="1162"/>
      <c r="K20" s="1273"/>
      <c r="L20" s="1044">
        <v>20543</v>
      </c>
      <c r="M20" s="92">
        <v>1770</v>
      </c>
      <c r="N20" s="1041">
        <v>59</v>
      </c>
      <c r="O20" s="1291"/>
      <c r="P20" s="1292"/>
      <c r="Q20" s="1293"/>
      <c r="R20" s="1362"/>
      <c r="S20" s="84"/>
      <c r="T20" s="1041"/>
      <c r="U20" s="1360"/>
      <c r="V20" s="1322"/>
      <c r="W20" s="1323"/>
    </row>
    <row r="21" spans="1:23" ht="51.75" customHeight="1">
      <c r="A21" s="28" t="s">
        <v>9474</v>
      </c>
      <c r="B21" s="84" t="s">
        <v>9473</v>
      </c>
      <c r="C21" s="1041" t="s">
        <v>2976</v>
      </c>
      <c r="D21" s="130">
        <v>150</v>
      </c>
      <c r="E21" s="1042"/>
      <c r="F21" s="1048">
        <v>20472</v>
      </c>
      <c r="G21" s="92">
        <v>2160</v>
      </c>
      <c r="H21" s="1043">
        <v>120</v>
      </c>
      <c r="I21" s="1162"/>
      <c r="J21" s="1162"/>
      <c r="K21" s="1273"/>
      <c r="L21" s="1044"/>
      <c r="M21" s="92"/>
      <c r="N21" s="1041"/>
      <c r="O21" s="1354"/>
      <c r="P21" s="1292"/>
      <c r="Q21" s="1293"/>
      <c r="R21" s="1362">
        <v>20476</v>
      </c>
      <c r="S21" s="84">
        <v>2090</v>
      </c>
      <c r="T21" s="1041">
        <v>69.66</v>
      </c>
      <c r="U21" s="1360"/>
      <c r="V21" s="1322"/>
      <c r="W21" s="1323"/>
    </row>
    <row r="22" spans="1:23" ht="51.75" customHeight="1">
      <c r="A22" s="28" t="s">
        <v>9475</v>
      </c>
      <c r="B22" s="84" t="s">
        <v>9473</v>
      </c>
      <c r="C22" s="1041" t="s">
        <v>2976</v>
      </c>
      <c r="D22" s="130">
        <v>100</v>
      </c>
      <c r="E22" s="1042"/>
      <c r="F22" s="1048">
        <v>20775</v>
      </c>
      <c r="G22" s="92">
        <v>2400</v>
      </c>
      <c r="H22" s="1043">
        <v>80</v>
      </c>
      <c r="I22" s="1162"/>
      <c r="J22" s="1162"/>
      <c r="K22" s="1273"/>
      <c r="L22" s="1044"/>
      <c r="M22" s="92"/>
      <c r="N22" s="1041"/>
      <c r="O22" s="1291"/>
      <c r="P22" s="1292"/>
      <c r="Q22" s="1293"/>
      <c r="R22" s="1048">
        <v>20816</v>
      </c>
      <c r="S22" s="84">
        <v>2423</v>
      </c>
      <c r="T22" s="1041">
        <v>80.760000000000005</v>
      </c>
      <c r="U22" s="1360"/>
      <c r="V22" s="1322"/>
      <c r="W22" s="1323"/>
    </row>
    <row r="23" spans="1:23" ht="51.75" customHeight="1">
      <c r="A23" s="28" t="s">
        <v>9476</v>
      </c>
      <c r="B23" s="84" t="s">
        <v>724</v>
      </c>
      <c r="C23" s="1041" t="s">
        <v>2976</v>
      </c>
      <c r="D23" s="130">
        <v>100</v>
      </c>
      <c r="E23" s="1042"/>
      <c r="F23" s="1048"/>
      <c r="G23" s="92"/>
      <c r="H23" s="1043"/>
      <c r="I23" s="1162"/>
      <c r="J23" s="1162"/>
      <c r="K23" s="1273"/>
      <c r="L23" s="1044"/>
      <c r="M23" s="92"/>
      <c r="N23" s="1041"/>
      <c r="O23" s="1355"/>
      <c r="P23" s="1294"/>
      <c r="Q23" s="1295"/>
      <c r="R23" s="1365">
        <v>20476</v>
      </c>
      <c r="S23" s="1046">
        <v>2420</v>
      </c>
      <c r="T23" s="1047">
        <v>80.66</v>
      </c>
      <c r="U23" s="1361">
        <v>20614</v>
      </c>
      <c r="V23" s="1325">
        <v>2380</v>
      </c>
      <c r="W23" s="1326">
        <v>79.33</v>
      </c>
    </row>
    <row r="24" spans="1:23" ht="51.75" customHeight="1">
      <c r="A24" s="28" t="s">
        <v>9477</v>
      </c>
      <c r="B24" s="84" t="s">
        <v>9478</v>
      </c>
      <c r="C24" s="1041" t="s">
        <v>334</v>
      </c>
      <c r="D24" s="130">
        <v>150</v>
      </c>
      <c r="E24" s="1042"/>
      <c r="F24" s="1048">
        <v>20530</v>
      </c>
      <c r="G24" s="92">
        <v>2160</v>
      </c>
      <c r="H24" s="1043">
        <v>108</v>
      </c>
      <c r="I24" s="1162"/>
      <c r="J24" s="1162"/>
      <c r="K24" s="1273"/>
      <c r="L24" s="1044"/>
      <c r="M24" s="92"/>
      <c r="N24" s="1041"/>
      <c r="O24" s="1286"/>
      <c r="P24" s="1287"/>
      <c r="Q24" s="535"/>
      <c r="R24" s="1363"/>
      <c r="S24" s="42"/>
      <c r="T24" s="43"/>
      <c r="U24" s="1358">
        <v>20614</v>
      </c>
      <c r="V24" s="1317">
        <v>2300</v>
      </c>
      <c r="W24" s="1318">
        <v>115</v>
      </c>
    </row>
    <row r="25" spans="1:23" ht="51.75" customHeight="1">
      <c r="A25" s="28" t="s">
        <v>9479</v>
      </c>
      <c r="B25" s="42" t="s">
        <v>9480</v>
      </c>
      <c r="C25" s="43" t="s">
        <v>4745</v>
      </c>
      <c r="D25" s="137">
        <v>150</v>
      </c>
      <c r="E25" s="45"/>
      <c r="F25" s="1049">
        <v>20552</v>
      </c>
      <c r="G25" s="46">
        <v>1968</v>
      </c>
      <c r="H25" s="979">
        <v>123</v>
      </c>
      <c r="I25" s="666"/>
      <c r="J25" s="666"/>
      <c r="K25" s="1270"/>
      <c r="L25" s="1044">
        <v>20543</v>
      </c>
      <c r="M25" s="92">
        <v>1936</v>
      </c>
      <c r="N25" s="1041">
        <v>121</v>
      </c>
      <c r="O25" s="1356"/>
      <c r="P25" s="1287"/>
      <c r="Q25" s="535"/>
      <c r="R25" s="1363">
        <v>20476</v>
      </c>
      <c r="S25" s="42">
        <v>1980</v>
      </c>
      <c r="T25" s="43"/>
      <c r="U25" s="1358"/>
      <c r="V25" s="1317"/>
      <c r="W25" s="1318"/>
    </row>
    <row r="26" spans="1:23" ht="51.75" customHeight="1">
      <c r="A26" s="1" t="s">
        <v>1</v>
      </c>
      <c r="B26" s="2"/>
      <c r="C26" s="1"/>
      <c r="D26" s="1"/>
      <c r="E26" s="2"/>
      <c r="G26" s="1"/>
      <c r="H26" s="1"/>
      <c r="I26" s="1"/>
      <c r="J26" s="1"/>
      <c r="K26" s="1"/>
      <c r="L26" s="572"/>
      <c r="M26" s="1"/>
      <c r="N26" s="1"/>
      <c r="O26" s="1"/>
      <c r="P26" s="1"/>
      <c r="Q26" s="1"/>
      <c r="S26" s="1"/>
      <c r="T26" s="1"/>
      <c r="V26" s="1"/>
      <c r="W26" s="1"/>
    </row>
    <row r="27" spans="1:23" ht="51.75" customHeight="1">
      <c r="A27" s="1" t="s">
        <v>9449</v>
      </c>
      <c r="B27" s="1"/>
      <c r="C27" s="2"/>
      <c r="D27" s="1"/>
      <c r="E27" s="2"/>
      <c r="G27" s="1"/>
      <c r="H27" s="1"/>
      <c r="I27" s="1"/>
      <c r="J27" s="1"/>
      <c r="K27" s="1"/>
      <c r="L27" s="572"/>
      <c r="M27" s="1"/>
      <c r="N27" s="1"/>
      <c r="O27" s="1"/>
      <c r="P27" s="1"/>
      <c r="Q27" s="1"/>
      <c r="S27" s="1"/>
      <c r="T27" s="1"/>
      <c r="V27" s="1"/>
      <c r="W27" s="1"/>
    </row>
    <row r="28" spans="1:23" ht="51.75" customHeight="1" thickBot="1">
      <c r="E28" s="4"/>
      <c r="F28" s="1035"/>
      <c r="G28" s="4"/>
      <c r="H28" s="4"/>
      <c r="I28" s="4"/>
    </row>
    <row r="29" spans="1:23" ht="51.75" customHeight="1">
      <c r="A29" s="5" t="s">
        <v>3</v>
      </c>
      <c r="B29" s="6" t="s">
        <v>4</v>
      </c>
      <c r="C29" s="7" t="s">
        <v>5</v>
      </c>
      <c r="D29" s="8" t="s">
        <v>6</v>
      </c>
      <c r="E29" s="9" t="s">
        <v>6</v>
      </c>
      <c r="F29" s="3777" t="s">
        <v>86</v>
      </c>
      <c r="G29" s="3777"/>
      <c r="H29" s="3777"/>
      <c r="I29" s="3777" t="s">
        <v>538</v>
      </c>
      <c r="J29" s="3777"/>
      <c r="K29" s="3777"/>
      <c r="L29" s="3770" t="s">
        <v>9450</v>
      </c>
      <c r="M29" s="3777"/>
      <c r="N29" s="3777"/>
      <c r="O29" s="3777" t="s">
        <v>5436</v>
      </c>
      <c r="P29" s="3777"/>
      <c r="Q29" s="3777"/>
      <c r="R29" s="3777" t="s">
        <v>9481</v>
      </c>
      <c r="S29" s="3777"/>
      <c r="T29" s="3777"/>
      <c r="U29" s="3777" t="s">
        <v>9452</v>
      </c>
      <c r="V29" s="3777"/>
      <c r="W29" s="3777"/>
    </row>
    <row r="30" spans="1:23" ht="51.75" customHeight="1" thickBot="1">
      <c r="A30" s="11"/>
      <c r="B30" s="12"/>
      <c r="C30" s="13" t="s">
        <v>11</v>
      </c>
      <c r="D30" s="14" t="s">
        <v>12</v>
      </c>
      <c r="E30" s="15" t="s">
        <v>13</v>
      </c>
      <c r="F30" s="995" t="s">
        <v>7</v>
      </c>
      <c r="G30" s="17" t="s">
        <v>9453</v>
      </c>
      <c r="H30" s="18" t="s">
        <v>16</v>
      </c>
      <c r="I30" s="1265" t="s">
        <v>7</v>
      </c>
      <c r="J30" s="1266" t="s">
        <v>9454</v>
      </c>
      <c r="K30" s="1267" t="s">
        <v>16</v>
      </c>
      <c r="L30" s="991" t="s">
        <v>7</v>
      </c>
      <c r="M30" s="17" t="s">
        <v>9454</v>
      </c>
      <c r="N30" s="18" t="s">
        <v>16</v>
      </c>
      <c r="O30" s="1261" t="s">
        <v>7</v>
      </c>
      <c r="P30" s="1262" t="s">
        <v>9454</v>
      </c>
      <c r="Q30" s="1263" t="s">
        <v>16</v>
      </c>
      <c r="R30" s="995" t="s">
        <v>7</v>
      </c>
      <c r="S30" s="17" t="s">
        <v>9454</v>
      </c>
      <c r="T30" s="18" t="s">
        <v>16</v>
      </c>
      <c r="U30" s="1311" t="s">
        <v>7</v>
      </c>
      <c r="V30" s="1312" t="s">
        <v>9454</v>
      </c>
      <c r="W30" s="1313" t="s">
        <v>16</v>
      </c>
    </row>
    <row r="31" spans="1:23" ht="51.75" customHeight="1">
      <c r="A31" s="63" t="s">
        <v>9455</v>
      </c>
      <c r="B31" s="29"/>
      <c r="C31" s="30"/>
      <c r="D31" s="40"/>
      <c r="E31" s="34"/>
      <c r="F31" s="1036"/>
      <c r="G31" s="26"/>
      <c r="H31" s="978"/>
      <c r="I31" s="1268"/>
      <c r="J31" s="1268"/>
      <c r="K31" s="1269"/>
      <c r="L31" s="983"/>
      <c r="M31" s="26"/>
      <c r="N31" s="27"/>
      <c r="O31" s="1264"/>
      <c r="P31" s="1284"/>
      <c r="Q31" s="1285"/>
      <c r="R31" s="1036"/>
      <c r="S31" s="20"/>
      <c r="T31" s="27"/>
      <c r="U31" s="1314"/>
      <c r="V31" s="1154"/>
      <c r="W31" s="1315"/>
    </row>
    <row r="32" spans="1:23" ht="51.75" customHeight="1">
      <c r="A32" s="28" t="s">
        <v>9482</v>
      </c>
      <c r="B32" s="42"/>
      <c r="C32" s="43"/>
      <c r="D32" s="1001">
        <v>75</v>
      </c>
      <c r="E32" s="1002"/>
      <c r="F32" s="1049"/>
      <c r="G32" s="1003"/>
      <c r="H32" s="1004">
        <v>63</v>
      </c>
      <c r="I32" s="1274"/>
      <c r="J32" s="1274"/>
      <c r="K32" s="1275"/>
      <c r="L32" s="1005"/>
      <c r="M32" s="1003"/>
      <c r="N32" s="1006"/>
      <c r="O32" s="1296"/>
      <c r="P32" s="1297"/>
      <c r="Q32" s="1298"/>
      <c r="R32" s="1093"/>
      <c r="S32" s="1007"/>
      <c r="T32" s="1006"/>
      <c r="U32" s="1316"/>
      <c r="V32" s="1327"/>
      <c r="W32" s="1328"/>
    </row>
    <row r="33" spans="1:24" ht="51.75" customHeight="1">
      <c r="A33" s="28" t="s">
        <v>9483</v>
      </c>
      <c r="B33" s="29" t="s">
        <v>724</v>
      </c>
      <c r="C33" s="30" t="s">
        <v>9484</v>
      </c>
      <c r="D33" s="1001">
        <v>65</v>
      </c>
      <c r="E33" s="1002"/>
      <c r="F33" s="1049">
        <v>20371</v>
      </c>
      <c r="G33" s="1003"/>
      <c r="H33" s="1004">
        <v>56</v>
      </c>
      <c r="I33" s="1274"/>
      <c r="J33" s="1274"/>
      <c r="K33" s="1275"/>
      <c r="L33" s="1374">
        <v>20613</v>
      </c>
      <c r="M33" s="1003">
        <v>1650</v>
      </c>
      <c r="N33" s="1006"/>
      <c r="O33" s="1296"/>
      <c r="P33" s="1297"/>
      <c r="Q33" s="1298"/>
      <c r="R33" s="1093"/>
      <c r="S33" s="1007"/>
      <c r="T33" s="1006"/>
      <c r="U33" s="1316"/>
      <c r="V33" s="1327"/>
      <c r="W33" s="1328"/>
    </row>
    <row r="34" spans="1:24" ht="51.75" customHeight="1">
      <c r="A34" s="28" t="s">
        <v>9485</v>
      </c>
      <c r="B34" s="29"/>
      <c r="C34" s="30"/>
      <c r="D34" s="1001">
        <v>60</v>
      </c>
      <c r="E34" s="1002"/>
      <c r="F34" s="1049">
        <v>20772</v>
      </c>
      <c r="G34" s="1003">
        <v>1350</v>
      </c>
      <c r="H34" s="1004">
        <v>45</v>
      </c>
      <c r="I34" s="1276"/>
      <c r="J34" s="1276"/>
      <c r="K34" s="1277"/>
      <c r="L34" s="1008"/>
      <c r="M34" s="894"/>
      <c r="N34" s="1009"/>
      <c r="O34" s="1299"/>
      <c r="P34" s="1300"/>
      <c r="Q34" s="1301"/>
      <c r="R34" s="1093"/>
      <c r="S34" s="659"/>
      <c r="T34" s="1009"/>
      <c r="U34" s="1316"/>
      <c r="V34" s="1329"/>
      <c r="W34" s="1330"/>
    </row>
    <row r="35" spans="1:24" ht="51.75" customHeight="1">
      <c r="A35" s="28" t="s">
        <v>9486</v>
      </c>
      <c r="B35" s="42"/>
      <c r="C35" s="43"/>
      <c r="D35" s="1001">
        <v>120</v>
      </c>
      <c r="E35" s="1002"/>
      <c r="F35" s="1049">
        <v>20131</v>
      </c>
      <c r="G35" s="1003"/>
      <c r="H35" s="1004">
        <v>87</v>
      </c>
      <c r="I35" s="1278"/>
      <c r="J35" s="1278"/>
      <c r="K35" s="1279"/>
      <c r="L35" s="1011"/>
      <c r="M35" s="1010"/>
      <c r="N35" s="1012"/>
      <c r="O35" s="1302"/>
      <c r="P35" s="1303"/>
      <c r="Q35" s="1304"/>
      <c r="R35" s="1103"/>
      <c r="S35" s="1013"/>
      <c r="T35" s="1012"/>
      <c r="U35" s="1319">
        <v>20614</v>
      </c>
      <c r="V35" s="1366">
        <v>2500</v>
      </c>
      <c r="W35" s="1367">
        <v>104.16</v>
      </c>
    </row>
    <row r="36" spans="1:24" ht="51.75" customHeight="1">
      <c r="A36" s="28" t="s">
        <v>9487</v>
      </c>
      <c r="B36" s="42" t="s">
        <v>3070</v>
      </c>
      <c r="C36" s="43" t="s">
        <v>550</v>
      </c>
      <c r="D36" s="1001">
        <v>90</v>
      </c>
      <c r="E36" s="1002"/>
      <c r="F36" s="1049" t="s">
        <v>9488</v>
      </c>
      <c r="G36" s="1003">
        <v>1233</v>
      </c>
      <c r="H36" s="1004">
        <v>69</v>
      </c>
      <c r="I36" s="1278"/>
      <c r="J36" s="1278"/>
      <c r="K36" s="1279"/>
      <c r="L36" s="1011"/>
      <c r="M36" s="1010"/>
      <c r="N36" s="1012"/>
      <c r="O36" s="1463">
        <v>21486</v>
      </c>
      <c r="P36" s="1303"/>
      <c r="Q36" s="1304"/>
      <c r="R36" s="1103">
        <v>20501</v>
      </c>
      <c r="S36" s="1013">
        <v>792</v>
      </c>
      <c r="T36" s="1012">
        <v>66</v>
      </c>
      <c r="U36" s="1319">
        <v>20530</v>
      </c>
      <c r="V36" s="1366">
        <v>1290</v>
      </c>
      <c r="W36" s="1367">
        <v>71.66</v>
      </c>
    </row>
    <row r="37" spans="1:24" ht="51.75" customHeight="1">
      <c r="A37" s="28" t="s">
        <v>9489</v>
      </c>
      <c r="B37" s="29"/>
      <c r="C37" s="30"/>
      <c r="D37" s="1014">
        <v>150</v>
      </c>
      <c r="E37" s="1015"/>
      <c r="F37" s="1049">
        <v>20808</v>
      </c>
      <c r="G37" s="894"/>
      <c r="H37" s="1016">
        <v>125</v>
      </c>
      <c r="I37" s="1280"/>
      <c r="J37" s="1280"/>
      <c r="K37" s="1281"/>
      <c r="L37" s="1017"/>
      <c r="M37" s="654"/>
      <c r="N37" s="1018"/>
      <c r="O37" s="1305"/>
      <c r="P37" s="1306"/>
      <c r="Q37" s="1307"/>
      <c r="R37" s="1036"/>
      <c r="S37" s="656"/>
      <c r="T37" s="1018"/>
      <c r="U37" s="1314"/>
      <c r="V37" s="1331"/>
      <c r="W37" s="1332"/>
    </row>
    <row r="38" spans="1:24" ht="51.75" customHeight="1">
      <c r="A38" s="28" t="s">
        <v>9490</v>
      </c>
      <c r="B38" s="48"/>
      <c r="C38" s="49"/>
      <c r="D38" s="1019">
        <v>200</v>
      </c>
      <c r="E38" s="1020"/>
      <c r="F38" s="1050">
        <v>20442</v>
      </c>
      <c r="G38" s="1010"/>
      <c r="H38" s="1021">
        <v>165</v>
      </c>
      <c r="I38" s="1276"/>
      <c r="J38" s="1276"/>
      <c r="K38" s="1277"/>
      <c r="L38" s="1008"/>
      <c r="M38" s="894"/>
      <c r="N38" s="1009"/>
      <c r="O38" s="1299"/>
      <c r="P38" s="1300"/>
      <c r="Q38" s="1301"/>
      <c r="R38" s="1093"/>
      <c r="S38" s="659"/>
      <c r="T38" s="1009"/>
      <c r="U38" s="1316"/>
      <c r="V38" s="1329"/>
      <c r="W38" s="1330"/>
    </row>
    <row r="39" spans="1:24" ht="51.75" customHeight="1">
      <c r="A39" s="28" t="s">
        <v>9491</v>
      </c>
      <c r="B39" s="48"/>
      <c r="C39" s="49"/>
      <c r="D39" s="1019"/>
      <c r="E39" s="1020"/>
      <c r="F39" s="1050">
        <v>20442</v>
      </c>
      <c r="G39" s="1010">
        <v>800</v>
      </c>
      <c r="H39" s="1021"/>
      <c r="I39" s="1280"/>
      <c r="J39" s="1280"/>
      <c r="K39" s="1281"/>
      <c r="L39" s="1017"/>
      <c r="M39" s="654"/>
      <c r="N39" s="1018"/>
      <c r="O39" s="1305"/>
      <c r="P39" s="1306"/>
      <c r="Q39" s="1307"/>
      <c r="R39" s="1036"/>
      <c r="S39" s="656"/>
      <c r="T39" s="1018"/>
      <c r="U39" s="1314"/>
      <c r="V39" s="1331"/>
      <c r="W39" s="1332"/>
      <c r="X39" s="1"/>
    </row>
    <row r="40" spans="1:24" ht="51.75" customHeight="1">
      <c r="A40" s="62"/>
      <c r="B40" s="48"/>
      <c r="C40" s="49"/>
      <c r="D40" s="1019"/>
      <c r="E40" s="1020"/>
      <c r="F40" s="1050"/>
      <c r="G40" s="1010"/>
      <c r="H40" s="1021"/>
      <c r="I40" s="1276"/>
      <c r="J40" s="1276"/>
      <c r="K40" s="1277"/>
      <c r="L40" s="1008"/>
      <c r="M40" s="894"/>
      <c r="N40" s="1009"/>
      <c r="O40" s="1299"/>
      <c r="P40" s="1300"/>
      <c r="Q40" s="1301"/>
      <c r="R40" s="1093"/>
      <c r="S40" s="659"/>
      <c r="T40" s="1009"/>
      <c r="U40" s="1316"/>
      <c r="V40" s="1329"/>
      <c r="W40" s="1330"/>
      <c r="X40" s="1"/>
    </row>
    <row r="41" spans="1:24" ht="51.75" customHeight="1">
      <c r="A41" s="62" t="s">
        <v>9492</v>
      </c>
      <c r="B41" s="48"/>
      <c r="C41" s="49"/>
      <c r="D41" s="1019"/>
      <c r="E41" s="1020"/>
      <c r="F41" s="1050"/>
      <c r="G41" s="1010"/>
      <c r="H41" s="1021"/>
      <c r="I41" s="1280"/>
      <c r="J41" s="1280"/>
      <c r="K41" s="1281"/>
      <c r="L41" s="1017"/>
      <c r="M41" s="654"/>
      <c r="N41" s="1018"/>
      <c r="O41" s="1305"/>
      <c r="P41" s="1306"/>
      <c r="Q41" s="1307"/>
      <c r="R41" s="1036"/>
      <c r="S41" s="656"/>
      <c r="T41" s="1018"/>
      <c r="U41" s="1314"/>
      <c r="V41" s="1331"/>
      <c r="W41" s="1332"/>
    </row>
    <row r="42" spans="1:24" ht="51.75" customHeight="1">
      <c r="A42" s="62" t="s">
        <v>9492</v>
      </c>
      <c r="B42" s="48"/>
      <c r="C42" s="49"/>
      <c r="D42" s="1019"/>
      <c r="E42" s="1020"/>
      <c r="F42" s="1050"/>
      <c r="G42" s="1010"/>
      <c r="H42" s="1021"/>
      <c r="I42" s="1280"/>
      <c r="J42" s="1280"/>
      <c r="K42" s="1281"/>
      <c r="L42" s="1017"/>
      <c r="M42" s="654"/>
      <c r="N42" s="1018"/>
      <c r="O42" s="1305"/>
      <c r="P42" s="1306"/>
      <c r="Q42" s="1307"/>
      <c r="R42" s="1036"/>
      <c r="S42" s="656"/>
      <c r="T42" s="1018"/>
      <c r="U42" s="1314"/>
      <c r="V42" s="1331"/>
      <c r="W42" s="1332"/>
      <c r="X42" s="10"/>
    </row>
    <row r="43" spans="1:24" ht="51.75" customHeight="1">
      <c r="A43" s="28" t="s">
        <v>9493</v>
      </c>
      <c r="B43" s="20" t="s">
        <v>724</v>
      </c>
      <c r="C43" s="27" t="s">
        <v>3216</v>
      </c>
      <c r="D43" s="1022">
        <v>170</v>
      </c>
      <c r="E43" s="1023"/>
      <c r="F43" s="1048">
        <v>20552</v>
      </c>
      <c r="G43" s="654">
        <v>2800</v>
      </c>
      <c r="H43" s="1024">
        <v>130</v>
      </c>
      <c r="I43" s="1280"/>
      <c r="J43" s="1280"/>
      <c r="K43" s="1281"/>
      <c r="L43" s="1017"/>
      <c r="M43" s="654"/>
      <c r="N43" s="1018"/>
      <c r="O43" s="1305"/>
      <c r="P43" s="1306"/>
      <c r="Q43" s="1307"/>
      <c r="R43" s="1036"/>
      <c r="S43" s="656"/>
      <c r="T43" s="1018"/>
      <c r="U43" s="1314"/>
      <c r="V43" s="1331"/>
      <c r="W43" s="1332"/>
      <c r="X43" s="1"/>
    </row>
    <row r="44" spans="1:24" ht="51.75" customHeight="1">
      <c r="A44" s="28" t="s">
        <v>9494</v>
      </c>
      <c r="B44" s="29" t="s">
        <v>3070</v>
      </c>
      <c r="C44" s="30" t="s">
        <v>4337</v>
      </c>
      <c r="D44" s="1025">
        <v>140</v>
      </c>
      <c r="E44" s="1015"/>
      <c r="F44" s="1049">
        <v>20406</v>
      </c>
      <c r="G44" s="894">
        <v>2150</v>
      </c>
      <c r="H44" s="1016">
        <v>107.5</v>
      </c>
      <c r="I44" s="1280"/>
      <c r="J44" s="1280"/>
      <c r="K44" s="1281"/>
      <c r="L44" s="1017"/>
      <c r="M44" s="654"/>
      <c r="N44" s="1018"/>
      <c r="O44" s="1305"/>
      <c r="P44" s="1306"/>
      <c r="Q44" s="1307"/>
      <c r="R44" s="1036"/>
      <c r="S44" s="656"/>
      <c r="T44" s="1018"/>
      <c r="U44" s="1314"/>
      <c r="V44" s="1331"/>
      <c r="W44" s="1332"/>
      <c r="X44" s="1"/>
    </row>
    <row r="45" spans="1:24" ht="51.75" customHeight="1">
      <c r="A45" s="28" t="s">
        <v>4192</v>
      </c>
      <c r="B45" s="20" t="s">
        <v>9495</v>
      </c>
      <c r="C45" s="27"/>
      <c r="D45" s="1022">
        <v>170</v>
      </c>
      <c r="E45" s="1023"/>
      <c r="F45" s="1048">
        <v>20737</v>
      </c>
      <c r="G45" s="654">
        <v>1278</v>
      </c>
      <c r="H45" s="1024">
        <v>142</v>
      </c>
      <c r="I45" s="1280"/>
      <c r="J45" s="1280"/>
      <c r="K45" s="1281"/>
      <c r="L45" s="1017"/>
      <c r="M45" s="654"/>
      <c r="N45" s="1018"/>
      <c r="O45" s="1305"/>
      <c r="P45" s="1306"/>
      <c r="Q45" s="1307"/>
      <c r="R45" s="1036"/>
      <c r="S45" s="656"/>
      <c r="T45" s="1018"/>
      <c r="U45" s="1314"/>
      <c r="V45" s="1331"/>
      <c r="W45" s="1332"/>
    </row>
    <row r="46" spans="1:24" ht="51.75" customHeight="1">
      <c r="A46" s="28" t="s">
        <v>9496</v>
      </c>
      <c r="B46" s="29"/>
      <c r="C46" s="30"/>
      <c r="D46" s="1025">
        <v>150</v>
      </c>
      <c r="E46" s="1111" t="s">
        <v>9497</v>
      </c>
      <c r="F46" s="1049">
        <v>20500</v>
      </c>
      <c r="G46" s="894">
        <v>1368</v>
      </c>
      <c r="H46" s="1016">
        <v>114</v>
      </c>
      <c r="I46" s="1282"/>
      <c r="J46" s="1282"/>
      <c r="K46" s="1283"/>
      <c r="L46" s="1027"/>
      <c r="M46" s="660"/>
      <c r="N46" s="1028"/>
      <c r="O46" s="1308"/>
      <c r="P46" s="1309"/>
      <c r="Q46" s="1310"/>
      <c r="R46" s="1104"/>
      <c r="S46" s="1029"/>
      <c r="T46" s="1028"/>
      <c r="U46" s="1324"/>
      <c r="V46" s="1333"/>
      <c r="W46" s="1334"/>
      <c r="X46" s="10"/>
    </row>
    <row r="47" spans="1:24" ht="51.75" customHeight="1">
      <c r="A47" s="28" t="s">
        <v>9498</v>
      </c>
      <c r="B47" s="20" t="s">
        <v>9499</v>
      </c>
      <c r="C47" s="27"/>
      <c r="D47" s="1022">
        <v>140</v>
      </c>
      <c r="E47" s="1023"/>
      <c r="F47" s="1048">
        <v>20737</v>
      </c>
      <c r="G47" s="654">
        <v>2340</v>
      </c>
      <c r="H47" s="1024">
        <v>117</v>
      </c>
      <c r="I47" s="1276"/>
      <c r="J47" s="1276"/>
      <c r="K47" s="1277"/>
      <c r="L47" s="1008"/>
      <c r="M47" s="894"/>
      <c r="N47" s="1009"/>
      <c r="O47" s="1299"/>
      <c r="P47" s="1300"/>
      <c r="Q47" s="1301"/>
      <c r="R47" s="1093"/>
      <c r="S47" s="659"/>
      <c r="T47" s="1009"/>
      <c r="U47" s="1316"/>
      <c r="V47" s="1329"/>
      <c r="W47" s="1330"/>
      <c r="X47" s="10"/>
    </row>
    <row r="48" spans="1:24" ht="51.75" customHeight="1">
      <c r="A48" s="1112" t="s">
        <v>9500</v>
      </c>
      <c r="B48" s="29">
        <v>431</v>
      </c>
      <c r="C48" s="39"/>
      <c r="D48" s="1025"/>
      <c r="E48" s="1015"/>
      <c r="F48" s="1049">
        <v>20500</v>
      </c>
      <c r="G48" s="894"/>
      <c r="H48" s="1016"/>
      <c r="I48" s="1276"/>
      <c r="J48" s="1276"/>
      <c r="K48" s="1277"/>
      <c r="L48" s="1008"/>
      <c r="M48" s="894"/>
      <c r="N48" s="1009"/>
      <c r="O48" s="1299"/>
      <c r="P48" s="1300"/>
      <c r="Q48" s="1301"/>
      <c r="R48" s="1093"/>
      <c r="S48" s="659"/>
      <c r="T48" s="1009"/>
      <c r="U48" s="1316"/>
      <c r="V48" s="1329"/>
      <c r="W48" s="1330"/>
    </row>
    <row r="49" spans="1:23" ht="51.75" customHeight="1">
      <c r="A49" s="28" t="s">
        <v>9501</v>
      </c>
      <c r="B49" s="29"/>
      <c r="C49" s="30"/>
      <c r="D49" s="1025"/>
      <c r="E49" s="1015"/>
      <c r="F49" s="1049"/>
      <c r="G49" s="894"/>
      <c r="H49" s="1016"/>
      <c r="I49" s="1276"/>
      <c r="J49" s="1276"/>
      <c r="K49" s="1277"/>
      <c r="L49" s="1008"/>
      <c r="M49" s="894"/>
      <c r="N49" s="1009"/>
      <c r="O49" s="1299"/>
      <c r="P49" s="1300"/>
      <c r="Q49" s="1301"/>
      <c r="R49" s="1093">
        <v>20534</v>
      </c>
      <c r="S49" s="659">
        <v>2850</v>
      </c>
      <c r="T49" s="1009"/>
      <c r="U49" s="1316"/>
      <c r="V49" s="1329"/>
      <c r="W49" s="1330"/>
    </row>
    <row r="50" spans="1:23" ht="51.75" customHeight="1" thickBot="1">
      <c r="A50" s="69"/>
      <c r="B50" s="29"/>
      <c r="C50" s="30"/>
      <c r="D50" s="1025"/>
      <c r="E50" s="1015"/>
      <c r="F50" s="1051"/>
      <c r="G50" s="1030"/>
      <c r="H50" s="1031"/>
      <c r="I50" s="1276"/>
      <c r="J50" s="1276"/>
      <c r="K50" s="1277"/>
      <c r="L50" s="1032"/>
      <c r="M50" s="1030"/>
      <c r="N50" s="1033"/>
      <c r="O50" s="1299"/>
      <c r="P50" s="1300"/>
      <c r="Q50" s="1301"/>
      <c r="R50" s="1094"/>
      <c r="S50" s="1034"/>
      <c r="T50" s="1033"/>
      <c r="U50" s="1335"/>
      <c r="V50" s="1336"/>
      <c r="W50" s="1337"/>
    </row>
    <row r="51" spans="1:23" ht="51.75" customHeight="1">
      <c r="A51" s="1" t="s">
        <v>1</v>
      </c>
      <c r="B51" s="2"/>
      <c r="C51" s="1"/>
      <c r="D51" s="1"/>
      <c r="E51" s="2"/>
      <c r="G51" s="1"/>
      <c r="H51" s="1"/>
      <c r="I51" s="1"/>
      <c r="J51" s="1"/>
      <c r="K51" s="1"/>
      <c r="L51" s="572"/>
      <c r="M51" s="1"/>
      <c r="N51" s="1"/>
      <c r="O51" s="1"/>
      <c r="P51" s="1"/>
      <c r="Q51" s="1"/>
      <c r="S51" s="1"/>
      <c r="T51" s="1"/>
      <c r="V51" s="1"/>
      <c r="W51" s="1"/>
    </row>
    <row r="52" spans="1:23" ht="51.75" customHeight="1">
      <c r="A52" s="1" t="s">
        <v>9449</v>
      </c>
      <c r="B52" s="1"/>
      <c r="C52" s="2"/>
      <c r="D52" s="1"/>
      <c r="E52" s="2"/>
      <c r="G52" s="1"/>
      <c r="H52" s="1"/>
      <c r="I52" s="1"/>
      <c r="J52" s="1"/>
      <c r="K52" s="1"/>
      <c r="L52" s="572"/>
      <c r="M52" s="1"/>
      <c r="N52" s="1"/>
      <c r="O52" s="1"/>
      <c r="P52" s="1"/>
      <c r="Q52" s="1"/>
      <c r="S52" s="1"/>
      <c r="T52" s="1"/>
      <c r="V52" s="1"/>
      <c r="W52" s="1"/>
    </row>
    <row r="53" spans="1:23" ht="51.75" customHeight="1" thickBot="1">
      <c r="E53" s="4"/>
      <c r="F53" s="1035"/>
      <c r="G53" s="4"/>
      <c r="H53" s="4"/>
      <c r="I53" s="4"/>
    </row>
    <row r="54" spans="1:23" ht="51.75" customHeight="1">
      <c r="A54" s="3759" t="s">
        <v>3</v>
      </c>
      <c r="B54" s="3760" t="s">
        <v>4</v>
      </c>
      <c r="C54" s="7" t="s">
        <v>5</v>
      </c>
      <c r="D54" s="8" t="s">
        <v>6</v>
      </c>
      <c r="E54" s="9" t="s">
        <v>6</v>
      </c>
      <c r="F54" s="3777" t="s">
        <v>9502</v>
      </c>
      <c r="G54" s="3777"/>
      <c r="H54" s="3777"/>
      <c r="I54" s="3777" t="s">
        <v>9503</v>
      </c>
      <c r="J54" s="3777"/>
      <c r="K54" s="3777"/>
      <c r="L54" s="3770" t="s">
        <v>9450</v>
      </c>
      <c r="M54" s="3777"/>
      <c r="N54" s="3777"/>
      <c r="O54" s="3777" t="s">
        <v>5436</v>
      </c>
      <c r="P54" s="3777"/>
      <c r="Q54" s="3777"/>
      <c r="R54" s="3777"/>
      <c r="S54" s="3777"/>
      <c r="T54" s="3777"/>
      <c r="U54" s="3770" t="s">
        <v>9452</v>
      </c>
      <c r="V54" s="3777"/>
      <c r="W54" s="3777"/>
    </row>
    <row r="55" spans="1:23" ht="51.75" customHeight="1" thickBot="1">
      <c r="A55" s="11"/>
      <c r="B55" s="12"/>
      <c r="C55" s="13" t="s">
        <v>11</v>
      </c>
      <c r="D55" s="14" t="s">
        <v>12</v>
      </c>
      <c r="E55" s="15" t="s">
        <v>13</v>
      </c>
      <c r="F55" s="995" t="s">
        <v>7</v>
      </c>
      <c r="G55" s="17" t="s">
        <v>9453</v>
      </c>
      <c r="H55" s="18" t="s">
        <v>16</v>
      </c>
      <c r="I55" s="981" t="s">
        <v>7</v>
      </c>
      <c r="J55" s="17" t="s">
        <v>9454</v>
      </c>
      <c r="K55" s="982" t="s">
        <v>16</v>
      </c>
      <c r="L55" s="991" t="s">
        <v>7</v>
      </c>
      <c r="M55" s="17" t="s">
        <v>9454</v>
      </c>
      <c r="N55" s="18" t="s">
        <v>16</v>
      </c>
      <c r="O55" s="981" t="s">
        <v>7</v>
      </c>
      <c r="P55" s="17" t="s">
        <v>9454</v>
      </c>
      <c r="Q55" s="982" t="s">
        <v>16</v>
      </c>
      <c r="R55" s="995" t="s">
        <v>7</v>
      </c>
      <c r="S55" s="17" t="s">
        <v>9454</v>
      </c>
      <c r="T55" s="18" t="s">
        <v>16</v>
      </c>
      <c r="U55" s="1095" t="s">
        <v>7</v>
      </c>
      <c r="V55" s="17" t="s">
        <v>9454</v>
      </c>
      <c r="W55" s="18" t="s">
        <v>16</v>
      </c>
    </row>
    <row r="56" spans="1:23" ht="51.75" customHeight="1">
      <c r="A56" s="63" t="s">
        <v>9504</v>
      </c>
      <c r="B56" s="29"/>
      <c r="C56" s="30"/>
      <c r="D56" s="40"/>
      <c r="E56" s="34"/>
      <c r="F56" s="996"/>
      <c r="G56" s="32"/>
      <c r="H56" s="32"/>
      <c r="I56" s="32"/>
      <c r="J56" s="32"/>
      <c r="K56" s="32"/>
      <c r="L56" s="588"/>
      <c r="M56" s="32"/>
      <c r="N56" s="29"/>
      <c r="O56" s="26"/>
      <c r="P56" s="20"/>
      <c r="Q56" s="21"/>
      <c r="R56" s="1036"/>
      <c r="S56" s="20"/>
      <c r="T56" s="27"/>
      <c r="U56" s="1061"/>
      <c r="V56" s="29"/>
      <c r="W56" s="30"/>
    </row>
    <row r="57" spans="1:23" ht="51.75" customHeight="1">
      <c r="A57" s="28" t="s">
        <v>9505</v>
      </c>
      <c r="B57" s="42"/>
      <c r="C57" s="43"/>
      <c r="D57" s="44"/>
      <c r="E57" s="45"/>
      <c r="F57" s="996"/>
      <c r="G57" s="46"/>
      <c r="H57" s="46"/>
      <c r="I57" s="46"/>
      <c r="J57" s="46"/>
      <c r="K57" s="46"/>
      <c r="L57" s="987"/>
      <c r="M57" s="46"/>
      <c r="N57" s="42"/>
      <c r="O57" s="46"/>
      <c r="P57" s="42"/>
      <c r="Q57" s="212"/>
      <c r="R57" s="1093"/>
      <c r="S57" s="42"/>
      <c r="T57" s="43"/>
      <c r="U57" s="1061"/>
      <c r="V57" s="42"/>
      <c r="W57" s="43"/>
    </row>
    <row r="58" spans="1:23" ht="51.75" customHeight="1">
      <c r="A58" s="28" t="s">
        <v>9506</v>
      </c>
      <c r="B58" s="42"/>
      <c r="C58" s="43"/>
      <c r="D58" s="44"/>
      <c r="E58" s="45"/>
      <c r="F58" s="996"/>
      <c r="G58" s="46"/>
      <c r="H58" s="46"/>
      <c r="I58" s="46"/>
      <c r="J58" s="46"/>
      <c r="K58" s="46"/>
      <c r="L58" s="987"/>
      <c r="M58" s="46"/>
      <c r="N58" s="42"/>
      <c r="O58" s="46"/>
      <c r="P58" s="42"/>
      <c r="Q58" s="212"/>
      <c r="R58" s="1093"/>
      <c r="S58" s="42"/>
      <c r="T58" s="43"/>
      <c r="U58" s="1061"/>
      <c r="V58" s="42"/>
      <c r="W58" s="43"/>
    </row>
    <row r="59" spans="1:23" ht="51.75" customHeight="1">
      <c r="A59" s="28" t="s">
        <v>9507</v>
      </c>
      <c r="B59" s="29"/>
      <c r="C59" s="30"/>
      <c r="D59" s="40"/>
      <c r="E59" s="34"/>
      <c r="F59" s="996"/>
      <c r="G59" s="32"/>
      <c r="H59" s="32"/>
      <c r="I59" s="32"/>
      <c r="J59" s="32"/>
      <c r="K59" s="32"/>
      <c r="L59" s="588"/>
      <c r="M59" s="32"/>
      <c r="N59" s="29"/>
      <c r="O59" s="32"/>
      <c r="P59" s="29"/>
      <c r="Q59" s="94"/>
      <c r="R59" s="1093"/>
      <c r="S59" s="29"/>
      <c r="T59" s="30"/>
      <c r="U59" s="1061"/>
      <c r="V59" s="29"/>
      <c r="W59" s="30"/>
    </row>
    <row r="60" spans="1:23" ht="51.75" customHeight="1">
      <c r="A60" s="28" t="s">
        <v>9508</v>
      </c>
      <c r="B60" s="48"/>
      <c r="C60" s="49"/>
      <c r="D60" s="50"/>
      <c r="E60" s="51"/>
      <c r="F60" s="997"/>
      <c r="G60" s="52"/>
      <c r="H60" s="52"/>
      <c r="I60" s="52"/>
      <c r="J60" s="52"/>
      <c r="K60" s="52"/>
      <c r="L60" s="988"/>
      <c r="M60" s="52"/>
      <c r="N60" s="48"/>
      <c r="O60" s="52"/>
      <c r="P60" s="48"/>
      <c r="Q60" s="196"/>
      <c r="R60" s="1103"/>
      <c r="S60" s="48"/>
      <c r="T60" s="49"/>
      <c r="U60" s="1098"/>
      <c r="V60" s="48"/>
      <c r="W60" s="49"/>
    </row>
    <row r="61" spans="1:23" ht="51.75" customHeight="1">
      <c r="A61" s="28" t="s">
        <v>9509</v>
      </c>
      <c r="B61" s="48"/>
      <c r="C61" s="49"/>
      <c r="D61" s="50"/>
      <c r="E61" s="51"/>
      <c r="F61" s="997"/>
      <c r="G61" s="52"/>
      <c r="H61" s="52"/>
      <c r="I61" s="52"/>
      <c r="J61" s="52"/>
      <c r="K61" s="52"/>
      <c r="L61" s="988"/>
      <c r="M61" s="52"/>
      <c r="N61" s="48"/>
      <c r="O61" s="52"/>
      <c r="P61" s="48"/>
      <c r="Q61" s="196"/>
      <c r="R61" s="1103"/>
      <c r="S61" s="48"/>
      <c r="T61" s="49"/>
      <c r="U61" s="1098"/>
      <c r="V61" s="48"/>
      <c r="W61" s="49"/>
    </row>
    <row r="62" spans="1:23" ht="51.75" customHeight="1">
      <c r="A62" s="28" t="s">
        <v>9510</v>
      </c>
      <c r="B62" s="20"/>
      <c r="C62" s="27"/>
      <c r="D62" s="31"/>
      <c r="E62" s="23"/>
      <c r="F62" s="1037"/>
      <c r="G62" s="26"/>
      <c r="H62" s="26"/>
      <c r="I62" s="26"/>
      <c r="J62" s="26"/>
      <c r="K62" s="26"/>
      <c r="L62" s="578"/>
      <c r="M62" s="26"/>
      <c r="N62" s="20"/>
      <c r="O62" s="26"/>
      <c r="P62" s="20"/>
      <c r="Q62" s="21"/>
      <c r="R62" s="1036"/>
      <c r="S62" s="20"/>
      <c r="T62" s="27"/>
      <c r="U62" s="1099"/>
      <c r="V62" s="20"/>
      <c r="W62" s="27"/>
    </row>
    <row r="63" spans="1:23" ht="51.75" customHeight="1">
      <c r="A63" s="28" t="s">
        <v>9511</v>
      </c>
      <c r="B63" s="29"/>
      <c r="C63" s="30"/>
      <c r="D63" s="33"/>
      <c r="E63" s="34"/>
      <c r="F63" s="996"/>
      <c r="G63" s="32"/>
      <c r="H63" s="32"/>
      <c r="I63" s="32"/>
      <c r="J63" s="32"/>
      <c r="K63" s="32"/>
      <c r="L63" s="588"/>
      <c r="M63" s="32"/>
      <c r="N63" s="29"/>
      <c r="O63" s="32"/>
      <c r="P63" s="29"/>
      <c r="Q63" s="94"/>
      <c r="R63" s="1093"/>
      <c r="S63" s="29"/>
      <c r="T63" s="30"/>
      <c r="U63" s="1061"/>
      <c r="V63" s="29"/>
      <c r="W63" s="30"/>
    </row>
    <row r="64" spans="1:23" ht="51.75" customHeight="1">
      <c r="A64" s="28" t="s">
        <v>9512</v>
      </c>
      <c r="B64" s="20"/>
      <c r="C64" s="27"/>
      <c r="D64" s="31"/>
      <c r="E64" s="23"/>
      <c r="F64" s="1037"/>
      <c r="G64" s="26"/>
      <c r="H64" s="26"/>
      <c r="I64" s="26"/>
      <c r="J64" s="26"/>
      <c r="K64" s="26"/>
      <c r="L64" s="578"/>
      <c r="M64" s="26"/>
      <c r="N64" s="20"/>
      <c r="O64" s="26"/>
      <c r="P64" s="20"/>
      <c r="Q64" s="21"/>
      <c r="R64" s="1036"/>
      <c r="S64" s="20"/>
      <c r="T64" s="27"/>
      <c r="U64" s="1099"/>
      <c r="V64" s="20"/>
      <c r="W64" s="27"/>
    </row>
    <row r="65" spans="1:24" ht="51.75" customHeight="1">
      <c r="A65" s="28" t="s">
        <v>9513</v>
      </c>
      <c r="B65" s="29"/>
      <c r="C65" s="30"/>
      <c r="D65" s="33"/>
      <c r="E65" s="34"/>
      <c r="F65" s="996"/>
      <c r="G65" s="32"/>
      <c r="H65" s="32"/>
      <c r="I65" s="32"/>
      <c r="J65" s="32"/>
      <c r="K65" s="32"/>
      <c r="L65" s="588"/>
      <c r="M65" s="32"/>
      <c r="N65" s="29"/>
      <c r="O65" s="32"/>
      <c r="P65" s="29"/>
      <c r="Q65" s="94"/>
      <c r="R65" s="1093"/>
      <c r="S65" s="29"/>
      <c r="T65" s="30"/>
      <c r="U65" s="1061"/>
      <c r="V65" s="29"/>
      <c r="W65" s="30"/>
    </row>
    <row r="66" spans="1:24" ht="51.75" customHeight="1">
      <c r="A66" s="28" t="s">
        <v>9514</v>
      </c>
      <c r="B66" s="20"/>
      <c r="C66" s="27"/>
      <c r="D66" s="31"/>
      <c r="E66" s="23"/>
      <c r="F66" s="1037"/>
      <c r="G66" s="26"/>
      <c r="H66" s="26"/>
      <c r="I66" s="26"/>
      <c r="J66" s="26"/>
      <c r="K66" s="26"/>
      <c r="L66" s="578"/>
      <c r="M66" s="26"/>
      <c r="N66" s="20"/>
      <c r="O66" s="26"/>
      <c r="P66" s="20"/>
      <c r="Q66" s="21"/>
      <c r="R66" s="1036"/>
      <c r="S66" s="20"/>
      <c r="T66" s="27"/>
      <c r="U66" s="1099"/>
      <c r="V66" s="20"/>
      <c r="W66" s="27"/>
    </row>
    <row r="67" spans="1:24" ht="51.75" customHeight="1">
      <c r="A67" s="28" t="s">
        <v>9515</v>
      </c>
      <c r="B67" s="20"/>
      <c r="C67" s="27"/>
      <c r="D67" s="31"/>
      <c r="E67" s="23"/>
      <c r="F67" s="1037"/>
      <c r="G67" s="26"/>
      <c r="H67" s="26"/>
      <c r="I67" s="26"/>
      <c r="J67" s="26"/>
      <c r="K67" s="26"/>
      <c r="L67" s="578"/>
      <c r="M67" s="26"/>
      <c r="N67" s="20"/>
      <c r="O67" s="26"/>
      <c r="P67" s="20"/>
      <c r="Q67" s="21"/>
      <c r="R67" s="1036"/>
      <c r="S67" s="20"/>
      <c r="T67" s="27"/>
      <c r="U67" s="1099"/>
      <c r="V67" s="20"/>
      <c r="W67" s="27"/>
    </row>
    <row r="68" spans="1:24" ht="51.75" customHeight="1">
      <c r="A68" s="28" t="s">
        <v>9516</v>
      </c>
      <c r="B68" s="20"/>
      <c r="C68" s="27"/>
      <c r="D68" s="31"/>
      <c r="E68" s="23"/>
      <c r="F68" s="1037"/>
      <c r="G68" s="26"/>
      <c r="H68" s="26"/>
      <c r="I68" s="26"/>
      <c r="J68" s="26"/>
      <c r="K68" s="26"/>
      <c r="L68" s="578"/>
      <c r="M68" s="26"/>
      <c r="N68" s="20"/>
      <c r="O68" s="26"/>
      <c r="P68" s="20"/>
      <c r="Q68" s="21"/>
      <c r="R68" s="1036"/>
      <c r="S68" s="20"/>
      <c r="T68" s="27"/>
      <c r="U68" s="1099"/>
      <c r="V68" s="20"/>
      <c r="W68" s="27"/>
    </row>
    <row r="69" spans="1:24" ht="51.75" customHeight="1">
      <c r="A69" s="28" t="s">
        <v>9517</v>
      </c>
      <c r="B69" s="20"/>
      <c r="C69" s="27"/>
      <c r="D69" s="31"/>
      <c r="E69" s="23"/>
      <c r="F69" s="1037"/>
      <c r="G69" s="26"/>
      <c r="H69" s="26"/>
      <c r="I69" s="26"/>
      <c r="J69" s="26"/>
      <c r="K69" s="26"/>
      <c r="L69" s="578"/>
      <c r="M69" s="26"/>
      <c r="N69" s="20"/>
      <c r="O69" s="26"/>
      <c r="P69" s="20"/>
      <c r="Q69" s="21"/>
      <c r="R69" s="1036"/>
      <c r="S69" s="20"/>
      <c r="T69" s="27"/>
      <c r="U69" s="1099"/>
      <c r="V69" s="20"/>
      <c r="W69" s="27"/>
    </row>
    <row r="70" spans="1:24" ht="51.75" customHeight="1">
      <c r="A70" s="28" t="s">
        <v>9518</v>
      </c>
      <c r="B70" s="20"/>
      <c r="C70" s="27"/>
      <c r="D70" s="31"/>
      <c r="E70" s="23"/>
      <c r="F70" s="1037"/>
      <c r="G70" s="26"/>
      <c r="H70" s="26"/>
      <c r="I70" s="26"/>
      <c r="J70" s="26"/>
      <c r="K70" s="26"/>
      <c r="L70" s="578"/>
      <c r="M70" s="26"/>
      <c r="N70" s="20"/>
      <c r="O70" s="26"/>
      <c r="P70" s="20"/>
      <c r="Q70" s="21"/>
      <c r="R70" s="1036"/>
      <c r="S70" s="20"/>
      <c r="T70" s="27"/>
      <c r="U70" s="1099"/>
      <c r="V70" s="20"/>
      <c r="W70" s="27"/>
    </row>
    <row r="71" spans="1:24" ht="51.75" customHeight="1">
      <c r="A71" s="28" t="s">
        <v>9519</v>
      </c>
      <c r="B71" s="56"/>
      <c r="C71" s="57"/>
      <c r="D71" s="58"/>
      <c r="E71" s="59"/>
      <c r="F71" s="1038"/>
      <c r="G71" s="60"/>
      <c r="H71" s="60"/>
      <c r="I71" s="60"/>
      <c r="J71" s="60"/>
      <c r="K71" s="60"/>
      <c r="L71" s="989"/>
      <c r="M71" s="60"/>
      <c r="N71" s="56"/>
      <c r="O71" s="60"/>
      <c r="P71" s="56"/>
      <c r="Q71" s="73"/>
      <c r="R71" s="1104"/>
      <c r="S71" s="56"/>
      <c r="T71" s="57"/>
      <c r="U71" s="1100"/>
      <c r="V71" s="56"/>
      <c r="W71" s="57"/>
    </row>
    <row r="72" spans="1:24" ht="51.75" customHeight="1">
      <c r="A72" s="28" t="s">
        <v>9520</v>
      </c>
      <c r="B72" s="29"/>
      <c r="C72" s="30"/>
      <c r="D72" s="33"/>
      <c r="E72" s="34"/>
      <c r="F72" s="996"/>
      <c r="G72" s="32"/>
      <c r="H72" s="32"/>
      <c r="I72" s="32"/>
      <c r="J72" s="32"/>
      <c r="K72" s="32"/>
      <c r="L72" s="588"/>
      <c r="M72" s="32"/>
      <c r="N72" s="29"/>
      <c r="O72" s="32"/>
      <c r="P72" s="29"/>
      <c r="Q72" s="94"/>
      <c r="R72" s="1093"/>
      <c r="S72" s="29"/>
      <c r="T72" s="30"/>
      <c r="U72" s="1061"/>
      <c r="V72" s="29"/>
      <c r="W72" s="30"/>
    </row>
    <row r="73" spans="1:24" ht="51.75" customHeight="1">
      <c r="A73" s="28" t="s">
        <v>9521</v>
      </c>
      <c r="B73" s="29"/>
      <c r="C73" s="39"/>
      <c r="D73" s="33"/>
      <c r="E73" s="34"/>
      <c r="F73" s="996"/>
      <c r="G73" s="32"/>
      <c r="H73" s="32"/>
      <c r="I73" s="32"/>
      <c r="J73" s="32"/>
      <c r="K73" s="32"/>
      <c r="L73" s="588"/>
      <c r="M73" s="32"/>
      <c r="N73" s="29"/>
      <c r="O73" s="32"/>
      <c r="P73" s="29"/>
      <c r="Q73" s="94"/>
      <c r="R73" s="1093"/>
      <c r="S73" s="29"/>
      <c r="T73" s="30"/>
      <c r="U73" s="1061"/>
      <c r="V73" s="29"/>
      <c r="W73" s="30"/>
    </row>
    <row r="74" spans="1:24" ht="51.75" customHeight="1">
      <c r="A74" s="28" t="s">
        <v>9522</v>
      </c>
      <c r="B74" s="29"/>
      <c r="C74" s="30"/>
      <c r="D74" s="33"/>
      <c r="E74" s="34"/>
      <c r="F74" s="996"/>
      <c r="G74" s="32"/>
      <c r="H74" s="32"/>
      <c r="I74" s="32"/>
      <c r="J74" s="32"/>
      <c r="K74" s="32"/>
      <c r="L74" s="588"/>
      <c r="M74" s="32"/>
      <c r="N74" s="29"/>
      <c r="O74" s="32"/>
      <c r="P74" s="29"/>
      <c r="Q74" s="94"/>
      <c r="R74" s="1093"/>
      <c r="S74" s="29"/>
      <c r="T74" s="30"/>
      <c r="U74" s="1061"/>
      <c r="V74" s="29"/>
      <c r="W74" s="30"/>
    </row>
    <row r="75" spans="1:24" ht="51.75" customHeight="1" thickBot="1">
      <c r="A75" s="976" t="s">
        <v>9523</v>
      </c>
      <c r="B75" s="29"/>
      <c r="C75" s="30"/>
      <c r="D75" s="33"/>
      <c r="E75" s="34"/>
      <c r="F75" s="996"/>
      <c r="G75" s="32"/>
      <c r="H75" s="32"/>
      <c r="I75" s="32"/>
      <c r="J75" s="32"/>
      <c r="K75" s="32"/>
      <c r="L75" s="588"/>
      <c r="M75" s="32"/>
      <c r="N75" s="29"/>
      <c r="O75" s="32"/>
      <c r="P75" s="29"/>
      <c r="Q75" s="94"/>
      <c r="R75" s="1094"/>
      <c r="S75" s="37"/>
      <c r="T75" s="38"/>
      <c r="U75" s="1061"/>
      <c r="V75" s="29"/>
      <c r="W75" s="30"/>
    </row>
    <row r="76" spans="1:24" ht="51.75" customHeight="1">
      <c r="A76" s="1" t="s">
        <v>1</v>
      </c>
      <c r="B76" s="2"/>
      <c r="C76" s="1"/>
      <c r="D76" s="1"/>
      <c r="E76" s="2"/>
      <c r="G76" s="1"/>
      <c r="H76" s="1"/>
      <c r="I76" s="1"/>
      <c r="J76" s="1"/>
      <c r="K76" s="1"/>
      <c r="L76" s="572"/>
      <c r="M76" s="1"/>
      <c r="N76" s="1"/>
      <c r="O76" s="1"/>
      <c r="P76" s="1"/>
      <c r="Q76" s="1"/>
      <c r="S76" s="1"/>
      <c r="T76" s="1"/>
      <c r="V76" s="1"/>
      <c r="W76" s="1"/>
    </row>
    <row r="77" spans="1:24" ht="51.75" customHeight="1">
      <c r="A77" s="1" t="s">
        <v>9449</v>
      </c>
      <c r="B77" s="1"/>
      <c r="C77" s="2"/>
      <c r="D77" s="1"/>
      <c r="E77" s="2"/>
      <c r="G77" s="1"/>
      <c r="H77" s="1"/>
      <c r="I77" s="1"/>
      <c r="J77" s="1"/>
      <c r="K77" s="1"/>
      <c r="L77" s="572"/>
      <c r="M77" s="1"/>
      <c r="N77" s="1"/>
      <c r="O77" s="1"/>
      <c r="P77" s="1"/>
      <c r="Q77" s="1"/>
      <c r="S77" s="1"/>
      <c r="T77" s="1"/>
      <c r="V77" s="1"/>
      <c r="W77" s="1"/>
    </row>
    <row r="78" spans="1:24" ht="51.75" customHeight="1" thickBot="1">
      <c r="E78" s="4"/>
      <c r="F78" s="1035"/>
      <c r="G78" s="4"/>
      <c r="H78" s="4"/>
      <c r="I78" s="4"/>
      <c r="X78" s="1"/>
    </row>
    <row r="79" spans="1:24" ht="51.75" customHeight="1">
      <c r="A79" s="5" t="s">
        <v>3</v>
      </c>
      <c r="B79" s="6" t="s">
        <v>4</v>
      </c>
      <c r="C79" s="7" t="s">
        <v>5</v>
      </c>
      <c r="D79" s="8" t="s">
        <v>6</v>
      </c>
      <c r="E79" s="9" t="s">
        <v>6</v>
      </c>
      <c r="F79" s="3777" t="s">
        <v>9502</v>
      </c>
      <c r="G79" s="3777"/>
      <c r="H79" s="3777"/>
      <c r="I79" s="3777" t="s">
        <v>9503</v>
      </c>
      <c r="J79" s="3777"/>
      <c r="K79" s="3777"/>
      <c r="L79" s="3770" t="s">
        <v>9450</v>
      </c>
      <c r="M79" s="3777"/>
      <c r="N79" s="3777"/>
      <c r="O79" s="3777" t="s">
        <v>5436</v>
      </c>
      <c r="P79" s="3777"/>
      <c r="Q79" s="3777"/>
      <c r="R79" s="3777"/>
      <c r="S79" s="3777"/>
      <c r="T79" s="3777"/>
      <c r="U79" s="3770" t="s">
        <v>9452</v>
      </c>
      <c r="V79" s="3777"/>
      <c r="W79" s="3777"/>
      <c r="X79" s="1"/>
    </row>
    <row r="80" spans="1:24" ht="51.75" customHeight="1" thickBot="1">
      <c r="A80" s="11"/>
      <c r="B80" s="12"/>
      <c r="C80" s="13" t="s">
        <v>11</v>
      </c>
      <c r="D80" s="14" t="s">
        <v>12</v>
      </c>
      <c r="E80" s="15" t="s">
        <v>13</v>
      </c>
      <c r="F80" s="995" t="s">
        <v>7</v>
      </c>
      <c r="G80" s="17" t="s">
        <v>9453</v>
      </c>
      <c r="H80" s="18" t="s">
        <v>16</v>
      </c>
      <c r="I80" s="981" t="s">
        <v>7</v>
      </c>
      <c r="J80" s="17" t="s">
        <v>9454</v>
      </c>
      <c r="K80" s="982" t="s">
        <v>16</v>
      </c>
      <c r="L80" s="991" t="s">
        <v>7</v>
      </c>
      <c r="M80" s="17" t="s">
        <v>9454</v>
      </c>
      <c r="N80" s="18" t="s">
        <v>16</v>
      </c>
      <c r="O80" s="981" t="s">
        <v>7</v>
      </c>
      <c r="P80" s="17" t="s">
        <v>9454</v>
      </c>
      <c r="Q80" s="982" t="s">
        <v>16</v>
      </c>
      <c r="R80" s="995" t="s">
        <v>7</v>
      </c>
      <c r="S80" s="17" t="s">
        <v>9454</v>
      </c>
      <c r="T80" s="18" t="s">
        <v>16</v>
      </c>
      <c r="U80" s="1095" t="s">
        <v>7</v>
      </c>
      <c r="V80" s="17" t="s">
        <v>9454</v>
      </c>
      <c r="W80" s="18" t="s">
        <v>16</v>
      </c>
      <c r="X80" s="1"/>
    </row>
    <row r="81" spans="1:24" ht="51.75" customHeight="1">
      <c r="A81" s="63" t="s">
        <v>9504</v>
      </c>
      <c r="B81" s="29"/>
      <c r="C81" s="30"/>
      <c r="D81" s="40"/>
      <c r="E81" s="34"/>
      <c r="F81" s="996"/>
      <c r="G81" s="32"/>
      <c r="H81" s="32"/>
      <c r="I81" s="32"/>
      <c r="J81" s="32"/>
      <c r="K81" s="32"/>
      <c r="L81" s="588"/>
      <c r="M81" s="32"/>
      <c r="N81" s="29"/>
      <c r="O81" s="26"/>
      <c r="P81" s="20"/>
      <c r="Q81" s="21"/>
      <c r="R81" s="1036"/>
      <c r="S81" s="20"/>
      <c r="T81" s="27"/>
      <c r="U81" s="1061"/>
      <c r="V81" s="29"/>
      <c r="W81" s="30"/>
      <c r="X81" s="1"/>
    </row>
    <row r="82" spans="1:24" ht="51.75" customHeight="1">
      <c r="A82" s="28" t="s">
        <v>9524</v>
      </c>
      <c r="B82" s="42"/>
      <c r="C82" s="43"/>
      <c r="D82" s="44"/>
      <c r="E82" s="45"/>
      <c r="F82" s="996"/>
      <c r="G82" s="46"/>
      <c r="H82" s="46"/>
      <c r="I82" s="46"/>
      <c r="J82" s="46"/>
      <c r="K82" s="46"/>
      <c r="L82" s="987"/>
      <c r="M82" s="46"/>
      <c r="N82" s="42"/>
      <c r="O82" s="46"/>
      <c r="P82" s="42"/>
      <c r="Q82" s="212"/>
      <c r="R82" s="1093"/>
      <c r="S82" s="42"/>
      <c r="T82" s="43"/>
      <c r="U82" s="1061"/>
      <c r="V82" s="42"/>
      <c r="W82" s="43"/>
    </row>
    <row r="83" spans="1:24" ht="51.75" customHeight="1">
      <c r="A83" s="28" t="s">
        <v>9525</v>
      </c>
      <c r="B83" s="42"/>
      <c r="C83" s="43"/>
      <c r="D83" s="44"/>
      <c r="E83" s="45"/>
      <c r="F83" s="996"/>
      <c r="G83" s="46"/>
      <c r="H83" s="46"/>
      <c r="I83" s="46"/>
      <c r="J83" s="46"/>
      <c r="K83" s="46"/>
      <c r="L83" s="987"/>
      <c r="M83" s="46"/>
      <c r="N83" s="42"/>
      <c r="O83" s="46"/>
      <c r="P83" s="42"/>
      <c r="Q83" s="212"/>
      <c r="R83" s="1093"/>
      <c r="S83" s="42"/>
      <c r="T83" s="43"/>
      <c r="U83" s="1061"/>
      <c r="V83" s="42"/>
      <c r="W83" s="43"/>
    </row>
    <row r="84" spans="1:24" ht="51.75" customHeight="1">
      <c r="A84" s="28" t="s">
        <v>9526</v>
      </c>
      <c r="B84" s="29"/>
      <c r="C84" s="30"/>
      <c r="D84" s="40"/>
      <c r="E84" s="34"/>
      <c r="F84" s="996"/>
      <c r="G84" s="32"/>
      <c r="H84" s="32"/>
      <c r="I84" s="32"/>
      <c r="J84" s="32"/>
      <c r="K84" s="32"/>
      <c r="L84" s="588"/>
      <c r="M84" s="32"/>
      <c r="N84" s="29"/>
      <c r="O84" s="32"/>
      <c r="P84" s="29"/>
      <c r="Q84" s="94"/>
      <c r="R84" s="1093"/>
      <c r="S84" s="29"/>
      <c r="T84" s="30"/>
      <c r="U84" s="1061"/>
      <c r="V84" s="29"/>
      <c r="W84" s="30"/>
    </row>
    <row r="85" spans="1:24" ht="51.75" customHeight="1">
      <c r="A85" s="1411" t="s">
        <v>8337</v>
      </c>
      <c r="B85" s="357"/>
      <c r="C85" s="375"/>
      <c r="D85" s="158"/>
      <c r="E85" s="361"/>
      <c r="F85" s="62"/>
      <c r="G85" s="25"/>
      <c r="H85" s="1057"/>
      <c r="I85" s="52"/>
      <c r="J85" s="52"/>
      <c r="K85" s="52"/>
      <c r="L85" s="988"/>
      <c r="M85" s="52"/>
      <c r="N85" s="48"/>
      <c r="O85" s="52"/>
      <c r="P85" s="48"/>
      <c r="Q85" s="196"/>
      <c r="R85" s="1103"/>
      <c r="S85" s="48"/>
      <c r="T85" s="49"/>
      <c r="U85" s="1098"/>
      <c r="V85" s="48"/>
      <c r="W85" s="49"/>
      <c r="X85" s="1"/>
    </row>
    <row r="86" spans="1:24" ht="51.75" customHeight="1">
      <c r="A86" s="608" t="s">
        <v>8338</v>
      </c>
      <c r="B86" s="1412" t="s">
        <v>8339</v>
      </c>
      <c r="C86" s="1413" t="s">
        <v>8340</v>
      </c>
      <c r="D86" s="158">
        <v>13</v>
      </c>
      <c r="E86" s="361"/>
      <c r="F86" s="28"/>
      <c r="G86" s="29"/>
      <c r="H86" s="364">
        <v>8</v>
      </c>
      <c r="I86" s="52"/>
      <c r="J86" s="52"/>
      <c r="K86" s="52"/>
      <c r="L86" s="988"/>
      <c r="M86" s="52"/>
      <c r="N86" s="48"/>
      <c r="O86" s="52"/>
      <c r="P86" s="48"/>
      <c r="Q86" s="196"/>
      <c r="R86" s="1103"/>
      <c r="S86" s="48"/>
      <c r="T86" s="49"/>
      <c r="U86" s="1098"/>
      <c r="V86" s="48"/>
      <c r="W86" s="49"/>
    </row>
    <row r="87" spans="1:24" ht="51.75" customHeight="1">
      <c r="A87" s="164" t="s">
        <v>8341</v>
      </c>
      <c r="B87" s="1414" t="s">
        <v>8342</v>
      </c>
      <c r="C87" s="1413" t="s">
        <v>8343</v>
      </c>
      <c r="D87" s="158">
        <v>20</v>
      </c>
      <c r="E87" s="361"/>
      <c r="F87" s="28"/>
      <c r="G87" s="29"/>
      <c r="H87" s="311">
        <v>12</v>
      </c>
      <c r="I87" s="26"/>
      <c r="J87" s="26"/>
      <c r="K87" s="26"/>
      <c r="L87" s="578"/>
      <c r="M87" s="26"/>
      <c r="N87" s="20"/>
      <c r="O87" s="26"/>
      <c r="P87" s="20"/>
      <c r="Q87" s="21"/>
      <c r="R87" s="1036"/>
      <c r="S87" s="20"/>
      <c r="T87" s="27"/>
      <c r="U87" s="1099"/>
      <c r="V87" s="20"/>
      <c r="W87" s="27"/>
      <c r="X87" s="10"/>
    </row>
    <row r="88" spans="1:24" ht="51.75" customHeight="1">
      <c r="A88" s="164" t="s">
        <v>8344</v>
      </c>
      <c r="B88" s="1414" t="s">
        <v>8345</v>
      </c>
      <c r="C88" s="1415" t="s">
        <v>8346</v>
      </c>
      <c r="D88" s="158">
        <v>22</v>
      </c>
      <c r="E88" s="361"/>
      <c r="F88" s="28"/>
      <c r="G88" s="29"/>
      <c r="H88" s="311">
        <v>13</v>
      </c>
      <c r="I88" s="32"/>
      <c r="J88" s="32"/>
      <c r="K88" s="32"/>
      <c r="L88" s="588"/>
      <c r="M88" s="32"/>
      <c r="N88" s="29"/>
      <c r="O88" s="32"/>
      <c r="P88" s="29"/>
      <c r="Q88" s="94"/>
      <c r="R88" s="1093"/>
      <c r="S88" s="29"/>
      <c r="T88" s="30"/>
      <c r="U88" s="1061"/>
      <c r="V88" s="29"/>
      <c r="W88" s="30"/>
      <c r="X88" s="10"/>
    </row>
    <row r="89" spans="1:24" ht="51.75" customHeight="1">
      <c r="A89" s="164" t="s">
        <v>8341</v>
      </c>
      <c r="B89" s="1414" t="s">
        <v>8347</v>
      </c>
      <c r="C89" s="1415" t="s">
        <v>8348</v>
      </c>
      <c r="D89" s="160">
        <v>25</v>
      </c>
      <c r="E89" s="368"/>
      <c r="F89" s="28"/>
      <c r="G89" s="29"/>
      <c r="H89" s="311">
        <v>14</v>
      </c>
      <c r="I89" s="26"/>
      <c r="J89" s="26"/>
      <c r="K89" s="26"/>
      <c r="L89" s="578"/>
      <c r="M89" s="26"/>
      <c r="N89" s="20"/>
      <c r="O89" s="26"/>
      <c r="P89" s="20"/>
      <c r="Q89" s="21"/>
      <c r="R89" s="1036"/>
      <c r="S89" s="20"/>
      <c r="T89" s="27"/>
      <c r="U89" s="1099"/>
      <c r="V89" s="20"/>
      <c r="W89" s="27"/>
    </row>
    <row r="90" spans="1:24" ht="51.75" customHeight="1">
      <c r="A90" s="164" t="s">
        <v>8344</v>
      </c>
      <c r="B90" s="1414" t="s">
        <v>8349</v>
      </c>
      <c r="C90" s="1415" t="s">
        <v>8350</v>
      </c>
      <c r="D90" s="182">
        <v>28</v>
      </c>
      <c r="E90" s="368"/>
      <c r="F90" s="28"/>
      <c r="G90" s="29"/>
      <c r="H90" s="311">
        <v>19</v>
      </c>
      <c r="I90" s="32"/>
      <c r="J90" s="32"/>
      <c r="K90" s="32"/>
      <c r="L90" s="588"/>
      <c r="M90" s="32"/>
      <c r="N90" s="29"/>
      <c r="O90" s="32"/>
      <c r="P90" s="29"/>
      <c r="Q90" s="94"/>
      <c r="R90" s="1093"/>
      <c r="S90" s="29"/>
      <c r="T90" s="30"/>
      <c r="U90" s="1061"/>
      <c r="V90" s="29"/>
      <c r="W90" s="30"/>
    </row>
    <row r="91" spans="1:24" ht="51.75" customHeight="1">
      <c r="A91" s="70"/>
      <c r="B91" s="20"/>
      <c r="C91" s="27"/>
      <c r="D91" s="31"/>
      <c r="E91" s="23"/>
      <c r="F91" s="1037"/>
      <c r="G91" s="26"/>
      <c r="H91" s="26"/>
      <c r="I91" s="26"/>
      <c r="J91" s="26"/>
      <c r="K91" s="26"/>
      <c r="L91" s="578"/>
      <c r="M91" s="26"/>
      <c r="N91" s="20"/>
      <c r="O91" s="26"/>
      <c r="P91" s="20"/>
      <c r="Q91" s="21"/>
      <c r="R91" s="1036"/>
      <c r="S91" s="20"/>
      <c r="T91" s="27"/>
      <c r="U91" s="1099"/>
      <c r="V91" s="20"/>
      <c r="W91" s="27"/>
    </row>
    <row r="92" spans="1:24" ht="51.75" customHeight="1">
      <c r="A92" s="615"/>
      <c r="B92" s="20"/>
      <c r="C92" s="27"/>
      <c r="D92" s="31"/>
      <c r="E92" s="23"/>
      <c r="F92" s="1037"/>
      <c r="G92" s="26"/>
      <c r="H92" s="26"/>
      <c r="I92" s="26"/>
      <c r="J92" s="26"/>
      <c r="K92" s="26"/>
      <c r="L92" s="578"/>
      <c r="M92" s="26"/>
      <c r="N92" s="20"/>
      <c r="O92" s="26"/>
      <c r="P92" s="20"/>
      <c r="Q92" s="21"/>
      <c r="R92" s="1036"/>
      <c r="S92" s="20"/>
      <c r="T92" s="27"/>
      <c r="U92" s="1099"/>
      <c r="V92" s="20"/>
      <c r="W92" s="27"/>
    </row>
    <row r="93" spans="1:24" ht="51.75" customHeight="1">
      <c r="A93" s="615"/>
      <c r="B93" s="20"/>
      <c r="C93" s="27"/>
      <c r="D93" s="31"/>
      <c r="E93" s="23"/>
      <c r="F93" s="1037"/>
      <c r="G93" s="26"/>
      <c r="H93" s="26"/>
      <c r="I93" s="26"/>
      <c r="J93" s="26"/>
      <c r="K93" s="26"/>
      <c r="L93" s="578"/>
      <c r="M93" s="26"/>
      <c r="N93" s="20"/>
      <c r="O93" s="26"/>
      <c r="P93" s="20"/>
      <c r="Q93" s="21"/>
      <c r="R93" s="1036"/>
      <c r="S93" s="20"/>
      <c r="T93" s="27"/>
      <c r="U93" s="1099"/>
      <c r="V93" s="20"/>
      <c r="W93" s="27"/>
    </row>
    <row r="94" spans="1:24" ht="51.75" customHeight="1">
      <c r="A94" s="70"/>
      <c r="B94" s="20"/>
      <c r="C94" s="27"/>
      <c r="D94" s="31"/>
      <c r="E94" s="23"/>
      <c r="F94" s="1037"/>
      <c r="G94" s="26"/>
      <c r="H94" s="26"/>
      <c r="I94" s="26"/>
      <c r="J94" s="26"/>
      <c r="K94" s="26"/>
      <c r="L94" s="578"/>
      <c r="M94" s="26"/>
      <c r="N94" s="20"/>
      <c r="O94" s="26"/>
      <c r="P94" s="20"/>
      <c r="Q94" s="21"/>
      <c r="R94" s="1036"/>
      <c r="S94" s="20"/>
      <c r="T94" s="27"/>
      <c r="U94" s="1099"/>
      <c r="V94" s="20"/>
      <c r="W94" s="27"/>
    </row>
    <row r="95" spans="1:24" ht="51.75" customHeight="1">
      <c r="A95" s="70"/>
      <c r="B95" s="20"/>
      <c r="C95" s="27"/>
      <c r="D95" s="31"/>
      <c r="E95" s="23"/>
      <c r="F95" s="1037"/>
      <c r="G95" s="26"/>
      <c r="H95" s="26"/>
      <c r="I95" s="26"/>
      <c r="J95" s="26"/>
      <c r="K95" s="26"/>
      <c r="L95" s="578"/>
      <c r="M95" s="26"/>
      <c r="N95" s="20"/>
      <c r="O95" s="26"/>
      <c r="P95" s="20"/>
      <c r="Q95" s="21"/>
      <c r="R95" s="1036"/>
      <c r="S95" s="20"/>
      <c r="T95" s="27"/>
      <c r="U95" s="1099"/>
      <c r="V95" s="20"/>
      <c r="W95" s="27"/>
    </row>
    <row r="96" spans="1:24" ht="51.75" customHeight="1">
      <c r="A96" s="70"/>
      <c r="B96" s="56"/>
      <c r="C96" s="57"/>
      <c r="D96" s="58"/>
      <c r="E96" s="59"/>
      <c r="F96" s="1038"/>
      <c r="G96" s="60"/>
      <c r="H96" s="60"/>
      <c r="I96" s="60"/>
      <c r="J96" s="60"/>
      <c r="K96" s="60"/>
      <c r="L96" s="989"/>
      <c r="M96" s="60"/>
      <c r="N96" s="56"/>
      <c r="O96" s="60"/>
      <c r="P96" s="56"/>
      <c r="Q96" s="73"/>
      <c r="R96" s="1104"/>
      <c r="S96" s="56"/>
      <c r="T96" s="57"/>
      <c r="U96" s="1100"/>
      <c r="V96" s="56"/>
      <c r="W96" s="57"/>
    </row>
    <row r="97" spans="1:23" ht="51.75" customHeight="1">
      <c r="A97" s="615"/>
      <c r="B97" s="29"/>
      <c r="C97" s="30"/>
      <c r="D97" s="33"/>
      <c r="E97" s="34"/>
      <c r="F97" s="996"/>
      <c r="G97" s="32"/>
      <c r="H97" s="32"/>
      <c r="I97" s="32"/>
      <c r="J97" s="32"/>
      <c r="K97" s="32"/>
      <c r="L97" s="588"/>
      <c r="M97" s="32"/>
      <c r="N97" s="29"/>
      <c r="O97" s="32"/>
      <c r="P97" s="29"/>
      <c r="Q97" s="94"/>
      <c r="R97" s="1093"/>
      <c r="S97" s="29"/>
      <c r="T97" s="30"/>
      <c r="U97" s="1061"/>
      <c r="V97" s="29"/>
      <c r="W97" s="30"/>
    </row>
    <row r="98" spans="1:23" ht="51.75" customHeight="1">
      <c r="A98" s="615"/>
      <c r="B98" s="29"/>
      <c r="C98" s="39"/>
      <c r="D98" s="33"/>
      <c r="E98" s="34"/>
      <c r="F98" s="996"/>
      <c r="G98" s="32"/>
      <c r="H98" s="32"/>
      <c r="I98" s="32"/>
      <c r="J98" s="32"/>
      <c r="K98" s="32"/>
      <c r="L98" s="588"/>
      <c r="M98" s="32"/>
      <c r="N98" s="29"/>
      <c r="O98" s="32"/>
      <c r="P98" s="29"/>
      <c r="Q98" s="94"/>
      <c r="R98" s="1093"/>
      <c r="S98" s="29"/>
      <c r="T98" s="30"/>
      <c r="U98" s="1061"/>
      <c r="V98" s="29"/>
      <c r="W98" s="30"/>
    </row>
    <row r="99" spans="1:23" ht="51.75" customHeight="1">
      <c r="A99" s="70"/>
      <c r="B99" s="29"/>
      <c r="C99" s="30"/>
      <c r="D99" s="33"/>
      <c r="E99" s="34"/>
      <c r="F99" s="996"/>
      <c r="G99" s="32"/>
      <c r="H99" s="32"/>
      <c r="I99" s="32"/>
      <c r="J99" s="32"/>
      <c r="K99" s="32"/>
      <c r="L99" s="588"/>
      <c r="M99" s="32"/>
      <c r="N99" s="29"/>
      <c r="O99" s="32"/>
      <c r="P99" s="29"/>
      <c r="Q99" s="94"/>
      <c r="R99" s="1093"/>
      <c r="S99" s="29"/>
      <c r="T99" s="30"/>
      <c r="U99" s="1061"/>
      <c r="V99" s="29"/>
      <c r="W99" s="30"/>
    </row>
    <row r="100" spans="1:23" ht="51.75" customHeight="1" thickBot="1">
      <c r="A100" s="69"/>
      <c r="B100" s="29"/>
      <c r="C100" s="30"/>
      <c r="D100" s="33"/>
      <c r="E100" s="34"/>
      <c r="F100" s="996"/>
      <c r="G100" s="32"/>
      <c r="H100" s="32"/>
      <c r="I100" s="32"/>
      <c r="J100" s="32"/>
      <c r="K100" s="32"/>
      <c r="L100" s="588"/>
      <c r="M100" s="32"/>
      <c r="N100" s="29"/>
      <c r="O100" s="32"/>
      <c r="P100" s="29"/>
      <c r="Q100" s="94"/>
      <c r="R100" s="1094"/>
      <c r="S100" s="37"/>
      <c r="T100" s="38"/>
      <c r="U100" s="1061"/>
      <c r="V100" s="29"/>
      <c r="W100" s="30"/>
    </row>
    <row r="101" spans="1:23" ht="51.75" customHeight="1">
      <c r="A101" s="1" t="s">
        <v>1</v>
      </c>
      <c r="B101" s="2"/>
      <c r="C101" s="1"/>
      <c r="D101" s="1"/>
      <c r="E101" s="2"/>
      <c r="G101" s="1"/>
      <c r="H101" s="1"/>
      <c r="I101" s="1"/>
      <c r="J101" s="1"/>
      <c r="K101" s="1"/>
      <c r="L101" s="572"/>
      <c r="M101" s="1"/>
      <c r="N101" s="1"/>
      <c r="O101" s="1"/>
      <c r="P101" s="1"/>
      <c r="Q101" s="1"/>
      <c r="S101" s="1"/>
      <c r="T101" s="1"/>
      <c r="V101" s="1"/>
      <c r="W101" s="1"/>
    </row>
    <row r="102" spans="1:23" ht="51.75" customHeight="1">
      <c r="A102" s="1" t="s">
        <v>9449</v>
      </c>
      <c r="B102" s="1"/>
      <c r="C102" s="2"/>
      <c r="D102" s="1"/>
      <c r="E102" s="2"/>
      <c r="G102" s="1"/>
      <c r="H102" s="1"/>
      <c r="I102" s="1"/>
      <c r="J102" s="1"/>
      <c r="K102" s="1"/>
      <c r="L102" s="572"/>
      <c r="M102" s="1"/>
      <c r="N102" s="1"/>
      <c r="O102" s="1"/>
      <c r="P102" s="1"/>
      <c r="Q102" s="1"/>
      <c r="S102" s="1"/>
      <c r="T102" s="1"/>
      <c r="V102" s="1"/>
      <c r="W102" s="1"/>
    </row>
    <row r="103" spans="1:23" ht="51.75" customHeight="1" thickBot="1">
      <c r="E103" s="4"/>
      <c r="F103" s="1035"/>
      <c r="G103" s="4"/>
      <c r="H103" s="4"/>
      <c r="I103" s="4"/>
    </row>
    <row r="104" spans="1:23" ht="51.75" customHeight="1">
      <c r="A104" s="5" t="s">
        <v>3</v>
      </c>
      <c r="B104" s="6" t="s">
        <v>4</v>
      </c>
      <c r="C104" s="7" t="s">
        <v>5</v>
      </c>
      <c r="D104" s="8" t="s">
        <v>6</v>
      </c>
      <c r="E104" s="9" t="s">
        <v>6</v>
      </c>
      <c r="F104" s="3777" t="s">
        <v>9502</v>
      </c>
      <c r="G104" s="3777"/>
      <c r="H104" s="3777"/>
      <c r="I104" s="3777" t="s">
        <v>9503</v>
      </c>
      <c r="J104" s="3777"/>
      <c r="K104" s="3777"/>
      <c r="L104" s="3770" t="s">
        <v>9450</v>
      </c>
      <c r="M104" s="3777"/>
      <c r="N104" s="3777"/>
      <c r="O104" s="3777" t="s">
        <v>5436</v>
      </c>
      <c r="P104" s="3777"/>
      <c r="Q104" s="3777"/>
      <c r="R104" s="3777"/>
      <c r="S104" s="3777"/>
      <c r="T104" s="3777"/>
      <c r="U104" s="3770" t="s">
        <v>9452</v>
      </c>
      <c r="V104" s="3777"/>
      <c r="W104" s="3777"/>
    </row>
    <row r="105" spans="1:23" ht="51.75" customHeight="1" thickBot="1">
      <c r="A105" s="11"/>
      <c r="B105" s="12"/>
      <c r="C105" s="13" t="s">
        <v>11</v>
      </c>
      <c r="D105" s="14" t="s">
        <v>12</v>
      </c>
      <c r="E105" s="15" t="s">
        <v>13</v>
      </c>
      <c r="F105" s="995" t="s">
        <v>7</v>
      </c>
      <c r="G105" s="17" t="s">
        <v>9453</v>
      </c>
      <c r="H105" s="18" t="s">
        <v>16</v>
      </c>
      <c r="I105" s="981" t="s">
        <v>7</v>
      </c>
      <c r="J105" s="17" t="s">
        <v>9454</v>
      </c>
      <c r="K105" s="982" t="s">
        <v>16</v>
      </c>
      <c r="L105" s="991" t="s">
        <v>7</v>
      </c>
      <c r="M105" s="17" t="s">
        <v>9454</v>
      </c>
      <c r="N105" s="18" t="s">
        <v>16</v>
      </c>
      <c r="O105" s="981" t="s">
        <v>7</v>
      </c>
      <c r="P105" s="17" t="s">
        <v>9454</v>
      </c>
      <c r="Q105" s="982" t="s">
        <v>16</v>
      </c>
      <c r="R105" s="995" t="s">
        <v>7</v>
      </c>
      <c r="S105" s="17" t="s">
        <v>9454</v>
      </c>
      <c r="T105" s="18" t="s">
        <v>16</v>
      </c>
      <c r="U105" s="1095" t="s">
        <v>7</v>
      </c>
      <c r="V105" s="17" t="s">
        <v>9454</v>
      </c>
      <c r="W105" s="18" t="s">
        <v>16</v>
      </c>
    </row>
    <row r="106" spans="1:23" ht="51.75" customHeight="1">
      <c r="A106" s="70"/>
      <c r="B106" s="29"/>
      <c r="C106" s="30"/>
      <c r="D106" s="40"/>
      <c r="E106" s="34"/>
      <c r="F106" s="996"/>
      <c r="G106" s="32"/>
      <c r="H106" s="32"/>
      <c r="I106" s="32"/>
      <c r="J106" s="32"/>
      <c r="K106" s="32"/>
      <c r="L106" s="588"/>
      <c r="M106" s="32"/>
      <c r="N106" s="29"/>
      <c r="O106" s="26"/>
      <c r="P106" s="20"/>
      <c r="Q106" s="21"/>
      <c r="R106" s="1036"/>
      <c r="S106" s="20"/>
      <c r="T106" s="27"/>
      <c r="U106" s="1061"/>
      <c r="V106" s="29"/>
      <c r="W106" s="30"/>
    </row>
    <row r="107" spans="1:23" ht="51.75" customHeight="1">
      <c r="A107" s="70"/>
      <c r="B107" s="42"/>
      <c r="C107" s="43"/>
      <c r="D107" s="44"/>
      <c r="E107" s="45"/>
      <c r="F107" s="996"/>
      <c r="G107" s="46"/>
      <c r="H107" s="46"/>
      <c r="I107" s="46"/>
      <c r="J107" s="46"/>
      <c r="K107" s="46"/>
      <c r="L107" s="987"/>
      <c r="M107" s="46"/>
      <c r="N107" s="42"/>
      <c r="O107" s="46"/>
      <c r="P107" s="42"/>
      <c r="Q107" s="212"/>
      <c r="R107" s="1093"/>
      <c r="S107" s="42"/>
      <c r="T107" s="43"/>
      <c r="U107" s="1061"/>
      <c r="V107" s="42"/>
      <c r="W107" s="43"/>
    </row>
    <row r="108" spans="1:23" ht="51.75" customHeight="1">
      <c r="A108" s="70"/>
      <c r="B108" s="42"/>
      <c r="C108" s="43"/>
      <c r="D108" s="44"/>
      <c r="E108" s="45"/>
      <c r="F108" s="996"/>
      <c r="G108" s="46"/>
      <c r="H108" s="46"/>
      <c r="I108" s="46"/>
      <c r="J108" s="46"/>
      <c r="K108" s="46"/>
      <c r="L108" s="987"/>
      <c r="M108" s="46"/>
      <c r="N108" s="42"/>
      <c r="O108" s="46"/>
      <c r="P108" s="42"/>
      <c r="Q108" s="212"/>
      <c r="R108" s="1093"/>
      <c r="S108" s="42"/>
      <c r="T108" s="43"/>
      <c r="U108" s="1061"/>
      <c r="V108" s="42"/>
      <c r="W108" s="43"/>
    </row>
    <row r="109" spans="1:23" ht="51.75" customHeight="1">
      <c r="A109" s="70"/>
      <c r="B109" s="29"/>
      <c r="C109" s="30"/>
      <c r="D109" s="40"/>
      <c r="E109" s="34"/>
      <c r="F109" s="996"/>
      <c r="G109" s="32"/>
      <c r="H109" s="32"/>
      <c r="I109" s="32"/>
      <c r="J109" s="32"/>
      <c r="K109" s="32"/>
      <c r="L109" s="588"/>
      <c r="M109" s="32"/>
      <c r="N109" s="29"/>
      <c r="O109" s="32"/>
      <c r="P109" s="29"/>
      <c r="Q109" s="94"/>
      <c r="R109" s="1093"/>
      <c r="S109" s="29"/>
      <c r="T109" s="30"/>
      <c r="U109" s="1061"/>
      <c r="V109" s="29"/>
      <c r="W109" s="30"/>
    </row>
    <row r="110" spans="1:23" ht="51.75" customHeight="1">
      <c r="A110" s="70"/>
      <c r="B110" s="48"/>
      <c r="C110" s="49"/>
      <c r="D110" s="50"/>
      <c r="E110" s="51"/>
      <c r="F110" s="997"/>
      <c r="G110" s="52"/>
      <c r="H110" s="52"/>
      <c r="I110" s="52"/>
      <c r="J110" s="52"/>
      <c r="K110" s="52"/>
      <c r="L110" s="988"/>
      <c r="M110" s="52"/>
      <c r="N110" s="48"/>
      <c r="O110" s="52"/>
      <c r="P110" s="48"/>
      <c r="Q110" s="196"/>
      <c r="R110" s="1103"/>
      <c r="S110" s="48"/>
      <c r="T110" s="49"/>
      <c r="U110" s="1098"/>
      <c r="V110" s="48"/>
      <c r="W110" s="49"/>
    </row>
    <row r="111" spans="1:23" ht="51.75" customHeight="1">
      <c r="A111" s="70"/>
      <c r="B111" s="48"/>
      <c r="C111" s="49"/>
      <c r="D111" s="50"/>
      <c r="E111" s="51"/>
      <c r="F111" s="997"/>
      <c r="G111" s="52"/>
      <c r="H111" s="52"/>
      <c r="I111" s="52"/>
      <c r="J111" s="52"/>
      <c r="K111" s="52"/>
      <c r="L111" s="988"/>
      <c r="M111" s="52"/>
      <c r="N111" s="48"/>
      <c r="O111" s="52"/>
      <c r="P111" s="48"/>
      <c r="Q111" s="196"/>
      <c r="R111" s="1103"/>
      <c r="S111" s="48"/>
      <c r="T111" s="49"/>
      <c r="U111" s="1098"/>
      <c r="V111" s="48"/>
      <c r="W111" s="49"/>
    </row>
    <row r="112" spans="1:23" ht="51.75" customHeight="1">
      <c r="A112" s="70"/>
      <c r="B112" s="20"/>
      <c r="C112" s="27"/>
      <c r="D112" s="31"/>
      <c r="E112" s="23"/>
      <c r="F112" s="1037"/>
      <c r="G112" s="26"/>
      <c r="H112" s="26"/>
      <c r="I112" s="26"/>
      <c r="J112" s="26"/>
      <c r="K112" s="26"/>
      <c r="L112" s="578"/>
      <c r="M112" s="26"/>
      <c r="N112" s="20"/>
      <c r="O112" s="26"/>
      <c r="P112" s="20"/>
      <c r="Q112" s="21"/>
      <c r="R112" s="1036"/>
      <c r="S112" s="20"/>
      <c r="T112" s="27"/>
      <c r="U112" s="1099"/>
      <c r="V112" s="20"/>
      <c r="W112" s="27"/>
    </row>
    <row r="113" spans="1:24" ht="51.75" customHeight="1">
      <c r="A113" s="70"/>
      <c r="B113" s="29"/>
      <c r="C113" s="30"/>
      <c r="D113" s="33"/>
      <c r="E113" s="34"/>
      <c r="F113" s="996"/>
      <c r="G113" s="32"/>
      <c r="H113" s="32"/>
      <c r="I113" s="32"/>
      <c r="J113" s="32"/>
      <c r="K113" s="32"/>
      <c r="L113" s="588"/>
      <c r="M113" s="32"/>
      <c r="N113" s="29"/>
      <c r="O113" s="32"/>
      <c r="P113" s="29"/>
      <c r="Q113" s="94"/>
      <c r="R113" s="1093"/>
      <c r="S113" s="29"/>
      <c r="T113" s="30"/>
      <c r="U113" s="1061"/>
      <c r="V113" s="29"/>
      <c r="W113" s="30"/>
    </row>
    <row r="114" spans="1:24" ht="51.75" customHeight="1">
      <c r="A114" s="70"/>
      <c r="B114" s="20"/>
      <c r="C114" s="27"/>
      <c r="D114" s="31"/>
      <c r="E114" s="23"/>
      <c r="F114" s="1037"/>
      <c r="G114" s="26"/>
      <c r="H114" s="26"/>
      <c r="I114" s="26"/>
      <c r="J114" s="26"/>
      <c r="K114" s="26"/>
      <c r="L114" s="578"/>
      <c r="M114" s="26"/>
      <c r="N114" s="20"/>
      <c r="O114" s="26"/>
      <c r="P114" s="20"/>
      <c r="Q114" s="21"/>
      <c r="R114" s="1036"/>
      <c r="S114" s="20"/>
      <c r="T114" s="27"/>
      <c r="U114" s="1099"/>
      <c r="V114" s="20"/>
      <c r="W114" s="27"/>
    </row>
    <row r="115" spans="1:24" ht="51.75" customHeight="1">
      <c r="A115" s="70"/>
      <c r="B115" s="29"/>
      <c r="C115" s="30"/>
      <c r="D115" s="33"/>
      <c r="E115" s="34"/>
      <c r="F115" s="996"/>
      <c r="G115" s="32"/>
      <c r="H115" s="32"/>
      <c r="I115" s="32"/>
      <c r="J115" s="32"/>
      <c r="K115" s="32"/>
      <c r="L115" s="588"/>
      <c r="M115" s="32"/>
      <c r="N115" s="29"/>
      <c r="O115" s="32"/>
      <c r="P115" s="29"/>
      <c r="Q115" s="94"/>
      <c r="R115" s="1093"/>
      <c r="S115" s="29"/>
      <c r="T115" s="30"/>
      <c r="U115" s="1061"/>
      <c r="V115" s="29"/>
      <c r="W115" s="30"/>
    </row>
    <row r="116" spans="1:24" ht="51.75" customHeight="1">
      <c r="A116" s="70"/>
      <c r="B116" s="20"/>
      <c r="C116" s="27"/>
      <c r="D116" s="31"/>
      <c r="E116" s="23"/>
      <c r="F116" s="1037"/>
      <c r="G116" s="26"/>
      <c r="H116" s="26"/>
      <c r="I116" s="26"/>
      <c r="J116" s="26"/>
      <c r="K116" s="26"/>
      <c r="L116" s="578"/>
      <c r="M116" s="26"/>
      <c r="N116" s="20"/>
      <c r="O116" s="26"/>
      <c r="P116" s="20"/>
      <c r="Q116" s="21"/>
      <c r="R116" s="1036"/>
      <c r="S116" s="20"/>
      <c r="T116" s="27"/>
      <c r="U116" s="1099"/>
      <c r="V116" s="20"/>
      <c r="W116" s="27"/>
    </row>
    <row r="117" spans="1:24" ht="51.75" customHeight="1">
      <c r="A117" s="615"/>
      <c r="B117" s="20"/>
      <c r="C117" s="27"/>
      <c r="D117" s="31"/>
      <c r="E117" s="23"/>
      <c r="F117" s="1037"/>
      <c r="G117" s="26"/>
      <c r="H117" s="26"/>
      <c r="I117" s="26"/>
      <c r="J117" s="26"/>
      <c r="K117" s="26"/>
      <c r="L117" s="578"/>
      <c r="M117" s="26"/>
      <c r="N117" s="20"/>
      <c r="O117" s="26"/>
      <c r="P117" s="20"/>
      <c r="Q117" s="21"/>
      <c r="R117" s="1036"/>
      <c r="S117" s="20"/>
      <c r="T117" s="27"/>
      <c r="U117" s="1099"/>
      <c r="V117" s="20"/>
      <c r="W117" s="27"/>
    </row>
    <row r="118" spans="1:24" ht="51.75" customHeight="1">
      <c r="A118" s="615"/>
      <c r="B118" s="20"/>
      <c r="C118" s="27"/>
      <c r="D118" s="31"/>
      <c r="E118" s="23"/>
      <c r="F118" s="1037"/>
      <c r="G118" s="26"/>
      <c r="H118" s="26"/>
      <c r="I118" s="26"/>
      <c r="J118" s="26"/>
      <c r="K118" s="26"/>
      <c r="L118" s="578"/>
      <c r="M118" s="26"/>
      <c r="N118" s="20"/>
      <c r="O118" s="26"/>
      <c r="P118" s="20"/>
      <c r="Q118" s="21"/>
      <c r="R118" s="1036"/>
      <c r="S118" s="20"/>
      <c r="T118" s="27"/>
      <c r="U118" s="1099"/>
      <c r="V118" s="20"/>
      <c r="W118" s="27"/>
    </row>
    <row r="119" spans="1:24" ht="51.75" customHeight="1">
      <c r="A119" s="70"/>
      <c r="B119" s="20"/>
      <c r="C119" s="27"/>
      <c r="D119" s="31"/>
      <c r="E119" s="23"/>
      <c r="F119" s="1037"/>
      <c r="G119" s="26"/>
      <c r="H119" s="26"/>
      <c r="I119" s="26"/>
      <c r="J119" s="26"/>
      <c r="K119" s="26"/>
      <c r="L119" s="578"/>
      <c r="M119" s="26"/>
      <c r="N119" s="20"/>
      <c r="O119" s="26"/>
      <c r="P119" s="20"/>
      <c r="Q119" s="21"/>
      <c r="R119" s="1036"/>
      <c r="S119" s="20"/>
      <c r="T119" s="27"/>
      <c r="U119" s="1099"/>
      <c r="V119" s="20"/>
      <c r="W119" s="27"/>
    </row>
    <row r="120" spans="1:24" ht="51.75" customHeight="1">
      <c r="A120" s="70"/>
      <c r="B120" s="20"/>
      <c r="C120" s="27"/>
      <c r="D120" s="31"/>
      <c r="E120" s="23"/>
      <c r="F120" s="1037"/>
      <c r="G120" s="26"/>
      <c r="H120" s="26"/>
      <c r="I120" s="26"/>
      <c r="J120" s="26"/>
      <c r="K120" s="26"/>
      <c r="L120" s="578"/>
      <c r="M120" s="26"/>
      <c r="N120" s="20"/>
      <c r="O120" s="26"/>
      <c r="P120" s="20"/>
      <c r="Q120" s="21"/>
      <c r="R120" s="1036"/>
      <c r="S120" s="20"/>
      <c r="T120" s="27"/>
      <c r="U120" s="1099"/>
      <c r="V120" s="20"/>
      <c r="W120" s="27"/>
    </row>
    <row r="121" spans="1:24" ht="51.75" customHeight="1">
      <c r="A121" s="70"/>
      <c r="B121" s="56"/>
      <c r="C121" s="57"/>
      <c r="D121" s="58"/>
      <c r="E121" s="59"/>
      <c r="F121" s="1038"/>
      <c r="G121" s="60"/>
      <c r="H121" s="60"/>
      <c r="I121" s="60"/>
      <c r="J121" s="60"/>
      <c r="K121" s="60"/>
      <c r="L121" s="989"/>
      <c r="M121" s="60"/>
      <c r="N121" s="56"/>
      <c r="O121" s="60"/>
      <c r="P121" s="56"/>
      <c r="Q121" s="73"/>
      <c r="R121" s="1104"/>
      <c r="S121" s="56"/>
      <c r="T121" s="57"/>
      <c r="U121" s="1100"/>
      <c r="V121" s="56"/>
      <c r="W121" s="57"/>
    </row>
    <row r="122" spans="1:24" ht="51.75" customHeight="1">
      <c r="A122" s="615"/>
      <c r="B122" s="29"/>
      <c r="C122" s="30"/>
      <c r="D122" s="33"/>
      <c r="E122" s="34"/>
      <c r="F122" s="996"/>
      <c r="G122" s="32"/>
      <c r="H122" s="32"/>
      <c r="I122" s="32"/>
      <c r="J122" s="32"/>
      <c r="K122" s="32"/>
      <c r="L122" s="588"/>
      <c r="M122" s="32"/>
      <c r="N122" s="29"/>
      <c r="O122" s="32"/>
      <c r="P122" s="29"/>
      <c r="Q122" s="94"/>
      <c r="R122" s="1093"/>
      <c r="S122" s="29"/>
      <c r="T122" s="30"/>
      <c r="U122" s="1061"/>
      <c r="V122" s="29"/>
      <c r="W122" s="30"/>
      <c r="X122" s="1"/>
    </row>
    <row r="123" spans="1:24" ht="51.75" customHeight="1">
      <c r="A123" s="615"/>
      <c r="B123" s="29"/>
      <c r="C123" s="39"/>
      <c r="D123" s="33"/>
      <c r="E123" s="34"/>
      <c r="F123" s="996"/>
      <c r="G123" s="32"/>
      <c r="H123" s="32"/>
      <c r="I123" s="32"/>
      <c r="J123" s="32"/>
      <c r="K123" s="32"/>
      <c r="L123" s="588"/>
      <c r="M123" s="32"/>
      <c r="N123" s="29"/>
      <c r="O123" s="32"/>
      <c r="P123" s="29"/>
      <c r="Q123" s="94"/>
      <c r="R123" s="1093"/>
      <c r="S123" s="29"/>
      <c r="T123" s="30"/>
      <c r="U123" s="1061"/>
      <c r="V123" s="29"/>
      <c r="W123" s="30"/>
      <c r="X123" s="1"/>
    </row>
    <row r="124" spans="1:24" ht="51.75" customHeight="1">
      <c r="A124" s="70"/>
      <c r="B124" s="29"/>
      <c r="C124" s="30"/>
      <c r="D124" s="33"/>
      <c r="E124" s="34"/>
      <c r="F124" s="996"/>
      <c r="G124" s="32"/>
      <c r="H124" s="32"/>
      <c r="I124" s="32"/>
      <c r="J124" s="32"/>
      <c r="K124" s="32"/>
      <c r="L124" s="588"/>
      <c r="M124" s="32"/>
      <c r="N124" s="29"/>
      <c r="O124" s="32"/>
      <c r="P124" s="29"/>
      <c r="Q124" s="94"/>
      <c r="R124" s="1093"/>
      <c r="S124" s="29"/>
      <c r="T124" s="30"/>
      <c r="U124" s="1061"/>
      <c r="V124" s="29"/>
      <c r="W124" s="30"/>
      <c r="X124" s="1"/>
    </row>
    <row r="125" spans="1:24" ht="51.75" customHeight="1" thickBot="1">
      <c r="A125" s="69"/>
      <c r="B125" s="29"/>
      <c r="C125" s="30"/>
      <c r="D125" s="33"/>
      <c r="E125" s="34"/>
      <c r="F125" s="996"/>
      <c r="G125" s="32"/>
      <c r="H125" s="32"/>
      <c r="I125" s="32"/>
      <c r="J125" s="32"/>
      <c r="K125" s="32"/>
      <c r="L125" s="588"/>
      <c r="M125" s="32"/>
      <c r="N125" s="29"/>
      <c r="O125" s="32"/>
      <c r="P125" s="29"/>
      <c r="Q125" s="94"/>
      <c r="R125" s="1094"/>
      <c r="S125" s="37"/>
      <c r="T125" s="38"/>
      <c r="U125" s="1061"/>
      <c r="V125" s="29"/>
      <c r="W125" s="30"/>
      <c r="X125" s="1"/>
    </row>
    <row r="126" spans="1:24" ht="51.75" customHeight="1">
      <c r="A126" s="1" t="s">
        <v>1</v>
      </c>
      <c r="B126" s="2"/>
      <c r="C126" s="1"/>
      <c r="D126" s="1"/>
      <c r="E126" s="2"/>
      <c r="G126" s="1"/>
      <c r="H126" s="1"/>
      <c r="I126" s="1"/>
      <c r="J126" s="1"/>
      <c r="K126" s="1"/>
      <c r="L126" s="572"/>
      <c r="M126" s="1"/>
      <c r="N126" s="1"/>
      <c r="O126" s="1"/>
      <c r="P126" s="1"/>
      <c r="Q126" s="1"/>
      <c r="S126" s="1"/>
      <c r="T126" s="1"/>
      <c r="V126" s="1"/>
      <c r="W126" s="1"/>
      <c r="X126" s="1"/>
    </row>
    <row r="127" spans="1:24" ht="51.75" customHeight="1">
      <c r="A127" s="1" t="s">
        <v>9449</v>
      </c>
      <c r="B127" s="1"/>
      <c r="C127" s="2"/>
      <c r="D127" s="1"/>
      <c r="E127" s="2"/>
      <c r="G127" s="1"/>
      <c r="H127" s="1"/>
      <c r="I127" s="1"/>
      <c r="J127" s="1"/>
      <c r="K127" s="1"/>
      <c r="L127" s="572"/>
      <c r="M127" s="1"/>
      <c r="N127" s="1"/>
      <c r="O127" s="1"/>
      <c r="P127" s="1"/>
      <c r="Q127" s="1"/>
      <c r="S127" s="1"/>
      <c r="T127" s="1"/>
      <c r="V127" s="1"/>
      <c r="W127" s="1"/>
    </row>
    <row r="128" spans="1:24" ht="51.75" customHeight="1" thickBot="1">
      <c r="E128" s="4"/>
      <c r="F128" s="1035"/>
      <c r="G128" s="4"/>
      <c r="H128" s="4"/>
      <c r="I128" s="4"/>
      <c r="X128" s="10"/>
    </row>
    <row r="129" spans="1:24" ht="51.75" customHeight="1">
      <c r="A129" s="5" t="s">
        <v>3</v>
      </c>
      <c r="B129" s="6" t="s">
        <v>4</v>
      </c>
      <c r="C129" s="7" t="s">
        <v>5</v>
      </c>
      <c r="D129" s="8" t="s">
        <v>6</v>
      </c>
      <c r="E129" s="9" t="s">
        <v>6</v>
      </c>
      <c r="F129" s="998"/>
      <c r="G129" s="3777" t="s">
        <v>9502</v>
      </c>
      <c r="H129" s="3777"/>
      <c r="I129" s="977"/>
      <c r="J129" s="3777" t="s">
        <v>9503</v>
      </c>
      <c r="K129" s="3777"/>
      <c r="L129" s="985"/>
      <c r="M129" s="3777" t="s">
        <v>9527</v>
      </c>
      <c r="N129" s="3777"/>
      <c r="O129" s="977"/>
      <c r="P129" s="3777" t="s">
        <v>5436</v>
      </c>
      <c r="Q129" s="3777"/>
      <c r="R129" s="1105"/>
      <c r="S129" s="977"/>
      <c r="T129" s="977"/>
      <c r="U129" s="1096"/>
      <c r="V129" s="3777"/>
      <c r="W129" s="3777"/>
      <c r="X129" s="10"/>
    </row>
    <row r="130" spans="1:24" ht="51.75" customHeight="1" thickBot="1">
      <c r="A130" s="11"/>
      <c r="B130" s="12"/>
      <c r="C130" s="13" t="s">
        <v>11</v>
      </c>
      <c r="D130" s="14" t="s">
        <v>12</v>
      </c>
      <c r="E130" s="15" t="s">
        <v>13</v>
      </c>
      <c r="F130" s="999"/>
      <c r="G130" s="17" t="s">
        <v>9453</v>
      </c>
      <c r="H130" s="17" t="s">
        <v>16</v>
      </c>
      <c r="I130" s="17"/>
      <c r="J130" s="17" t="s">
        <v>9454</v>
      </c>
      <c r="K130" s="17" t="s">
        <v>16</v>
      </c>
      <c r="L130" s="986"/>
      <c r="M130" s="17" t="s">
        <v>9454</v>
      </c>
      <c r="N130" s="17" t="s">
        <v>16</v>
      </c>
      <c r="O130" s="17"/>
      <c r="P130" s="17" t="s">
        <v>9454</v>
      </c>
      <c r="Q130" s="17" t="s">
        <v>16</v>
      </c>
      <c r="R130" s="1060"/>
      <c r="S130" s="17"/>
      <c r="T130" s="17"/>
      <c r="U130" s="1097"/>
      <c r="V130" s="17" t="s">
        <v>9454</v>
      </c>
      <c r="W130" s="18" t="s">
        <v>16</v>
      </c>
    </row>
    <row r="131" spans="1:24" ht="51.75" customHeight="1">
      <c r="A131" s="70"/>
      <c r="B131" s="29"/>
      <c r="C131" s="30"/>
      <c r="D131" s="40"/>
      <c r="E131" s="34"/>
      <c r="F131" s="996"/>
      <c r="G131" s="32"/>
      <c r="H131" s="32"/>
      <c r="I131" s="32"/>
      <c r="J131" s="32"/>
      <c r="K131" s="32"/>
      <c r="L131" s="588"/>
      <c r="M131" s="32"/>
      <c r="N131" s="29"/>
      <c r="O131" s="29"/>
      <c r="P131" s="29"/>
      <c r="Q131" s="29"/>
      <c r="R131" s="1106"/>
      <c r="S131" s="29"/>
      <c r="T131" s="29"/>
      <c r="U131" s="1061"/>
      <c r="V131" s="29"/>
      <c r="W131" s="30"/>
    </row>
    <row r="132" spans="1:24" ht="51.75" customHeight="1">
      <c r="A132" s="70"/>
      <c r="B132" s="42"/>
      <c r="C132" s="43"/>
      <c r="D132" s="44"/>
      <c r="E132" s="45"/>
      <c r="F132" s="996"/>
      <c r="G132" s="46"/>
      <c r="H132" s="46"/>
      <c r="I132" s="46"/>
      <c r="J132" s="46"/>
      <c r="K132" s="46"/>
      <c r="L132" s="987"/>
      <c r="M132" s="46"/>
      <c r="N132" s="42"/>
      <c r="O132" s="42"/>
      <c r="P132" s="42"/>
      <c r="Q132" s="42"/>
      <c r="R132" s="1106"/>
      <c r="S132" s="42"/>
      <c r="T132" s="42"/>
      <c r="U132" s="1061"/>
      <c r="V132" s="42"/>
      <c r="W132" s="43"/>
    </row>
    <row r="133" spans="1:24" ht="51.75" customHeight="1">
      <c r="A133" s="70"/>
      <c r="B133" s="42"/>
      <c r="C133" s="43"/>
      <c r="D133" s="44"/>
      <c r="E133" s="45"/>
      <c r="F133" s="996"/>
      <c r="G133" s="46"/>
      <c r="H133" s="46"/>
      <c r="I133" s="46"/>
      <c r="J133" s="46"/>
      <c r="K133" s="46"/>
      <c r="L133" s="987"/>
      <c r="M133" s="46"/>
      <c r="N133" s="42"/>
      <c r="O133" s="42"/>
      <c r="P133" s="42"/>
      <c r="Q133" s="42"/>
      <c r="R133" s="1106"/>
      <c r="S133" s="42"/>
      <c r="T133" s="42"/>
      <c r="U133" s="1061"/>
      <c r="V133" s="42"/>
      <c r="W133" s="43"/>
    </row>
    <row r="134" spans="1:24" ht="51.75" customHeight="1">
      <c r="A134" s="70"/>
      <c r="B134" s="29"/>
      <c r="C134" s="30"/>
      <c r="D134" s="40"/>
      <c r="E134" s="34"/>
      <c r="F134" s="996"/>
      <c r="G134" s="32"/>
      <c r="H134" s="32"/>
      <c r="I134" s="32"/>
      <c r="J134" s="32"/>
      <c r="K134" s="32"/>
      <c r="L134" s="588"/>
      <c r="M134" s="32"/>
      <c r="N134" s="29"/>
      <c r="O134" s="29"/>
      <c r="P134" s="29"/>
      <c r="Q134" s="29"/>
      <c r="R134" s="1106"/>
      <c r="S134" s="29"/>
      <c r="T134" s="29"/>
      <c r="U134" s="1061"/>
      <c r="V134" s="29"/>
      <c r="W134" s="30"/>
    </row>
    <row r="135" spans="1:24" ht="51.75" customHeight="1">
      <c r="A135" s="70"/>
      <c r="B135" s="48"/>
      <c r="C135" s="49"/>
      <c r="D135" s="50"/>
      <c r="E135" s="51"/>
      <c r="F135" s="997"/>
      <c r="G135" s="52"/>
      <c r="H135" s="52"/>
      <c r="I135" s="52"/>
      <c r="J135" s="52"/>
      <c r="K135" s="52"/>
      <c r="L135" s="988"/>
      <c r="M135" s="52"/>
      <c r="N135" s="48"/>
      <c r="O135" s="48"/>
      <c r="P135" s="48"/>
      <c r="Q135" s="48"/>
      <c r="R135" s="1107"/>
      <c r="S135" s="48"/>
      <c r="T135" s="48"/>
      <c r="U135" s="1098"/>
      <c r="V135" s="48"/>
      <c r="W135" s="49"/>
    </row>
    <row r="136" spans="1:24" ht="51.75" customHeight="1">
      <c r="A136" s="70"/>
      <c r="B136" s="48"/>
      <c r="C136" s="49"/>
      <c r="D136" s="50"/>
      <c r="E136" s="51"/>
      <c r="F136" s="997"/>
      <c r="G136" s="52"/>
      <c r="H136" s="52"/>
      <c r="I136" s="52"/>
      <c r="J136" s="52"/>
      <c r="K136" s="52"/>
      <c r="L136" s="988"/>
      <c r="M136" s="52"/>
      <c r="N136" s="48"/>
      <c r="O136" s="48"/>
      <c r="P136" s="48"/>
      <c r="Q136" s="48"/>
      <c r="R136" s="1107"/>
      <c r="S136" s="48"/>
      <c r="T136" s="48"/>
      <c r="U136" s="1098"/>
      <c r="V136" s="48"/>
      <c r="W136" s="49"/>
    </row>
    <row r="137" spans="1:24" ht="51.75" customHeight="1">
      <c r="A137" s="70"/>
      <c r="B137" s="20"/>
      <c r="C137" s="27"/>
      <c r="D137" s="31"/>
      <c r="E137" s="23"/>
      <c r="F137" s="1037"/>
      <c r="G137" s="26"/>
      <c r="H137" s="26"/>
      <c r="I137" s="26"/>
      <c r="J137" s="26"/>
      <c r="K137" s="26"/>
      <c r="L137" s="578"/>
      <c r="M137" s="26"/>
      <c r="N137" s="20"/>
      <c r="O137" s="20"/>
      <c r="P137" s="20"/>
      <c r="Q137" s="20"/>
      <c r="R137" s="1108"/>
      <c r="S137" s="20"/>
      <c r="T137" s="20"/>
      <c r="U137" s="1099"/>
      <c r="V137" s="20"/>
      <c r="W137" s="27"/>
    </row>
    <row r="138" spans="1:24" ht="51.75" customHeight="1">
      <c r="A138" s="70"/>
      <c r="B138" s="29"/>
      <c r="C138" s="30"/>
      <c r="D138" s="33"/>
      <c r="E138" s="34"/>
      <c r="F138" s="996"/>
      <c r="G138" s="32"/>
      <c r="H138" s="32"/>
      <c r="I138" s="32"/>
      <c r="J138" s="32"/>
      <c r="K138" s="32"/>
      <c r="L138" s="588"/>
      <c r="M138" s="32"/>
      <c r="N138" s="29"/>
      <c r="O138" s="29"/>
      <c r="P138" s="29"/>
      <c r="Q138" s="29"/>
      <c r="R138" s="1106"/>
      <c r="S138" s="29"/>
      <c r="T138" s="29"/>
      <c r="U138" s="1061"/>
      <c r="V138" s="29"/>
      <c r="W138" s="30"/>
    </row>
    <row r="139" spans="1:24" ht="51.75" customHeight="1">
      <c r="A139" s="70"/>
      <c r="B139" s="20"/>
      <c r="C139" s="27"/>
      <c r="D139" s="31"/>
      <c r="E139" s="23"/>
      <c r="F139" s="1037"/>
      <c r="G139" s="26"/>
      <c r="H139" s="26"/>
      <c r="I139" s="26"/>
      <c r="J139" s="26"/>
      <c r="K139" s="26"/>
      <c r="L139" s="578"/>
      <c r="M139" s="26"/>
      <c r="N139" s="20"/>
      <c r="O139" s="20"/>
      <c r="P139" s="20"/>
      <c r="Q139" s="20"/>
      <c r="R139" s="1108"/>
      <c r="S139" s="20"/>
      <c r="T139" s="20"/>
      <c r="U139" s="1099"/>
      <c r="V139" s="20"/>
      <c r="W139" s="27"/>
    </row>
    <row r="140" spans="1:24" ht="51.75" customHeight="1">
      <c r="A140" s="70"/>
      <c r="B140" s="29"/>
      <c r="C140" s="30"/>
      <c r="D140" s="33"/>
      <c r="E140" s="34"/>
      <c r="F140" s="996"/>
      <c r="G140" s="32"/>
      <c r="H140" s="32"/>
      <c r="I140" s="32"/>
      <c r="J140" s="32"/>
      <c r="K140" s="32"/>
      <c r="L140" s="588"/>
      <c r="M140" s="32"/>
      <c r="N140" s="29"/>
      <c r="O140" s="29"/>
      <c r="P140" s="29"/>
      <c r="Q140" s="29"/>
      <c r="R140" s="1106"/>
      <c r="S140" s="29"/>
      <c r="T140" s="29"/>
      <c r="U140" s="1061"/>
      <c r="V140" s="29"/>
      <c r="W140" s="30"/>
    </row>
    <row r="141" spans="1:24" ht="51.75" customHeight="1">
      <c r="A141" s="70"/>
      <c r="B141" s="20"/>
      <c r="C141" s="27"/>
      <c r="D141" s="31"/>
      <c r="E141" s="23"/>
      <c r="F141" s="1037"/>
      <c r="G141" s="26"/>
      <c r="H141" s="26"/>
      <c r="I141" s="26"/>
      <c r="J141" s="26"/>
      <c r="K141" s="26"/>
      <c r="L141" s="578"/>
      <c r="M141" s="26"/>
      <c r="N141" s="20"/>
      <c r="O141" s="20"/>
      <c r="P141" s="20"/>
      <c r="Q141" s="20"/>
      <c r="R141" s="1108"/>
      <c r="S141" s="20"/>
      <c r="T141" s="20"/>
      <c r="U141" s="1099"/>
      <c r="V141" s="20"/>
      <c r="W141" s="27"/>
    </row>
    <row r="142" spans="1:24" ht="51.75" customHeight="1">
      <c r="A142" s="615"/>
      <c r="B142" s="20"/>
      <c r="C142" s="27"/>
      <c r="D142" s="31"/>
      <c r="E142" s="23"/>
      <c r="F142" s="1037"/>
      <c r="G142" s="26"/>
      <c r="H142" s="26"/>
      <c r="I142" s="26"/>
      <c r="J142" s="26"/>
      <c r="K142" s="26"/>
      <c r="L142" s="578"/>
      <c r="M142" s="26"/>
      <c r="N142" s="20"/>
      <c r="O142" s="20"/>
      <c r="P142" s="20"/>
      <c r="Q142" s="20"/>
      <c r="R142" s="1108"/>
      <c r="S142" s="20"/>
      <c r="T142" s="20"/>
      <c r="U142" s="1099"/>
      <c r="V142" s="20"/>
      <c r="W142" s="27"/>
    </row>
    <row r="143" spans="1:24" ht="51.75" customHeight="1">
      <c r="A143" s="615"/>
      <c r="B143" s="20"/>
      <c r="C143" s="27"/>
      <c r="D143" s="31"/>
      <c r="E143" s="23"/>
      <c r="F143" s="1037"/>
      <c r="G143" s="26"/>
      <c r="H143" s="26"/>
      <c r="I143" s="26"/>
      <c r="J143" s="26"/>
      <c r="K143" s="26"/>
      <c r="L143" s="578"/>
      <c r="M143" s="26"/>
      <c r="N143" s="20"/>
      <c r="O143" s="20"/>
      <c r="P143" s="20"/>
      <c r="Q143" s="20"/>
      <c r="R143" s="1108"/>
      <c r="S143" s="20"/>
      <c r="T143" s="20"/>
      <c r="U143" s="1099"/>
      <c r="V143" s="20"/>
      <c r="W143" s="27"/>
    </row>
    <row r="144" spans="1:24" ht="51.75" customHeight="1">
      <c r="A144" s="70"/>
      <c r="B144" s="20"/>
      <c r="C144" s="27"/>
      <c r="D144" s="31"/>
      <c r="E144" s="23"/>
      <c r="F144" s="1037"/>
      <c r="G144" s="26"/>
      <c r="H144" s="26"/>
      <c r="I144" s="26"/>
      <c r="J144" s="26"/>
      <c r="K144" s="26"/>
      <c r="L144" s="578"/>
      <c r="M144" s="26"/>
      <c r="N144" s="20"/>
      <c r="O144" s="20"/>
      <c r="P144" s="20"/>
      <c r="Q144" s="20"/>
      <c r="R144" s="1108"/>
      <c r="S144" s="20"/>
      <c r="T144" s="20"/>
      <c r="U144" s="1099"/>
      <c r="V144" s="20"/>
      <c r="W144" s="27"/>
    </row>
    <row r="145" spans="1:24" ht="51.75" customHeight="1">
      <c r="A145" s="70"/>
      <c r="B145" s="20"/>
      <c r="C145" s="27"/>
      <c r="D145" s="31"/>
      <c r="E145" s="23"/>
      <c r="F145" s="1037"/>
      <c r="G145" s="26"/>
      <c r="H145" s="26"/>
      <c r="I145" s="26"/>
      <c r="J145" s="26"/>
      <c r="K145" s="26"/>
      <c r="L145" s="578"/>
      <c r="M145" s="26"/>
      <c r="N145" s="20"/>
      <c r="O145" s="20"/>
      <c r="P145" s="20"/>
      <c r="Q145" s="20"/>
      <c r="R145" s="1108"/>
      <c r="S145" s="20"/>
      <c r="T145" s="20"/>
      <c r="U145" s="1099"/>
      <c r="V145" s="20"/>
      <c r="W145" s="27"/>
    </row>
    <row r="146" spans="1:24" ht="51.75" customHeight="1">
      <c r="A146" s="70"/>
      <c r="B146" s="56"/>
      <c r="C146" s="57"/>
      <c r="D146" s="58"/>
      <c r="E146" s="59"/>
      <c r="F146" s="1038"/>
      <c r="G146" s="60"/>
      <c r="H146" s="60"/>
      <c r="I146" s="60"/>
      <c r="J146" s="60"/>
      <c r="K146" s="60"/>
      <c r="L146" s="989"/>
      <c r="M146" s="60"/>
      <c r="N146" s="56"/>
      <c r="O146" s="56"/>
      <c r="P146" s="56"/>
      <c r="Q146" s="56"/>
      <c r="R146" s="1109"/>
      <c r="S146" s="56"/>
      <c r="T146" s="56"/>
      <c r="U146" s="1100"/>
      <c r="V146" s="56"/>
      <c r="W146" s="57"/>
    </row>
    <row r="147" spans="1:24" ht="51.75" customHeight="1">
      <c r="A147" s="615"/>
      <c r="B147" s="29"/>
      <c r="C147" s="30"/>
      <c r="D147" s="33"/>
      <c r="E147" s="34"/>
      <c r="F147" s="996"/>
      <c r="G147" s="32"/>
      <c r="H147" s="32"/>
      <c r="I147" s="32"/>
      <c r="J147" s="32"/>
      <c r="K147" s="32"/>
      <c r="L147" s="588"/>
      <c r="M147" s="32"/>
      <c r="N147" s="29"/>
      <c r="O147" s="29"/>
      <c r="P147" s="29"/>
      <c r="Q147" s="29"/>
      <c r="R147" s="1106"/>
      <c r="S147" s="29"/>
      <c r="T147" s="29"/>
      <c r="U147" s="1061"/>
      <c r="V147" s="29"/>
      <c r="W147" s="30"/>
    </row>
    <row r="148" spans="1:24" ht="51.75" customHeight="1">
      <c r="A148" s="615"/>
      <c r="B148" s="29"/>
      <c r="C148" s="39"/>
      <c r="D148" s="33"/>
      <c r="E148" s="34"/>
      <c r="F148" s="996"/>
      <c r="G148" s="32"/>
      <c r="H148" s="32"/>
      <c r="I148" s="32"/>
      <c r="J148" s="32"/>
      <c r="K148" s="32"/>
      <c r="L148" s="588"/>
      <c r="M148" s="32"/>
      <c r="N148" s="29"/>
      <c r="O148" s="29"/>
      <c r="P148" s="29"/>
      <c r="Q148" s="29"/>
      <c r="R148" s="1106"/>
      <c r="S148" s="29"/>
      <c r="T148" s="29"/>
      <c r="U148" s="1061"/>
      <c r="V148" s="29"/>
      <c r="W148" s="30"/>
    </row>
    <row r="149" spans="1:24" ht="51.75" customHeight="1">
      <c r="A149" s="70"/>
      <c r="B149" s="29"/>
      <c r="C149" s="30"/>
      <c r="D149" s="33"/>
      <c r="E149" s="34"/>
      <c r="F149" s="996"/>
      <c r="G149" s="32"/>
      <c r="H149" s="32"/>
      <c r="I149" s="32"/>
      <c r="J149" s="32"/>
      <c r="K149" s="32"/>
      <c r="L149" s="588"/>
      <c r="M149" s="32"/>
      <c r="N149" s="29"/>
      <c r="O149" s="29"/>
      <c r="P149" s="29"/>
      <c r="Q149" s="29"/>
      <c r="R149" s="1106"/>
      <c r="S149" s="29"/>
      <c r="T149" s="29"/>
      <c r="U149" s="1061"/>
      <c r="V149" s="29"/>
      <c r="W149" s="30"/>
    </row>
    <row r="150" spans="1:24" ht="51.75" customHeight="1">
      <c r="A150" s="69"/>
      <c r="B150" s="29"/>
      <c r="C150" s="30"/>
      <c r="D150" s="33"/>
      <c r="E150" s="34"/>
      <c r="F150" s="996"/>
      <c r="G150" s="32"/>
      <c r="H150" s="32"/>
      <c r="I150" s="32"/>
      <c r="J150" s="32"/>
      <c r="K150" s="32"/>
      <c r="L150" s="588"/>
      <c r="M150" s="32"/>
      <c r="N150" s="29"/>
      <c r="O150" s="29"/>
      <c r="P150" s="29"/>
      <c r="Q150" s="29"/>
      <c r="R150" s="1106"/>
      <c r="S150" s="29"/>
      <c r="T150" s="29"/>
      <c r="U150" s="1061"/>
      <c r="V150" s="29"/>
      <c r="W150" s="30"/>
    </row>
    <row r="151" spans="1:24" ht="51.75" customHeight="1">
      <c r="A151" s="1" t="s">
        <v>1</v>
      </c>
      <c r="B151" s="2"/>
      <c r="C151" s="1"/>
      <c r="D151" s="1"/>
      <c r="E151" s="2"/>
      <c r="G151" s="1"/>
      <c r="H151" s="1"/>
      <c r="I151" s="1"/>
      <c r="J151" s="1"/>
      <c r="K151" s="1"/>
      <c r="L151" s="572"/>
      <c r="M151" s="1"/>
      <c r="N151" s="1"/>
      <c r="O151" s="1"/>
      <c r="P151" s="1"/>
      <c r="Q151" s="1"/>
      <c r="S151" s="1"/>
      <c r="T151" s="1"/>
      <c r="V151" s="1"/>
      <c r="W151" s="1"/>
    </row>
    <row r="152" spans="1:24" ht="51.75" customHeight="1">
      <c r="A152" s="1" t="s">
        <v>9528</v>
      </c>
      <c r="B152" s="1"/>
      <c r="C152" s="2"/>
      <c r="D152" s="1"/>
      <c r="E152" s="2"/>
      <c r="G152" s="1"/>
      <c r="H152" s="1"/>
      <c r="I152" s="1"/>
      <c r="J152" s="1"/>
      <c r="K152" s="1"/>
      <c r="L152" s="572"/>
      <c r="M152" s="1"/>
      <c r="N152" s="1"/>
      <c r="O152" s="1"/>
      <c r="P152" s="1"/>
      <c r="Q152" s="1"/>
      <c r="S152" s="1"/>
      <c r="T152" s="1"/>
      <c r="V152" s="1"/>
      <c r="W152" s="1"/>
    </row>
    <row r="153" spans="1:24" ht="51.75" customHeight="1" thickBot="1">
      <c r="E153" s="4"/>
      <c r="F153" s="1035"/>
      <c r="G153" s="4"/>
      <c r="H153" s="4"/>
      <c r="I153" s="4"/>
    </row>
    <row r="154" spans="1:24" ht="51.75" customHeight="1">
      <c r="A154" s="5" t="s">
        <v>3</v>
      </c>
      <c r="B154" s="6" t="s">
        <v>4</v>
      </c>
      <c r="C154" s="7" t="s">
        <v>5</v>
      </c>
      <c r="D154" s="8" t="s">
        <v>6</v>
      </c>
      <c r="E154" s="9" t="s">
        <v>6</v>
      </c>
      <c r="F154" s="998"/>
      <c r="G154" s="3777" t="s">
        <v>9502</v>
      </c>
      <c r="H154" s="3777"/>
      <c r="I154" s="977"/>
      <c r="J154" s="3777" t="s">
        <v>9503</v>
      </c>
      <c r="K154" s="3777"/>
      <c r="L154" s="985"/>
      <c r="M154" s="3777" t="s">
        <v>9527</v>
      </c>
      <c r="N154" s="3777"/>
      <c r="O154" s="977"/>
      <c r="P154" s="3777" t="s">
        <v>5436</v>
      </c>
      <c r="Q154" s="3777"/>
      <c r="R154" s="1105"/>
      <c r="S154" s="977"/>
      <c r="T154" s="977"/>
      <c r="U154" s="1096"/>
      <c r="V154" s="3777"/>
      <c r="W154" s="3777"/>
    </row>
    <row r="155" spans="1:24" ht="51.75" customHeight="1" thickBot="1">
      <c r="A155" s="11"/>
      <c r="B155" s="12"/>
      <c r="C155" s="13" t="s">
        <v>11</v>
      </c>
      <c r="D155" s="14" t="s">
        <v>12</v>
      </c>
      <c r="E155" s="15" t="s">
        <v>13</v>
      </c>
      <c r="F155" s="999"/>
      <c r="G155" s="17" t="s">
        <v>9453</v>
      </c>
      <c r="H155" s="17" t="s">
        <v>16</v>
      </c>
      <c r="I155" s="17"/>
      <c r="J155" s="17" t="s">
        <v>9454</v>
      </c>
      <c r="K155" s="17" t="s">
        <v>16</v>
      </c>
      <c r="L155" s="986"/>
      <c r="M155" s="17" t="s">
        <v>9454</v>
      </c>
      <c r="N155" s="17" t="s">
        <v>16</v>
      </c>
      <c r="O155" s="17"/>
      <c r="P155" s="17" t="s">
        <v>9454</v>
      </c>
      <c r="Q155" s="17" t="s">
        <v>16</v>
      </c>
      <c r="R155" s="1060"/>
      <c r="S155" s="17"/>
      <c r="T155" s="17"/>
      <c r="U155" s="1097"/>
      <c r="V155" s="17" t="s">
        <v>9454</v>
      </c>
      <c r="W155" s="18" t="s">
        <v>16</v>
      </c>
    </row>
    <row r="156" spans="1:24" ht="51.75" customHeight="1">
      <c r="A156" s="70"/>
      <c r="B156" s="29"/>
      <c r="C156" s="30"/>
      <c r="D156" s="40"/>
      <c r="E156" s="34"/>
      <c r="F156" s="996"/>
      <c r="G156" s="32"/>
      <c r="H156" s="32"/>
      <c r="I156" s="32"/>
      <c r="J156" s="32"/>
      <c r="K156" s="32"/>
      <c r="L156" s="588"/>
      <c r="M156" s="32"/>
      <c r="N156" s="29"/>
      <c r="O156" s="29"/>
      <c r="P156" s="29"/>
      <c r="Q156" s="29"/>
      <c r="R156" s="1106"/>
      <c r="S156" s="29"/>
      <c r="T156" s="29"/>
      <c r="U156" s="1061"/>
      <c r="V156" s="29"/>
      <c r="W156" s="30"/>
    </row>
    <row r="157" spans="1:24" ht="51.75" customHeight="1">
      <c r="A157" s="70"/>
      <c r="B157" s="42"/>
      <c r="C157" s="43"/>
      <c r="D157" s="44"/>
      <c r="E157" s="45"/>
      <c r="F157" s="996"/>
      <c r="G157" s="46"/>
      <c r="H157" s="46"/>
      <c r="I157" s="46"/>
      <c r="J157" s="46"/>
      <c r="K157" s="46"/>
      <c r="L157" s="987"/>
      <c r="M157" s="46"/>
      <c r="N157" s="42"/>
      <c r="O157" s="42"/>
      <c r="P157" s="42"/>
      <c r="Q157" s="42"/>
      <c r="R157" s="1106"/>
      <c r="S157" s="42"/>
      <c r="T157" s="42"/>
      <c r="U157" s="1061"/>
      <c r="V157" s="42"/>
      <c r="W157" s="43"/>
    </row>
    <row r="158" spans="1:24" ht="51.75" customHeight="1">
      <c r="A158" s="70"/>
      <c r="B158" s="42"/>
      <c r="C158" s="43"/>
      <c r="D158" s="44"/>
      <c r="E158" s="45"/>
      <c r="F158" s="996"/>
      <c r="G158" s="46"/>
      <c r="H158" s="46"/>
      <c r="I158" s="46"/>
      <c r="J158" s="46"/>
      <c r="K158" s="46"/>
      <c r="L158" s="987"/>
      <c r="M158" s="46"/>
      <c r="N158" s="42"/>
      <c r="O158" s="42"/>
      <c r="P158" s="42"/>
      <c r="Q158" s="42"/>
      <c r="R158" s="1106"/>
      <c r="S158" s="42"/>
      <c r="T158" s="42"/>
      <c r="U158" s="1061"/>
      <c r="V158" s="42"/>
      <c r="W158" s="43"/>
    </row>
    <row r="159" spans="1:24" ht="51.75" customHeight="1">
      <c r="A159" s="70"/>
      <c r="B159" s="29"/>
      <c r="C159" s="30"/>
      <c r="D159" s="40"/>
      <c r="E159" s="34"/>
      <c r="F159" s="996"/>
      <c r="G159" s="32"/>
      <c r="H159" s="32"/>
      <c r="I159" s="32"/>
      <c r="J159" s="32"/>
      <c r="K159" s="32"/>
      <c r="L159" s="588"/>
      <c r="M159" s="32"/>
      <c r="N159" s="29"/>
      <c r="O159" s="29"/>
      <c r="P159" s="29"/>
      <c r="Q159" s="29"/>
      <c r="R159" s="1106"/>
      <c r="S159" s="29"/>
      <c r="T159" s="29"/>
      <c r="U159" s="1061"/>
      <c r="V159" s="29"/>
      <c r="W159" s="30"/>
    </row>
    <row r="160" spans="1:24" ht="51.75" customHeight="1">
      <c r="A160" s="70"/>
      <c r="B160" s="48"/>
      <c r="C160" s="49"/>
      <c r="D160" s="50"/>
      <c r="E160" s="51"/>
      <c r="F160" s="997"/>
      <c r="G160" s="52"/>
      <c r="H160" s="52"/>
      <c r="I160" s="52"/>
      <c r="J160" s="52"/>
      <c r="K160" s="52"/>
      <c r="L160" s="988"/>
      <c r="M160" s="52"/>
      <c r="N160" s="48"/>
      <c r="O160" s="48"/>
      <c r="P160" s="48"/>
      <c r="Q160" s="48"/>
      <c r="R160" s="1107"/>
      <c r="S160" s="48"/>
      <c r="T160" s="48"/>
      <c r="U160" s="1098"/>
      <c r="V160" s="48"/>
      <c r="W160" s="49"/>
      <c r="X160" s="1"/>
    </row>
    <row r="161" spans="1:24" ht="51.75" customHeight="1">
      <c r="A161" s="70"/>
      <c r="B161" s="48"/>
      <c r="C161" s="49"/>
      <c r="D161" s="50"/>
      <c r="E161" s="51"/>
      <c r="F161" s="997"/>
      <c r="G161" s="52"/>
      <c r="H161" s="52"/>
      <c r="I161" s="52"/>
      <c r="J161" s="52"/>
      <c r="K161" s="52"/>
      <c r="L161" s="988"/>
      <c r="M161" s="52"/>
      <c r="N161" s="48"/>
      <c r="O161" s="48"/>
      <c r="P161" s="48"/>
      <c r="Q161" s="48"/>
      <c r="R161" s="1107"/>
      <c r="S161" s="48"/>
      <c r="T161" s="48"/>
      <c r="U161" s="1098"/>
      <c r="V161" s="48"/>
      <c r="W161" s="49"/>
      <c r="X161" s="1"/>
    </row>
    <row r="162" spans="1:24" ht="51.75" customHeight="1">
      <c r="A162" s="70"/>
      <c r="B162" s="20"/>
      <c r="C162" s="27"/>
      <c r="D162" s="31"/>
      <c r="E162" s="23"/>
      <c r="F162" s="1037"/>
      <c r="G162" s="26"/>
      <c r="H162" s="26"/>
      <c r="I162" s="26"/>
      <c r="J162" s="26"/>
      <c r="K162" s="26"/>
      <c r="L162" s="578"/>
      <c r="M162" s="26"/>
      <c r="N162" s="20"/>
      <c r="O162" s="20"/>
      <c r="P162" s="20"/>
      <c r="Q162" s="20"/>
      <c r="R162" s="1108"/>
      <c r="S162" s="20"/>
      <c r="T162" s="20"/>
      <c r="U162" s="1099"/>
      <c r="V162" s="20"/>
      <c r="W162" s="27"/>
      <c r="X162" s="1"/>
    </row>
    <row r="163" spans="1:24" ht="51.75" customHeight="1">
      <c r="A163" s="70"/>
      <c r="B163" s="29"/>
      <c r="C163" s="30"/>
      <c r="D163" s="33"/>
      <c r="E163" s="34"/>
      <c r="F163" s="996"/>
      <c r="G163" s="32"/>
      <c r="H163" s="32"/>
      <c r="I163" s="32"/>
      <c r="J163" s="32"/>
      <c r="K163" s="32"/>
      <c r="L163" s="588"/>
      <c r="M163" s="32"/>
      <c r="N163" s="29"/>
      <c r="O163" s="29"/>
      <c r="P163" s="29"/>
      <c r="Q163" s="29"/>
      <c r="R163" s="1106"/>
      <c r="S163" s="29"/>
      <c r="T163" s="29"/>
      <c r="U163" s="1061"/>
      <c r="V163" s="29"/>
      <c r="W163" s="30"/>
      <c r="X163" s="1"/>
    </row>
    <row r="164" spans="1:24" ht="51.75" customHeight="1">
      <c r="A164" s="70"/>
      <c r="B164" s="20"/>
      <c r="C164" s="27"/>
      <c r="D164" s="31"/>
      <c r="E164" s="23"/>
      <c r="F164" s="1037"/>
      <c r="G164" s="26"/>
      <c r="H164" s="26"/>
      <c r="I164" s="26"/>
      <c r="J164" s="26"/>
      <c r="K164" s="26"/>
      <c r="L164" s="578"/>
      <c r="M164" s="26"/>
      <c r="N164" s="20"/>
      <c r="O164" s="20"/>
      <c r="P164" s="20"/>
      <c r="Q164" s="20"/>
      <c r="R164" s="1108"/>
      <c r="S164" s="20"/>
      <c r="T164" s="20"/>
      <c r="U164" s="1099"/>
      <c r="V164" s="20"/>
      <c r="W164" s="27"/>
    </row>
    <row r="165" spans="1:24" ht="51.75" customHeight="1">
      <c r="A165" s="70"/>
      <c r="B165" s="29"/>
      <c r="C165" s="30"/>
      <c r="D165" s="33"/>
      <c r="E165" s="34"/>
      <c r="F165" s="996"/>
      <c r="G165" s="32"/>
      <c r="H165" s="32"/>
      <c r="I165" s="32"/>
      <c r="J165" s="32"/>
      <c r="K165" s="32"/>
      <c r="L165" s="588"/>
      <c r="M165" s="32"/>
      <c r="N165" s="29"/>
      <c r="O165" s="29"/>
      <c r="P165" s="29"/>
      <c r="Q165" s="29"/>
      <c r="R165" s="1106"/>
      <c r="S165" s="29"/>
      <c r="T165" s="29"/>
      <c r="U165" s="1061"/>
      <c r="V165" s="29"/>
      <c r="W165" s="30"/>
      <c r="X165" s="10"/>
    </row>
    <row r="166" spans="1:24" ht="51.75" customHeight="1">
      <c r="A166" s="70"/>
      <c r="B166" s="20"/>
      <c r="C166" s="27"/>
      <c r="D166" s="31"/>
      <c r="E166" s="23"/>
      <c r="F166" s="1037"/>
      <c r="G166" s="26"/>
      <c r="H166" s="26"/>
      <c r="I166" s="26"/>
      <c r="J166" s="26"/>
      <c r="K166" s="26"/>
      <c r="L166" s="578"/>
      <c r="M166" s="26"/>
      <c r="N166" s="20"/>
      <c r="O166" s="20"/>
      <c r="P166" s="20"/>
      <c r="Q166" s="20"/>
      <c r="R166" s="1108"/>
      <c r="S166" s="20"/>
      <c r="T166" s="20"/>
      <c r="U166" s="1099"/>
      <c r="V166" s="20"/>
      <c r="W166" s="27"/>
      <c r="X166" s="1"/>
    </row>
    <row r="167" spans="1:24" ht="51.75" customHeight="1">
      <c r="A167" s="615"/>
      <c r="B167" s="20"/>
      <c r="C167" s="27"/>
      <c r="D167" s="31"/>
      <c r="E167" s="23"/>
      <c r="F167" s="1037"/>
      <c r="G167" s="26"/>
      <c r="H167" s="26"/>
      <c r="I167" s="26"/>
      <c r="J167" s="26"/>
      <c r="K167" s="26"/>
      <c r="L167" s="578"/>
      <c r="M167" s="26"/>
      <c r="N167" s="20"/>
      <c r="O167" s="20"/>
      <c r="P167" s="20"/>
      <c r="Q167" s="20"/>
      <c r="R167" s="1108"/>
      <c r="S167" s="20"/>
      <c r="T167" s="20"/>
      <c r="U167" s="1099"/>
      <c r="V167" s="20"/>
      <c r="W167" s="27"/>
      <c r="X167" s="1"/>
    </row>
    <row r="168" spans="1:24" ht="51.75" customHeight="1">
      <c r="A168" s="615"/>
      <c r="B168" s="20"/>
      <c r="C168" s="27"/>
      <c r="D168" s="31"/>
      <c r="E168" s="23"/>
      <c r="F168" s="1037"/>
      <c r="G168" s="26"/>
      <c r="H168" s="26"/>
      <c r="I168" s="26"/>
      <c r="J168" s="26"/>
      <c r="K168" s="26"/>
      <c r="L168" s="578"/>
      <c r="M168" s="26"/>
      <c r="N168" s="20"/>
      <c r="O168" s="20"/>
      <c r="P168" s="20"/>
      <c r="Q168" s="20"/>
      <c r="R168" s="1108"/>
      <c r="S168" s="20"/>
      <c r="T168" s="20"/>
      <c r="U168" s="1099"/>
      <c r="V168" s="20"/>
      <c r="W168" s="27"/>
    </row>
    <row r="169" spans="1:24" ht="51.75" customHeight="1">
      <c r="A169" s="70"/>
      <c r="B169" s="20"/>
      <c r="C169" s="27"/>
      <c r="D169" s="31"/>
      <c r="E169" s="23"/>
      <c r="F169" s="1037"/>
      <c r="G169" s="26"/>
      <c r="H169" s="26"/>
      <c r="I169" s="26"/>
      <c r="J169" s="26"/>
      <c r="K169" s="26"/>
      <c r="L169" s="578"/>
      <c r="M169" s="26"/>
      <c r="N169" s="20"/>
      <c r="O169" s="20"/>
      <c r="P169" s="20"/>
      <c r="Q169" s="20"/>
      <c r="R169" s="1108"/>
      <c r="S169" s="20"/>
      <c r="T169" s="20"/>
      <c r="U169" s="1099"/>
      <c r="V169" s="20"/>
      <c r="W169" s="27"/>
      <c r="X169" s="10"/>
    </row>
    <row r="170" spans="1:24" ht="51.75" customHeight="1">
      <c r="A170" s="70"/>
      <c r="B170" s="20"/>
      <c r="C170" s="27"/>
      <c r="D170" s="31"/>
      <c r="E170" s="23"/>
      <c r="F170" s="1037"/>
      <c r="G170" s="26"/>
      <c r="H170" s="26"/>
      <c r="I170" s="26"/>
      <c r="J170" s="26"/>
      <c r="K170" s="26"/>
      <c r="L170" s="578"/>
      <c r="M170" s="26"/>
      <c r="N170" s="20"/>
      <c r="O170" s="20"/>
      <c r="P170" s="20"/>
      <c r="Q170" s="20"/>
      <c r="R170" s="1108"/>
      <c r="S170" s="20"/>
      <c r="T170" s="20"/>
      <c r="U170" s="1099"/>
      <c r="V170" s="20"/>
      <c r="W170" s="27"/>
      <c r="X170" s="10"/>
    </row>
    <row r="171" spans="1:24" ht="51.75" customHeight="1">
      <c r="A171" s="70"/>
      <c r="B171" s="56"/>
      <c r="C171" s="57"/>
      <c r="D171" s="58"/>
      <c r="E171" s="59"/>
      <c r="F171" s="1038"/>
      <c r="G171" s="60"/>
      <c r="H171" s="60"/>
      <c r="I171" s="60"/>
      <c r="J171" s="60"/>
      <c r="K171" s="60"/>
      <c r="L171" s="989"/>
      <c r="M171" s="60"/>
      <c r="N171" s="56"/>
      <c r="O171" s="56"/>
      <c r="P171" s="56"/>
      <c r="Q171" s="56"/>
      <c r="R171" s="1109"/>
      <c r="S171" s="56"/>
      <c r="T171" s="56"/>
      <c r="U171" s="1100"/>
      <c r="V171" s="56"/>
      <c r="W171" s="57"/>
    </row>
    <row r="172" spans="1:24" ht="51.75" customHeight="1">
      <c r="A172" s="615"/>
      <c r="B172" s="29"/>
      <c r="C172" s="30"/>
      <c r="D172" s="33"/>
      <c r="E172" s="34"/>
      <c r="F172" s="996"/>
      <c r="G172" s="32"/>
      <c r="H172" s="32"/>
      <c r="I172" s="32"/>
      <c r="J172" s="32"/>
      <c r="K172" s="32"/>
      <c r="L172" s="588"/>
      <c r="M172" s="32"/>
      <c r="N172" s="29"/>
      <c r="O172" s="29"/>
      <c r="P172" s="29"/>
      <c r="Q172" s="29"/>
      <c r="R172" s="1106"/>
      <c r="S172" s="29"/>
      <c r="T172" s="29"/>
      <c r="U172" s="1061"/>
      <c r="V172" s="29"/>
      <c r="W172" s="30"/>
    </row>
    <row r="173" spans="1:24" ht="51.75" customHeight="1">
      <c r="A173" s="615"/>
      <c r="B173" s="29"/>
      <c r="C173" s="39"/>
      <c r="D173" s="33"/>
      <c r="E173" s="34"/>
      <c r="F173" s="996"/>
      <c r="G173" s="32"/>
      <c r="H173" s="32"/>
      <c r="I173" s="32"/>
      <c r="J173" s="32"/>
      <c r="K173" s="32"/>
      <c r="L173" s="588"/>
      <c r="M173" s="32"/>
      <c r="N173" s="29"/>
      <c r="O173" s="29"/>
      <c r="P173" s="29"/>
      <c r="Q173" s="29"/>
      <c r="R173" s="1106"/>
      <c r="S173" s="29"/>
      <c r="T173" s="29"/>
      <c r="U173" s="1061"/>
      <c r="V173" s="29"/>
      <c r="W173" s="30"/>
    </row>
    <row r="174" spans="1:24" ht="51.75" customHeight="1">
      <c r="A174" s="70"/>
      <c r="B174" s="29"/>
      <c r="C174" s="30"/>
      <c r="D174" s="33"/>
      <c r="E174" s="34"/>
      <c r="F174" s="996"/>
      <c r="G174" s="32"/>
      <c r="H174" s="32"/>
      <c r="I174" s="32"/>
      <c r="J174" s="32"/>
      <c r="K174" s="32"/>
      <c r="L174" s="588"/>
      <c r="M174" s="32"/>
      <c r="N174" s="29"/>
      <c r="O174" s="29"/>
      <c r="P174" s="29"/>
      <c r="Q174" s="29"/>
      <c r="R174" s="1106"/>
      <c r="S174" s="29"/>
      <c r="T174" s="29"/>
      <c r="U174" s="1061"/>
      <c r="V174" s="29"/>
      <c r="W174" s="30"/>
    </row>
    <row r="175" spans="1:24" ht="51.75" customHeight="1">
      <c r="A175" s="69"/>
      <c r="B175" s="29"/>
      <c r="C175" s="30"/>
      <c r="D175" s="33"/>
      <c r="E175" s="34"/>
      <c r="F175" s="996"/>
      <c r="G175" s="32"/>
      <c r="H175" s="32"/>
      <c r="I175" s="32"/>
      <c r="J175" s="32"/>
      <c r="K175" s="32"/>
      <c r="L175" s="588"/>
      <c r="M175" s="32"/>
      <c r="N175" s="29"/>
      <c r="O175" s="29"/>
      <c r="P175" s="29"/>
      <c r="Q175" s="29"/>
      <c r="R175" s="1106"/>
      <c r="S175" s="29"/>
      <c r="T175" s="29"/>
      <c r="U175" s="1061"/>
      <c r="V175" s="29"/>
      <c r="W175" s="30"/>
    </row>
    <row r="176" spans="1:24" ht="51.75" customHeight="1">
      <c r="A176" s="1" t="s">
        <v>1</v>
      </c>
      <c r="B176" s="2"/>
      <c r="C176" s="1"/>
      <c r="D176" s="1"/>
      <c r="E176" s="2"/>
      <c r="G176" s="1"/>
      <c r="H176" s="1"/>
      <c r="I176" s="1"/>
      <c r="J176" s="1"/>
      <c r="K176" s="1"/>
      <c r="L176" s="572"/>
      <c r="M176" s="1"/>
      <c r="N176" s="1"/>
      <c r="O176" s="1"/>
      <c r="P176" s="1"/>
      <c r="Q176" s="1"/>
      <c r="S176" s="1"/>
      <c r="T176" s="1"/>
      <c r="V176" s="1"/>
      <c r="W176" s="1"/>
    </row>
    <row r="177" spans="1:23" ht="51.75" customHeight="1">
      <c r="A177" s="1" t="s">
        <v>9528</v>
      </c>
      <c r="B177" s="1"/>
      <c r="C177" s="2"/>
      <c r="D177" s="1"/>
      <c r="E177" s="2"/>
      <c r="G177" s="1"/>
      <c r="H177" s="1"/>
      <c r="I177" s="1"/>
      <c r="J177" s="1"/>
      <c r="K177" s="1"/>
      <c r="L177" s="572"/>
      <c r="M177" s="1"/>
      <c r="N177" s="1"/>
      <c r="O177" s="1"/>
      <c r="P177" s="1"/>
      <c r="Q177" s="1"/>
      <c r="S177" s="1"/>
      <c r="T177" s="1"/>
      <c r="V177" s="1"/>
      <c r="W177" s="1"/>
    </row>
    <row r="178" spans="1:23" ht="51.75" customHeight="1" thickBot="1">
      <c r="E178" s="4"/>
      <c r="F178" s="1035"/>
      <c r="G178" s="4"/>
      <c r="H178" s="4"/>
      <c r="I178" s="4"/>
    </row>
    <row r="179" spans="1:23" ht="51.75" customHeight="1">
      <c r="A179" s="5" t="s">
        <v>3</v>
      </c>
      <c r="B179" s="6" t="s">
        <v>4</v>
      </c>
      <c r="C179" s="7" t="s">
        <v>5</v>
      </c>
      <c r="D179" s="8" t="s">
        <v>6</v>
      </c>
      <c r="E179" s="9" t="s">
        <v>6</v>
      </c>
      <c r="F179" s="998"/>
      <c r="G179" s="3777" t="s">
        <v>9502</v>
      </c>
      <c r="H179" s="3777"/>
      <c r="I179" s="977"/>
      <c r="J179" s="3777" t="s">
        <v>9503</v>
      </c>
      <c r="K179" s="3777"/>
      <c r="L179" s="985"/>
      <c r="M179" s="3777" t="s">
        <v>9527</v>
      </c>
      <c r="N179" s="3777"/>
      <c r="O179" s="977"/>
      <c r="P179" s="3777" t="s">
        <v>5436</v>
      </c>
      <c r="Q179" s="3777"/>
      <c r="R179" s="1105"/>
      <c r="S179" s="977"/>
      <c r="T179" s="977"/>
      <c r="U179" s="1096"/>
      <c r="V179" s="3777"/>
      <c r="W179" s="3777"/>
    </row>
    <row r="180" spans="1:23" ht="51.75" customHeight="1" thickBot="1">
      <c r="A180" s="11"/>
      <c r="B180" s="12"/>
      <c r="C180" s="13" t="s">
        <v>11</v>
      </c>
      <c r="D180" s="14" t="s">
        <v>12</v>
      </c>
      <c r="E180" s="15" t="s">
        <v>13</v>
      </c>
      <c r="F180" s="999"/>
      <c r="G180" s="17" t="s">
        <v>9453</v>
      </c>
      <c r="H180" s="17" t="s">
        <v>16</v>
      </c>
      <c r="I180" s="17"/>
      <c r="J180" s="17" t="s">
        <v>9454</v>
      </c>
      <c r="K180" s="17" t="s">
        <v>16</v>
      </c>
      <c r="L180" s="986"/>
      <c r="M180" s="17" t="s">
        <v>9454</v>
      </c>
      <c r="N180" s="17" t="s">
        <v>16</v>
      </c>
      <c r="O180" s="17"/>
      <c r="P180" s="17" t="s">
        <v>9454</v>
      </c>
      <c r="Q180" s="17" t="s">
        <v>16</v>
      </c>
      <c r="R180" s="1060"/>
      <c r="S180" s="17"/>
      <c r="T180" s="17"/>
      <c r="U180" s="1097"/>
      <c r="V180" s="17" t="s">
        <v>9454</v>
      </c>
      <c r="W180" s="18" t="s">
        <v>16</v>
      </c>
    </row>
    <row r="181" spans="1:23" ht="51.75" customHeight="1">
      <c r="A181" s="70"/>
      <c r="B181" s="29"/>
      <c r="C181" s="30"/>
      <c r="D181" s="40"/>
      <c r="E181" s="34"/>
      <c r="F181" s="996"/>
      <c r="G181" s="32"/>
      <c r="H181" s="32"/>
      <c r="I181" s="32"/>
      <c r="J181" s="32"/>
      <c r="K181" s="32"/>
      <c r="L181" s="588"/>
      <c r="M181" s="32"/>
      <c r="N181" s="29"/>
      <c r="O181" s="29"/>
      <c r="P181" s="29"/>
      <c r="Q181" s="29"/>
      <c r="R181" s="1106"/>
      <c r="S181" s="29"/>
      <c r="T181" s="29"/>
      <c r="U181" s="1061"/>
      <c r="V181" s="29"/>
      <c r="W181" s="30"/>
    </row>
    <row r="182" spans="1:23" ht="51.75" customHeight="1">
      <c r="A182" s="70"/>
      <c r="B182" s="42"/>
      <c r="C182" s="43"/>
      <c r="D182" s="44"/>
      <c r="E182" s="45"/>
      <c r="F182" s="996"/>
      <c r="G182" s="46"/>
      <c r="H182" s="46"/>
      <c r="I182" s="46"/>
      <c r="J182" s="46"/>
      <c r="K182" s="46"/>
      <c r="L182" s="987"/>
      <c r="M182" s="46"/>
      <c r="N182" s="42"/>
      <c r="O182" s="42"/>
      <c r="P182" s="42"/>
      <c r="Q182" s="42"/>
      <c r="R182" s="1106"/>
      <c r="S182" s="42"/>
      <c r="T182" s="42"/>
      <c r="U182" s="1061"/>
      <c r="V182" s="42"/>
      <c r="W182" s="43"/>
    </row>
    <row r="183" spans="1:23" ht="51.75" customHeight="1">
      <c r="A183" s="70"/>
      <c r="B183" s="42"/>
      <c r="C183" s="43"/>
      <c r="D183" s="44"/>
      <c r="E183" s="45"/>
      <c r="F183" s="996"/>
      <c r="G183" s="46"/>
      <c r="H183" s="46"/>
      <c r="I183" s="46"/>
      <c r="J183" s="46"/>
      <c r="K183" s="46"/>
      <c r="L183" s="987"/>
      <c r="M183" s="46"/>
      <c r="N183" s="42"/>
      <c r="O183" s="42"/>
      <c r="P183" s="42"/>
      <c r="Q183" s="42"/>
      <c r="R183" s="1106"/>
      <c r="S183" s="42"/>
      <c r="T183" s="42"/>
      <c r="U183" s="1061"/>
      <c r="V183" s="42"/>
      <c r="W183" s="43"/>
    </row>
    <row r="184" spans="1:23" ht="51.75" customHeight="1">
      <c r="A184" s="70"/>
      <c r="B184" s="29"/>
      <c r="C184" s="30"/>
      <c r="D184" s="40"/>
      <c r="E184" s="34"/>
      <c r="F184" s="996"/>
      <c r="G184" s="32"/>
      <c r="H184" s="32"/>
      <c r="I184" s="32"/>
      <c r="J184" s="32"/>
      <c r="K184" s="32"/>
      <c r="L184" s="588"/>
      <c r="M184" s="32"/>
      <c r="N184" s="29"/>
      <c r="O184" s="29"/>
      <c r="P184" s="29"/>
      <c r="Q184" s="29"/>
      <c r="R184" s="1106"/>
      <c r="S184" s="29"/>
      <c r="T184" s="29"/>
      <c r="U184" s="1061"/>
      <c r="V184" s="29"/>
      <c r="W184" s="30"/>
    </row>
    <row r="185" spans="1:23" ht="51.75" customHeight="1">
      <c r="A185" s="70"/>
      <c r="B185" s="48"/>
      <c r="C185" s="49"/>
      <c r="D185" s="50"/>
      <c r="E185" s="51"/>
      <c r="F185" s="997"/>
      <c r="G185" s="52"/>
      <c r="H185" s="52"/>
      <c r="I185" s="52"/>
      <c r="J185" s="52"/>
      <c r="K185" s="52"/>
      <c r="L185" s="988"/>
      <c r="M185" s="52"/>
      <c r="N185" s="48"/>
      <c r="O185" s="48"/>
      <c r="P185" s="48"/>
      <c r="Q185" s="48"/>
      <c r="R185" s="1107"/>
      <c r="S185" s="48"/>
      <c r="T185" s="48"/>
      <c r="U185" s="1098"/>
      <c r="V185" s="48"/>
      <c r="W185" s="49"/>
    </row>
    <row r="186" spans="1:23" ht="51.75" customHeight="1">
      <c r="A186" s="70"/>
      <c r="B186" s="48"/>
      <c r="C186" s="49"/>
      <c r="D186" s="50"/>
      <c r="E186" s="51"/>
      <c r="F186" s="997"/>
      <c r="G186" s="52"/>
      <c r="H186" s="52"/>
      <c r="I186" s="52"/>
      <c r="J186" s="52"/>
      <c r="K186" s="52"/>
      <c r="L186" s="988"/>
      <c r="M186" s="52"/>
      <c r="N186" s="48"/>
      <c r="O186" s="48"/>
      <c r="P186" s="48"/>
      <c r="Q186" s="48"/>
      <c r="R186" s="1107"/>
      <c r="S186" s="48"/>
      <c r="T186" s="48"/>
      <c r="U186" s="1098"/>
      <c r="V186" s="48"/>
      <c r="W186" s="49"/>
    </row>
    <row r="187" spans="1:23" ht="51.75" customHeight="1">
      <c r="A187" s="70"/>
      <c r="B187" s="20"/>
      <c r="C187" s="27"/>
      <c r="D187" s="31"/>
      <c r="E187" s="23"/>
      <c r="F187" s="1037"/>
      <c r="G187" s="26"/>
      <c r="H187" s="26"/>
      <c r="I187" s="26"/>
      <c r="J187" s="26"/>
      <c r="K187" s="26"/>
      <c r="L187" s="578"/>
      <c r="M187" s="26"/>
      <c r="N187" s="20"/>
      <c r="O187" s="20"/>
      <c r="P187" s="20"/>
      <c r="Q187" s="20"/>
      <c r="R187" s="1108"/>
      <c r="S187" s="20"/>
      <c r="T187" s="20"/>
      <c r="U187" s="1099"/>
      <c r="V187" s="20"/>
      <c r="W187" s="27"/>
    </row>
    <row r="188" spans="1:23" ht="51.75" customHeight="1">
      <c r="A188" s="70"/>
      <c r="B188" s="29"/>
      <c r="C188" s="30"/>
      <c r="D188" s="33"/>
      <c r="E188" s="34"/>
      <c r="F188" s="996"/>
      <c r="G188" s="32"/>
      <c r="H188" s="32"/>
      <c r="I188" s="32"/>
      <c r="J188" s="32"/>
      <c r="K188" s="32"/>
      <c r="L188" s="588"/>
      <c r="M188" s="32"/>
      <c r="N188" s="29"/>
      <c r="O188" s="29"/>
      <c r="P188" s="29"/>
      <c r="Q188" s="29"/>
      <c r="R188" s="1106"/>
      <c r="S188" s="29"/>
      <c r="T188" s="29"/>
      <c r="U188" s="1061"/>
      <c r="V188" s="29"/>
      <c r="W188" s="30"/>
    </row>
    <row r="189" spans="1:23" ht="51.75" customHeight="1">
      <c r="A189" s="70"/>
      <c r="B189" s="20"/>
      <c r="C189" s="27"/>
      <c r="D189" s="31"/>
      <c r="E189" s="23"/>
      <c r="F189" s="1037"/>
      <c r="G189" s="26"/>
      <c r="H189" s="26"/>
      <c r="I189" s="26"/>
      <c r="J189" s="26"/>
      <c r="K189" s="26"/>
      <c r="L189" s="578"/>
      <c r="M189" s="26"/>
      <c r="N189" s="20"/>
      <c r="O189" s="20"/>
      <c r="P189" s="20"/>
      <c r="Q189" s="20"/>
      <c r="R189" s="1108"/>
      <c r="S189" s="20"/>
      <c r="T189" s="20"/>
      <c r="U189" s="1099"/>
      <c r="V189" s="20"/>
      <c r="W189" s="27"/>
    </row>
    <row r="190" spans="1:23" ht="51.75" customHeight="1">
      <c r="A190" s="70"/>
      <c r="B190" s="29"/>
      <c r="C190" s="30"/>
      <c r="D190" s="33"/>
      <c r="E190" s="34"/>
      <c r="F190" s="996"/>
      <c r="G190" s="32"/>
      <c r="H190" s="32"/>
      <c r="I190" s="32"/>
      <c r="J190" s="32"/>
      <c r="K190" s="32"/>
      <c r="L190" s="588"/>
      <c r="M190" s="32"/>
      <c r="N190" s="29"/>
      <c r="O190" s="29"/>
      <c r="P190" s="29"/>
      <c r="Q190" s="29"/>
      <c r="R190" s="1106"/>
      <c r="S190" s="29"/>
      <c r="T190" s="29"/>
      <c r="U190" s="1061"/>
      <c r="V190" s="29"/>
      <c r="W190" s="30"/>
    </row>
    <row r="191" spans="1:23" ht="51.75" customHeight="1">
      <c r="A191" s="70"/>
      <c r="B191" s="20"/>
      <c r="C191" s="27"/>
      <c r="D191" s="31"/>
      <c r="E191" s="23"/>
      <c r="F191" s="1037"/>
      <c r="G191" s="26"/>
      <c r="H191" s="26"/>
      <c r="I191" s="26"/>
      <c r="J191" s="26"/>
      <c r="K191" s="26"/>
      <c r="L191" s="578"/>
      <c r="M191" s="26"/>
      <c r="N191" s="20"/>
      <c r="O191" s="20"/>
      <c r="P191" s="20"/>
      <c r="Q191" s="20"/>
      <c r="R191" s="1108"/>
      <c r="S191" s="20"/>
      <c r="T191" s="20"/>
      <c r="U191" s="1099"/>
      <c r="V191" s="20"/>
      <c r="W191" s="27"/>
    </row>
    <row r="192" spans="1:23" ht="51.75" customHeight="1">
      <c r="A192" s="615"/>
      <c r="B192" s="20"/>
      <c r="C192" s="27"/>
      <c r="D192" s="31"/>
      <c r="E192" s="23"/>
      <c r="F192" s="1037"/>
      <c r="G192" s="26"/>
      <c r="H192" s="26"/>
      <c r="I192" s="26"/>
      <c r="J192" s="26"/>
      <c r="K192" s="26"/>
      <c r="L192" s="578"/>
      <c r="M192" s="26"/>
      <c r="N192" s="20"/>
      <c r="O192" s="20"/>
      <c r="P192" s="20"/>
      <c r="Q192" s="20"/>
      <c r="R192" s="1108"/>
      <c r="S192" s="20"/>
      <c r="T192" s="20"/>
      <c r="U192" s="1099"/>
      <c r="V192" s="20"/>
      <c r="W192" s="27"/>
    </row>
    <row r="193" spans="1:24" ht="51.75" customHeight="1">
      <c r="A193" s="615"/>
      <c r="B193" s="20"/>
      <c r="C193" s="27"/>
      <c r="D193" s="31"/>
      <c r="E193" s="23"/>
      <c r="F193" s="1037"/>
      <c r="G193" s="26"/>
      <c r="H193" s="26"/>
      <c r="I193" s="26"/>
      <c r="J193" s="26"/>
      <c r="K193" s="26"/>
      <c r="L193" s="578"/>
      <c r="M193" s="26"/>
      <c r="N193" s="20"/>
      <c r="O193" s="20"/>
      <c r="P193" s="20"/>
      <c r="Q193" s="20"/>
      <c r="R193" s="1108"/>
      <c r="S193" s="20"/>
      <c r="T193" s="20"/>
      <c r="U193" s="1099"/>
      <c r="V193" s="20"/>
      <c r="W193" s="27"/>
    </row>
    <row r="194" spans="1:24" ht="51.75" customHeight="1">
      <c r="A194" s="70"/>
      <c r="B194" s="20"/>
      <c r="C194" s="27"/>
      <c r="D194" s="31"/>
      <c r="E194" s="23"/>
      <c r="F194" s="1037"/>
      <c r="G194" s="26"/>
      <c r="H194" s="26"/>
      <c r="I194" s="26"/>
      <c r="J194" s="26"/>
      <c r="K194" s="26"/>
      <c r="L194" s="578"/>
      <c r="M194" s="26"/>
      <c r="N194" s="20"/>
      <c r="O194" s="20"/>
      <c r="P194" s="20"/>
      <c r="Q194" s="20"/>
      <c r="R194" s="1108"/>
      <c r="S194" s="20"/>
      <c r="T194" s="20"/>
      <c r="U194" s="1099"/>
      <c r="V194" s="20"/>
      <c r="W194" s="27"/>
    </row>
    <row r="195" spans="1:24" ht="51.75" customHeight="1">
      <c r="A195" s="70"/>
      <c r="B195" s="20"/>
      <c r="C195" s="27"/>
      <c r="D195" s="31"/>
      <c r="E195" s="23"/>
      <c r="F195" s="1037"/>
      <c r="G195" s="26"/>
      <c r="H195" s="26"/>
      <c r="I195" s="26"/>
      <c r="J195" s="26"/>
      <c r="K195" s="26"/>
      <c r="L195" s="578"/>
      <c r="M195" s="26"/>
      <c r="N195" s="20"/>
      <c r="O195" s="20"/>
      <c r="P195" s="20"/>
      <c r="Q195" s="20"/>
      <c r="R195" s="1108"/>
      <c r="S195" s="20"/>
      <c r="T195" s="20"/>
      <c r="U195" s="1099"/>
      <c r="V195" s="20"/>
      <c r="W195" s="27"/>
    </row>
    <row r="196" spans="1:24" ht="51.75" customHeight="1">
      <c r="A196" s="70"/>
      <c r="B196" s="56"/>
      <c r="C196" s="57"/>
      <c r="D196" s="58"/>
      <c r="E196" s="59"/>
      <c r="F196" s="1038"/>
      <c r="G196" s="60"/>
      <c r="H196" s="60"/>
      <c r="I196" s="60"/>
      <c r="J196" s="60"/>
      <c r="K196" s="60"/>
      <c r="L196" s="989"/>
      <c r="M196" s="60"/>
      <c r="N196" s="56"/>
      <c r="O196" s="56"/>
      <c r="P196" s="56"/>
      <c r="Q196" s="56"/>
      <c r="R196" s="1109"/>
      <c r="S196" s="56"/>
      <c r="T196" s="56"/>
      <c r="U196" s="1100"/>
      <c r="V196" s="56"/>
      <c r="W196" s="57"/>
    </row>
    <row r="197" spans="1:24" ht="51.75" customHeight="1">
      <c r="A197" s="615"/>
      <c r="B197" s="29"/>
      <c r="C197" s="30"/>
      <c r="D197" s="33"/>
      <c r="E197" s="34"/>
      <c r="F197" s="996"/>
      <c r="G197" s="32"/>
      <c r="H197" s="32"/>
      <c r="I197" s="32"/>
      <c r="J197" s="32"/>
      <c r="K197" s="32"/>
      <c r="L197" s="588"/>
      <c r="M197" s="32"/>
      <c r="N197" s="29"/>
      <c r="O197" s="29"/>
      <c r="P197" s="29"/>
      <c r="Q197" s="29"/>
      <c r="R197" s="1106"/>
      <c r="S197" s="29"/>
      <c r="T197" s="29"/>
      <c r="U197" s="1061"/>
      <c r="V197" s="29"/>
      <c r="W197" s="30"/>
    </row>
    <row r="198" spans="1:24" ht="51.75" customHeight="1">
      <c r="A198" s="615"/>
      <c r="B198" s="29"/>
      <c r="C198" s="39"/>
      <c r="D198" s="33"/>
      <c r="E198" s="34"/>
      <c r="F198" s="996"/>
      <c r="G198" s="32"/>
      <c r="H198" s="32"/>
      <c r="I198" s="32"/>
      <c r="J198" s="32"/>
      <c r="K198" s="32"/>
      <c r="L198" s="588"/>
      <c r="M198" s="32"/>
      <c r="N198" s="29"/>
      <c r="O198" s="29"/>
      <c r="P198" s="29"/>
      <c r="Q198" s="29"/>
      <c r="R198" s="1106"/>
      <c r="S198" s="29"/>
      <c r="T198" s="29"/>
      <c r="U198" s="1061"/>
      <c r="V198" s="29"/>
      <c r="W198" s="30"/>
    </row>
    <row r="199" spans="1:24" ht="51.75" customHeight="1">
      <c r="A199" s="70"/>
      <c r="B199" s="29"/>
      <c r="C199" s="30"/>
      <c r="D199" s="33"/>
      <c r="E199" s="34"/>
      <c r="F199" s="996"/>
      <c r="G199" s="32"/>
      <c r="H199" s="32"/>
      <c r="I199" s="32"/>
      <c r="J199" s="32"/>
      <c r="K199" s="32"/>
      <c r="L199" s="588"/>
      <c r="M199" s="32"/>
      <c r="N199" s="29"/>
      <c r="O199" s="29"/>
      <c r="P199" s="29"/>
      <c r="Q199" s="29"/>
      <c r="R199" s="1106"/>
      <c r="S199" s="29"/>
      <c r="T199" s="29"/>
      <c r="U199" s="1061"/>
      <c r="V199" s="29"/>
      <c r="W199" s="30"/>
    </row>
    <row r="200" spans="1:24" ht="51.75" customHeight="1">
      <c r="A200" s="69"/>
      <c r="B200" s="29"/>
      <c r="C200" s="30"/>
      <c r="D200" s="33"/>
      <c r="E200" s="34"/>
      <c r="F200" s="996"/>
      <c r="G200" s="32"/>
      <c r="H200" s="32"/>
      <c r="I200" s="32"/>
      <c r="J200" s="32"/>
      <c r="K200" s="32"/>
      <c r="L200" s="588"/>
      <c r="M200" s="32"/>
      <c r="N200" s="29"/>
      <c r="O200" s="29"/>
      <c r="P200" s="29"/>
      <c r="Q200" s="29"/>
      <c r="R200" s="1106"/>
      <c r="S200" s="29"/>
      <c r="T200" s="29"/>
      <c r="U200" s="1061"/>
      <c r="V200" s="29"/>
      <c r="W200" s="30"/>
    </row>
    <row r="201" spans="1:24" ht="51.75" customHeight="1">
      <c r="A201" s="1" t="s">
        <v>1</v>
      </c>
      <c r="B201" s="2"/>
      <c r="C201" s="1"/>
      <c r="D201" s="1"/>
      <c r="E201" s="2"/>
      <c r="G201" s="1"/>
      <c r="H201" s="1"/>
      <c r="I201" s="1"/>
      <c r="J201" s="1"/>
      <c r="K201" s="1"/>
      <c r="L201" s="572"/>
      <c r="M201" s="1"/>
      <c r="N201" s="1"/>
      <c r="O201" s="1"/>
      <c r="P201" s="1"/>
      <c r="Q201" s="1"/>
      <c r="S201" s="1"/>
      <c r="T201" s="1"/>
      <c r="V201" s="1"/>
      <c r="W201" s="1"/>
      <c r="X201" s="1"/>
    </row>
    <row r="202" spans="1:24" ht="51.75" customHeight="1">
      <c r="A202" s="1" t="s">
        <v>9528</v>
      </c>
      <c r="B202" s="1"/>
      <c r="C202" s="2"/>
      <c r="D202" s="1"/>
      <c r="E202" s="2"/>
      <c r="G202" s="1"/>
      <c r="H202" s="1"/>
      <c r="I202" s="1"/>
      <c r="J202" s="1"/>
      <c r="K202" s="1"/>
      <c r="L202" s="572"/>
      <c r="M202" s="1"/>
      <c r="N202" s="1"/>
      <c r="O202" s="1"/>
      <c r="P202" s="1"/>
      <c r="Q202" s="1"/>
      <c r="S202" s="1"/>
      <c r="T202" s="1"/>
      <c r="V202" s="1"/>
      <c r="W202" s="1"/>
      <c r="X202" s="1"/>
    </row>
    <row r="203" spans="1:24" ht="51.75" customHeight="1" thickBot="1">
      <c r="E203" s="4"/>
      <c r="F203" s="1035"/>
      <c r="G203" s="4"/>
      <c r="H203" s="4"/>
      <c r="I203" s="4"/>
      <c r="X203" s="1"/>
    </row>
    <row r="204" spans="1:24" ht="51.75" customHeight="1">
      <c r="A204" s="5" t="s">
        <v>3</v>
      </c>
      <c r="B204" s="6" t="s">
        <v>4</v>
      </c>
      <c r="C204" s="7" t="s">
        <v>5</v>
      </c>
      <c r="D204" s="8" t="s">
        <v>6</v>
      </c>
      <c r="E204" s="9" t="s">
        <v>6</v>
      </c>
      <c r="F204" s="998"/>
      <c r="G204" s="3777" t="s">
        <v>9502</v>
      </c>
      <c r="H204" s="3777"/>
      <c r="I204" s="977"/>
      <c r="J204" s="3777" t="s">
        <v>9503</v>
      </c>
      <c r="K204" s="3777"/>
      <c r="L204" s="985"/>
      <c r="M204" s="3777" t="s">
        <v>9527</v>
      </c>
      <c r="N204" s="3777"/>
      <c r="O204" s="977"/>
      <c r="P204" s="3777" t="s">
        <v>5436</v>
      </c>
      <c r="Q204" s="3777"/>
      <c r="R204" s="1105"/>
      <c r="S204" s="977"/>
      <c r="T204" s="977"/>
      <c r="U204" s="1096"/>
      <c r="V204" s="3777"/>
      <c r="W204" s="3777"/>
      <c r="X204" s="1"/>
    </row>
    <row r="205" spans="1:24" ht="51.75" customHeight="1" thickBot="1">
      <c r="A205" s="11"/>
      <c r="B205" s="12"/>
      <c r="C205" s="13" t="s">
        <v>11</v>
      </c>
      <c r="D205" s="14" t="s">
        <v>12</v>
      </c>
      <c r="E205" s="15" t="s">
        <v>13</v>
      </c>
      <c r="F205" s="999"/>
      <c r="G205" s="17" t="s">
        <v>9453</v>
      </c>
      <c r="H205" s="17" t="s">
        <v>16</v>
      </c>
      <c r="I205" s="17"/>
      <c r="J205" s="17" t="s">
        <v>9454</v>
      </c>
      <c r="K205" s="17" t="s">
        <v>16</v>
      </c>
      <c r="L205" s="986"/>
      <c r="M205" s="17" t="s">
        <v>9454</v>
      </c>
      <c r="N205" s="17" t="s">
        <v>16</v>
      </c>
      <c r="O205" s="17"/>
      <c r="P205" s="17" t="s">
        <v>9454</v>
      </c>
      <c r="Q205" s="17" t="s">
        <v>16</v>
      </c>
      <c r="R205" s="1060"/>
      <c r="S205" s="17"/>
      <c r="T205" s="17"/>
      <c r="U205" s="1097"/>
      <c r="V205" s="17" t="s">
        <v>9454</v>
      </c>
      <c r="W205" s="18" t="s">
        <v>16</v>
      </c>
    </row>
    <row r="206" spans="1:24" ht="51.75" customHeight="1">
      <c r="A206" s="70"/>
      <c r="B206" s="29"/>
      <c r="C206" s="30"/>
      <c r="D206" s="40"/>
      <c r="E206" s="34"/>
      <c r="F206" s="996"/>
      <c r="G206" s="32"/>
      <c r="H206" s="32"/>
      <c r="I206" s="32"/>
      <c r="J206" s="32"/>
      <c r="K206" s="32"/>
      <c r="L206" s="588"/>
      <c r="M206" s="32"/>
      <c r="N206" s="29"/>
      <c r="O206" s="29"/>
      <c r="P206" s="29"/>
      <c r="Q206" s="29"/>
      <c r="R206" s="1106"/>
      <c r="S206" s="29"/>
      <c r="T206" s="29"/>
      <c r="U206" s="1061"/>
      <c r="V206" s="29"/>
      <c r="W206" s="30"/>
      <c r="X206" s="10"/>
    </row>
    <row r="207" spans="1:24" ht="51.75" customHeight="1">
      <c r="A207" s="70"/>
      <c r="B207" s="42"/>
      <c r="C207" s="43"/>
      <c r="D207" s="44"/>
      <c r="E207" s="45"/>
      <c r="F207" s="996"/>
      <c r="G207" s="46"/>
      <c r="H207" s="46"/>
      <c r="I207" s="46"/>
      <c r="J207" s="46"/>
      <c r="K207" s="46"/>
      <c r="L207" s="987"/>
      <c r="M207" s="46"/>
      <c r="N207" s="42"/>
      <c r="O207" s="42"/>
      <c r="P207" s="42"/>
      <c r="Q207" s="42"/>
      <c r="R207" s="1106"/>
      <c r="S207" s="42"/>
      <c r="T207" s="42"/>
      <c r="U207" s="1061"/>
      <c r="V207" s="42"/>
      <c r="W207" s="43"/>
      <c r="X207" s="1"/>
    </row>
    <row r="208" spans="1:24" ht="51.75" customHeight="1">
      <c r="A208" s="70"/>
      <c r="B208" s="42"/>
      <c r="C208" s="43"/>
      <c r="D208" s="44"/>
      <c r="E208" s="45"/>
      <c r="F208" s="996"/>
      <c r="G208" s="46"/>
      <c r="H208" s="46"/>
      <c r="I208" s="46"/>
      <c r="J208" s="46"/>
      <c r="K208" s="46"/>
      <c r="L208" s="987"/>
      <c r="M208" s="46"/>
      <c r="N208" s="42"/>
      <c r="O208" s="42"/>
      <c r="P208" s="42"/>
      <c r="Q208" s="42"/>
      <c r="R208" s="1106"/>
      <c r="S208" s="42"/>
      <c r="T208" s="42"/>
      <c r="U208" s="1061"/>
      <c r="V208" s="42"/>
      <c r="W208" s="43"/>
      <c r="X208" s="1"/>
    </row>
    <row r="209" spans="1:24" ht="51.75" customHeight="1">
      <c r="A209" s="70"/>
      <c r="B209" s="29"/>
      <c r="C209" s="30"/>
      <c r="D209" s="40"/>
      <c r="E209" s="34"/>
      <c r="F209" s="996"/>
      <c r="G209" s="32"/>
      <c r="H209" s="32"/>
      <c r="I209" s="32"/>
      <c r="J209" s="32"/>
      <c r="K209" s="32"/>
      <c r="L209" s="588"/>
      <c r="M209" s="32"/>
      <c r="N209" s="29"/>
      <c r="O209" s="29"/>
      <c r="P209" s="29"/>
      <c r="Q209" s="29"/>
      <c r="R209" s="1106"/>
      <c r="S209" s="29"/>
      <c r="T209" s="29"/>
      <c r="U209" s="1061"/>
      <c r="V209" s="29"/>
      <c r="W209" s="30"/>
    </row>
    <row r="210" spans="1:24" ht="51.75" customHeight="1">
      <c r="A210" s="70"/>
      <c r="B210" s="48"/>
      <c r="C210" s="49"/>
      <c r="D210" s="50"/>
      <c r="E210" s="51"/>
      <c r="F210" s="997"/>
      <c r="G210" s="52"/>
      <c r="H210" s="52"/>
      <c r="I210" s="52"/>
      <c r="J210" s="52"/>
      <c r="K210" s="52"/>
      <c r="L210" s="988"/>
      <c r="M210" s="52"/>
      <c r="N210" s="48"/>
      <c r="O210" s="48"/>
      <c r="P210" s="48"/>
      <c r="Q210" s="48"/>
      <c r="R210" s="1107"/>
      <c r="S210" s="48"/>
      <c r="T210" s="48"/>
      <c r="U210" s="1098"/>
      <c r="V210" s="48"/>
      <c r="W210" s="49"/>
      <c r="X210" s="10"/>
    </row>
    <row r="211" spans="1:24" ht="51.75" customHeight="1">
      <c r="A211" s="70"/>
      <c r="B211" s="48"/>
      <c r="C211" s="49"/>
      <c r="D211" s="50"/>
      <c r="E211" s="51"/>
      <c r="F211" s="997"/>
      <c r="G211" s="52"/>
      <c r="H211" s="52"/>
      <c r="I211" s="52"/>
      <c r="J211" s="52"/>
      <c r="K211" s="52"/>
      <c r="L211" s="988"/>
      <c r="M211" s="52"/>
      <c r="N211" s="48"/>
      <c r="O211" s="48"/>
      <c r="P211" s="48"/>
      <c r="Q211" s="48"/>
      <c r="R211" s="1107"/>
      <c r="S211" s="48"/>
      <c r="T211" s="48"/>
      <c r="U211" s="1098"/>
      <c r="V211" s="48"/>
      <c r="W211" s="49"/>
      <c r="X211" s="10"/>
    </row>
    <row r="212" spans="1:24" ht="51.75" customHeight="1">
      <c r="A212" s="70"/>
      <c r="B212" s="20"/>
      <c r="C212" s="27"/>
      <c r="D212" s="31"/>
      <c r="E212" s="23"/>
      <c r="F212" s="1037"/>
      <c r="G212" s="26"/>
      <c r="H212" s="26"/>
      <c r="I212" s="26"/>
      <c r="J212" s="26"/>
      <c r="K212" s="26"/>
      <c r="L212" s="578"/>
      <c r="M212" s="26"/>
      <c r="N212" s="20"/>
      <c r="O212" s="20"/>
      <c r="P212" s="20"/>
      <c r="Q212" s="20"/>
      <c r="R212" s="1108"/>
      <c r="S212" s="20"/>
      <c r="T212" s="20"/>
      <c r="U212" s="1099"/>
      <c r="V212" s="20"/>
      <c r="W212" s="27"/>
    </row>
    <row r="213" spans="1:24" ht="51.75" customHeight="1">
      <c r="A213" s="70"/>
      <c r="B213" s="29"/>
      <c r="C213" s="30"/>
      <c r="D213" s="33"/>
      <c r="E213" s="34"/>
      <c r="F213" s="996"/>
      <c r="G213" s="32"/>
      <c r="H213" s="32"/>
      <c r="I213" s="32"/>
      <c r="J213" s="32"/>
      <c r="K213" s="32"/>
      <c r="L213" s="588"/>
      <c r="M213" s="32"/>
      <c r="N213" s="29"/>
      <c r="O213" s="29"/>
      <c r="P213" s="29"/>
      <c r="Q213" s="29"/>
      <c r="R213" s="1106"/>
      <c r="S213" s="29"/>
      <c r="T213" s="29"/>
      <c r="U213" s="1061"/>
      <c r="V213" s="29"/>
      <c r="W213" s="30"/>
    </row>
    <row r="214" spans="1:24" ht="51.75" customHeight="1">
      <c r="A214" s="70"/>
      <c r="B214" s="20"/>
      <c r="C214" s="27"/>
      <c r="D214" s="31"/>
      <c r="E214" s="23"/>
      <c r="F214" s="1037"/>
      <c r="G214" s="26"/>
      <c r="H214" s="26"/>
      <c r="I214" s="26"/>
      <c r="J214" s="26"/>
      <c r="K214" s="26"/>
      <c r="L214" s="578"/>
      <c r="M214" s="26"/>
      <c r="N214" s="20"/>
      <c r="O214" s="20"/>
      <c r="P214" s="20"/>
      <c r="Q214" s="20"/>
      <c r="R214" s="1108"/>
      <c r="S214" s="20"/>
      <c r="T214" s="20"/>
      <c r="U214" s="1099"/>
      <c r="V214" s="20"/>
      <c r="W214" s="27"/>
    </row>
    <row r="215" spans="1:24" ht="51.75" customHeight="1">
      <c r="A215" s="70"/>
      <c r="B215" s="29"/>
      <c r="C215" s="30"/>
      <c r="D215" s="33"/>
      <c r="E215" s="34"/>
      <c r="F215" s="996"/>
      <c r="G215" s="32"/>
      <c r="H215" s="32"/>
      <c r="I215" s="32"/>
      <c r="J215" s="32"/>
      <c r="K215" s="32"/>
      <c r="L215" s="588"/>
      <c r="M215" s="32"/>
      <c r="N215" s="29"/>
      <c r="O215" s="29"/>
      <c r="P215" s="29"/>
      <c r="Q215" s="29"/>
      <c r="R215" s="1106"/>
      <c r="S215" s="29"/>
      <c r="T215" s="29"/>
      <c r="U215" s="1061"/>
      <c r="V215" s="29"/>
      <c r="W215" s="30"/>
    </row>
    <row r="216" spans="1:24" ht="51.75" customHeight="1">
      <c r="A216" s="70"/>
      <c r="B216" s="20"/>
      <c r="C216" s="27"/>
      <c r="D216" s="31"/>
      <c r="E216" s="23"/>
      <c r="F216" s="1037"/>
      <c r="G216" s="26"/>
      <c r="H216" s="26"/>
      <c r="I216" s="26"/>
      <c r="J216" s="26"/>
      <c r="K216" s="26"/>
      <c r="L216" s="578"/>
      <c r="M216" s="26"/>
      <c r="N216" s="20"/>
      <c r="O216" s="20"/>
      <c r="P216" s="20"/>
      <c r="Q216" s="20"/>
      <c r="R216" s="1108"/>
      <c r="S216" s="20"/>
      <c r="T216" s="20"/>
      <c r="U216" s="1099"/>
      <c r="V216" s="20"/>
      <c r="W216" s="27"/>
    </row>
    <row r="217" spans="1:24" ht="51.75" customHeight="1">
      <c r="A217" s="615"/>
      <c r="B217" s="20"/>
      <c r="C217" s="27"/>
      <c r="D217" s="31"/>
      <c r="E217" s="23"/>
      <c r="F217" s="1037"/>
      <c r="G217" s="26"/>
      <c r="H217" s="26"/>
      <c r="I217" s="26"/>
      <c r="J217" s="26"/>
      <c r="K217" s="26"/>
      <c r="L217" s="578"/>
      <c r="M217" s="26"/>
      <c r="N217" s="20"/>
      <c r="O217" s="20"/>
      <c r="P217" s="20"/>
      <c r="Q217" s="20"/>
      <c r="R217" s="1108"/>
      <c r="S217" s="20"/>
      <c r="T217" s="20"/>
      <c r="U217" s="1099"/>
      <c r="V217" s="20"/>
      <c r="W217" s="27"/>
    </row>
    <row r="218" spans="1:24" ht="51.75" customHeight="1">
      <c r="A218" s="615"/>
      <c r="B218" s="20"/>
      <c r="C218" s="27"/>
      <c r="D218" s="31"/>
      <c r="E218" s="23"/>
      <c r="F218" s="1037"/>
      <c r="G218" s="26"/>
      <c r="H218" s="26"/>
      <c r="I218" s="26"/>
      <c r="J218" s="26"/>
      <c r="K218" s="26"/>
      <c r="L218" s="578"/>
      <c r="M218" s="26"/>
      <c r="N218" s="20"/>
      <c r="O218" s="20"/>
      <c r="P218" s="20"/>
      <c r="Q218" s="20"/>
      <c r="R218" s="1108"/>
      <c r="S218" s="20"/>
      <c r="T218" s="20"/>
      <c r="U218" s="1099"/>
      <c r="V218" s="20"/>
      <c r="W218" s="27"/>
    </row>
    <row r="219" spans="1:24" ht="51.75" customHeight="1">
      <c r="A219" s="70"/>
      <c r="B219" s="20"/>
      <c r="C219" s="27"/>
      <c r="D219" s="31"/>
      <c r="E219" s="23"/>
      <c r="F219" s="1037"/>
      <c r="G219" s="26"/>
      <c r="H219" s="26"/>
      <c r="I219" s="26"/>
      <c r="J219" s="26"/>
      <c r="K219" s="26"/>
      <c r="L219" s="578"/>
      <c r="M219" s="26"/>
      <c r="N219" s="20"/>
      <c r="O219" s="20"/>
      <c r="P219" s="20"/>
      <c r="Q219" s="20"/>
      <c r="R219" s="1108"/>
      <c r="S219" s="20"/>
      <c r="T219" s="20"/>
      <c r="U219" s="1099"/>
      <c r="V219" s="20"/>
      <c r="W219" s="27"/>
    </row>
    <row r="220" spans="1:24" ht="51.75" customHeight="1">
      <c r="A220" s="70"/>
      <c r="B220" s="20"/>
      <c r="C220" s="27"/>
      <c r="D220" s="31"/>
      <c r="E220" s="23"/>
      <c r="F220" s="1037"/>
      <c r="G220" s="26"/>
      <c r="H220" s="26"/>
      <c r="I220" s="26"/>
      <c r="J220" s="26"/>
      <c r="K220" s="26"/>
      <c r="L220" s="578"/>
      <c r="M220" s="26"/>
      <c r="N220" s="20"/>
      <c r="O220" s="20"/>
      <c r="P220" s="20"/>
      <c r="Q220" s="20"/>
      <c r="R220" s="1108"/>
      <c r="S220" s="20"/>
      <c r="T220" s="20"/>
      <c r="U220" s="1099"/>
      <c r="V220" s="20"/>
      <c r="W220" s="27"/>
    </row>
    <row r="221" spans="1:24" ht="51.75" customHeight="1">
      <c r="A221" s="70"/>
      <c r="B221" s="56"/>
      <c r="C221" s="57"/>
      <c r="D221" s="58"/>
      <c r="E221" s="59"/>
      <c r="F221" s="1038"/>
      <c r="G221" s="60"/>
      <c r="H221" s="60"/>
      <c r="I221" s="60"/>
      <c r="J221" s="60"/>
      <c r="K221" s="60"/>
      <c r="L221" s="989"/>
      <c r="M221" s="60"/>
      <c r="N221" s="56"/>
      <c r="O221" s="56"/>
      <c r="P221" s="56"/>
      <c r="Q221" s="56"/>
      <c r="R221" s="1109"/>
      <c r="S221" s="56"/>
      <c r="T221" s="56"/>
      <c r="U221" s="1100"/>
      <c r="V221" s="56"/>
      <c r="W221" s="57"/>
    </row>
    <row r="222" spans="1:24" ht="51.75" customHeight="1">
      <c r="A222" s="615"/>
      <c r="B222" s="29"/>
      <c r="C222" s="30"/>
      <c r="D222" s="33"/>
      <c r="E222" s="34"/>
      <c r="F222" s="996"/>
      <c r="G222" s="32"/>
      <c r="H222" s="32"/>
      <c r="I222" s="32"/>
      <c r="J222" s="32"/>
      <c r="K222" s="32"/>
      <c r="L222" s="588"/>
      <c r="M222" s="32"/>
      <c r="N222" s="29"/>
      <c r="O222" s="29"/>
      <c r="P222" s="29"/>
      <c r="Q222" s="29"/>
      <c r="R222" s="1106"/>
      <c r="S222" s="29"/>
      <c r="T222" s="29"/>
      <c r="U222" s="1061"/>
      <c r="V222" s="29"/>
      <c r="W222" s="30"/>
    </row>
    <row r="223" spans="1:24" ht="51.75" customHeight="1">
      <c r="A223" s="615"/>
      <c r="B223" s="29"/>
      <c r="C223" s="39"/>
      <c r="D223" s="33"/>
      <c r="E223" s="34"/>
      <c r="F223" s="996"/>
      <c r="G223" s="32"/>
      <c r="H223" s="32"/>
      <c r="I223" s="32"/>
      <c r="J223" s="32"/>
      <c r="K223" s="32"/>
      <c r="L223" s="588"/>
      <c r="M223" s="32"/>
      <c r="N223" s="29"/>
      <c r="O223" s="29"/>
      <c r="P223" s="29"/>
      <c r="Q223" s="29"/>
      <c r="R223" s="1106"/>
      <c r="S223" s="29"/>
      <c r="T223" s="29"/>
      <c r="U223" s="1061"/>
      <c r="V223" s="29"/>
      <c r="W223" s="30"/>
    </row>
    <row r="224" spans="1:24" ht="51.75" customHeight="1">
      <c r="A224" s="70"/>
      <c r="B224" s="29"/>
      <c r="C224" s="30"/>
      <c r="D224" s="33"/>
      <c r="E224" s="34"/>
      <c r="F224" s="996"/>
      <c r="G224" s="32"/>
      <c r="H224" s="32"/>
      <c r="I224" s="32"/>
      <c r="J224" s="32"/>
      <c r="K224" s="32"/>
      <c r="L224" s="588"/>
      <c r="M224" s="32"/>
      <c r="N224" s="29"/>
      <c r="O224" s="29"/>
      <c r="P224" s="29"/>
      <c r="Q224" s="29"/>
      <c r="R224" s="1106"/>
      <c r="S224" s="29"/>
      <c r="T224" s="29"/>
      <c r="U224" s="1061"/>
      <c r="V224" s="29"/>
      <c r="W224" s="30"/>
    </row>
    <row r="225" spans="1:23" ht="51.75" customHeight="1">
      <c r="A225" s="69"/>
      <c r="B225" s="29"/>
      <c r="C225" s="30"/>
      <c r="D225" s="33"/>
      <c r="E225" s="34"/>
      <c r="F225" s="996"/>
      <c r="G225" s="32"/>
      <c r="H225" s="32"/>
      <c r="I225" s="32"/>
      <c r="J225" s="32"/>
      <c r="K225" s="32"/>
      <c r="L225" s="588"/>
      <c r="M225" s="32"/>
      <c r="N225" s="29"/>
      <c r="O225" s="29"/>
      <c r="P225" s="29"/>
      <c r="Q225" s="29"/>
      <c r="R225" s="1106"/>
      <c r="S225" s="29"/>
      <c r="T225" s="29"/>
      <c r="U225" s="1061"/>
      <c r="V225" s="29"/>
      <c r="W225" s="30"/>
    </row>
    <row r="226" spans="1:23" ht="51.75" customHeight="1">
      <c r="A226" s="1" t="s">
        <v>1</v>
      </c>
      <c r="B226" s="2"/>
      <c r="C226" s="1"/>
      <c r="D226" s="1"/>
      <c r="E226" s="2"/>
      <c r="G226" s="1"/>
      <c r="H226" s="1"/>
      <c r="I226" s="1"/>
      <c r="J226" s="1"/>
      <c r="K226" s="1"/>
      <c r="L226" s="572"/>
      <c r="M226" s="1"/>
      <c r="N226" s="1"/>
      <c r="O226" s="1"/>
      <c r="P226" s="1"/>
      <c r="Q226" s="1"/>
      <c r="S226" s="1"/>
      <c r="T226" s="1"/>
      <c r="V226" s="1"/>
      <c r="W226" s="1"/>
    </row>
    <row r="227" spans="1:23" ht="51.75" customHeight="1">
      <c r="A227" s="1" t="s">
        <v>9528</v>
      </c>
      <c r="B227" s="1"/>
      <c r="C227" s="2"/>
      <c r="D227" s="1"/>
      <c r="E227" s="2"/>
      <c r="G227" s="1"/>
      <c r="H227" s="1"/>
      <c r="I227" s="1"/>
      <c r="J227" s="1"/>
      <c r="K227" s="1"/>
      <c r="L227" s="572"/>
      <c r="M227" s="1"/>
      <c r="N227" s="1"/>
      <c r="O227" s="1"/>
      <c r="P227" s="1"/>
      <c r="Q227" s="1"/>
      <c r="S227" s="1"/>
      <c r="T227" s="1"/>
      <c r="V227" s="1"/>
      <c r="W227" s="1"/>
    </row>
    <row r="228" spans="1:23" ht="51.75" customHeight="1" thickBot="1">
      <c r="E228" s="4"/>
      <c r="F228" s="1035"/>
      <c r="G228" s="4"/>
      <c r="H228" s="4"/>
      <c r="I228" s="4"/>
    </row>
    <row r="229" spans="1:23" ht="51.75" customHeight="1">
      <c r="A229" s="5" t="s">
        <v>3</v>
      </c>
      <c r="B229" s="6" t="s">
        <v>4</v>
      </c>
      <c r="C229" s="7" t="s">
        <v>5</v>
      </c>
      <c r="D229" s="8" t="s">
        <v>6</v>
      </c>
      <c r="E229" s="9" t="s">
        <v>6</v>
      </c>
      <c r="F229" s="998"/>
      <c r="G229" s="3777" t="s">
        <v>9502</v>
      </c>
      <c r="H229" s="3777"/>
      <c r="I229" s="977"/>
      <c r="J229" s="3777" t="s">
        <v>9503</v>
      </c>
      <c r="K229" s="3777"/>
      <c r="L229" s="985"/>
      <c r="M229" s="3777" t="s">
        <v>9527</v>
      </c>
      <c r="N229" s="3777"/>
      <c r="O229" s="977"/>
      <c r="P229" s="3777" t="s">
        <v>5436</v>
      </c>
      <c r="Q229" s="3777"/>
      <c r="R229" s="1105"/>
      <c r="S229" s="977"/>
      <c r="T229" s="977"/>
      <c r="U229" s="1096"/>
      <c r="V229" s="3777"/>
      <c r="W229" s="3777"/>
    </row>
    <row r="230" spans="1:23" ht="51.75" customHeight="1" thickBot="1">
      <c r="A230" s="11"/>
      <c r="B230" s="12"/>
      <c r="C230" s="13" t="s">
        <v>11</v>
      </c>
      <c r="D230" s="14" t="s">
        <v>12</v>
      </c>
      <c r="E230" s="15" t="s">
        <v>13</v>
      </c>
      <c r="F230" s="999"/>
      <c r="G230" s="17" t="s">
        <v>9453</v>
      </c>
      <c r="H230" s="17" t="s">
        <v>16</v>
      </c>
      <c r="I230" s="17"/>
      <c r="J230" s="17" t="s">
        <v>9454</v>
      </c>
      <c r="K230" s="17" t="s">
        <v>16</v>
      </c>
      <c r="L230" s="986"/>
      <c r="M230" s="17" t="s">
        <v>9454</v>
      </c>
      <c r="N230" s="17" t="s">
        <v>16</v>
      </c>
      <c r="O230" s="17"/>
      <c r="P230" s="17" t="s">
        <v>9454</v>
      </c>
      <c r="Q230" s="17" t="s">
        <v>16</v>
      </c>
      <c r="R230" s="1060"/>
      <c r="S230" s="17"/>
      <c r="T230" s="17"/>
      <c r="U230" s="1097"/>
      <c r="V230" s="17" t="s">
        <v>9454</v>
      </c>
      <c r="W230" s="18" t="s">
        <v>16</v>
      </c>
    </row>
    <row r="231" spans="1:23" ht="51.75" customHeight="1">
      <c r="A231" s="70"/>
      <c r="B231" s="29"/>
      <c r="C231" s="30"/>
      <c r="D231" s="40"/>
      <c r="E231" s="34"/>
      <c r="F231" s="996"/>
      <c r="G231" s="32"/>
      <c r="H231" s="32"/>
      <c r="I231" s="32"/>
      <c r="J231" s="32"/>
      <c r="K231" s="32"/>
      <c r="L231" s="588"/>
      <c r="M231" s="32"/>
      <c r="N231" s="29"/>
      <c r="O231" s="29"/>
      <c r="P231" s="29"/>
      <c r="Q231" s="29"/>
      <c r="R231" s="1106"/>
      <c r="S231" s="29"/>
      <c r="T231" s="29"/>
      <c r="U231" s="1061"/>
      <c r="V231" s="29"/>
      <c r="W231" s="30"/>
    </row>
    <row r="232" spans="1:23" ht="51.75" customHeight="1">
      <c r="A232" s="70"/>
      <c r="B232" s="42"/>
      <c r="C232" s="43"/>
      <c r="D232" s="44"/>
      <c r="E232" s="45"/>
      <c r="F232" s="996"/>
      <c r="G232" s="46"/>
      <c r="H232" s="46"/>
      <c r="I232" s="46"/>
      <c r="J232" s="46"/>
      <c r="K232" s="46"/>
      <c r="L232" s="987"/>
      <c r="M232" s="46"/>
      <c r="N232" s="42"/>
      <c r="O232" s="42"/>
      <c r="P232" s="42"/>
      <c r="Q232" s="42"/>
      <c r="R232" s="1106"/>
      <c r="S232" s="42"/>
      <c r="T232" s="42"/>
      <c r="U232" s="1061"/>
      <c r="V232" s="42"/>
      <c r="W232" s="43"/>
    </row>
    <row r="233" spans="1:23" ht="51.75" customHeight="1">
      <c r="A233" s="70"/>
      <c r="B233" s="42"/>
      <c r="C233" s="43"/>
      <c r="D233" s="44"/>
      <c r="E233" s="45"/>
      <c r="F233" s="996"/>
      <c r="G233" s="46"/>
      <c r="H233" s="46"/>
      <c r="I233" s="46"/>
      <c r="J233" s="46"/>
      <c r="K233" s="46"/>
      <c r="L233" s="987"/>
      <c r="M233" s="46"/>
      <c r="N233" s="42"/>
      <c r="O233" s="42"/>
      <c r="P233" s="42"/>
      <c r="Q233" s="42"/>
      <c r="R233" s="1106"/>
      <c r="S233" s="42"/>
      <c r="T233" s="42"/>
      <c r="U233" s="1061"/>
      <c r="V233" s="42"/>
      <c r="W233" s="43"/>
    </row>
    <row r="234" spans="1:23" ht="51.75" customHeight="1">
      <c r="A234" s="70"/>
      <c r="B234" s="29"/>
      <c r="C234" s="30"/>
      <c r="D234" s="40"/>
      <c r="E234" s="34"/>
      <c r="F234" s="996"/>
      <c r="G234" s="32"/>
      <c r="H234" s="32"/>
      <c r="I234" s="32"/>
      <c r="J234" s="32"/>
      <c r="K234" s="32"/>
      <c r="L234" s="588"/>
      <c r="M234" s="32"/>
      <c r="N234" s="29"/>
      <c r="O234" s="29"/>
      <c r="P234" s="29"/>
      <c r="Q234" s="29"/>
      <c r="R234" s="1106"/>
      <c r="S234" s="29"/>
      <c r="T234" s="29"/>
      <c r="U234" s="1061"/>
      <c r="V234" s="29"/>
      <c r="W234" s="30"/>
    </row>
    <row r="235" spans="1:23" ht="51.75" customHeight="1">
      <c r="A235" s="70"/>
      <c r="B235" s="48"/>
      <c r="C235" s="49"/>
      <c r="D235" s="50"/>
      <c r="E235" s="51"/>
      <c r="F235" s="997"/>
      <c r="G235" s="52"/>
      <c r="H235" s="52"/>
      <c r="I235" s="52"/>
      <c r="J235" s="52"/>
      <c r="K235" s="52"/>
      <c r="L235" s="988"/>
      <c r="M235" s="52"/>
      <c r="N235" s="48"/>
      <c r="O235" s="48"/>
      <c r="P235" s="48"/>
      <c r="Q235" s="48"/>
      <c r="R235" s="1107"/>
      <c r="S235" s="48"/>
      <c r="T235" s="48"/>
      <c r="U235" s="1098"/>
      <c r="V235" s="48"/>
      <c r="W235" s="49"/>
    </row>
    <row r="236" spans="1:23" ht="51.75" customHeight="1">
      <c r="A236" s="70"/>
      <c r="B236" s="48"/>
      <c r="C236" s="49"/>
      <c r="D236" s="50"/>
      <c r="E236" s="51"/>
      <c r="F236" s="997"/>
      <c r="G236" s="52"/>
      <c r="H236" s="52"/>
      <c r="I236" s="52"/>
      <c r="J236" s="52"/>
      <c r="K236" s="52"/>
      <c r="L236" s="988"/>
      <c r="M236" s="52"/>
      <c r="N236" s="48"/>
      <c r="O236" s="48"/>
      <c r="P236" s="48"/>
      <c r="Q236" s="48"/>
      <c r="R236" s="1107"/>
      <c r="S236" s="48"/>
      <c r="T236" s="48"/>
      <c r="U236" s="1098"/>
      <c r="V236" s="48"/>
      <c r="W236" s="49"/>
    </row>
    <row r="237" spans="1:23" ht="51.75" customHeight="1">
      <c r="A237" s="70"/>
      <c r="B237" s="20"/>
      <c r="C237" s="27"/>
      <c r="D237" s="31"/>
      <c r="E237" s="23"/>
      <c r="F237" s="1037"/>
      <c r="G237" s="26"/>
      <c r="H237" s="26"/>
      <c r="I237" s="26"/>
      <c r="J237" s="26"/>
      <c r="K237" s="26"/>
      <c r="L237" s="578"/>
      <c r="M237" s="26"/>
      <c r="N237" s="20"/>
      <c r="O237" s="20"/>
      <c r="P237" s="20"/>
      <c r="Q237" s="20"/>
      <c r="R237" s="1108"/>
      <c r="S237" s="20"/>
      <c r="T237" s="20"/>
      <c r="U237" s="1099"/>
      <c r="V237" s="20"/>
      <c r="W237" s="27"/>
    </row>
    <row r="238" spans="1:23" ht="51.75" customHeight="1">
      <c r="A238" s="70"/>
      <c r="B238" s="29"/>
      <c r="C238" s="30"/>
      <c r="D238" s="33"/>
      <c r="E238" s="34"/>
      <c r="F238" s="996"/>
      <c r="G238" s="32"/>
      <c r="H238" s="32"/>
      <c r="I238" s="32"/>
      <c r="J238" s="32"/>
      <c r="K238" s="32"/>
      <c r="L238" s="588"/>
      <c r="M238" s="32"/>
      <c r="N238" s="29"/>
      <c r="O238" s="29"/>
      <c r="P238" s="29"/>
      <c r="Q238" s="29"/>
      <c r="R238" s="1106"/>
      <c r="S238" s="29"/>
      <c r="T238" s="29"/>
      <c r="U238" s="1061"/>
      <c r="V238" s="29"/>
      <c r="W238" s="30"/>
    </row>
    <row r="239" spans="1:23" ht="51.75" customHeight="1">
      <c r="A239" s="70"/>
      <c r="B239" s="20"/>
      <c r="C239" s="27"/>
      <c r="D239" s="31"/>
      <c r="E239" s="23"/>
      <c r="F239" s="1037"/>
      <c r="G239" s="26"/>
      <c r="H239" s="26"/>
      <c r="I239" s="26"/>
      <c r="J239" s="26"/>
      <c r="K239" s="26"/>
      <c r="L239" s="578"/>
      <c r="M239" s="26"/>
      <c r="N239" s="20"/>
      <c r="O239" s="20"/>
      <c r="P239" s="20"/>
      <c r="Q239" s="20"/>
      <c r="R239" s="1108"/>
      <c r="S239" s="20"/>
      <c r="T239" s="20"/>
      <c r="U239" s="1099"/>
      <c r="V239" s="20"/>
      <c r="W239" s="27"/>
    </row>
    <row r="240" spans="1:23" ht="51.75" customHeight="1">
      <c r="A240" s="70"/>
      <c r="B240" s="29"/>
      <c r="C240" s="30"/>
      <c r="D240" s="33"/>
      <c r="E240" s="34"/>
      <c r="F240" s="996"/>
      <c r="G240" s="32"/>
      <c r="H240" s="32"/>
      <c r="I240" s="32"/>
      <c r="J240" s="32"/>
      <c r="K240" s="32"/>
      <c r="L240" s="588"/>
      <c r="M240" s="32"/>
      <c r="N240" s="29"/>
      <c r="O240" s="29"/>
      <c r="P240" s="29"/>
      <c r="Q240" s="29"/>
      <c r="R240" s="1106"/>
      <c r="S240" s="29"/>
      <c r="T240" s="29"/>
      <c r="U240" s="1061"/>
      <c r="V240" s="29"/>
      <c r="W240" s="30"/>
    </row>
    <row r="241" spans="1:24" ht="51.75" customHeight="1">
      <c r="A241" s="70"/>
      <c r="B241" s="20"/>
      <c r="C241" s="27"/>
      <c r="D241" s="31"/>
      <c r="E241" s="23"/>
      <c r="F241" s="1037"/>
      <c r="G241" s="26"/>
      <c r="H241" s="26"/>
      <c r="I241" s="26"/>
      <c r="J241" s="26"/>
      <c r="K241" s="26"/>
      <c r="L241" s="578"/>
      <c r="M241" s="26"/>
      <c r="N241" s="20"/>
      <c r="O241" s="20"/>
      <c r="P241" s="20"/>
      <c r="Q241" s="20"/>
      <c r="R241" s="1108"/>
      <c r="S241" s="20"/>
      <c r="T241" s="20"/>
      <c r="U241" s="1099"/>
      <c r="V241" s="20"/>
      <c r="W241" s="27"/>
    </row>
    <row r="242" spans="1:24" ht="51.75" customHeight="1">
      <c r="A242" s="615"/>
      <c r="B242" s="20"/>
      <c r="C242" s="27"/>
      <c r="D242" s="31"/>
      <c r="E242" s="23"/>
      <c r="F242" s="1037"/>
      <c r="G242" s="26"/>
      <c r="H242" s="26"/>
      <c r="I242" s="26"/>
      <c r="J242" s="26"/>
      <c r="K242" s="26"/>
      <c r="L242" s="578"/>
      <c r="M242" s="26"/>
      <c r="N242" s="20"/>
      <c r="O242" s="20"/>
      <c r="P242" s="20"/>
      <c r="Q242" s="20"/>
      <c r="R242" s="1108"/>
      <c r="S242" s="20"/>
      <c r="T242" s="20"/>
      <c r="U242" s="1099"/>
      <c r="V242" s="20"/>
      <c r="W242" s="27"/>
      <c r="X242" s="1"/>
    </row>
    <row r="243" spans="1:24" ht="51.75" customHeight="1">
      <c r="A243" s="615"/>
      <c r="B243" s="20"/>
      <c r="C243" s="27"/>
      <c r="D243" s="31"/>
      <c r="E243" s="23"/>
      <c r="F243" s="1037"/>
      <c r="G243" s="26"/>
      <c r="H243" s="26"/>
      <c r="I243" s="26"/>
      <c r="J243" s="26"/>
      <c r="K243" s="26"/>
      <c r="L243" s="578"/>
      <c r="M243" s="26"/>
      <c r="N243" s="20"/>
      <c r="O243" s="20"/>
      <c r="P243" s="20"/>
      <c r="Q243" s="20"/>
      <c r="R243" s="1108"/>
      <c r="S243" s="20"/>
      <c r="T243" s="20"/>
      <c r="U243" s="1099"/>
      <c r="V243" s="20"/>
      <c r="W243" s="27"/>
      <c r="X243" s="1"/>
    </row>
    <row r="244" spans="1:24" ht="51.75" customHeight="1">
      <c r="A244" s="70"/>
      <c r="B244" s="20"/>
      <c r="C244" s="27"/>
      <c r="D244" s="31"/>
      <c r="E244" s="23"/>
      <c r="F244" s="1037"/>
      <c r="G244" s="26"/>
      <c r="H244" s="26"/>
      <c r="I244" s="26"/>
      <c r="J244" s="26"/>
      <c r="K244" s="26"/>
      <c r="L244" s="578"/>
      <c r="M244" s="26"/>
      <c r="N244" s="20"/>
      <c r="O244" s="20"/>
      <c r="P244" s="20"/>
      <c r="Q244" s="20"/>
      <c r="R244" s="1108"/>
      <c r="S244" s="20"/>
      <c r="T244" s="20"/>
      <c r="U244" s="1099"/>
      <c r="V244" s="20"/>
      <c r="W244" s="27"/>
    </row>
    <row r="245" spans="1:24" ht="51.75" customHeight="1">
      <c r="A245" s="70"/>
      <c r="B245" s="20"/>
      <c r="C245" s="27"/>
      <c r="D245" s="31"/>
      <c r="E245" s="23"/>
      <c r="F245" s="1037"/>
      <c r="G245" s="26"/>
      <c r="H245" s="26"/>
      <c r="I245" s="26"/>
      <c r="J245" s="26"/>
      <c r="K245" s="26"/>
      <c r="L245" s="578"/>
      <c r="M245" s="26"/>
      <c r="N245" s="20"/>
      <c r="O245" s="20"/>
      <c r="P245" s="20"/>
      <c r="Q245" s="20"/>
      <c r="R245" s="1108"/>
      <c r="S245" s="20"/>
      <c r="T245" s="20"/>
      <c r="U245" s="1099"/>
      <c r="V245" s="20"/>
      <c r="W245" s="27"/>
    </row>
    <row r="246" spans="1:24" ht="51.75" customHeight="1">
      <c r="A246" s="70"/>
      <c r="B246" s="56"/>
      <c r="C246" s="57"/>
      <c r="D246" s="58"/>
      <c r="E246" s="59"/>
      <c r="F246" s="1038"/>
      <c r="G246" s="60"/>
      <c r="H246" s="60"/>
      <c r="I246" s="60"/>
      <c r="J246" s="60"/>
      <c r="K246" s="60"/>
      <c r="L246" s="989"/>
      <c r="M246" s="60"/>
      <c r="N246" s="56"/>
      <c r="O246" s="56"/>
      <c r="P246" s="56"/>
      <c r="Q246" s="56"/>
      <c r="R246" s="1109"/>
      <c r="S246" s="56"/>
      <c r="T246" s="56"/>
      <c r="U246" s="1100"/>
      <c r="V246" s="56"/>
      <c r="W246" s="57"/>
      <c r="X246" s="71"/>
    </row>
    <row r="247" spans="1:24" ht="51.75" customHeight="1">
      <c r="A247" s="615"/>
      <c r="B247" s="29"/>
      <c r="C247" s="30"/>
      <c r="D247" s="33"/>
      <c r="E247" s="34"/>
      <c r="F247" s="996"/>
      <c r="G247" s="32"/>
      <c r="H247" s="32"/>
      <c r="I247" s="32"/>
      <c r="J247" s="32"/>
      <c r="K247" s="32"/>
      <c r="L247" s="588"/>
      <c r="M247" s="32"/>
      <c r="N247" s="29"/>
      <c r="O247" s="29"/>
      <c r="P247" s="29"/>
      <c r="Q247" s="29"/>
      <c r="R247" s="1106"/>
      <c r="S247" s="29"/>
      <c r="T247" s="29"/>
      <c r="U247" s="1061"/>
      <c r="V247" s="29"/>
      <c r="W247" s="30"/>
      <c r="X247" s="4"/>
    </row>
    <row r="248" spans="1:24" ht="51.75" customHeight="1">
      <c r="A248" s="615"/>
      <c r="B248" s="29"/>
      <c r="C248" s="39"/>
      <c r="D248" s="33"/>
      <c r="E248" s="34"/>
      <c r="F248" s="996"/>
      <c r="G248" s="32"/>
      <c r="H248" s="32"/>
      <c r="I248" s="32"/>
      <c r="J248" s="32"/>
      <c r="K248" s="32"/>
      <c r="L248" s="588"/>
      <c r="M248" s="32"/>
      <c r="N248" s="29"/>
      <c r="O248" s="29"/>
      <c r="P248" s="29"/>
      <c r="Q248" s="29"/>
      <c r="R248" s="1106"/>
      <c r="S248" s="29"/>
      <c r="T248" s="29"/>
      <c r="U248" s="1061"/>
      <c r="V248" s="29"/>
      <c r="W248" s="30"/>
      <c r="X248" s="1"/>
    </row>
    <row r="249" spans="1:24" ht="51.75" customHeight="1">
      <c r="A249" s="70"/>
      <c r="B249" s="29"/>
      <c r="C249" s="30"/>
      <c r="D249" s="33"/>
      <c r="E249" s="34"/>
      <c r="F249" s="996"/>
      <c r="G249" s="32"/>
      <c r="H249" s="32"/>
      <c r="I249" s="32"/>
      <c r="J249" s="32"/>
      <c r="K249" s="32"/>
      <c r="L249" s="588"/>
      <c r="M249" s="32"/>
      <c r="N249" s="29"/>
      <c r="O249" s="29"/>
      <c r="P249" s="29"/>
      <c r="Q249" s="29"/>
      <c r="R249" s="1106"/>
      <c r="S249" s="29"/>
      <c r="T249" s="29"/>
      <c r="U249" s="1061"/>
      <c r="V249" s="29"/>
      <c r="W249" s="30"/>
      <c r="X249" s="1"/>
    </row>
    <row r="250" spans="1:24" ht="51.75" customHeight="1">
      <c r="A250" s="69"/>
      <c r="B250" s="29"/>
      <c r="C250" s="30"/>
      <c r="D250" s="33"/>
      <c r="E250" s="34"/>
      <c r="F250" s="996"/>
      <c r="G250" s="32"/>
      <c r="H250" s="32"/>
      <c r="I250" s="32"/>
      <c r="J250" s="32"/>
      <c r="K250" s="32"/>
      <c r="L250" s="588"/>
      <c r="M250" s="32"/>
      <c r="N250" s="29"/>
      <c r="O250" s="29"/>
      <c r="P250" s="29"/>
      <c r="Q250" s="29"/>
      <c r="R250" s="1106"/>
      <c r="S250" s="29"/>
      <c r="T250" s="29"/>
      <c r="U250" s="1061"/>
      <c r="V250" s="29"/>
      <c r="W250" s="30"/>
    </row>
    <row r="251" spans="1:24" ht="51.75" customHeight="1">
      <c r="A251" s="1" t="s">
        <v>1</v>
      </c>
      <c r="B251" s="2"/>
      <c r="C251" s="1"/>
      <c r="D251" s="1"/>
      <c r="E251" s="2"/>
      <c r="G251" s="1"/>
      <c r="H251" s="1"/>
      <c r="I251" s="1"/>
      <c r="J251" s="1"/>
      <c r="K251" s="1"/>
      <c r="L251" s="572"/>
      <c r="M251" s="1"/>
      <c r="N251" s="1"/>
      <c r="O251" s="1"/>
      <c r="P251" s="1"/>
      <c r="Q251" s="1"/>
      <c r="S251" s="1"/>
      <c r="T251" s="1"/>
      <c r="V251" s="1"/>
      <c r="W251" s="1"/>
      <c r="X251" s="10"/>
    </row>
    <row r="252" spans="1:24" ht="51.75" customHeight="1">
      <c r="A252" s="1" t="s">
        <v>9528</v>
      </c>
      <c r="B252" s="1"/>
      <c r="C252" s="2"/>
      <c r="D252" s="1"/>
      <c r="E252" s="2"/>
      <c r="G252" s="1"/>
      <c r="H252" s="1"/>
      <c r="I252" s="1"/>
      <c r="J252" s="1"/>
      <c r="K252" s="1"/>
      <c r="L252" s="572"/>
      <c r="M252" s="1"/>
      <c r="N252" s="1"/>
      <c r="O252" s="1"/>
      <c r="P252" s="1"/>
      <c r="Q252" s="1"/>
      <c r="S252" s="1"/>
      <c r="T252" s="1"/>
      <c r="V252" s="1"/>
      <c r="W252" s="1"/>
      <c r="X252" s="10"/>
    </row>
    <row r="253" spans="1:24" ht="51.75" customHeight="1" thickBot="1">
      <c r="E253" s="4"/>
      <c r="F253" s="1035"/>
      <c r="G253" s="4"/>
      <c r="H253" s="4"/>
      <c r="I253" s="4"/>
    </row>
    <row r="254" spans="1:24" ht="51.75" customHeight="1">
      <c r="A254" s="5" t="s">
        <v>3</v>
      </c>
      <c r="B254" s="6" t="s">
        <v>4</v>
      </c>
      <c r="C254" s="7" t="s">
        <v>5</v>
      </c>
      <c r="D254" s="8" t="s">
        <v>6</v>
      </c>
      <c r="E254" s="9" t="s">
        <v>6</v>
      </c>
      <c r="F254" s="998"/>
      <c r="G254" s="3777" t="s">
        <v>9502</v>
      </c>
      <c r="H254" s="3777"/>
      <c r="I254" s="977"/>
      <c r="J254" s="3777" t="s">
        <v>9503</v>
      </c>
      <c r="K254" s="3777"/>
      <c r="L254" s="985"/>
      <c r="M254" s="3777" t="s">
        <v>9527</v>
      </c>
      <c r="N254" s="3777"/>
      <c r="O254" s="977"/>
      <c r="P254" s="3777" t="s">
        <v>5436</v>
      </c>
      <c r="Q254" s="3777"/>
      <c r="R254" s="1105"/>
      <c r="S254" s="977"/>
      <c r="T254" s="977"/>
      <c r="U254" s="1096"/>
      <c r="V254" s="3777"/>
      <c r="W254" s="3777"/>
    </row>
    <row r="255" spans="1:24" ht="51.75" customHeight="1" thickBot="1">
      <c r="A255" s="11"/>
      <c r="B255" s="12"/>
      <c r="C255" s="13" t="s">
        <v>11</v>
      </c>
      <c r="D255" s="14" t="s">
        <v>12</v>
      </c>
      <c r="E255" s="15" t="s">
        <v>13</v>
      </c>
      <c r="F255" s="999"/>
      <c r="G255" s="17" t="s">
        <v>9453</v>
      </c>
      <c r="H255" s="17" t="s">
        <v>16</v>
      </c>
      <c r="I255" s="17"/>
      <c r="J255" s="17" t="s">
        <v>9454</v>
      </c>
      <c r="K255" s="17" t="s">
        <v>16</v>
      </c>
      <c r="L255" s="986"/>
      <c r="M255" s="17" t="s">
        <v>9454</v>
      </c>
      <c r="N255" s="17" t="s">
        <v>16</v>
      </c>
      <c r="O255" s="17"/>
      <c r="P255" s="17" t="s">
        <v>9454</v>
      </c>
      <c r="Q255" s="17" t="s">
        <v>16</v>
      </c>
      <c r="R255" s="1060"/>
      <c r="S255" s="17"/>
      <c r="T255" s="17"/>
      <c r="U255" s="1097"/>
      <c r="V255" s="17" t="s">
        <v>9454</v>
      </c>
      <c r="W255" s="18" t="s">
        <v>16</v>
      </c>
    </row>
    <row r="256" spans="1:24" ht="51.75" customHeight="1">
      <c r="A256" s="70"/>
      <c r="B256" s="29"/>
      <c r="C256" s="30"/>
      <c r="D256" s="40"/>
      <c r="E256" s="34"/>
      <c r="F256" s="996"/>
      <c r="G256" s="32"/>
      <c r="H256" s="32"/>
      <c r="I256" s="32"/>
      <c r="J256" s="32"/>
      <c r="K256" s="32"/>
      <c r="L256" s="588"/>
      <c r="M256" s="32"/>
      <c r="N256" s="29"/>
      <c r="O256" s="29"/>
      <c r="P256" s="29"/>
      <c r="Q256" s="29"/>
      <c r="R256" s="1106"/>
      <c r="S256" s="29"/>
      <c r="T256" s="29"/>
      <c r="U256" s="1061"/>
      <c r="V256" s="29"/>
      <c r="W256" s="30"/>
    </row>
    <row r="257" spans="1:23" ht="51.75" customHeight="1">
      <c r="A257" s="70"/>
      <c r="B257" s="42"/>
      <c r="C257" s="43"/>
      <c r="D257" s="44"/>
      <c r="E257" s="45"/>
      <c r="F257" s="996"/>
      <c r="G257" s="46"/>
      <c r="H257" s="46"/>
      <c r="I257" s="46"/>
      <c r="J257" s="46"/>
      <c r="K257" s="46"/>
      <c r="L257" s="987"/>
      <c r="M257" s="46"/>
      <c r="N257" s="42"/>
      <c r="O257" s="42"/>
      <c r="P257" s="42"/>
      <c r="Q257" s="42"/>
      <c r="R257" s="1106"/>
      <c r="S257" s="42"/>
      <c r="T257" s="42"/>
      <c r="U257" s="1061"/>
      <c r="V257" s="42"/>
      <c r="W257" s="43"/>
    </row>
    <row r="258" spans="1:23" ht="51.75" customHeight="1">
      <c r="A258" s="70"/>
      <c r="B258" s="42"/>
      <c r="C258" s="43"/>
      <c r="D258" s="44"/>
      <c r="E258" s="45"/>
      <c r="F258" s="996"/>
      <c r="G258" s="46"/>
      <c r="H258" s="46"/>
      <c r="I258" s="46"/>
      <c r="J258" s="46"/>
      <c r="K258" s="46"/>
      <c r="L258" s="987"/>
      <c r="M258" s="46"/>
      <c r="N258" s="42"/>
      <c r="O258" s="42"/>
      <c r="P258" s="42"/>
      <c r="Q258" s="42"/>
      <c r="R258" s="1106"/>
      <c r="S258" s="42"/>
      <c r="T258" s="42"/>
      <c r="U258" s="1061"/>
      <c r="V258" s="42"/>
      <c r="W258" s="43"/>
    </row>
    <row r="259" spans="1:23" ht="51.75" customHeight="1">
      <c r="A259" s="70"/>
      <c r="B259" s="29"/>
      <c r="C259" s="30"/>
      <c r="D259" s="40"/>
      <c r="E259" s="34"/>
      <c r="F259" s="996"/>
      <c r="G259" s="32"/>
      <c r="H259" s="32"/>
      <c r="I259" s="32"/>
      <c r="J259" s="32"/>
      <c r="K259" s="32"/>
      <c r="L259" s="588"/>
      <c r="M259" s="32"/>
      <c r="N259" s="29"/>
      <c r="O259" s="29"/>
      <c r="P259" s="29"/>
      <c r="Q259" s="29"/>
      <c r="R259" s="1106"/>
      <c r="S259" s="29"/>
      <c r="T259" s="29"/>
      <c r="U259" s="1061"/>
      <c r="V259" s="29"/>
      <c r="W259" s="30"/>
    </row>
    <row r="260" spans="1:23" ht="51.75" customHeight="1">
      <c r="A260" s="70"/>
      <c r="B260" s="48"/>
      <c r="C260" s="49"/>
      <c r="D260" s="50"/>
      <c r="E260" s="51"/>
      <c r="F260" s="997"/>
      <c r="G260" s="52"/>
      <c r="H260" s="52"/>
      <c r="I260" s="52"/>
      <c r="J260" s="52"/>
      <c r="K260" s="52"/>
      <c r="L260" s="988"/>
      <c r="M260" s="52"/>
      <c r="N260" s="48"/>
      <c r="O260" s="48"/>
      <c r="P260" s="48"/>
      <c r="Q260" s="48"/>
      <c r="R260" s="1107"/>
      <c r="S260" s="48"/>
      <c r="T260" s="48"/>
      <c r="U260" s="1098"/>
      <c r="V260" s="48"/>
      <c r="W260" s="49"/>
    </row>
    <row r="261" spans="1:23" ht="51.75" customHeight="1">
      <c r="A261" s="70"/>
      <c r="B261" s="48"/>
      <c r="C261" s="49"/>
      <c r="D261" s="50"/>
      <c r="E261" s="51"/>
      <c r="F261" s="997"/>
      <c r="G261" s="52"/>
      <c r="H261" s="52"/>
      <c r="I261" s="52"/>
      <c r="J261" s="52"/>
      <c r="K261" s="52"/>
      <c r="L261" s="988"/>
      <c r="M261" s="52"/>
      <c r="N261" s="48"/>
      <c r="O261" s="48"/>
      <c r="P261" s="48"/>
      <c r="Q261" s="48"/>
      <c r="R261" s="1107"/>
      <c r="S261" s="48"/>
      <c r="T261" s="48"/>
      <c r="U261" s="1098"/>
      <c r="V261" s="48"/>
      <c r="W261" s="49"/>
    </row>
    <row r="262" spans="1:23" ht="51.75" customHeight="1">
      <c r="A262" s="70"/>
      <c r="B262" s="20"/>
      <c r="C262" s="27"/>
      <c r="D262" s="31"/>
      <c r="E262" s="23"/>
      <c r="F262" s="1037"/>
      <c r="G262" s="26"/>
      <c r="H262" s="26"/>
      <c r="I262" s="26"/>
      <c r="J262" s="26"/>
      <c r="K262" s="26"/>
      <c r="L262" s="578"/>
      <c r="M262" s="26"/>
      <c r="N262" s="20"/>
      <c r="O262" s="20"/>
      <c r="P262" s="20"/>
      <c r="Q262" s="20"/>
      <c r="R262" s="1108"/>
      <c r="S262" s="20"/>
      <c r="T262" s="20"/>
      <c r="U262" s="1099"/>
      <c r="V262" s="20"/>
      <c r="W262" s="27"/>
    </row>
    <row r="263" spans="1:23" ht="51.75" customHeight="1">
      <c r="A263" s="70"/>
      <c r="B263" s="29"/>
      <c r="C263" s="30"/>
      <c r="D263" s="33"/>
      <c r="E263" s="34"/>
      <c r="F263" s="996"/>
      <c r="G263" s="32"/>
      <c r="H263" s="32"/>
      <c r="I263" s="32"/>
      <c r="J263" s="32"/>
      <c r="K263" s="32"/>
      <c r="L263" s="588"/>
      <c r="M263" s="32"/>
      <c r="N263" s="29"/>
      <c r="O263" s="29"/>
      <c r="P263" s="29"/>
      <c r="Q263" s="29"/>
      <c r="R263" s="1106"/>
      <c r="S263" s="29"/>
      <c r="T263" s="29"/>
      <c r="U263" s="1061"/>
      <c r="V263" s="29"/>
      <c r="W263" s="30"/>
    </row>
    <row r="264" spans="1:23" ht="51.75" customHeight="1">
      <c r="A264" s="70"/>
      <c r="B264" s="20"/>
      <c r="C264" s="27"/>
      <c r="D264" s="31"/>
      <c r="E264" s="23"/>
      <c r="F264" s="1037"/>
      <c r="G264" s="26"/>
      <c r="H264" s="26"/>
      <c r="I264" s="26"/>
      <c r="J264" s="26"/>
      <c r="K264" s="26"/>
      <c r="L264" s="578"/>
      <c r="M264" s="26"/>
      <c r="N264" s="20"/>
      <c r="O264" s="20"/>
      <c r="P264" s="20"/>
      <c r="Q264" s="20"/>
      <c r="R264" s="1108"/>
      <c r="S264" s="20"/>
      <c r="T264" s="20"/>
      <c r="U264" s="1099"/>
      <c r="V264" s="20"/>
      <c r="W264" s="27"/>
    </row>
    <row r="265" spans="1:23" ht="51.75" customHeight="1">
      <c r="A265" s="70"/>
      <c r="B265" s="29"/>
      <c r="C265" s="30"/>
      <c r="D265" s="33"/>
      <c r="E265" s="34"/>
      <c r="F265" s="996"/>
      <c r="G265" s="32"/>
      <c r="H265" s="32"/>
      <c r="I265" s="32"/>
      <c r="J265" s="32"/>
      <c r="K265" s="32"/>
      <c r="L265" s="588"/>
      <c r="M265" s="32"/>
      <c r="N265" s="29"/>
      <c r="O265" s="29"/>
      <c r="P265" s="29"/>
      <c r="Q265" s="29"/>
      <c r="R265" s="1106"/>
      <c r="S265" s="29"/>
      <c r="T265" s="29"/>
      <c r="U265" s="1061"/>
      <c r="V265" s="29"/>
      <c r="W265" s="30"/>
    </row>
    <row r="266" spans="1:23" ht="51.75" customHeight="1">
      <c r="A266" s="70"/>
      <c r="B266" s="20"/>
      <c r="C266" s="27"/>
      <c r="D266" s="31"/>
      <c r="E266" s="23"/>
      <c r="F266" s="1037"/>
      <c r="G266" s="26"/>
      <c r="H266" s="26"/>
      <c r="I266" s="26"/>
      <c r="J266" s="26"/>
      <c r="K266" s="26"/>
      <c r="L266" s="578"/>
      <c r="M266" s="26"/>
      <c r="N266" s="20"/>
      <c r="O266" s="20"/>
      <c r="P266" s="20"/>
      <c r="Q266" s="20"/>
      <c r="R266" s="1108"/>
      <c r="S266" s="20"/>
      <c r="T266" s="20"/>
      <c r="U266" s="1099"/>
      <c r="V266" s="20"/>
      <c r="W266" s="27"/>
    </row>
    <row r="267" spans="1:23" ht="51.75" customHeight="1">
      <c r="A267" s="615"/>
      <c r="B267" s="20"/>
      <c r="C267" s="27"/>
      <c r="D267" s="31"/>
      <c r="E267" s="23"/>
      <c r="F267" s="1037"/>
      <c r="G267" s="26"/>
      <c r="H267" s="26"/>
      <c r="I267" s="26"/>
      <c r="J267" s="26"/>
      <c r="K267" s="26"/>
      <c r="L267" s="578"/>
      <c r="M267" s="26"/>
      <c r="N267" s="20"/>
      <c r="O267" s="20"/>
      <c r="P267" s="20"/>
      <c r="Q267" s="20"/>
      <c r="R267" s="1108"/>
      <c r="S267" s="20"/>
      <c r="T267" s="20"/>
      <c r="U267" s="1099"/>
      <c r="V267" s="20"/>
      <c r="W267" s="27"/>
    </row>
    <row r="268" spans="1:23" ht="51.75" customHeight="1">
      <c r="A268" s="615"/>
      <c r="B268" s="20"/>
      <c r="C268" s="27"/>
      <c r="D268" s="31"/>
      <c r="E268" s="23"/>
      <c r="F268" s="1037"/>
      <c r="G268" s="26"/>
      <c r="H268" s="26"/>
      <c r="I268" s="26"/>
      <c r="J268" s="26"/>
      <c r="K268" s="26"/>
      <c r="L268" s="578"/>
      <c r="M268" s="26"/>
      <c r="N268" s="20"/>
      <c r="O268" s="20"/>
      <c r="P268" s="20"/>
      <c r="Q268" s="20"/>
      <c r="R268" s="1108"/>
      <c r="S268" s="20"/>
      <c r="T268" s="20"/>
      <c r="U268" s="1099"/>
      <c r="V268" s="20"/>
      <c r="W268" s="27"/>
    </row>
    <row r="269" spans="1:23" ht="51.75" customHeight="1">
      <c r="A269" s="70"/>
      <c r="B269" s="20"/>
      <c r="C269" s="27"/>
      <c r="D269" s="31"/>
      <c r="E269" s="23"/>
      <c r="F269" s="1037"/>
      <c r="G269" s="26"/>
      <c r="H269" s="26"/>
      <c r="I269" s="26"/>
      <c r="J269" s="26"/>
      <c r="K269" s="26"/>
      <c r="L269" s="578"/>
      <c r="M269" s="26"/>
      <c r="N269" s="20"/>
      <c r="O269" s="20"/>
      <c r="P269" s="20"/>
      <c r="Q269" s="20"/>
      <c r="R269" s="1108"/>
      <c r="S269" s="20"/>
      <c r="T269" s="20"/>
      <c r="U269" s="1099"/>
      <c r="V269" s="20"/>
      <c r="W269" s="27"/>
    </row>
    <row r="270" spans="1:23" ht="51.75" customHeight="1">
      <c r="A270" s="70"/>
      <c r="B270" s="20"/>
      <c r="C270" s="27"/>
      <c r="D270" s="31"/>
      <c r="E270" s="23"/>
      <c r="F270" s="1037"/>
      <c r="G270" s="26"/>
      <c r="H270" s="26"/>
      <c r="I270" s="26"/>
      <c r="J270" s="26"/>
      <c r="K270" s="26"/>
      <c r="L270" s="578"/>
      <c r="M270" s="26"/>
      <c r="N270" s="20"/>
      <c r="O270" s="20"/>
      <c r="P270" s="20"/>
      <c r="Q270" s="20"/>
      <c r="R270" s="1108"/>
      <c r="S270" s="20"/>
      <c r="T270" s="20"/>
      <c r="U270" s="1099"/>
      <c r="V270" s="20"/>
      <c r="W270" s="27"/>
    </row>
    <row r="271" spans="1:23" ht="51.75" customHeight="1">
      <c r="A271" s="70"/>
      <c r="B271" s="56"/>
      <c r="C271" s="57"/>
      <c r="D271" s="58"/>
      <c r="E271" s="59"/>
      <c r="F271" s="1038"/>
      <c r="G271" s="60"/>
      <c r="H271" s="60"/>
      <c r="I271" s="60"/>
      <c r="J271" s="60"/>
      <c r="K271" s="60"/>
      <c r="L271" s="989"/>
      <c r="M271" s="60"/>
      <c r="N271" s="56"/>
      <c r="O271" s="56"/>
      <c r="P271" s="56"/>
      <c r="Q271" s="56"/>
      <c r="R271" s="1109"/>
      <c r="S271" s="56"/>
      <c r="T271" s="56"/>
      <c r="U271" s="1100"/>
      <c r="V271" s="56"/>
      <c r="W271" s="57"/>
    </row>
    <row r="272" spans="1:23" ht="51.75" customHeight="1">
      <c r="A272" s="615"/>
      <c r="B272" s="29"/>
      <c r="C272" s="30"/>
      <c r="D272" s="33"/>
      <c r="E272" s="34"/>
      <c r="F272" s="996"/>
      <c r="G272" s="32"/>
      <c r="H272" s="32"/>
      <c r="I272" s="32"/>
      <c r="J272" s="32"/>
      <c r="K272" s="32"/>
      <c r="L272" s="588"/>
      <c r="M272" s="32"/>
      <c r="N272" s="29"/>
      <c r="O272" s="29"/>
      <c r="P272" s="29"/>
      <c r="Q272" s="29"/>
      <c r="R272" s="1106"/>
      <c r="S272" s="29"/>
      <c r="T272" s="29"/>
      <c r="U272" s="1061"/>
      <c r="V272" s="29"/>
      <c r="W272" s="30"/>
    </row>
    <row r="273" spans="1:24" ht="51.75" customHeight="1">
      <c r="A273" s="615"/>
      <c r="B273" s="29"/>
      <c r="C273" s="39"/>
      <c r="D273" s="33"/>
      <c r="E273" s="34"/>
      <c r="F273" s="996"/>
      <c r="G273" s="32"/>
      <c r="H273" s="32"/>
      <c r="I273" s="32"/>
      <c r="J273" s="32"/>
      <c r="K273" s="32"/>
      <c r="L273" s="588"/>
      <c r="M273" s="32"/>
      <c r="N273" s="29"/>
      <c r="O273" s="29"/>
      <c r="P273" s="29"/>
      <c r="Q273" s="29"/>
      <c r="R273" s="1106"/>
      <c r="S273" s="29"/>
      <c r="T273" s="29"/>
      <c r="U273" s="1061"/>
      <c r="V273" s="29"/>
      <c r="W273" s="30"/>
    </row>
    <row r="274" spans="1:24" ht="51.75" customHeight="1">
      <c r="A274" s="70"/>
      <c r="B274" s="29"/>
      <c r="C274" s="30"/>
      <c r="D274" s="33"/>
      <c r="E274" s="34"/>
      <c r="F274" s="996"/>
      <c r="G274" s="32"/>
      <c r="H274" s="32"/>
      <c r="I274" s="32"/>
      <c r="J274" s="32"/>
      <c r="K274" s="32"/>
      <c r="L274" s="588"/>
      <c r="M274" s="32"/>
      <c r="N274" s="29"/>
      <c r="O274" s="29"/>
      <c r="P274" s="29"/>
      <c r="Q274" s="29"/>
      <c r="R274" s="1106"/>
      <c r="S274" s="29"/>
      <c r="T274" s="29"/>
      <c r="U274" s="1061"/>
      <c r="V274" s="29"/>
      <c r="W274" s="30"/>
    </row>
    <row r="275" spans="1:24" ht="51.75" customHeight="1">
      <c r="A275" s="69"/>
      <c r="B275" s="29"/>
      <c r="C275" s="30"/>
      <c r="D275" s="33"/>
      <c r="E275" s="34"/>
      <c r="F275" s="996"/>
      <c r="G275" s="32"/>
      <c r="H275" s="32"/>
      <c r="I275" s="32"/>
      <c r="J275" s="32"/>
      <c r="K275" s="32"/>
      <c r="L275" s="588"/>
      <c r="M275" s="32"/>
      <c r="N275" s="29"/>
      <c r="O275" s="29"/>
      <c r="P275" s="29"/>
      <c r="Q275" s="29"/>
      <c r="R275" s="1106"/>
      <c r="S275" s="29"/>
      <c r="T275" s="29"/>
      <c r="U275" s="1061"/>
      <c r="V275" s="29"/>
      <c r="W275" s="30"/>
    </row>
    <row r="276" spans="1:24" ht="51.75" customHeight="1">
      <c r="A276" s="75"/>
      <c r="B276" s="48"/>
      <c r="C276" s="49"/>
      <c r="D276" s="50"/>
      <c r="E276" s="51"/>
      <c r="F276" s="997"/>
      <c r="G276" s="52"/>
      <c r="H276" s="52"/>
      <c r="I276" s="52"/>
      <c r="J276" s="52"/>
      <c r="K276" s="52"/>
      <c r="L276" s="988"/>
      <c r="M276" s="52"/>
      <c r="N276" s="48"/>
      <c r="O276" s="48"/>
      <c r="P276" s="48"/>
      <c r="Q276" s="48"/>
      <c r="R276" s="1107"/>
      <c r="S276" s="48"/>
      <c r="T276" s="48"/>
      <c r="U276" s="1098"/>
      <c r="V276" s="48"/>
      <c r="W276" s="49"/>
    </row>
    <row r="277" spans="1:24" ht="51.75" customHeight="1">
      <c r="A277" s="75"/>
      <c r="B277" s="48"/>
      <c r="C277" s="49"/>
      <c r="D277" s="50"/>
      <c r="E277" s="51"/>
      <c r="F277" s="997"/>
      <c r="G277" s="52"/>
      <c r="H277" s="52"/>
      <c r="I277" s="52"/>
      <c r="J277" s="52"/>
      <c r="K277" s="52"/>
      <c r="L277" s="988"/>
      <c r="M277" s="52"/>
      <c r="N277" s="48"/>
      <c r="O277" s="48"/>
      <c r="P277" s="48"/>
      <c r="Q277" s="48"/>
      <c r="R277" s="1107"/>
      <c r="S277" s="48"/>
      <c r="T277" s="48"/>
      <c r="U277" s="1098"/>
      <c r="V277" s="48"/>
      <c r="W277" s="49"/>
    </row>
    <row r="278" spans="1:24" ht="51.75" customHeight="1">
      <c r="A278" s="62"/>
      <c r="B278" s="20"/>
      <c r="C278" s="27"/>
      <c r="D278" s="31"/>
      <c r="E278" s="23"/>
      <c r="F278" s="1037"/>
      <c r="G278" s="26"/>
      <c r="H278" s="26"/>
      <c r="I278" s="26"/>
      <c r="J278" s="26"/>
      <c r="K278" s="26"/>
      <c r="L278" s="578"/>
      <c r="M278" s="26"/>
      <c r="N278" s="20"/>
      <c r="O278" s="20"/>
      <c r="P278" s="20"/>
      <c r="Q278" s="20"/>
      <c r="R278" s="1108"/>
      <c r="S278" s="20"/>
      <c r="T278" s="20"/>
      <c r="U278" s="1099"/>
      <c r="V278" s="20"/>
      <c r="W278" s="27"/>
    </row>
    <row r="279" spans="1:24" ht="51.75" customHeight="1">
      <c r="A279" s="28"/>
      <c r="B279" s="29"/>
      <c r="C279" s="30"/>
      <c r="D279" s="33"/>
      <c r="E279" s="34"/>
      <c r="F279" s="996"/>
      <c r="G279" s="32"/>
      <c r="H279" s="32"/>
      <c r="I279" s="32"/>
      <c r="J279" s="32"/>
      <c r="K279" s="32"/>
      <c r="L279" s="588"/>
      <c r="M279" s="32"/>
      <c r="N279" s="29"/>
      <c r="O279" s="29"/>
      <c r="P279" s="29"/>
      <c r="Q279" s="29"/>
      <c r="R279" s="1106"/>
      <c r="S279" s="29"/>
      <c r="T279" s="29"/>
      <c r="U279" s="1061"/>
      <c r="V279" s="29"/>
      <c r="W279" s="30"/>
    </row>
    <row r="280" spans="1:24" ht="51.75" customHeight="1">
      <c r="A280" s="62"/>
      <c r="B280" s="20"/>
      <c r="C280" s="27"/>
      <c r="D280" s="31"/>
      <c r="E280" s="23"/>
      <c r="F280" s="1037"/>
      <c r="G280" s="26"/>
      <c r="H280" s="26"/>
      <c r="I280" s="26"/>
      <c r="J280" s="26"/>
      <c r="K280" s="26"/>
      <c r="L280" s="578"/>
      <c r="M280" s="26"/>
      <c r="N280" s="20"/>
      <c r="O280" s="20"/>
      <c r="P280" s="20"/>
      <c r="Q280" s="20"/>
      <c r="R280" s="1108"/>
      <c r="S280" s="20"/>
      <c r="T280" s="20"/>
      <c r="U280" s="1099"/>
      <c r="V280" s="20"/>
      <c r="W280" s="27"/>
    </row>
    <row r="281" spans="1:24" ht="51.75" customHeight="1">
      <c r="A281" s="28"/>
      <c r="B281" s="29"/>
      <c r="C281" s="30"/>
      <c r="D281" s="33"/>
      <c r="E281" s="34"/>
      <c r="F281" s="996"/>
      <c r="G281" s="32"/>
      <c r="H281" s="32"/>
      <c r="I281" s="32"/>
      <c r="J281" s="32"/>
      <c r="K281" s="32"/>
      <c r="L281" s="588"/>
      <c r="M281" s="32"/>
      <c r="N281" s="29"/>
      <c r="O281" s="29"/>
      <c r="P281" s="29"/>
      <c r="Q281" s="29"/>
      <c r="R281" s="1106"/>
      <c r="S281" s="29"/>
      <c r="T281" s="29"/>
      <c r="U281" s="1061"/>
      <c r="V281" s="29"/>
      <c r="W281" s="30"/>
    </row>
    <row r="282" spans="1:24" ht="51.75" customHeight="1">
      <c r="A282" s="62"/>
      <c r="B282" s="20"/>
      <c r="C282" s="27"/>
      <c r="D282" s="31"/>
      <c r="E282" s="23"/>
      <c r="F282" s="1037"/>
      <c r="G282" s="26"/>
      <c r="H282" s="26"/>
      <c r="I282" s="26"/>
      <c r="J282" s="26"/>
      <c r="K282" s="26"/>
      <c r="L282" s="578"/>
      <c r="M282" s="26"/>
      <c r="N282" s="20"/>
      <c r="O282" s="20"/>
      <c r="P282" s="20"/>
      <c r="Q282" s="20"/>
      <c r="R282" s="1108"/>
      <c r="S282" s="20"/>
      <c r="T282" s="20"/>
      <c r="U282" s="1099"/>
      <c r="V282" s="20"/>
      <c r="W282" s="27"/>
    </row>
    <row r="283" spans="1:24" ht="51.75" customHeight="1">
      <c r="A283" s="62"/>
      <c r="B283" s="20"/>
      <c r="C283" s="27"/>
      <c r="D283" s="31"/>
      <c r="E283" s="23"/>
      <c r="F283" s="1037"/>
      <c r="G283" s="26"/>
      <c r="H283" s="26"/>
      <c r="I283" s="26"/>
      <c r="J283" s="26"/>
      <c r="K283" s="26"/>
      <c r="L283" s="578"/>
      <c r="M283" s="26"/>
      <c r="N283" s="20"/>
      <c r="O283" s="20"/>
      <c r="P283" s="20"/>
      <c r="Q283" s="20"/>
      <c r="R283" s="1108"/>
      <c r="S283" s="20"/>
      <c r="T283" s="20"/>
      <c r="U283" s="1099"/>
      <c r="V283" s="20"/>
      <c r="W283" s="27"/>
      <c r="X283" s="1"/>
    </row>
    <row r="284" spans="1:24" ht="51.75" customHeight="1">
      <c r="A284" s="28"/>
      <c r="B284" s="29"/>
      <c r="C284" s="30"/>
      <c r="D284" s="33"/>
      <c r="E284" s="34"/>
      <c r="F284" s="996"/>
      <c r="G284" s="32"/>
      <c r="H284" s="32"/>
      <c r="I284" s="32"/>
      <c r="J284" s="32"/>
      <c r="K284" s="32"/>
      <c r="L284" s="588"/>
      <c r="M284" s="32"/>
      <c r="N284" s="29"/>
      <c r="O284" s="29"/>
      <c r="P284" s="29"/>
      <c r="Q284" s="29"/>
      <c r="R284" s="1106"/>
      <c r="S284" s="29"/>
      <c r="T284" s="29"/>
      <c r="U284" s="1061"/>
      <c r="V284" s="29"/>
      <c r="W284" s="30"/>
      <c r="X284" s="1"/>
    </row>
    <row r="285" spans="1:24" ht="51.75" customHeight="1" thickBot="1">
      <c r="A285" s="76"/>
      <c r="B285" s="64"/>
      <c r="C285" s="65"/>
      <c r="D285" s="66"/>
      <c r="E285" s="67"/>
      <c r="F285" s="1039"/>
      <c r="G285" s="68"/>
      <c r="H285" s="68"/>
      <c r="I285" s="68"/>
      <c r="J285" s="68"/>
      <c r="K285" s="68"/>
      <c r="L285" s="990"/>
      <c r="M285" s="68"/>
      <c r="N285" s="64"/>
      <c r="O285" s="64"/>
      <c r="P285" s="64"/>
      <c r="Q285" s="64"/>
      <c r="R285" s="1110"/>
      <c r="S285" s="64"/>
      <c r="T285" s="64"/>
      <c r="U285" s="1101"/>
      <c r="V285" s="64"/>
      <c r="W285" s="65"/>
    </row>
    <row r="286" spans="1:24" ht="51.75" customHeight="1">
      <c r="A286" s="71"/>
      <c r="B286" s="71"/>
      <c r="C286" s="71"/>
      <c r="D286" s="72"/>
      <c r="E286" s="72"/>
      <c r="F286" s="1000"/>
      <c r="G286" s="71"/>
      <c r="H286" s="71"/>
      <c r="I286" s="71"/>
      <c r="J286" s="71"/>
      <c r="K286" s="71"/>
      <c r="L286" s="573"/>
      <c r="M286" s="71"/>
      <c r="N286" s="71"/>
      <c r="O286" s="71"/>
      <c r="P286" s="71"/>
      <c r="Q286" s="71"/>
      <c r="R286" s="1000"/>
      <c r="S286" s="71"/>
      <c r="T286" s="71"/>
      <c r="U286" s="1102"/>
      <c r="V286" s="71"/>
      <c r="W286" s="71"/>
      <c r="X286" s="10"/>
    </row>
    <row r="287" spans="1:24" ht="51.75" customHeight="1">
      <c r="A287" s="1" t="s">
        <v>1</v>
      </c>
      <c r="B287" s="2"/>
      <c r="C287" s="1"/>
      <c r="D287" s="1"/>
      <c r="E287" s="2"/>
      <c r="G287" s="1"/>
      <c r="H287" s="1"/>
      <c r="I287" s="1"/>
      <c r="J287" s="1"/>
      <c r="K287" s="1"/>
      <c r="L287" s="572"/>
      <c r="M287" s="1"/>
      <c r="N287" s="1"/>
      <c r="O287" s="1"/>
      <c r="P287" s="1"/>
      <c r="Q287" s="1"/>
      <c r="S287" s="1"/>
      <c r="T287" s="1"/>
      <c r="V287" s="1"/>
      <c r="W287" s="1"/>
      <c r="X287" s="1"/>
    </row>
    <row r="288" spans="1:24" ht="51.75" customHeight="1">
      <c r="A288" s="1" t="s">
        <v>9449</v>
      </c>
      <c r="B288" s="1"/>
      <c r="C288" s="2"/>
      <c r="D288" s="1"/>
      <c r="E288" s="2"/>
      <c r="G288" s="1"/>
      <c r="H288" s="1"/>
      <c r="I288" s="1"/>
      <c r="J288" s="1"/>
      <c r="K288" s="1"/>
      <c r="L288" s="572"/>
      <c r="M288" s="1"/>
      <c r="N288" s="1"/>
      <c r="O288" s="1"/>
      <c r="P288" s="1"/>
      <c r="Q288" s="1"/>
      <c r="S288" s="1"/>
      <c r="T288" s="1"/>
      <c r="V288" s="1"/>
      <c r="W288" s="1"/>
      <c r="X288" s="1"/>
    </row>
    <row r="289" spans="1:24" ht="51.75" customHeight="1" thickBot="1">
      <c r="E289" s="4"/>
      <c r="F289" s="1035"/>
      <c r="G289" s="4"/>
      <c r="H289" s="4"/>
      <c r="I289" s="4"/>
    </row>
    <row r="290" spans="1:24" ht="51.75" customHeight="1">
      <c r="A290" s="5" t="s">
        <v>3</v>
      </c>
      <c r="B290" s="6" t="s">
        <v>4</v>
      </c>
      <c r="C290" s="7" t="s">
        <v>5</v>
      </c>
      <c r="D290" s="8" t="s">
        <v>6</v>
      </c>
      <c r="E290" s="9" t="s">
        <v>6</v>
      </c>
      <c r="F290" s="998"/>
      <c r="G290" s="3777" t="s">
        <v>9502</v>
      </c>
      <c r="H290" s="3777"/>
      <c r="I290" s="977"/>
      <c r="J290" s="3777" t="s">
        <v>9503</v>
      </c>
      <c r="K290" s="3777"/>
      <c r="L290" s="985"/>
      <c r="M290" s="3777" t="s">
        <v>9527</v>
      </c>
      <c r="N290" s="3777"/>
      <c r="O290" s="977"/>
      <c r="P290" s="3777" t="s">
        <v>5436</v>
      </c>
      <c r="Q290" s="3777"/>
      <c r="R290" s="1105"/>
      <c r="S290" s="977"/>
      <c r="T290" s="977"/>
      <c r="U290" s="1096"/>
      <c r="V290" s="3777"/>
      <c r="W290" s="3777"/>
      <c r="X290" s="10"/>
    </row>
    <row r="291" spans="1:24" ht="51.75" customHeight="1" thickBot="1">
      <c r="A291" s="11"/>
      <c r="B291" s="12"/>
      <c r="C291" s="13" t="s">
        <v>11</v>
      </c>
      <c r="D291" s="14" t="s">
        <v>12</v>
      </c>
      <c r="E291" s="15" t="s">
        <v>13</v>
      </c>
      <c r="F291" s="999"/>
      <c r="G291" s="17" t="s">
        <v>9453</v>
      </c>
      <c r="H291" s="17" t="s">
        <v>16</v>
      </c>
      <c r="I291" s="17"/>
      <c r="J291" s="17" t="s">
        <v>9454</v>
      </c>
      <c r="K291" s="17" t="s">
        <v>16</v>
      </c>
      <c r="L291" s="986"/>
      <c r="M291" s="17" t="s">
        <v>9454</v>
      </c>
      <c r="N291" s="17" t="s">
        <v>16</v>
      </c>
      <c r="O291" s="17"/>
      <c r="P291" s="17" t="s">
        <v>9454</v>
      </c>
      <c r="Q291" s="17" t="s">
        <v>16</v>
      </c>
      <c r="R291" s="1060"/>
      <c r="S291" s="17"/>
      <c r="T291" s="17"/>
      <c r="U291" s="1097"/>
      <c r="V291" s="17" t="s">
        <v>9454</v>
      </c>
      <c r="W291" s="18" t="s">
        <v>16</v>
      </c>
      <c r="X291" s="10"/>
    </row>
    <row r="292" spans="1:24" ht="51.75" customHeight="1">
      <c r="A292" s="62"/>
      <c r="B292" s="20"/>
      <c r="C292" s="21"/>
      <c r="D292" s="22"/>
      <c r="E292" s="23"/>
      <c r="F292" s="1040"/>
      <c r="G292" s="25"/>
      <c r="H292" s="25"/>
      <c r="I292" s="25"/>
      <c r="J292" s="25"/>
      <c r="K292" s="26"/>
      <c r="L292" s="578"/>
      <c r="M292" s="26"/>
      <c r="N292" s="20"/>
      <c r="O292" s="20"/>
      <c r="P292" s="20"/>
      <c r="Q292" s="20"/>
      <c r="R292" s="1108"/>
      <c r="S292" s="20"/>
      <c r="T292" s="20"/>
      <c r="U292" s="1099"/>
      <c r="V292" s="20"/>
      <c r="W292" s="27"/>
    </row>
    <row r="293" spans="1:24" ht="51.75" customHeight="1">
      <c r="A293" s="28"/>
      <c r="B293" s="29"/>
      <c r="C293" s="30"/>
      <c r="D293" s="31"/>
      <c r="E293" s="23"/>
      <c r="F293" s="996"/>
      <c r="G293" s="29"/>
      <c r="H293" s="29"/>
      <c r="I293" s="29"/>
      <c r="J293" s="29"/>
      <c r="K293" s="32"/>
      <c r="L293" s="588"/>
      <c r="M293" s="32"/>
      <c r="N293" s="29"/>
      <c r="O293" s="29"/>
      <c r="P293" s="29"/>
      <c r="Q293" s="29"/>
      <c r="R293" s="1106"/>
      <c r="S293" s="29"/>
      <c r="T293" s="29"/>
      <c r="U293" s="1061"/>
      <c r="V293" s="29"/>
      <c r="W293" s="30"/>
    </row>
    <row r="294" spans="1:24" ht="51.75" customHeight="1">
      <c r="A294" s="28"/>
      <c r="B294" s="29"/>
      <c r="C294" s="30"/>
      <c r="D294" s="33"/>
      <c r="E294" s="34"/>
      <c r="F294" s="996"/>
      <c r="G294" s="29"/>
      <c r="H294" s="29"/>
      <c r="I294" s="29"/>
      <c r="J294" s="29"/>
      <c r="K294" s="32"/>
      <c r="L294" s="588"/>
      <c r="M294" s="32"/>
      <c r="N294" s="29"/>
      <c r="O294" s="29"/>
      <c r="P294" s="29"/>
      <c r="Q294" s="29"/>
      <c r="R294" s="1106"/>
      <c r="S294" s="29"/>
      <c r="T294" s="29"/>
      <c r="U294" s="1061"/>
      <c r="V294" s="29"/>
      <c r="W294" s="30"/>
    </row>
    <row r="295" spans="1:24" ht="51.75" customHeight="1">
      <c r="A295" s="28"/>
      <c r="B295" s="29"/>
      <c r="C295" s="30"/>
      <c r="D295" s="33"/>
      <c r="E295" s="34"/>
      <c r="F295" s="996"/>
      <c r="G295" s="32"/>
      <c r="H295" s="32"/>
      <c r="I295" s="32"/>
      <c r="J295" s="32"/>
      <c r="K295" s="32"/>
      <c r="L295" s="588"/>
      <c r="M295" s="32"/>
      <c r="N295" s="29"/>
      <c r="O295" s="29"/>
      <c r="P295" s="29"/>
      <c r="Q295" s="29"/>
      <c r="R295" s="1106"/>
      <c r="S295" s="29"/>
      <c r="T295" s="29"/>
      <c r="U295" s="1061"/>
      <c r="V295" s="29"/>
      <c r="W295" s="30"/>
    </row>
    <row r="296" spans="1:24" ht="51.75" customHeight="1">
      <c r="A296" s="28"/>
      <c r="B296" s="29"/>
      <c r="C296" s="30"/>
      <c r="D296" s="33"/>
      <c r="E296" s="34"/>
      <c r="F296" s="996"/>
      <c r="G296" s="32"/>
      <c r="H296" s="32"/>
      <c r="I296" s="32"/>
      <c r="J296" s="32"/>
      <c r="K296" s="32"/>
      <c r="L296" s="588"/>
      <c r="M296" s="32"/>
      <c r="N296" s="29"/>
      <c r="O296" s="29"/>
      <c r="P296" s="29"/>
      <c r="Q296" s="29"/>
      <c r="R296" s="1106"/>
      <c r="S296" s="29"/>
      <c r="T296" s="29"/>
      <c r="U296" s="1061"/>
      <c r="V296" s="29"/>
      <c r="W296" s="30"/>
    </row>
    <row r="297" spans="1:24" ht="51.75" customHeight="1">
      <c r="A297" s="28"/>
      <c r="B297" s="29"/>
      <c r="C297" s="30"/>
      <c r="D297" s="33"/>
      <c r="E297" s="34"/>
      <c r="F297" s="996"/>
      <c r="G297" s="32"/>
      <c r="H297" s="32"/>
      <c r="I297" s="32"/>
      <c r="J297" s="32"/>
      <c r="K297" s="32"/>
      <c r="L297" s="588"/>
      <c r="M297" s="32"/>
      <c r="N297" s="29"/>
      <c r="O297" s="29"/>
      <c r="P297" s="29"/>
      <c r="Q297" s="29"/>
      <c r="R297" s="1106"/>
      <c r="S297" s="29"/>
      <c r="T297" s="29"/>
      <c r="U297" s="1061"/>
      <c r="V297" s="29"/>
      <c r="W297" s="30"/>
    </row>
    <row r="298" spans="1:24" ht="51.75" customHeight="1">
      <c r="A298" s="28"/>
      <c r="B298" s="29"/>
      <c r="C298" s="30"/>
      <c r="D298" s="33"/>
      <c r="E298" s="34"/>
      <c r="F298" s="996"/>
      <c r="G298" s="32"/>
      <c r="H298" s="32"/>
      <c r="I298" s="32"/>
      <c r="J298" s="32"/>
      <c r="K298" s="32"/>
      <c r="L298" s="588"/>
      <c r="M298" s="32"/>
      <c r="N298" s="29"/>
      <c r="O298" s="29"/>
      <c r="P298" s="29"/>
      <c r="Q298" s="29"/>
      <c r="R298" s="1106"/>
      <c r="S298" s="29"/>
      <c r="T298" s="29"/>
      <c r="U298" s="1061"/>
      <c r="V298" s="29"/>
      <c r="W298" s="30"/>
    </row>
    <row r="299" spans="1:24" ht="51.75" customHeight="1">
      <c r="A299" s="28"/>
      <c r="B299" s="29"/>
      <c r="C299" s="30"/>
      <c r="D299" s="33"/>
      <c r="E299" s="34"/>
      <c r="F299" s="996"/>
      <c r="G299" s="32"/>
      <c r="H299" s="32"/>
      <c r="I299" s="32"/>
      <c r="J299" s="32"/>
      <c r="K299" s="32"/>
      <c r="L299" s="588"/>
      <c r="M299" s="32"/>
      <c r="N299" s="29"/>
      <c r="O299" s="29"/>
      <c r="P299" s="29"/>
      <c r="Q299" s="29"/>
      <c r="R299" s="1106"/>
      <c r="S299" s="29"/>
      <c r="T299" s="29"/>
      <c r="U299" s="1061"/>
      <c r="V299" s="29"/>
      <c r="W299" s="30"/>
    </row>
    <row r="300" spans="1:24" ht="51.75" customHeight="1">
      <c r="A300" s="28"/>
      <c r="B300" s="29"/>
      <c r="C300" s="30"/>
      <c r="D300" s="33"/>
      <c r="E300" s="34"/>
      <c r="F300" s="996"/>
      <c r="G300" s="32"/>
      <c r="H300" s="32"/>
      <c r="I300" s="32"/>
      <c r="J300" s="32"/>
      <c r="K300" s="32"/>
      <c r="L300" s="588"/>
      <c r="M300" s="32"/>
      <c r="N300" s="29"/>
      <c r="O300" s="29"/>
      <c r="P300" s="29"/>
      <c r="Q300" s="29"/>
      <c r="R300" s="1106"/>
      <c r="S300" s="29"/>
      <c r="T300" s="29"/>
      <c r="U300" s="1061"/>
      <c r="V300" s="29"/>
      <c r="W300" s="30"/>
    </row>
    <row r="301" spans="1:24" ht="51.75" customHeight="1">
      <c r="A301" s="28"/>
      <c r="B301" s="29"/>
      <c r="C301" s="30"/>
      <c r="D301" s="33"/>
      <c r="E301" s="34"/>
      <c r="F301" s="996"/>
      <c r="G301" s="32"/>
      <c r="H301" s="32"/>
      <c r="I301" s="32"/>
      <c r="J301" s="32"/>
      <c r="K301" s="32"/>
      <c r="L301" s="588"/>
      <c r="M301" s="32"/>
      <c r="N301" s="29"/>
      <c r="O301" s="29"/>
      <c r="P301" s="29"/>
      <c r="Q301" s="29"/>
      <c r="R301" s="1106"/>
      <c r="S301" s="29"/>
      <c r="T301" s="29"/>
      <c r="U301" s="1061"/>
      <c r="V301" s="29"/>
      <c r="W301" s="30"/>
    </row>
    <row r="302" spans="1:24" ht="51.75" customHeight="1">
      <c r="A302" s="28"/>
      <c r="B302" s="29"/>
      <c r="C302" s="30"/>
      <c r="D302" s="33"/>
      <c r="E302" s="34"/>
      <c r="F302" s="996"/>
      <c r="G302" s="32"/>
      <c r="H302" s="32"/>
      <c r="I302" s="32"/>
      <c r="J302" s="32"/>
      <c r="K302" s="32"/>
      <c r="L302" s="588"/>
      <c r="M302" s="32"/>
      <c r="N302" s="29"/>
      <c r="O302" s="29"/>
      <c r="P302" s="29"/>
      <c r="Q302" s="29"/>
      <c r="R302" s="1106"/>
      <c r="S302" s="29"/>
      <c r="T302" s="29"/>
      <c r="U302" s="1061"/>
      <c r="V302" s="29"/>
      <c r="W302" s="30"/>
    </row>
    <row r="303" spans="1:24" ht="51.75" customHeight="1">
      <c r="A303" s="28"/>
      <c r="B303" s="29"/>
      <c r="C303" s="30"/>
      <c r="D303" s="33"/>
      <c r="E303" s="34"/>
      <c r="F303" s="996"/>
      <c r="G303" s="32"/>
      <c r="H303" s="32"/>
      <c r="I303" s="32"/>
      <c r="J303" s="32"/>
      <c r="K303" s="32"/>
      <c r="L303" s="588"/>
      <c r="M303" s="32"/>
      <c r="N303" s="29"/>
      <c r="O303" s="29"/>
      <c r="P303" s="29"/>
      <c r="Q303" s="29"/>
      <c r="R303" s="1106"/>
      <c r="S303" s="29"/>
      <c r="T303" s="29"/>
      <c r="U303" s="1061"/>
      <c r="V303" s="29"/>
      <c r="W303" s="30"/>
    </row>
    <row r="304" spans="1:24" ht="51.75" customHeight="1">
      <c r="A304" s="28"/>
      <c r="B304" s="29"/>
      <c r="C304" s="30"/>
      <c r="D304" s="33"/>
      <c r="E304" s="34"/>
      <c r="F304" s="996"/>
      <c r="G304" s="32"/>
      <c r="H304" s="32"/>
      <c r="I304" s="32"/>
      <c r="J304" s="32"/>
      <c r="K304" s="32"/>
      <c r="L304" s="588"/>
      <c r="M304" s="32"/>
      <c r="N304" s="29"/>
      <c r="O304" s="29"/>
      <c r="P304" s="29"/>
      <c r="Q304" s="29"/>
      <c r="R304" s="1106"/>
      <c r="S304" s="29"/>
      <c r="T304" s="29"/>
      <c r="U304" s="1061"/>
      <c r="V304" s="29"/>
      <c r="W304" s="30"/>
    </row>
    <row r="305" spans="1:23" ht="51.75" customHeight="1">
      <c r="A305" s="28"/>
      <c r="B305" s="29"/>
      <c r="C305" s="30"/>
      <c r="D305" s="33"/>
      <c r="E305" s="34"/>
      <c r="F305" s="996"/>
      <c r="G305" s="32"/>
      <c r="H305" s="32"/>
      <c r="I305" s="32"/>
      <c r="J305" s="32"/>
      <c r="K305" s="32"/>
      <c r="L305" s="588"/>
      <c r="M305" s="32"/>
      <c r="N305" s="29"/>
      <c r="O305" s="29"/>
      <c r="P305" s="29"/>
      <c r="Q305" s="29"/>
      <c r="R305" s="1106"/>
      <c r="S305" s="29"/>
      <c r="T305" s="29"/>
      <c r="U305" s="1061"/>
      <c r="V305" s="29"/>
      <c r="W305" s="30"/>
    </row>
    <row r="306" spans="1:23" ht="51.75" customHeight="1">
      <c r="A306" s="28"/>
      <c r="B306" s="29"/>
      <c r="C306" s="30"/>
      <c r="D306" s="33"/>
      <c r="E306" s="34"/>
      <c r="F306" s="996"/>
      <c r="G306" s="32"/>
      <c r="H306" s="32"/>
      <c r="I306" s="32"/>
      <c r="J306" s="32"/>
      <c r="K306" s="32"/>
      <c r="L306" s="588"/>
      <c r="M306" s="32"/>
      <c r="N306" s="29"/>
      <c r="O306" s="29"/>
      <c r="P306" s="29"/>
      <c r="Q306" s="29"/>
      <c r="R306" s="1106"/>
      <c r="S306" s="29"/>
      <c r="T306" s="29"/>
      <c r="U306" s="1061"/>
      <c r="V306" s="29"/>
      <c r="W306" s="30"/>
    </row>
    <row r="307" spans="1:23" ht="51.75" customHeight="1">
      <c r="A307" s="28"/>
      <c r="B307" s="29"/>
      <c r="C307" s="30"/>
      <c r="D307" s="33"/>
      <c r="E307" s="34"/>
      <c r="F307" s="996"/>
      <c r="G307" s="32"/>
      <c r="H307" s="32"/>
      <c r="I307" s="32"/>
      <c r="J307" s="32"/>
      <c r="K307" s="32"/>
      <c r="L307" s="588"/>
      <c r="M307" s="32"/>
      <c r="N307" s="29"/>
      <c r="O307" s="29"/>
      <c r="P307" s="29"/>
      <c r="Q307" s="29"/>
      <c r="R307" s="1106"/>
      <c r="S307" s="29"/>
      <c r="T307" s="29"/>
      <c r="U307" s="1061"/>
      <c r="V307" s="29"/>
      <c r="W307" s="30"/>
    </row>
    <row r="308" spans="1:23" ht="51.75" customHeight="1">
      <c r="A308" s="28"/>
      <c r="B308" s="29"/>
      <c r="C308" s="30"/>
      <c r="D308" s="33"/>
      <c r="E308" s="34"/>
      <c r="F308" s="996"/>
      <c r="G308" s="32"/>
      <c r="H308" s="32"/>
      <c r="I308" s="32"/>
      <c r="J308" s="32"/>
      <c r="K308" s="32"/>
      <c r="L308" s="588"/>
      <c r="M308" s="32"/>
      <c r="N308" s="29"/>
      <c r="O308" s="29"/>
      <c r="P308" s="29"/>
      <c r="Q308" s="29"/>
      <c r="R308" s="1106"/>
      <c r="S308" s="29"/>
      <c r="T308" s="29"/>
      <c r="U308" s="1061"/>
      <c r="V308" s="29"/>
      <c r="W308" s="30"/>
    </row>
    <row r="309" spans="1:23" ht="51.75" customHeight="1">
      <c r="A309" s="28"/>
      <c r="B309" s="29"/>
      <c r="C309" s="30"/>
      <c r="D309" s="33"/>
      <c r="E309" s="34"/>
      <c r="F309" s="996"/>
      <c r="G309" s="32"/>
      <c r="H309" s="32"/>
      <c r="I309" s="32"/>
      <c r="J309" s="32"/>
      <c r="K309" s="32"/>
      <c r="L309" s="588"/>
      <c r="M309" s="32"/>
      <c r="N309" s="29"/>
      <c r="O309" s="29"/>
      <c r="P309" s="29"/>
      <c r="Q309" s="29"/>
      <c r="R309" s="1106"/>
      <c r="S309" s="29"/>
      <c r="T309" s="29"/>
      <c r="U309" s="1061"/>
      <c r="V309" s="29"/>
      <c r="W309" s="30"/>
    </row>
    <row r="310" spans="1:23" ht="51.75" customHeight="1">
      <c r="A310" s="28"/>
      <c r="B310" s="29"/>
      <c r="C310" s="30"/>
      <c r="D310" s="33"/>
      <c r="E310" s="34"/>
      <c r="F310" s="996"/>
      <c r="G310" s="32"/>
      <c r="H310" s="32"/>
      <c r="I310" s="32"/>
      <c r="J310" s="32"/>
      <c r="K310" s="32"/>
      <c r="L310" s="588"/>
      <c r="M310" s="32"/>
      <c r="N310" s="29"/>
      <c r="O310" s="29"/>
      <c r="P310" s="29"/>
      <c r="Q310" s="29"/>
      <c r="R310" s="1106"/>
      <c r="S310" s="29"/>
      <c r="T310" s="29"/>
      <c r="U310" s="1061"/>
      <c r="V310" s="29"/>
      <c r="W310" s="30"/>
    </row>
    <row r="311" spans="1:23" ht="51.75" customHeight="1">
      <c r="A311" s="28"/>
      <c r="B311" s="29"/>
      <c r="C311" s="30"/>
      <c r="D311" s="40"/>
      <c r="E311" s="34"/>
      <c r="F311" s="996"/>
      <c r="G311" s="32"/>
      <c r="H311" s="32"/>
      <c r="I311" s="32"/>
      <c r="J311" s="32"/>
      <c r="K311" s="32"/>
      <c r="L311" s="588"/>
      <c r="M311" s="32"/>
      <c r="N311" s="29"/>
      <c r="O311" s="29"/>
      <c r="P311" s="29"/>
      <c r="Q311" s="29"/>
      <c r="R311" s="1106"/>
      <c r="S311" s="29"/>
      <c r="T311" s="29"/>
      <c r="U311" s="1061"/>
      <c r="V311" s="29"/>
      <c r="W311" s="30"/>
    </row>
    <row r="312" spans="1:23" ht="51.75" customHeight="1">
      <c r="A312" s="74"/>
      <c r="B312" s="42"/>
      <c r="C312" s="43"/>
      <c r="D312" s="44"/>
      <c r="E312" s="45"/>
      <c r="F312" s="996"/>
      <c r="G312" s="46"/>
      <c r="H312" s="46"/>
      <c r="I312" s="46"/>
      <c r="J312" s="46"/>
      <c r="K312" s="46"/>
      <c r="L312" s="987"/>
      <c r="M312" s="46"/>
      <c r="N312" s="42"/>
      <c r="O312" s="42"/>
      <c r="P312" s="42"/>
      <c r="Q312" s="42"/>
      <c r="R312" s="1106"/>
      <c r="S312" s="42"/>
      <c r="T312" s="42"/>
      <c r="U312" s="1061"/>
      <c r="V312" s="42"/>
      <c r="W312" s="43"/>
    </row>
    <row r="313" spans="1:23" ht="51.75" customHeight="1">
      <c r="A313" s="74"/>
      <c r="B313" s="42"/>
      <c r="C313" s="43"/>
      <c r="D313" s="44"/>
      <c r="E313" s="45"/>
      <c r="F313" s="996"/>
      <c r="G313" s="46"/>
      <c r="H313" s="46"/>
      <c r="I313" s="46"/>
      <c r="J313" s="46"/>
      <c r="K313" s="46"/>
      <c r="L313" s="987"/>
      <c r="M313" s="46"/>
      <c r="N313" s="42"/>
      <c r="O313" s="42"/>
      <c r="P313" s="42"/>
      <c r="Q313" s="42"/>
      <c r="R313" s="1106"/>
      <c r="S313" s="42"/>
      <c r="T313" s="42"/>
      <c r="U313" s="1061"/>
      <c r="V313" s="42"/>
      <c r="W313" s="43"/>
    </row>
    <row r="314" spans="1:23" ht="51.75" customHeight="1">
      <c r="A314" s="28"/>
      <c r="B314" s="29"/>
      <c r="C314" s="30"/>
      <c r="D314" s="40"/>
      <c r="E314" s="34"/>
      <c r="F314" s="996"/>
      <c r="G314" s="32"/>
      <c r="H314" s="32"/>
      <c r="I314" s="32"/>
      <c r="J314" s="32"/>
      <c r="K314" s="32"/>
      <c r="L314" s="588"/>
      <c r="M314" s="32"/>
      <c r="N314" s="29"/>
      <c r="O314" s="29"/>
      <c r="P314" s="29"/>
      <c r="Q314" s="29"/>
      <c r="R314" s="1106"/>
      <c r="S314" s="29"/>
      <c r="T314" s="29"/>
      <c r="U314" s="1061"/>
      <c r="V314" s="29"/>
      <c r="W314" s="30"/>
    </row>
    <row r="315" spans="1:23" ht="51.75" customHeight="1">
      <c r="A315" s="75"/>
      <c r="B315" s="48"/>
      <c r="C315" s="49"/>
      <c r="D315" s="50"/>
      <c r="E315" s="51"/>
      <c r="F315" s="997"/>
      <c r="G315" s="52"/>
      <c r="H315" s="52"/>
      <c r="I315" s="52"/>
      <c r="J315" s="52"/>
      <c r="K315" s="52"/>
      <c r="L315" s="988"/>
      <c r="M315" s="52"/>
      <c r="N315" s="48"/>
      <c r="O315" s="48"/>
      <c r="P315" s="48"/>
      <c r="Q315" s="48"/>
      <c r="R315" s="1107"/>
      <c r="S315" s="48"/>
      <c r="T315" s="48"/>
      <c r="U315" s="1098"/>
      <c r="V315" s="48"/>
      <c r="W315" s="49"/>
    </row>
    <row r="316" spans="1:23" ht="51.75" customHeight="1">
      <c r="A316" s="75"/>
      <c r="B316" s="48"/>
      <c r="C316" s="49"/>
      <c r="D316" s="50"/>
      <c r="E316" s="51"/>
      <c r="F316" s="997"/>
      <c r="G316" s="52"/>
      <c r="H316" s="52"/>
      <c r="I316" s="52"/>
      <c r="J316" s="52"/>
      <c r="K316" s="52"/>
      <c r="L316" s="988"/>
      <c r="M316" s="52"/>
      <c r="N316" s="48"/>
      <c r="O316" s="48"/>
      <c r="P316" s="48"/>
      <c r="Q316" s="48"/>
      <c r="R316" s="1107"/>
      <c r="S316" s="48"/>
      <c r="T316" s="48"/>
      <c r="U316" s="1098"/>
      <c r="V316" s="48"/>
      <c r="W316" s="49"/>
    </row>
    <row r="317" spans="1:23" ht="51.75" customHeight="1">
      <c r="A317" s="62"/>
      <c r="B317" s="20"/>
      <c r="C317" s="27"/>
      <c r="D317" s="31"/>
      <c r="E317" s="23"/>
      <c r="F317" s="1037"/>
      <c r="G317" s="26"/>
      <c r="H317" s="26"/>
      <c r="I317" s="26"/>
      <c r="J317" s="26"/>
      <c r="K317" s="26"/>
      <c r="L317" s="578"/>
      <c r="M317" s="26"/>
      <c r="N317" s="20"/>
      <c r="O317" s="20"/>
      <c r="P317" s="20"/>
      <c r="Q317" s="20"/>
      <c r="R317" s="1108"/>
      <c r="S317" s="20"/>
      <c r="T317" s="20"/>
      <c r="U317" s="1099"/>
      <c r="V317" s="20"/>
      <c r="W317" s="27"/>
    </row>
    <row r="318" spans="1:23" ht="51.75" customHeight="1">
      <c r="A318" s="28"/>
      <c r="B318" s="29"/>
      <c r="C318" s="30"/>
      <c r="D318" s="33"/>
      <c r="E318" s="34"/>
      <c r="F318" s="996"/>
      <c r="G318" s="32"/>
      <c r="H318" s="32"/>
      <c r="I318" s="32"/>
      <c r="J318" s="32"/>
      <c r="K318" s="32"/>
      <c r="L318" s="588"/>
      <c r="M318" s="32"/>
      <c r="N318" s="29"/>
      <c r="O318" s="29"/>
      <c r="P318" s="29"/>
      <c r="Q318" s="29"/>
      <c r="R318" s="1106"/>
      <c r="S318" s="29"/>
      <c r="T318" s="29"/>
      <c r="U318" s="1061"/>
      <c r="V318" s="29"/>
      <c r="W318" s="30"/>
    </row>
    <row r="319" spans="1:23" ht="51.75" customHeight="1">
      <c r="A319" s="62"/>
      <c r="B319" s="20"/>
      <c r="C319" s="27"/>
      <c r="D319" s="31"/>
      <c r="E319" s="23"/>
      <c r="F319" s="1037"/>
      <c r="G319" s="26"/>
      <c r="H319" s="26"/>
      <c r="I319" s="26"/>
      <c r="J319" s="26"/>
      <c r="K319" s="26"/>
      <c r="L319" s="578"/>
      <c r="M319" s="26"/>
      <c r="N319" s="20"/>
      <c r="O319" s="20"/>
      <c r="P319" s="20"/>
      <c r="Q319" s="20"/>
      <c r="R319" s="1108"/>
      <c r="S319" s="20"/>
      <c r="T319" s="20"/>
      <c r="U319" s="1099"/>
      <c r="V319" s="20"/>
      <c r="W319" s="27"/>
    </row>
    <row r="320" spans="1:23" ht="51.75" customHeight="1">
      <c r="A320" s="28"/>
      <c r="B320" s="29"/>
      <c r="C320" s="30"/>
      <c r="D320" s="33"/>
      <c r="E320" s="34"/>
      <c r="F320" s="996"/>
      <c r="G320" s="32"/>
      <c r="H320" s="32"/>
      <c r="I320" s="32"/>
      <c r="J320" s="32"/>
      <c r="K320" s="32"/>
      <c r="L320" s="588"/>
      <c r="M320" s="32"/>
      <c r="N320" s="29"/>
      <c r="O320" s="29"/>
      <c r="P320" s="29"/>
      <c r="Q320" s="29"/>
      <c r="R320" s="1106"/>
      <c r="S320" s="29"/>
      <c r="T320" s="29"/>
      <c r="U320" s="1061"/>
      <c r="V320" s="29"/>
      <c r="W320" s="30"/>
    </row>
    <row r="321" spans="1:24" ht="51.75" customHeight="1">
      <c r="A321" s="62"/>
      <c r="B321" s="20"/>
      <c r="C321" s="27"/>
      <c r="D321" s="31"/>
      <c r="E321" s="23"/>
      <c r="F321" s="1037"/>
      <c r="G321" s="26"/>
      <c r="H321" s="26"/>
      <c r="I321" s="26"/>
      <c r="J321" s="26"/>
      <c r="K321" s="26"/>
      <c r="L321" s="578"/>
      <c r="M321" s="26"/>
      <c r="N321" s="20"/>
      <c r="O321" s="20"/>
      <c r="P321" s="20"/>
      <c r="Q321" s="20"/>
      <c r="R321" s="1108"/>
      <c r="S321" s="20"/>
      <c r="T321" s="20"/>
      <c r="U321" s="1099"/>
      <c r="V321" s="20"/>
      <c r="W321" s="27"/>
    </row>
    <row r="322" spans="1:24" ht="51.75" customHeight="1">
      <c r="A322" s="62"/>
      <c r="B322" s="20"/>
      <c r="C322" s="27"/>
      <c r="D322" s="31"/>
      <c r="E322" s="23"/>
      <c r="F322" s="1037"/>
      <c r="G322" s="26"/>
      <c r="H322" s="26"/>
      <c r="I322" s="26"/>
      <c r="J322" s="26"/>
      <c r="K322" s="26"/>
      <c r="L322" s="578"/>
      <c r="M322" s="26"/>
      <c r="N322" s="20"/>
      <c r="O322" s="20"/>
      <c r="P322" s="20"/>
      <c r="Q322" s="20"/>
      <c r="R322" s="1108"/>
      <c r="S322" s="20"/>
      <c r="T322" s="20"/>
      <c r="U322" s="1099"/>
      <c r="V322" s="20"/>
      <c r="W322" s="27"/>
      <c r="X322" s="1"/>
    </row>
    <row r="323" spans="1:24" ht="51.75" customHeight="1">
      <c r="A323" s="28"/>
      <c r="B323" s="29"/>
      <c r="C323" s="30"/>
      <c r="D323" s="33"/>
      <c r="E323" s="34"/>
      <c r="F323" s="996"/>
      <c r="G323" s="32"/>
      <c r="H323" s="32"/>
      <c r="I323" s="32"/>
      <c r="J323" s="32"/>
      <c r="K323" s="32"/>
      <c r="L323" s="588"/>
      <c r="M323" s="32"/>
      <c r="N323" s="29"/>
      <c r="O323" s="29"/>
      <c r="P323" s="29"/>
      <c r="Q323" s="29"/>
      <c r="R323" s="1106"/>
      <c r="S323" s="29"/>
      <c r="T323" s="29"/>
      <c r="U323" s="1061"/>
      <c r="V323" s="29"/>
      <c r="W323" s="30"/>
      <c r="X323" s="1"/>
    </row>
    <row r="324" spans="1:24" ht="51.75" customHeight="1" thickBot="1">
      <c r="A324" s="76"/>
      <c r="B324" s="64"/>
      <c r="C324" s="65"/>
      <c r="D324" s="66"/>
      <c r="E324" s="67"/>
      <c r="F324" s="1039"/>
      <c r="G324" s="68"/>
      <c r="H324" s="68"/>
      <c r="I324" s="68"/>
      <c r="J324" s="68"/>
      <c r="K324" s="68"/>
      <c r="L324" s="990"/>
      <c r="M324" s="68"/>
      <c r="N324" s="64"/>
      <c r="O324" s="64"/>
      <c r="P324" s="64"/>
      <c r="Q324" s="64"/>
      <c r="R324" s="1110"/>
      <c r="S324" s="64"/>
      <c r="T324" s="64"/>
      <c r="U324" s="1101"/>
      <c r="V324" s="64"/>
      <c r="W324" s="65"/>
    </row>
    <row r="325" spans="1:24" ht="51.75" customHeight="1">
      <c r="A325" s="71"/>
      <c r="B325" s="71"/>
      <c r="C325" s="71"/>
      <c r="D325" s="72"/>
      <c r="E325" s="72"/>
      <c r="F325" s="1000"/>
      <c r="G325" s="71"/>
      <c r="H325" s="71"/>
      <c r="I325" s="71"/>
      <c r="J325" s="71"/>
      <c r="K325" s="71"/>
      <c r="L325" s="573"/>
      <c r="M325" s="71"/>
      <c r="N325" s="71"/>
      <c r="O325" s="71"/>
      <c r="P325" s="71"/>
      <c r="Q325" s="71"/>
      <c r="R325" s="1000"/>
      <c r="S325" s="71"/>
      <c r="T325" s="71"/>
      <c r="U325" s="1102"/>
      <c r="V325" s="71"/>
      <c r="W325" s="71"/>
      <c r="X325" s="10"/>
    </row>
    <row r="326" spans="1:24" ht="51.75" customHeight="1">
      <c r="A326" s="1" t="s">
        <v>1</v>
      </c>
      <c r="B326" s="2"/>
      <c r="C326" s="1"/>
      <c r="D326" s="1"/>
      <c r="E326" s="2"/>
      <c r="G326" s="1"/>
      <c r="H326" s="1"/>
      <c r="I326" s="1"/>
      <c r="J326" s="1"/>
      <c r="K326" s="1"/>
      <c r="L326" s="572"/>
      <c r="M326" s="1"/>
      <c r="N326" s="1"/>
      <c r="O326" s="1"/>
      <c r="P326" s="1"/>
      <c r="Q326" s="1"/>
      <c r="S326" s="1"/>
      <c r="T326" s="1"/>
      <c r="V326" s="1"/>
      <c r="W326" s="1"/>
      <c r="X326" s="1"/>
    </row>
    <row r="327" spans="1:24" ht="51.75" customHeight="1">
      <c r="A327" s="1" t="s">
        <v>9449</v>
      </c>
      <c r="B327" s="1"/>
      <c r="C327" s="2"/>
      <c r="D327" s="1"/>
      <c r="E327" s="2"/>
      <c r="G327" s="1"/>
      <c r="H327" s="1"/>
      <c r="I327" s="1"/>
      <c r="J327" s="1"/>
      <c r="K327" s="1"/>
      <c r="L327" s="572"/>
      <c r="M327" s="1"/>
      <c r="N327" s="1"/>
      <c r="O327" s="1"/>
      <c r="P327" s="1"/>
      <c r="Q327" s="1"/>
      <c r="S327" s="1"/>
      <c r="T327" s="1"/>
      <c r="V327" s="1"/>
      <c r="W327" s="1"/>
      <c r="X327" s="1"/>
    </row>
    <row r="328" spans="1:24" ht="51.75" customHeight="1" thickBot="1">
      <c r="E328" s="4"/>
      <c r="F328" s="1035"/>
      <c r="G328" s="4"/>
      <c r="H328" s="4"/>
      <c r="I328" s="4"/>
    </row>
    <row r="329" spans="1:24" ht="51.75" customHeight="1">
      <c r="A329" s="5" t="s">
        <v>3</v>
      </c>
      <c r="B329" s="6" t="s">
        <v>4</v>
      </c>
      <c r="C329" s="7" t="s">
        <v>5</v>
      </c>
      <c r="D329" s="8" t="s">
        <v>6</v>
      </c>
      <c r="E329" s="9" t="s">
        <v>6</v>
      </c>
      <c r="F329" s="998"/>
      <c r="G329" s="3777" t="s">
        <v>9502</v>
      </c>
      <c r="H329" s="3777"/>
      <c r="I329" s="977"/>
      <c r="J329" s="3777" t="s">
        <v>9503</v>
      </c>
      <c r="K329" s="3777"/>
      <c r="L329" s="985"/>
      <c r="M329" s="3777" t="s">
        <v>9527</v>
      </c>
      <c r="N329" s="3777"/>
      <c r="O329" s="977"/>
      <c r="P329" s="3777" t="s">
        <v>5436</v>
      </c>
      <c r="Q329" s="3777"/>
      <c r="R329" s="1105"/>
      <c r="S329" s="977"/>
      <c r="T329" s="977"/>
      <c r="U329" s="1096"/>
      <c r="V329" s="3777"/>
      <c r="W329" s="3777"/>
      <c r="X329" s="10"/>
    </row>
    <row r="330" spans="1:24" ht="51.75" customHeight="1" thickBot="1">
      <c r="A330" s="11"/>
      <c r="B330" s="12"/>
      <c r="C330" s="13" t="s">
        <v>11</v>
      </c>
      <c r="D330" s="14" t="s">
        <v>12</v>
      </c>
      <c r="E330" s="15" t="s">
        <v>13</v>
      </c>
      <c r="F330" s="999"/>
      <c r="G330" s="17" t="s">
        <v>9453</v>
      </c>
      <c r="H330" s="17" t="s">
        <v>16</v>
      </c>
      <c r="I330" s="17"/>
      <c r="J330" s="17" t="s">
        <v>9454</v>
      </c>
      <c r="K330" s="17" t="s">
        <v>16</v>
      </c>
      <c r="L330" s="986"/>
      <c r="M330" s="17" t="s">
        <v>9454</v>
      </c>
      <c r="N330" s="17" t="s">
        <v>16</v>
      </c>
      <c r="O330" s="17"/>
      <c r="P330" s="17" t="s">
        <v>9454</v>
      </c>
      <c r="Q330" s="17" t="s">
        <v>16</v>
      </c>
      <c r="R330" s="1060"/>
      <c r="S330" s="17"/>
      <c r="T330" s="17"/>
      <c r="U330" s="1097"/>
      <c r="V330" s="17" t="s">
        <v>9454</v>
      </c>
      <c r="W330" s="18" t="s">
        <v>16</v>
      </c>
      <c r="X330" s="10"/>
    </row>
    <row r="331" spans="1:24" ht="51.75" customHeight="1">
      <c r="A331" s="62"/>
      <c r="B331" s="20"/>
      <c r="C331" s="21"/>
      <c r="D331" s="22"/>
      <c r="E331" s="23"/>
      <c r="F331" s="1040"/>
      <c r="G331" s="25"/>
      <c r="H331" s="25"/>
      <c r="I331" s="25"/>
      <c r="J331" s="25"/>
      <c r="K331" s="26"/>
      <c r="L331" s="578"/>
      <c r="M331" s="26"/>
      <c r="N331" s="20"/>
      <c r="O331" s="20"/>
      <c r="P331" s="20"/>
      <c r="Q331" s="20"/>
      <c r="R331" s="1108"/>
      <c r="S331" s="20"/>
      <c r="T331" s="20"/>
      <c r="U331" s="1099"/>
      <c r="V331" s="20"/>
      <c r="W331" s="27"/>
    </row>
    <row r="332" spans="1:24" ht="51.75" customHeight="1">
      <c r="A332" s="28"/>
      <c r="B332" s="29"/>
      <c r="C332" s="30"/>
      <c r="D332" s="31"/>
      <c r="E332" s="23"/>
      <c r="F332" s="996"/>
      <c r="G332" s="29"/>
      <c r="H332" s="29"/>
      <c r="I332" s="29"/>
      <c r="J332" s="29"/>
      <c r="K332" s="32"/>
      <c r="L332" s="588"/>
      <c r="M332" s="32"/>
      <c r="N332" s="29"/>
      <c r="O332" s="29"/>
      <c r="P332" s="29"/>
      <c r="Q332" s="29"/>
      <c r="R332" s="1106"/>
      <c r="S332" s="29"/>
      <c r="T332" s="29"/>
      <c r="U332" s="1061"/>
      <c r="V332" s="29"/>
      <c r="W332" s="30"/>
    </row>
    <row r="333" spans="1:24" ht="51.75" customHeight="1">
      <c r="A333" s="28"/>
      <c r="B333" s="29"/>
      <c r="C333" s="30"/>
      <c r="D333" s="33"/>
      <c r="E333" s="34"/>
      <c r="F333" s="996"/>
      <c r="G333" s="29"/>
      <c r="H333" s="29"/>
      <c r="I333" s="29"/>
      <c r="J333" s="29"/>
      <c r="K333" s="32"/>
      <c r="L333" s="588"/>
      <c r="M333" s="32"/>
      <c r="N333" s="29"/>
      <c r="O333" s="29"/>
      <c r="P333" s="29"/>
      <c r="Q333" s="29"/>
      <c r="R333" s="1106"/>
      <c r="S333" s="29"/>
      <c r="T333" s="29"/>
      <c r="U333" s="1061"/>
      <c r="V333" s="29"/>
      <c r="W333" s="30"/>
    </row>
    <row r="334" spans="1:24" ht="51.75" customHeight="1">
      <c r="A334" s="28"/>
      <c r="B334" s="29"/>
      <c r="C334" s="30"/>
      <c r="D334" s="33"/>
      <c r="E334" s="34"/>
      <c r="F334" s="996"/>
      <c r="G334" s="32"/>
      <c r="H334" s="32"/>
      <c r="I334" s="32"/>
      <c r="J334" s="32"/>
      <c r="K334" s="32"/>
      <c r="L334" s="588"/>
      <c r="M334" s="32"/>
      <c r="N334" s="29"/>
      <c r="O334" s="29"/>
      <c r="P334" s="29"/>
      <c r="Q334" s="29"/>
      <c r="R334" s="1106"/>
      <c r="S334" s="29"/>
      <c r="T334" s="29"/>
      <c r="U334" s="1061"/>
      <c r="V334" s="29"/>
      <c r="W334" s="30"/>
    </row>
    <row r="335" spans="1:24" ht="51.75" customHeight="1">
      <c r="A335" s="28"/>
      <c r="B335" s="29"/>
      <c r="C335" s="30"/>
      <c r="D335" s="33"/>
      <c r="E335" s="34"/>
      <c r="F335" s="996"/>
      <c r="G335" s="32"/>
      <c r="H335" s="32"/>
      <c r="I335" s="32"/>
      <c r="J335" s="32"/>
      <c r="K335" s="32"/>
      <c r="L335" s="588"/>
      <c r="M335" s="32"/>
      <c r="N335" s="29"/>
      <c r="O335" s="29"/>
      <c r="P335" s="29"/>
      <c r="Q335" s="29"/>
      <c r="R335" s="1106"/>
      <c r="S335" s="29"/>
      <c r="T335" s="29"/>
      <c r="U335" s="1061"/>
      <c r="V335" s="29"/>
      <c r="W335" s="30"/>
    </row>
    <row r="336" spans="1:24" ht="51.75" customHeight="1">
      <c r="A336" s="28"/>
      <c r="B336" s="29"/>
      <c r="C336" s="30"/>
      <c r="D336" s="33"/>
      <c r="E336" s="34"/>
      <c r="F336" s="996"/>
      <c r="G336" s="32"/>
      <c r="H336" s="32"/>
      <c r="I336" s="32"/>
      <c r="J336" s="32"/>
      <c r="K336" s="32"/>
      <c r="L336" s="588"/>
      <c r="M336" s="32"/>
      <c r="N336" s="29"/>
      <c r="O336" s="29"/>
      <c r="P336" s="29"/>
      <c r="Q336" s="29"/>
      <c r="R336" s="1106"/>
      <c r="S336" s="29"/>
      <c r="T336" s="29"/>
      <c r="U336" s="1061"/>
      <c r="V336" s="29"/>
      <c r="W336" s="30"/>
    </row>
    <row r="337" spans="1:23" ht="51.75" customHeight="1">
      <c r="A337" s="28"/>
      <c r="B337" s="29"/>
      <c r="C337" s="30"/>
      <c r="D337" s="33"/>
      <c r="E337" s="34"/>
      <c r="F337" s="996"/>
      <c r="G337" s="32"/>
      <c r="H337" s="32"/>
      <c r="I337" s="32"/>
      <c r="J337" s="32"/>
      <c r="K337" s="32"/>
      <c r="L337" s="588"/>
      <c r="M337" s="32"/>
      <c r="N337" s="29"/>
      <c r="O337" s="29"/>
      <c r="P337" s="29"/>
      <c r="Q337" s="29"/>
      <c r="R337" s="1106"/>
      <c r="S337" s="29"/>
      <c r="T337" s="29"/>
      <c r="U337" s="1061"/>
      <c r="V337" s="29"/>
      <c r="W337" s="30"/>
    </row>
    <row r="338" spans="1:23" ht="51.75" customHeight="1">
      <c r="A338" s="28"/>
      <c r="B338" s="29"/>
      <c r="C338" s="30"/>
      <c r="D338" s="33"/>
      <c r="E338" s="34"/>
      <c r="F338" s="996"/>
      <c r="G338" s="32"/>
      <c r="H338" s="32"/>
      <c r="I338" s="32"/>
      <c r="J338" s="32"/>
      <c r="K338" s="32"/>
      <c r="L338" s="588"/>
      <c r="M338" s="32"/>
      <c r="N338" s="29"/>
      <c r="O338" s="29"/>
      <c r="P338" s="29"/>
      <c r="Q338" s="29"/>
      <c r="R338" s="1106"/>
      <c r="S338" s="29"/>
      <c r="T338" s="29"/>
      <c r="U338" s="1061"/>
      <c r="V338" s="29"/>
      <c r="W338" s="30"/>
    </row>
    <row r="339" spans="1:23" ht="51.75" customHeight="1">
      <c r="A339" s="28"/>
      <c r="B339" s="29"/>
      <c r="C339" s="30"/>
      <c r="D339" s="33"/>
      <c r="E339" s="34"/>
      <c r="F339" s="996"/>
      <c r="G339" s="32"/>
      <c r="H339" s="32"/>
      <c r="I339" s="32"/>
      <c r="J339" s="32"/>
      <c r="K339" s="32"/>
      <c r="L339" s="588"/>
      <c r="M339" s="32"/>
      <c r="N339" s="29"/>
      <c r="O339" s="29"/>
      <c r="P339" s="29"/>
      <c r="Q339" s="29"/>
      <c r="R339" s="1106"/>
      <c r="S339" s="29"/>
      <c r="T339" s="29"/>
      <c r="U339" s="1061"/>
      <c r="V339" s="29"/>
      <c r="W339" s="30"/>
    </row>
    <row r="340" spans="1:23" ht="51.75" customHeight="1">
      <c r="A340" s="28"/>
      <c r="B340" s="29"/>
      <c r="C340" s="30"/>
      <c r="D340" s="33"/>
      <c r="E340" s="34"/>
      <c r="F340" s="996"/>
      <c r="G340" s="32"/>
      <c r="H340" s="32"/>
      <c r="I340" s="32"/>
      <c r="J340" s="32"/>
      <c r="K340" s="32"/>
      <c r="L340" s="588"/>
      <c r="M340" s="32"/>
      <c r="N340" s="29"/>
      <c r="O340" s="29"/>
      <c r="P340" s="29"/>
      <c r="Q340" s="29"/>
      <c r="R340" s="1106"/>
      <c r="S340" s="29"/>
      <c r="T340" s="29"/>
      <c r="U340" s="1061"/>
      <c r="V340" s="29"/>
      <c r="W340" s="30"/>
    </row>
    <row r="341" spans="1:23" ht="51.75" customHeight="1">
      <c r="A341" s="28"/>
      <c r="B341" s="29"/>
      <c r="C341" s="30"/>
      <c r="D341" s="33"/>
      <c r="E341" s="34"/>
      <c r="F341" s="996"/>
      <c r="G341" s="32"/>
      <c r="H341" s="32"/>
      <c r="I341" s="32"/>
      <c r="J341" s="32"/>
      <c r="K341" s="32"/>
      <c r="L341" s="588"/>
      <c r="M341" s="32"/>
      <c r="N341" s="29"/>
      <c r="O341" s="29"/>
      <c r="P341" s="29"/>
      <c r="Q341" s="29"/>
      <c r="R341" s="1106"/>
      <c r="S341" s="29"/>
      <c r="T341" s="29"/>
      <c r="U341" s="1061"/>
      <c r="V341" s="29"/>
      <c r="W341" s="30"/>
    </row>
    <row r="342" spans="1:23" ht="51.75" customHeight="1">
      <c r="A342" s="28"/>
      <c r="B342" s="29"/>
      <c r="C342" s="30"/>
      <c r="D342" s="33"/>
      <c r="E342" s="34"/>
      <c r="F342" s="996"/>
      <c r="G342" s="32"/>
      <c r="H342" s="32"/>
      <c r="I342" s="32"/>
      <c r="J342" s="32"/>
      <c r="K342" s="32"/>
      <c r="L342" s="588"/>
      <c r="M342" s="32"/>
      <c r="N342" s="29"/>
      <c r="O342" s="29"/>
      <c r="P342" s="29"/>
      <c r="Q342" s="29"/>
      <c r="R342" s="1106"/>
      <c r="S342" s="29"/>
      <c r="T342" s="29"/>
      <c r="U342" s="1061"/>
      <c r="V342" s="29"/>
      <c r="W342" s="30"/>
    </row>
    <row r="343" spans="1:23" ht="51.75" customHeight="1">
      <c r="A343" s="28"/>
      <c r="B343" s="29"/>
      <c r="C343" s="30"/>
      <c r="D343" s="33"/>
      <c r="E343" s="34"/>
      <c r="F343" s="996"/>
      <c r="G343" s="32"/>
      <c r="H343" s="32"/>
      <c r="I343" s="32"/>
      <c r="J343" s="32"/>
      <c r="K343" s="32"/>
      <c r="L343" s="588"/>
      <c r="M343" s="32"/>
      <c r="N343" s="29"/>
      <c r="O343" s="29"/>
      <c r="P343" s="29"/>
      <c r="Q343" s="29"/>
      <c r="R343" s="1106"/>
      <c r="S343" s="29"/>
      <c r="T343" s="29"/>
      <c r="U343" s="1061"/>
      <c r="V343" s="29"/>
      <c r="W343" s="30"/>
    </row>
    <row r="344" spans="1:23" ht="51.75" customHeight="1">
      <c r="A344" s="28"/>
      <c r="B344" s="29"/>
      <c r="C344" s="30"/>
      <c r="D344" s="33"/>
      <c r="E344" s="34"/>
      <c r="F344" s="996"/>
      <c r="G344" s="32"/>
      <c r="H344" s="32"/>
      <c r="I344" s="32"/>
      <c r="J344" s="32"/>
      <c r="K344" s="32"/>
      <c r="L344" s="588"/>
      <c r="M344" s="32"/>
      <c r="N344" s="29"/>
      <c r="O344" s="29"/>
      <c r="P344" s="29"/>
      <c r="Q344" s="29"/>
      <c r="R344" s="1106"/>
      <c r="S344" s="29"/>
      <c r="T344" s="29"/>
      <c r="U344" s="1061"/>
      <c r="V344" s="29"/>
      <c r="W344" s="30"/>
    </row>
    <row r="345" spans="1:23" ht="51.75" customHeight="1">
      <c r="A345" s="28"/>
      <c r="B345" s="29"/>
      <c r="C345" s="30"/>
      <c r="D345" s="33"/>
      <c r="E345" s="34"/>
      <c r="F345" s="996"/>
      <c r="G345" s="32"/>
      <c r="H345" s="32"/>
      <c r="I345" s="32"/>
      <c r="J345" s="32"/>
      <c r="K345" s="32"/>
      <c r="L345" s="588"/>
      <c r="M345" s="32"/>
      <c r="N345" s="29"/>
      <c r="O345" s="29"/>
      <c r="P345" s="29"/>
      <c r="Q345" s="29"/>
      <c r="R345" s="1106"/>
      <c r="S345" s="29"/>
      <c r="T345" s="29"/>
      <c r="U345" s="1061"/>
      <c r="V345" s="29"/>
      <c r="W345" s="30"/>
    </row>
    <row r="346" spans="1:23" ht="51.75" customHeight="1">
      <c r="A346" s="28"/>
      <c r="B346" s="29"/>
      <c r="C346" s="30"/>
      <c r="D346" s="33"/>
      <c r="E346" s="34"/>
      <c r="F346" s="996"/>
      <c r="G346" s="32"/>
      <c r="H346" s="32"/>
      <c r="I346" s="32"/>
      <c r="J346" s="32"/>
      <c r="K346" s="32"/>
      <c r="L346" s="588"/>
      <c r="M346" s="32"/>
      <c r="N346" s="29"/>
      <c r="O346" s="29"/>
      <c r="P346" s="29"/>
      <c r="Q346" s="29"/>
      <c r="R346" s="1106"/>
      <c r="S346" s="29"/>
      <c r="T346" s="29"/>
      <c r="U346" s="1061"/>
      <c r="V346" s="29"/>
      <c r="W346" s="30"/>
    </row>
    <row r="347" spans="1:23" ht="51.75" customHeight="1">
      <c r="A347" s="28"/>
      <c r="B347" s="29"/>
      <c r="C347" s="30"/>
      <c r="D347" s="33"/>
      <c r="E347" s="34"/>
      <c r="F347" s="996"/>
      <c r="G347" s="32"/>
      <c r="H347" s="32"/>
      <c r="I347" s="32"/>
      <c r="J347" s="32"/>
      <c r="K347" s="32"/>
      <c r="L347" s="588"/>
      <c r="M347" s="32"/>
      <c r="N347" s="29"/>
      <c r="O347" s="29"/>
      <c r="P347" s="29"/>
      <c r="Q347" s="29"/>
      <c r="R347" s="1106"/>
      <c r="S347" s="29"/>
      <c r="T347" s="29"/>
      <c r="U347" s="1061"/>
      <c r="V347" s="29"/>
      <c r="W347" s="30"/>
    </row>
    <row r="348" spans="1:23" ht="51.75" customHeight="1">
      <c r="A348" s="28"/>
      <c r="B348" s="29"/>
      <c r="C348" s="30"/>
      <c r="D348" s="33"/>
      <c r="E348" s="34"/>
      <c r="F348" s="996"/>
      <c r="G348" s="32"/>
      <c r="H348" s="32"/>
      <c r="I348" s="32"/>
      <c r="J348" s="32"/>
      <c r="K348" s="32"/>
      <c r="L348" s="588"/>
      <c r="M348" s="32"/>
      <c r="N348" s="29"/>
      <c r="O348" s="29"/>
      <c r="P348" s="29"/>
      <c r="Q348" s="29"/>
      <c r="R348" s="1106"/>
      <c r="S348" s="29"/>
      <c r="T348" s="29"/>
      <c r="U348" s="1061"/>
      <c r="V348" s="29"/>
      <c r="W348" s="30"/>
    </row>
    <row r="349" spans="1:23" ht="51.75" customHeight="1">
      <c r="A349" s="28"/>
      <c r="B349" s="29"/>
      <c r="C349" s="30"/>
      <c r="D349" s="33"/>
      <c r="E349" s="34"/>
      <c r="F349" s="996"/>
      <c r="G349" s="32"/>
      <c r="H349" s="32"/>
      <c r="I349" s="32"/>
      <c r="J349" s="32"/>
      <c r="K349" s="32"/>
      <c r="L349" s="588"/>
      <c r="M349" s="32"/>
      <c r="N349" s="29"/>
      <c r="O349" s="29"/>
      <c r="P349" s="29"/>
      <c r="Q349" s="29"/>
      <c r="R349" s="1106"/>
      <c r="S349" s="29"/>
      <c r="T349" s="29"/>
      <c r="U349" s="1061"/>
      <c r="V349" s="29"/>
      <c r="W349" s="30"/>
    </row>
    <row r="350" spans="1:23" ht="51.75" customHeight="1">
      <c r="A350" s="28"/>
      <c r="B350" s="29"/>
      <c r="C350" s="30"/>
      <c r="D350" s="40"/>
      <c r="E350" s="34"/>
      <c r="F350" s="996"/>
      <c r="G350" s="32"/>
      <c r="H350" s="32"/>
      <c r="I350" s="32"/>
      <c r="J350" s="32"/>
      <c r="K350" s="32"/>
      <c r="L350" s="588"/>
      <c r="M350" s="32"/>
      <c r="N350" s="29"/>
      <c r="O350" s="29"/>
      <c r="P350" s="29"/>
      <c r="Q350" s="29"/>
      <c r="R350" s="1106"/>
      <c r="S350" s="29"/>
      <c r="T350" s="29"/>
      <c r="U350" s="1061"/>
      <c r="V350" s="29"/>
      <c r="W350" s="30"/>
    </row>
    <row r="351" spans="1:23" ht="51.75" customHeight="1">
      <c r="A351" s="74"/>
      <c r="B351" s="42"/>
      <c r="C351" s="43"/>
      <c r="D351" s="44"/>
      <c r="E351" s="45"/>
      <c r="F351" s="996"/>
      <c r="G351" s="46"/>
      <c r="H351" s="46"/>
      <c r="I351" s="46"/>
      <c r="J351" s="46"/>
      <c r="K351" s="46"/>
      <c r="L351" s="987"/>
      <c r="M351" s="46"/>
      <c r="N351" s="42"/>
      <c r="O351" s="42"/>
      <c r="P351" s="42"/>
      <c r="Q351" s="42"/>
      <c r="R351" s="1106"/>
      <c r="S351" s="42"/>
      <c r="T351" s="42"/>
      <c r="U351" s="1061"/>
      <c r="V351" s="42"/>
      <c r="W351" s="43"/>
    </row>
    <row r="352" spans="1:23" ht="51.75" customHeight="1">
      <c r="A352" s="74"/>
      <c r="B352" s="42"/>
      <c r="C352" s="43"/>
      <c r="D352" s="44"/>
      <c r="E352" s="45"/>
      <c r="F352" s="996"/>
      <c r="G352" s="46"/>
      <c r="H352" s="46"/>
      <c r="I352" s="46"/>
      <c r="J352" s="46"/>
      <c r="K352" s="46"/>
      <c r="L352" s="987"/>
      <c r="M352" s="46"/>
      <c r="N352" s="42"/>
      <c r="O352" s="42"/>
      <c r="P352" s="42"/>
      <c r="Q352" s="42"/>
      <c r="R352" s="1106"/>
      <c r="S352" s="42"/>
      <c r="T352" s="42"/>
      <c r="U352" s="1061"/>
      <c r="V352" s="42"/>
      <c r="W352" s="43"/>
    </row>
    <row r="353" spans="1:24" ht="51.75" customHeight="1">
      <c r="A353" s="28"/>
      <c r="B353" s="29"/>
      <c r="C353" s="30"/>
      <c r="D353" s="40"/>
      <c r="E353" s="34"/>
      <c r="F353" s="996"/>
      <c r="G353" s="32"/>
      <c r="H353" s="32"/>
      <c r="I353" s="32"/>
      <c r="J353" s="32"/>
      <c r="K353" s="32"/>
      <c r="L353" s="588"/>
      <c r="M353" s="32"/>
      <c r="N353" s="29"/>
      <c r="O353" s="29"/>
      <c r="P353" s="29"/>
      <c r="Q353" s="29"/>
      <c r="R353" s="1106"/>
      <c r="S353" s="29"/>
      <c r="T353" s="29"/>
      <c r="U353" s="1061"/>
      <c r="V353" s="29"/>
      <c r="W353" s="30"/>
    </row>
    <row r="354" spans="1:24" ht="51.75" customHeight="1">
      <c r="A354" s="75"/>
      <c r="B354" s="48"/>
      <c r="C354" s="49"/>
      <c r="D354" s="50"/>
      <c r="E354" s="51"/>
      <c r="F354" s="997"/>
      <c r="G354" s="52"/>
      <c r="H354" s="52"/>
      <c r="I354" s="52"/>
      <c r="J354" s="52"/>
      <c r="K354" s="52"/>
      <c r="L354" s="988"/>
      <c r="M354" s="52"/>
      <c r="N354" s="48"/>
      <c r="O354" s="48"/>
      <c r="P354" s="48"/>
      <c r="Q354" s="48"/>
      <c r="R354" s="1107"/>
      <c r="S354" s="48"/>
      <c r="T354" s="48"/>
      <c r="U354" s="1098"/>
      <c r="V354" s="48"/>
      <c r="W354" s="49"/>
    </row>
    <row r="355" spans="1:24" ht="51.75" customHeight="1">
      <c r="A355" s="75"/>
      <c r="B355" s="48"/>
      <c r="C355" s="49"/>
      <c r="D355" s="50"/>
      <c r="E355" s="51"/>
      <c r="F355" s="997"/>
      <c r="G355" s="52"/>
      <c r="H355" s="52"/>
      <c r="I355" s="52"/>
      <c r="J355" s="52"/>
      <c r="K355" s="52"/>
      <c r="L355" s="988"/>
      <c r="M355" s="52"/>
      <c r="N355" s="48"/>
      <c r="O355" s="48"/>
      <c r="P355" s="48"/>
      <c r="Q355" s="48"/>
      <c r="R355" s="1107"/>
      <c r="S355" s="48"/>
      <c r="T355" s="48"/>
      <c r="U355" s="1098"/>
      <c r="V355" s="48"/>
      <c r="W355" s="49"/>
    </row>
    <row r="356" spans="1:24" ht="51.75" customHeight="1">
      <c r="A356" s="62"/>
      <c r="B356" s="20"/>
      <c r="C356" s="27"/>
      <c r="D356" s="31"/>
      <c r="E356" s="23"/>
      <c r="F356" s="1037"/>
      <c r="G356" s="26"/>
      <c r="H356" s="26"/>
      <c r="I356" s="26"/>
      <c r="J356" s="26"/>
      <c r="K356" s="26"/>
      <c r="L356" s="578"/>
      <c r="M356" s="26"/>
      <c r="N356" s="20"/>
      <c r="O356" s="20"/>
      <c r="P356" s="20"/>
      <c r="Q356" s="20"/>
      <c r="R356" s="1108"/>
      <c r="S356" s="20"/>
      <c r="T356" s="20"/>
      <c r="U356" s="1099"/>
      <c r="V356" s="20"/>
      <c r="W356" s="27"/>
    </row>
    <row r="357" spans="1:24" ht="51.75" customHeight="1">
      <c r="A357" s="28"/>
      <c r="B357" s="29"/>
      <c r="C357" s="30"/>
      <c r="D357" s="33"/>
      <c r="E357" s="34"/>
      <c r="F357" s="996"/>
      <c r="G357" s="32"/>
      <c r="H357" s="32"/>
      <c r="I357" s="32"/>
      <c r="J357" s="32"/>
      <c r="K357" s="32"/>
      <c r="L357" s="588"/>
      <c r="M357" s="32"/>
      <c r="N357" s="29"/>
      <c r="O357" s="29"/>
      <c r="P357" s="29"/>
      <c r="Q357" s="29"/>
      <c r="R357" s="1106"/>
      <c r="S357" s="29"/>
      <c r="T357" s="29"/>
      <c r="U357" s="1061"/>
      <c r="V357" s="29"/>
      <c r="W357" s="30"/>
    </row>
    <row r="358" spans="1:24" ht="51.75" customHeight="1">
      <c r="A358" s="62"/>
      <c r="B358" s="20"/>
      <c r="C358" s="27"/>
      <c r="D358" s="31"/>
      <c r="E358" s="23"/>
      <c r="F358" s="1037"/>
      <c r="G358" s="26"/>
      <c r="H358" s="26"/>
      <c r="I358" s="26"/>
      <c r="J358" s="26"/>
      <c r="K358" s="26"/>
      <c r="L358" s="578"/>
      <c r="M358" s="26"/>
      <c r="N358" s="20"/>
      <c r="O358" s="20"/>
      <c r="P358" s="20"/>
      <c r="Q358" s="20"/>
      <c r="R358" s="1108"/>
      <c r="S358" s="20"/>
      <c r="T358" s="20"/>
      <c r="U358" s="1099"/>
      <c r="V358" s="20"/>
      <c r="W358" s="27"/>
    </row>
    <row r="359" spans="1:24" ht="51.75" customHeight="1">
      <c r="A359" s="28"/>
      <c r="B359" s="29"/>
      <c r="C359" s="30"/>
      <c r="D359" s="33"/>
      <c r="E359" s="34"/>
      <c r="F359" s="996"/>
      <c r="G359" s="32"/>
      <c r="H359" s="32"/>
      <c r="I359" s="32"/>
      <c r="J359" s="32"/>
      <c r="K359" s="32"/>
      <c r="L359" s="588"/>
      <c r="M359" s="32"/>
      <c r="N359" s="29"/>
      <c r="O359" s="29"/>
      <c r="P359" s="29"/>
      <c r="Q359" s="29"/>
      <c r="R359" s="1106"/>
      <c r="S359" s="29"/>
      <c r="T359" s="29"/>
      <c r="U359" s="1061"/>
      <c r="V359" s="29"/>
      <c r="W359" s="30"/>
    </row>
    <row r="360" spans="1:24" ht="51.75" customHeight="1">
      <c r="A360" s="62"/>
      <c r="B360" s="20"/>
      <c r="C360" s="27"/>
      <c r="D360" s="31"/>
      <c r="E360" s="23"/>
      <c r="F360" s="1037"/>
      <c r="G360" s="26"/>
      <c r="H360" s="26"/>
      <c r="I360" s="26"/>
      <c r="J360" s="26"/>
      <c r="K360" s="26"/>
      <c r="L360" s="578"/>
      <c r="M360" s="26"/>
      <c r="N360" s="20"/>
      <c r="O360" s="20"/>
      <c r="P360" s="20"/>
      <c r="Q360" s="20"/>
      <c r="R360" s="1108"/>
      <c r="S360" s="20"/>
      <c r="T360" s="20"/>
      <c r="U360" s="1099"/>
      <c r="V360" s="20"/>
      <c r="W360" s="27"/>
    </row>
    <row r="361" spans="1:24" ht="51.75" customHeight="1">
      <c r="A361" s="62"/>
      <c r="B361" s="20"/>
      <c r="C361" s="27"/>
      <c r="D361" s="31"/>
      <c r="E361" s="23"/>
      <c r="F361" s="1037"/>
      <c r="G361" s="26"/>
      <c r="H361" s="26"/>
      <c r="I361" s="26"/>
      <c r="J361" s="26"/>
      <c r="K361" s="26"/>
      <c r="L361" s="578"/>
      <c r="M361" s="26"/>
      <c r="N361" s="20"/>
      <c r="O361" s="20"/>
      <c r="P361" s="20"/>
      <c r="Q361" s="20"/>
      <c r="R361" s="1108"/>
      <c r="S361" s="20"/>
      <c r="T361" s="20"/>
      <c r="U361" s="1099"/>
      <c r="V361" s="20"/>
      <c r="W361" s="27"/>
      <c r="X361" s="1"/>
    </row>
    <row r="362" spans="1:24" ht="51.75" customHeight="1">
      <c r="A362" s="28"/>
      <c r="B362" s="29"/>
      <c r="C362" s="30"/>
      <c r="D362" s="33"/>
      <c r="E362" s="34"/>
      <c r="F362" s="996"/>
      <c r="G362" s="32"/>
      <c r="H362" s="32"/>
      <c r="I362" s="32"/>
      <c r="J362" s="32"/>
      <c r="K362" s="32"/>
      <c r="L362" s="588"/>
      <c r="M362" s="32"/>
      <c r="N362" s="29"/>
      <c r="O362" s="29"/>
      <c r="P362" s="29"/>
      <c r="Q362" s="29"/>
      <c r="R362" s="1106"/>
      <c r="S362" s="29"/>
      <c r="T362" s="29"/>
      <c r="U362" s="1061"/>
      <c r="V362" s="29"/>
      <c r="W362" s="30"/>
      <c r="X362" s="1"/>
    </row>
    <row r="363" spans="1:24" ht="51.75" customHeight="1" thickBot="1">
      <c r="A363" s="76"/>
      <c r="B363" s="64"/>
      <c r="C363" s="65"/>
      <c r="D363" s="66"/>
      <c r="E363" s="67"/>
      <c r="F363" s="1039"/>
      <c r="G363" s="68"/>
      <c r="H363" s="68"/>
      <c r="I363" s="68"/>
      <c r="J363" s="68"/>
      <c r="K363" s="68"/>
      <c r="L363" s="990"/>
      <c r="M363" s="68"/>
      <c r="N363" s="64"/>
      <c r="O363" s="64"/>
      <c r="P363" s="64"/>
      <c r="Q363" s="64"/>
      <c r="R363" s="1110"/>
      <c r="S363" s="64"/>
      <c r="T363" s="64"/>
      <c r="U363" s="1101"/>
      <c r="V363" s="64"/>
      <c r="W363" s="65"/>
    </row>
    <row r="364" spans="1:24" ht="51.75" customHeight="1">
      <c r="A364" s="71"/>
      <c r="B364" s="71"/>
      <c r="C364" s="71"/>
      <c r="D364" s="72"/>
      <c r="E364" s="72"/>
      <c r="F364" s="1000"/>
      <c r="G364" s="71"/>
      <c r="H364" s="71"/>
      <c r="I364" s="71"/>
      <c r="J364" s="71"/>
      <c r="K364" s="71"/>
      <c r="L364" s="573"/>
      <c r="M364" s="71"/>
      <c r="N364" s="71"/>
      <c r="O364" s="71"/>
      <c r="P364" s="71"/>
      <c r="Q364" s="71"/>
      <c r="R364" s="1000"/>
      <c r="S364" s="71"/>
      <c r="T364" s="71"/>
      <c r="U364" s="1102"/>
      <c r="V364" s="71"/>
      <c r="W364" s="71"/>
      <c r="X364" s="10"/>
    </row>
    <row r="365" spans="1:24" ht="51.75" customHeight="1">
      <c r="A365" s="1" t="s">
        <v>1</v>
      </c>
      <c r="B365" s="2"/>
      <c r="C365" s="1"/>
      <c r="D365" s="1"/>
      <c r="E365" s="2"/>
      <c r="G365" s="1"/>
      <c r="H365" s="1"/>
      <c r="I365" s="1"/>
      <c r="J365" s="1"/>
      <c r="K365" s="1"/>
      <c r="L365" s="572"/>
      <c r="M365" s="1"/>
      <c r="N365" s="1"/>
      <c r="O365" s="1"/>
      <c r="P365" s="1"/>
      <c r="Q365" s="1"/>
      <c r="S365" s="1"/>
      <c r="T365" s="1"/>
      <c r="V365" s="1"/>
      <c r="W365" s="1"/>
      <c r="X365" s="1"/>
    </row>
    <row r="366" spans="1:24" ht="51.75" customHeight="1">
      <c r="A366" s="1" t="s">
        <v>9449</v>
      </c>
      <c r="B366" s="1"/>
      <c r="C366" s="2"/>
      <c r="D366" s="1"/>
      <c r="E366" s="2"/>
      <c r="G366" s="1"/>
      <c r="H366" s="1"/>
      <c r="I366" s="1"/>
      <c r="J366" s="1"/>
      <c r="K366" s="1"/>
      <c r="L366" s="572"/>
      <c r="M366" s="1"/>
      <c r="N366" s="1"/>
      <c r="O366" s="1"/>
      <c r="P366" s="1"/>
      <c r="Q366" s="1"/>
      <c r="S366" s="1"/>
      <c r="T366" s="1"/>
      <c r="V366" s="1"/>
      <c r="W366" s="1"/>
      <c r="X366" s="1"/>
    </row>
    <row r="367" spans="1:24" ht="51.75" customHeight="1" thickBot="1">
      <c r="E367" s="4"/>
      <c r="F367" s="1035"/>
      <c r="G367" s="4"/>
      <c r="H367" s="4"/>
      <c r="I367" s="4"/>
    </row>
    <row r="368" spans="1:24" ht="51.75" customHeight="1">
      <c r="A368" s="5" t="s">
        <v>3</v>
      </c>
      <c r="B368" s="6" t="s">
        <v>4</v>
      </c>
      <c r="C368" s="7" t="s">
        <v>5</v>
      </c>
      <c r="D368" s="8" t="s">
        <v>6</v>
      </c>
      <c r="E368" s="9" t="s">
        <v>6</v>
      </c>
      <c r="F368" s="998"/>
      <c r="G368" s="3777" t="s">
        <v>9502</v>
      </c>
      <c r="H368" s="3777"/>
      <c r="I368" s="977"/>
      <c r="J368" s="3777" t="s">
        <v>9503</v>
      </c>
      <c r="K368" s="3777"/>
      <c r="L368" s="985"/>
      <c r="M368" s="3777" t="s">
        <v>9527</v>
      </c>
      <c r="N368" s="3777"/>
      <c r="O368" s="977"/>
      <c r="P368" s="3777" t="s">
        <v>5436</v>
      </c>
      <c r="Q368" s="3777"/>
      <c r="R368" s="1105"/>
      <c r="S368" s="977"/>
      <c r="T368" s="977"/>
      <c r="U368" s="1096"/>
      <c r="V368" s="3777"/>
      <c r="W368" s="3777"/>
      <c r="X368" s="10"/>
    </row>
    <row r="369" spans="1:24" ht="51.75" customHeight="1" thickBot="1">
      <c r="A369" s="11"/>
      <c r="B369" s="12"/>
      <c r="C369" s="13" t="s">
        <v>11</v>
      </c>
      <c r="D369" s="14" t="s">
        <v>12</v>
      </c>
      <c r="E369" s="15" t="s">
        <v>13</v>
      </c>
      <c r="F369" s="999"/>
      <c r="G369" s="17" t="s">
        <v>9453</v>
      </c>
      <c r="H369" s="17" t="s">
        <v>16</v>
      </c>
      <c r="I369" s="17"/>
      <c r="J369" s="17" t="s">
        <v>9454</v>
      </c>
      <c r="K369" s="17" t="s">
        <v>16</v>
      </c>
      <c r="L369" s="986"/>
      <c r="M369" s="17" t="s">
        <v>9454</v>
      </c>
      <c r="N369" s="17" t="s">
        <v>16</v>
      </c>
      <c r="O369" s="17"/>
      <c r="P369" s="17" t="s">
        <v>9454</v>
      </c>
      <c r="Q369" s="17" t="s">
        <v>16</v>
      </c>
      <c r="R369" s="1060"/>
      <c r="S369" s="17"/>
      <c r="T369" s="17"/>
      <c r="U369" s="1097"/>
      <c r="V369" s="17" t="s">
        <v>9454</v>
      </c>
      <c r="W369" s="18" t="s">
        <v>16</v>
      </c>
      <c r="X369" s="10"/>
    </row>
    <row r="370" spans="1:24" ht="51.75" customHeight="1">
      <c r="A370" s="62"/>
      <c r="B370" s="20"/>
      <c r="C370" s="21"/>
      <c r="D370" s="22"/>
      <c r="E370" s="23"/>
      <c r="F370" s="1040"/>
      <c r="G370" s="25"/>
      <c r="H370" s="25"/>
      <c r="I370" s="25"/>
      <c r="J370" s="25"/>
      <c r="K370" s="26"/>
      <c r="L370" s="578"/>
      <c r="M370" s="26"/>
      <c r="N370" s="20"/>
      <c r="O370" s="20"/>
      <c r="P370" s="20"/>
      <c r="Q370" s="20"/>
      <c r="R370" s="1108"/>
      <c r="S370" s="20"/>
      <c r="T370" s="20"/>
      <c r="U370" s="1099"/>
      <c r="V370" s="20"/>
      <c r="W370" s="27"/>
    </row>
    <row r="371" spans="1:24" ht="51.75" customHeight="1">
      <c r="A371" s="28"/>
      <c r="B371" s="29"/>
      <c r="C371" s="30"/>
      <c r="D371" s="31"/>
      <c r="E371" s="23"/>
      <c r="F371" s="996"/>
      <c r="G371" s="29"/>
      <c r="H371" s="29"/>
      <c r="I371" s="29"/>
      <c r="J371" s="29"/>
      <c r="K371" s="32"/>
      <c r="L371" s="588"/>
      <c r="M371" s="32"/>
      <c r="N371" s="29"/>
      <c r="O371" s="29"/>
      <c r="P371" s="29"/>
      <c r="Q371" s="29"/>
      <c r="R371" s="1106"/>
      <c r="S371" s="29"/>
      <c r="T371" s="29"/>
      <c r="U371" s="1061"/>
      <c r="V371" s="29"/>
      <c r="W371" s="30"/>
    </row>
    <row r="372" spans="1:24" ht="51.75" customHeight="1">
      <c r="A372" s="28"/>
      <c r="B372" s="29"/>
      <c r="C372" s="30"/>
      <c r="D372" s="33"/>
      <c r="E372" s="34"/>
      <c r="F372" s="996"/>
      <c r="G372" s="29"/>
      <c r="H372" s="29"/>
      <c r="I372" s="29"/>
      <c r="J372" s="29"/>
      <c r="K372" s="32"/>
      <c r="L372" s="588"/>
      <c r="M372" s="32"/>
      <c r="N372" s="29"/>
      <c r="O372" s="29"/>
      <c r="P372" s="29"/>
      <c r="Q372" s="29"/>
      <c r="R372" s="1106"/>
      <c r="S372" s="29"/>
      <c r="T372" s="29"/>
      <c r="U372" s="1061"/>
      <c r="V372" s="29"/>
      <c r="W372" s="30"/>
    </row>
    <row r="373" spans="1:24" ht="51.75" customHeight="1">
      <c r="A373" s="28"/>
      <c r="B373" s="29"/>
      <c r="C373" s="30"/>
      <c r="D373" s="33"/>
      <c r="E373" s="34"/>
      <c r="F373" s="996"/>
      <c r="G373" s="32"/>
      <c r="H373" s="32"/>
      <c r="I373" s="32"/>
      <c r="J373" s="32"/>
      <c r="K373" s="32"/>
      <c r="L373" s="588"/>
      <c r="M373" s="32"/>
      <c r="N373" s="29"/>
      <c r="O373" s="29"/>
      <c r="P373" s="29"/>
      <c r="Q373" s="29"/>
      <c r="R373" s="1106"/>
      <c r="S373" s="29"/>
      <c r="T373" s="29"/>
      <c r="U373" s="1061"/>
      <c r="V373" s="29"/>
      <c r="W373" s="30"/>
    </row>
    <row r="374" spans="1:24" ht="51.75" customHeight="1">
      <c r="A374" s="28"/>
      <c r="B374" s="29"/>
      <c r="C374" s="30"/>
      <c r="D374" s="33"/>
      <c r="E374" s="34"/>
      <c r="F374" s="996"/>
      <c r="G374" s="32"/>
      <c r="H374" s="32"/>
      <c r="I374" s="32"/>
      <c r="J374" s="32"/>
      <c r="K374" s="32"/>
      <c r="L374" s="588"/>
      <c r="M374" s="32"/>
      <c r="N374" s="29"/>
      <c r="O374" s="29"/>
      <c r="P374" s="29"/>
      <c r="Q374" s="29"/>
      <c r="R374" s="1106"/>
      <c r="S374" s="29"/>
      <c r="T374" s="29"/>
      <c r="U374" s="1061"/>
      <c r="V374" s="29"/>
      <c r="W374" s="30"/>
    </row>
    <row r="375" spans="1:24" ht="51.75" customHeight="1">
      <c r="A375" s="28"/>
      <c r="B375" s="29"/>
      <c r="C375" s="30"/>
      <c r="D375" s="33"/>
      <c r="E375" s="34"/>
      <c r="F375" s="996"/>
      <c r="G375" s="32"/>
      <c r="H375" s="32"/>
      <c r="I375" s="32"/>
      <c r="J375" s="32"/>
      <c r="K375" s="32"/>
      <c r="L375" s="588"/>
      <c r="M375" s="32"/>
      <c r="N375" s="29"/>
      <c r="O375" s="29"/>
      <c r="P375" s="29"/>
      <c r="Q375" s="29"/>
      <c r="R375" s="1106"/>
      <c r="S375" s="29"/>
      <c r="T375" s="29"/>
      <c r="U375" s="1061"/>
      <c r="V375" s="29"/>
      <c r="W375" s="30"/>
    </row>
    <row r="376" spans="1:24" ht="51.75" customHeight="1">
      <c r="A376" s="28"/>
      <c r="B376" s="29"/>
      <c r="C376" s="30"/>
      <c r="D376" s="33"/>
      <c r="E376" s="34"/>
      <c r="F376" s="996"/>
      <c r="G376" s="32"/>
      <c r="H376" s="32"/>
      <c r="I376" s="32"/>
      <c r="J376" s="32"/>
      <c r="K376" s="32"/>
      <c r="L376" s="588"/>
      <c r="M376" s="32"/>
      <c r="N376" s="29"/>
      <c r="O376" s="29"/>
      <c r="P376" s="29"/>
      <c r="Q376" s="29"/>
      <c r="R376" s="1106"/>
      <c r="S376" s="29"/>
      <c r="T376" s="29"/>
      <c r="U376" s="1061"/>
      <c r="V376" s="29"/>
      <c r="W376" s="30"/>
    </row>
    <row r="377" spans="1:24" ht="51.75" customHeight="1">
      <c r="A377" s="28"/>
      <c r="B377" s="29"/>
      <c r="C377" s="30"/>
      <c r="D377" s="33"/>
      <c r="E377" s="34"/>
      <c r="F377" s="996"/>
      <c r="G377" s="32"/>
      <c r="H377" s="32"/>
      <c r="I377" s="32"/>
      <c r="J377" s="32"/>
      <c r="K377" s="32"/>
      <c r="L377" s="588"/>
      <c r="M377" s="32"/>
      <c r="N377" s="29"/>
      <c r="O377" s="29"/>
      <c r="P377" s="29"/>
      <c r="Q377" s="29"/>
      <c r="R377" s="1106"/>
      <c r="S377" s="29"/>
      <c r="T377" s="29"/>
      <c r="U377" s="1061"/>
      <c r="V377" s="29"/>
      <c r="W377" s="30"/>
    </row>
    <row r="378" spans="1:24" ht="51.75" customHeight="1">
      <c r="A378" s="28"/>
      <c r="B378" s="29"/>
      <c r="C378" s="30"/>
      <c r="D378" s="33"/>
      <c r="E378" s="34"/>
      <c r="F378" s="996"/>
      <c r="G378" s="32"/>
      <c r="H378" s="32"/>
      <c r="I378" s="32"/>
      <c r="J378" s="32"/>
      <c r="K378" s="32"/>
      <c r="L378" s="588"/>
      <c r="M378" s="32"/>
      <c r="N378" s="29"/>
      <c r="O378" s="29"/>
      <c r="P378" s="29"/>
      <c r="Q378" s="29"/>
      <c r="R378" s="1106"/>
      <c r="S378" s="29"/>
      <c r="T378" s="29"/>
      <c r="U378" s="1061"/>
      <c r="V378" s="29"/>
      <c r="W378" s="30"/>
    </row>
    <row r="379" spans="1:24" ht="51.75" customHeight="1">
      <c r="A379" s="28"/>
      <c r="B379" s="29"/>
      <c r="C379" s="30"/>
      <c r="D379" s="33"/>
      <c r="E379" s="34"/>
      <c r="F379" s="996"/>
      <c r="G379" s="32"/>
      <c r="H379" s="32"/>
      <c r="I379" s="32"/>
      <c r="J379" s="32"/>
      <c r="K379" s="32"/>
      <c r="L379" s="588"/>
      <c r="M379" s="32"/>
      <c r="N379" s="29"/>
      <c r="O379" s="29"/>
      <c r="P379" s="29"/>
      <c r="Q379" s="29"/>
      <c r="R379" s="1106"/>
      <c r="S379" s="29"/>
      <c r="T379" s="29"/>
      <c r="U379" s="1061"/>
      <c r="V379" s="29"/>
      <c r="W379" s="30"/>
    </row>
    <row r="380" spans="1:24" ht="51.75" customHeight="1">
      <c r="A380" s="28"/>
      <c r="B380" s="29"/>
      <c r="C380" s="30"/>
      <c r="D380" s="33"/>
      <c r="E380" s="34"/>
      <c r="F380" s="996"/>
      <c r="G380" s="32"/>
      <c r="H380" s="32"/>
      <c r="I380" s="32"/>
      <c r="J380" s="32"/>
      <c r="K380" s="32"/>
      <c r="L380" s="588"/>
      <c r="M380" s="32"/>
      <c r="N380" s="29"/>
      <c r="O380" s="29"/>
      <c r="P380" s="29"/>
      <c r="Q380" s="29"/>
      <c r="R380" s="1106"/>
      <c r="S380" s="29"/>
      <c r="T380" s="29"/>
      <c r="U380" s="1061"/>
      <c r="V380" s="29"/>
      <c r="W380" s="30"/>
    </row>
    <row r="381" spans="1:24" ht="51.75" customHeight="1">
      <c r="A381" s="28"/>
      <c r="B381" s="29"/>
      <c r="C381" s="30"/>
      <c r="D381" s="33"/>
      <c r="E381" s="34"/>
      <c r="F381" s="996"/>
      <c r="G381" s="32"/>
      <c r="H381" s="32"/>
      <c r="I381" s="32"/>
      <c r="J381" s="32"/>
      <c r="K381" s="32"/>
      <c r="L381" s="588"/>
      <c r="M381" s="32"/>
      <c r="N381" s="29"/>
      <c r="O381" s="29"/>
      <c r="P381" s="29"/>
      <c r="Q381" s="29"/>
      <c r="R381" s="1106"/>
      <c r="S381" s="29"/>
      <c r="T381" s="29"/>
      <c r="U381" s="1061"/>
      <c r="V381" s="29"/>
      <c r="W381" s="30"/>
    </row>
    <row r="382" spans="1:24" ht="51.75" customHeight="1">
      <c r="A382" s="28"/>
      <c r="B382" s="29"/>
      <c r="C382" s="30"/>
      <c r="D382" s="33"/>
      <c r="E382" s="34"/>
      <c r="F382" s="996"/>
      <c r="G382" s="32"/>
      <c r="H382" s="32"/>
      <c r="I382" s="32"/>
      <c r="J382" s="32"/>
      <c r="K382" s="32"/>
      <c r="L382" s="588"/>
      <c r="M382" s="32"/>
      <c r="N382" s="29"/>
      <c r="O382" s="29"/>
      <c r="P382" s="29"/>
      <c r="Q382" s="29"/>
      <c r="R382" s="1106"/>
      <c r="S382" s="29"/>
      <c r="T382" s="29"/>
      <c r="U382" s="1061"/>
      <c r="V382" s="29"/>
      <c r="W382" s="30"/>
    </row>
    <row r="383" spans="1:24" ht="51.75" customHeight="1">
      <c r="A383" s="28"/>
      <c r="B383" s="29"/>
      <c r="C383" s="30"/>
      <c r="D383" s="33"/>
      <c r="E383" s="34"/>
      <c r="F383" s="996"/>
      <c r="G383" s="32"/>
      <c r="H383" s="32"/>
      <c r="I383" s="32"/>
      <c r="J383" s="32"/>
      <c r="K383" s="32"/>
      <c r="L383" s="588"/>
      <c r="M383" s="32"/>
      <c r="N383" s="29"/>
      <c r="O383" s="29"/>
      <c r="P383" s="29"/>
      <c r="Q383" s="29"/>
      <c r="R383" s="1106"/>
      <c r="S383" s="29"/>
      <c r="T383" s="29"/>
      <c r="U383" s="1061"/>
      <c r="V383" s="29"/>
      <c r="W383" s="30"/>
    </row>
    <row r="384" spans="1:24" ht="51.75" customHeight="1">
      <c r="A384" s="28"/>
      <c r="B384" s="29"/>
      <c r="C384" s="30"/>
      <c r="D384" s="33"/>
      <c r="E384" s="34"/>
      <c r="F384" s="996"/>
      <c r="G384" s="32"/>
      <c r="H384" s="32"/>
      <c r="I384" s="32"/>
      <c r="J384" s="32"/>
      <c r="K384" s="32"/>
      <c r="L384" s="588"/>
      <c r="M384" s="32"/>
      <c r="N384" s="29"/>
      <c r="O384" s="29"/>
      <c r="P384" s="29"/>
      <c r="Q384" s="29"/>
      <c r="R384" s="1106"/>
      <c r="S384" s="29"/>
      <c r="T384" s="29"/>
      <c r="U384" s="1061"/>
      <c r="V384" s="29"/>
      <c r="W384" s="30"/>
    </row>
    <row r="385" spans="1:24" ht="51.75" customHeight="1">
      <c r="A385" s="28"/>
      <c r="B385" s="29"/>
      <c r="C385" s="30"/>
      <c r="D385" s="33"/>
      <c r="E385" s="34"/>
      <c r="F385" s="996"/>
      <c r="G385" s="32"/>
      <c r="H385" s="32"/>
      <c r="I385" s="32"/>
      <c r="J385" s="32"/>
      <c r="K385" s="32"/>
      <c r="L385" s="588"/>
      <c r="M385" s="32"/>
      <c r="N385" s="29"/>
      <c r="O385" s="29"/>
      <c r="P385" s="29"/>
      <c r="Q385" s="29"/>
      <c r="R385" s="1106"/>
      <c r="S385" s="29"/>
      <c r="T385" s="29"/>
      <c r="U385" s="1061"/>
      <c r="V385" s="29"/>
      <c r="W385" s="30"/>
    </row>
    <row r="386" spans="1:24" ht="51.75" customHeight="1">
      <c r="A386" s="28"/>
      <c r="B386" s="29"/>
      <c r="C386" s="30"/>
      <c r="D386" s="33"/>
      <c r="E386" s="34"/>
      <c r="F386" s="996"/>
      <c r="G386" s="32"/>
      <c r="H386" s="32"/>
      <c r="I386" s="32"/>
      <c r="J386" s="32"/>
      <c r="K386" s="32"/>
      <c r="L386" s="588"/>
      <c r="M386" s="32"/>
      <c r="N386" s="29"/>
      <c r="O386" s="29"/>
      <c r="P386" s="29"/>
      <c r="Q386" s="29"/>
      <c r="R386" s="1106"/>
      <c r="S386" s="29"/>
      <c r="T386" s="29"/>
      <c r="U386" s="1061"/>
      <c r="V386" s="29"/>
      <c r="W386" s="30"/>
    </row>
    <row r="387" spans="1:24" ht="51.75" customHeight="1">
      <c r="A387" s="28"/>
      <c r="B387" s="29"/>
      <c r="C387" s="30"/>
      <c r="D387" s="33"/>
      <c r="E387" s="34"/>
      <c r="F387" s="996"/>
      <c r="G387" s="32"/>
      <c r="H387" s="32"/>
      <c r="I387" s="32"/>
      <c r="J387" s="32"/>
      <c r="K387" s="32"/>
      <c r="L387" s="588"/>
      <c r="M387" s="32"/>
      <c r="N387" s="29"/>
      <c r="O387" s="29"/>
      <c r="P387" s="29"/>
      <c r="Q387" s="29"/>
      <c r="R387" s="1106"/>
      <c r="S387" s="29"/>
      <c r="T387" s="29"/>
      <c r="U387" s="1061"/>
      <c r="V387" s="29"/>
      <c r="W387" s="30"/>
    </row>
    <row r="388" spans="1:24" ht="51.75" customHeight="1">
      <c r="A388" s="28"/>
      <c r="B388" s="29"/>
      <c r="C388" s="30"/>
      <c r="D388" s="33"/>
      <c r="E388" s="34"/>
      <c r="F388" s="996"/>
      <c r="G388" s="32"/>
      <c r="H388" s="32"/>
      <c r="I388" s="32"/>
      <c r="J388" s="32"/>
      <c r="K388" s="32"/>
      <c r="L388" s="588"/>
      <c r="M388" s="32"/>
      <c r="N388" s="29"/>
      <c r="O388" s="29"/>
      <c r="P388" s="29"/>
      <c r="Q388" s="29"/>
      <c r="R388" s="1106"/>
      <c r="S388" s="29"/>
      <c r="T388" s="29"/>
      <c r="U388" s="1061"/>
      <c r="V388" s="29"/>
      <c r="W388" s="30"/>
    </row>
    <row r="389" spans="1:24" ht="51.75" customHeight="1">
      <c r="A389" s="28"/>
      <c r="B389" s="29"/>
      <c r="C389" s="30"/>
      <c r="D389" s="40"/>
      <c r="E389" s="34"/>
      <c r="F389" s="996"/>
      <c r="G389" s="32"/>
      <c r="H389" s="32"/>
      <c r="I389" s="32"/>
      <c r="J389" s="32"/>
      <c r="K389" s="32"/>
      <c r="L389" s="588"/>
      <c r="M389" s="32"/>
      <c r="N389" s="29"/>
      <c r="O389" s="29"/>
      <c r="P389" s="29"/>
      <c r="Q389" s="29"/>
      <c r="R389" s="1106"/>
      <c r="S389" s="29"/>
      <c r="T389" s="29"/>
      <c r="U389" s="1061"/>
      <c r="V389" s="29"/>
      <c r="W389" s="30"/>
    </row>
    <row r="390" spans="1:24" ht="51.75" customHeight="1">
      <c r="A390" s="74"/>
      <c r="B390" s="42"/>
      <c r="C390" s="43"/>
      <c r="D390" s="44"/>
      <c r="E390" s="45"/>
      <c r="F390" s="996"/>
      <c r="G390" s="46"/>
      <c r="H390" s="46"/>
      <c r="I390" s="46"/>
      <c r="J390" s="46"/>
      <c r="K390" s="46"/>
      <c r="L390" s="987"/>
      <c r="M390" s="46"/>
      <c r="N390" s="42"/>
      <c r="O390" s="42"/>
      <c r="P390" s="42"/>
      <c r="Q390" s="42"/>
      <c r="R390" s="1106"/>
      <c r="S390" s="42"/>
      <c r="T390" s="42"/>
      <c r="U390" s="1061"/>
      <c r="V390" s="42"/>
      <c r="W390" s="43"/>
    </row>
    <row r="391" spans="1:24" ht="51.75" customHeight="1">
      <c r="A391" s="74"/>
      <c r="B391" s="42"/>
      <c r="C391" s="43"/>
      <c r="D391" s="44"/>
      <c r="E391" s="45"/>
      <c r="F391" s="996"/>
      <c r="G391" s="46"/>
      <c r="H391" s="46"/>
      <c r="I391" s="46"/>
      <c r="J391" s="46"/>
      <c r="K391" s="46"/>
      <c r="L391" s="987"/>
      <c r="M391" s="46"/>
      <c r="N391" s="42"/>
      <c r="O391" s="42"/>
      <c r="P391" s="42"/>
      <c r="Q391" s="42"/>
      <c r="R391" s="1106"/>
      <c r="S391" s="42"/>
      <c r="T391" s="42"/>
      <c r="U391" s="1061"/>
      <c r="V391" s="42"/>
      <c r="W391" s="43"/>
    </row>
    <row r="392" spans="1:24" ht="51.75" customHeight="1">
      <c r="A392" s="28"/>
      <c r="B392" s="29"/>
      <c r="C392" s="30"/>
      <c r="D392" s="40"/>
      <c r="E392" s="34"/>
      <c r="F392" s="996"/>
      <c r="G392" s="32"/>
      <c r="H392" s="32"/>
      <c r="I392" s="32"/>
      <c r="J392" s="32"/>
      <c r="K392" s="32"/>
      <c r="L392" s="588"/>
      <c r="M392" s="32"/>
      <c r="N392" s="29"/>
      <c r="O392" s="29"/>
      <c r="P392" s="29"/>
      <c r="Q392" s="29"/>
      <c r="R392" s="1106"/>
      <c r="S392" s="29"/>
      <c r="T392" s="29"/>
      <c r="U392" s="1061"/>
      <c r="V392" s="29"/>
      <c r="W392" s="30"/>
    </row>
    <row r="393" spans="1:24" ht="51.75" customHeight="1">
      <c r="A393" s="75"/>
      <c r="B393" s="48"/>
      <c r="C393" s="49"/>
      <c r="D393" s="50"/>
      <c r="E393" s="51"/>
      <c r="F393" s="997"/>
      <c r="G393" s="52"/>
      <c r="H393" s="52"/>
      <c r="I393" s="52"/>
      <c r="J393" s="52"/>
      <c r="K393" s="52"/>
      <c r="L393" s="988"/>
      <c r="M393" s="52"/>
      <c r="N393" s="48"/>
      <c r="O393" s="48"/>
      <c r="P393" s="48"/>
      <c r="Q393" s="48"/>
      <c r="R393" s="1107"/>
      <c r="S393" s="48"/>
      <c r="T393" s="48"/>
      <c r="U393" s="1098"/>
      <c r="V393" s="48"/>
      <c r="W393" s="49"/>
    </row>
    <row r="394" spans="1:24" ht="51.75" customHeight="1">
      <c r="A394" s="75"/>
      <c r="B394" s="48"/>
      <c r="C394" s="49"/>
      <c r="D394" s="50"/>
      <c r="E394" s="51"/>
      <c r="F394" s="997"/>
      <c r="G394" s="52"/>
      <c r="H394" s="52"/>
      <c r="I394" s="52"/>
      <c r="J394" s="52"/>
      <c r="K394" s="52"/>
      <c r="L394" s="988"/>
      <c r="M394" s="52"/>
      <c r="N394" s="48"/>
      <c r="O394" s="48"/>
      <c r="P394" s="48"/>
      <c r="Q394" s="48"/>
      <c r="R394" s="1107"/>
      <c r="S394" s="48"/>
      <c r="T394" s="48"/>
      <c r="U394" s="1098"/>
      <c r="V394" s="48"/>
      <c r="W394" s="49"/>
    </row>
    <row r="395" spans="1:24" ht="51.75" customHeight="1">
      <c r="A395" s="62"/>
      <c r="B395" s="20"/>
      <c r="C395" s="27"/>
      <c r="D395" s="31"/>
      <c r="E395" s="23"/>
      <c r="F395" s="1037"/>
      <c r="G395" s="26"/>
      <c r="H395" s="26"/>
      <c r="I395" s="26"/>
      <c r="J395" s="26"/>
      <c r="K395" s="26"/>
      <c r="L395" s="578"/>
      <c r="M395" s="26"/>
      <c r="N395" s="20"/>
      <c r="O395" s="20"/>
      <c r="P395" s="20"/>
      <c r="Q395" s="20"/>
      <c r="R395" s="1108"/>
      <c r="S395" s="20"/>
      <c r="T395" s="20"/>
      <c r="U395" s="1099"/>
      <c r="V395" s="20"/>
      <c r="W395" s="27"/>
    </row>
    <row r="396" spans="1:24" ht="51.75" customHeight="1">
      <c r="A396" s="28"/>
      <c r="B396" s="29"/>
      <c r="C396" s="30"/>
      <c r="D396" s="33"/>
      <c r="E396" s="34"/>
      <c r="F396" s="996"/>
      <c r="G396" s="32"/>
      <c r="H396" s="32"/>
      <c r="I396" s="32"/>
      <c r="J396" s="32"/>
      <c r="K396" s="32"/>
      <c r="L396" s="588"/>
      <c r="M396" s="32"/>
      <c r="N396" s="29"/>
      <c r="O396" s="29"/>
      <c r="P396" s="29"/>
      <c r="Q396" s="29"/>
      <c r="R396" s="1106"/>
      <c r="S396" s="29"/>
      <c r="T396" s="29"/>
      <c r="U396" s="1061"/>
      <c r="V396" s="29"/>
      <c r="W396" s="30"/>
    </row>
    <row r="397" spans="1:24" ht="51.75" customHeight="1">
      <c r="A397" s="62"/>
      <c r="B397" s="20"/>
      <c r="C397" s="27"/>
      <c r="D397" s="31"/>
      <c r="E397" s="23"/>
      <c r="F397" s="1037"/>
      <c r="G397" s="26"/>
      <c r="H397" s="26"/>
      <c r="I397" s="26"/>
      <c r="J397" s="26"/>
      <c r="K397" s="26"/>
      <c r="L397" s="578"/>
      <c r="M397" s="26"/>
      <c r="N397" s="20"/>
      <c r="O397" s="20"/>
      <c r="P397" s="20"/>
      <c r="Q397" s="20"/>
      <c r="R397" s="1108"/>
      <c r="S397" s="20"/>
      <c r="T397" s="20"/>
      <c r="U397" s="1099"/>
      <c r="V397" s="20"/>
      <c r="W397" s="27"/>
    </row>
    <row r="398" spans="1:24" ht="51.75" customHeight="1">
      <c r="A398" s="28"/>
      <c r="B398" s="29"/>
      <c r="C398" s="30"/>
      <c r="D398" s="33"/>
      <c r="E398" s="34"/>
      <c r="F398" s="996"/>
      <c r="G398" s="32"/>
      <c r="H398" s="32"/>
      <c r="I398" s="32"/>
      <c r="J398" s="32"/>
      <c r="K398" s="32"/>
      <c r="L398" s="588"/>
      <c r="M398" s="32"/>
      <c r="N398" s="29"/>
      <c r="O398" s="29"/>
      <c r="P398" s="29"/>
      <c r="Q398" s="29"/>
      <c r="R398" s="1106"/>
      <c r="S398" s="29"/>
      <c r="T398" s="29"/>
      <c r="U398" s="1061"/>
      <c r="V398" s="29"/>
      <c r="W398" s="30"/>
    </row>
    <row r="399" spans="1:24" ht="51.75" customHeight="1">
      <c r="A399" s="62"/>
      <c r="B399" s="20"/>
      <c r="C399" s="27"/>
      <c r="D399" s="31"/>
      <c r="E399" s="23"/>
      <c r="F399" s="1037"/>
      <c r="G399" s="26"/>
      <c r="H399" s="26"/>
      <c r="I399" s="26"/>
      <c r="J399" s="26"/>
      <c r="K399" s="26"/>
      <c r="L399" s="578"/>
      <c r="M399" s="26"/>
      <c r="N399" s="20"/>
      <c r="O399" s="20"/>
      <c r="P399" s="20"/>
      <c r="Q399" s="20"/>
      <c r="R399" s="1108"/>
      <c r="S399" s="20"/>
      <c r="T399" s="20"/>
      <c r="U399" s="1099"/>
      <c r="V399" s="20"/>
      <c r="W399" s="27"/>
    </row>
    <row r="400" spans="1:24" ht="51.75" customHeight="1">
      <c r="A400" s="62"/>
      <c r="B400" s="20"/>
      <c r="C400" s="27"/>
      <c r="D400" s="31"/>
      <c r="E400" s="23"/>
      <c r="F400" s="1037"/>
      <c r="G400" s="26"/>
      <c r="H400" s="26"/>
      <c r="I400" s="26"/>
      <c r="J400" s="26"/>
      <c r="K400" s="26"/>
      <c r="L400" s="578"/>
      <c r="M400" s="26"/>
      <c r="N400" s="20"/>
      <c r="O400" s="20"/>
      <c r="P400" s="20"/>
      <c r="Q400" s="20"/>
      <c r="R400" s="1108"/>
      <c r="S400" s="20"/>
      <c r="T400" s="20"/>
      <c r="U400" s="1099"/>
      <c r="V400" s="20"/>
      <c r="W400" s="27"/>
      <c r="X400" s="1"/>
    </row>
    <row r="401" spans="1:24" ht="51.75" customHeight="1">
      <c r="A401" s="28"/>
      <c r="B401" s="29"/>
      <c r="C401" s="30"/>
      <c r="D401" s="33"/>
      <c r="E401" s="34"/>
      <c r="F401" s="996"/>
      <c r="G401" s="32"/>
      <c r="H401" s="32"/>
      <c r="I401" s="32"/>
      <c r="J401" s="32"/>
      <c r="K401" s="32"/>
      <c r="L401" s="588"/>
      <c r="M401" s="32"/>
      <c r="N401" s="29"/>
      <c r="O401" s="29"/>
      <c r="P401" s="29"/>
      <c r="Q401" s="29"/>
      <c r="R401" s="1106"/>
      <c r="S401" s="29"/>
      <c r="T401" s="29"/>
      <c r="U401" s="1061"/>
      <c r="V401" s="29"/>
      <c r="W401" s="30"/>
      <c r="X401" s="1"/>
    </row>
    <row r="402" spans="1:24" ht="51.75" customHeight="1" thickBot="1">
      <c r="A402" s="76"/>
      <c r="B402" s="64"/>
      <c r="C402" s="65"/>
      <c r="D402" s="66"/>
      <c r="E402" s="67"/>
      <c r="F402" s="1039"/>
      <c r="G402" s="68"/>
      <c r="H402" s="68"/>
      <c r="I402" s="68"/>
      <c r="J402" s="68"/>
      <c r="K402" s="68"/>
      <c r="L402" s="990"/>
      <c r="M402" s="68"/>
      <c r="N402" s="64"/>
      <c r="O402" s="64"/>
      <c r="P402" s="64"/>
      <c r="Q402" s="64"/>
      <c r="R402" s="1110"/>
      <c r="S402" s="64"/>
      <c r="T402" s="64"/>
      <c r="U402" s="1101"/>
      <c r="V402" s="64"/>
      <c r="W402" s="65"/>
    </row>
    <row r="403" spans="1:24" ht="51.75" customHeight="1">
      <c r="A403" s="71"/>
      <c r="B403" s="71"/>
      <c r="C403" s="71"/>
      <c r="D403" s="72"/>
      <c r="E403" s="72"/>
      <c r="F403" s="1000"/>
      <c r="G403" s="71"/>
      <c r="H403" s="71"/>
      <c r="I403" s="71"/>
      <c r="J403" s="71"/>
      <c r="K403" s="71"/>
      <c r="L403" s="573"/>
      <c r="M403" s="71"/>
      <c r="N403" s="71"/>
      <c r="O403" s="71"/>
      <c r="P403" s="71"/>
      <c r="Q403" s="71"/>
      <c r="R403" s="1000"/>
      <c r="S403" s="71"/>
      <c r="T403" s="71"/>
      <c r="U403" s="1102"/>
      <c r="V403" s="71"/>
      <c r="W403" s="71"/>
      <c r="X403" s="10"/>
    </row>
    <row r="404" spans="1:24" ht="51.75" customHeight="1">
      <c r="A404" s="1" t="s">
        <v>1</v>
      </c>
      <c r="B404" s="2"/>
      <c r="C404" s="1"/>
      <c r="D404" s="1"/>
      <c r="E404" s="2"/>
      <c r="G404" s="1"/>
      <c r="H404" s="1"/>
      <c r="I404" s="1"/>
      <c r="J404" s="1"/>
      <c r="K404" s="1"/>
      <c r="L404" s="572"/>
      <c r="M404" s="1"/>
      <c r="N404" s="1"/>
      <c r="O404" s="1"/>
      <c r="P404" s="1"/>
      <c r="Q404" s="1"/>
      <c r="S404" s="1"/>
      <c r="T404" s="1"/>
      <c r="V404" s="1"/>
      <c r="W404" s="1"/>
      <c r="X404" s="1"/>
    </row>
    <row r="405" spans="1:24" ht="51.75" customHeight="1">
      <c r="A405" s="1" t="s">
        <v>9449</v>
      </c>
      <c r="B405" s="1"/>
      <c r="C405" s="2"/>
      <c r="D405" s="1"/>
      <c r="E405" s="2"/>
      <c r="G405" s="1"/>
      <c r="H405" s="1"/>
      <c r="I405" s="1"/>
      <c r="J405" s="1"/>
      <c r="K405" s="1"/>
      <c r="L405" s="572"/>
      <c r="M405" s="1"/>
      <c r="N405" s="1"/>
      <c r="O405" s="1"/>
      <c r="P405" s="1"/>
      <c r="Q405" s="1"/>
      <c r="S405" s="1"/>
      <c r="T405" s="1"/>
      <c r="V405" s="1"/>
      <c r="W405" s="1"/>
      <c r="X405" s="1"/>
    </row>
    <row r="406" spans="1:24" ht="51.75" customHeight="1" thickBot="1">
      <c r="E406" s="4"/>
      <c r="F406" s="1035"/>
      <c r="G406" s="4"/>
      <c r="H406" s="4"/>
      <c r="I406" s="4"/>
    </row>
    <row r="407" spans="1:24" ht="51.75" customHeight="1">
      <c r="A407" s="5" t="s">
        <v>3</v>
      </c>
      <c r="B407" s="6" t="s">
        <v>4</v>
      </c>
      <c r="C407" s="7" t="s">
        <v>5</v>
      </c>
      <c r="D407" s="8" t="s">
        <v>6</v>
      </c>
      <c r="E407" s="9" t="s">
        <v>6</v>
      </c>
      <c r="F407" s="998"/>
      <c r="G407" s="3777" t="s">
        <v>9502</v>
      </c>
      <c r="H407" s="3777"/>
      <c r="I407" s="977"/>
      <c r="J407" s="3777" t="s">
        <v>9503</v>
      </c>
      <c r="K407" s="3777"/>
      <c r="L407" s="985"/>
      <c r="M407" s="3777" t="s">
        <v>9527</v>
      </c>
      <c r="N407" s="3777"/>
      <c r="O407" s="977"/>
      <c r="P407" s="3777" t="s">
        <v>5436</v>
      </c>
      <c r="Q407" s="3777"/>
      <c r="R407" s="1105"/>
      <c r="S407" s="977"/>
      <c r="T407" s="977"/>
      <c r="U407" s="1096"/>
      <c r="V407" s="3777"/>
      <c r="W407" s="3777"/>
      <c r="X407" s="10"/>
    </row>
    <row r="408" spans="1:24" ht="51.75" customHeight="1" thickBot="1">
      <c r="A408" s="11"/>
      <c r="B408" s="12"/>
      <c r="C408" s="13" t="s">
        <v>11</v>
      </c>
      <c r="D408" s="14" t="s">
        <v>12</v>
      </c>
      <c r="E408" s="15" t="s">
        <v>13</v>
      </c>
      <c r="F408" s="999"/>
      <c r="G408" s="17" t="s">
        <v>9453</v>
      </c>
      <c r="H408" s="17" t="s">
        <v>16</v>
      </c>
      <c r="I408" s="17"/>
      <c r="J408" s="17" t="s">
        <v>9454</v>
      </c>
      <c r="K408" s="17" t="s">
        <v>16</v>
      </c>
      <c r="L408" s="986"/>
      <c r="M408" s="17" t="s">
        <v>9454</v>
      </c>
      <c r="N408" s="17" t="s">
        <v>16</v>
      </c>
      <c r="O408" s="17"/>
      <c r="P408" s="17" t="s">
        <v>9454</v>
      </c>
      <c r="Q408" s="17" t="s">
        <v>16</v>
      </c>
      <c r="R408" s="1060"/>
      <c r="S408" s="17"/>
      <c r="T408" s="17"/>
      <c r="U408" s="1097"/>
      <c r="V408" s="17" t="s">
        <v>9454</v>
      </c>
      <c r="W408" s="18" t="s">
        <v>16</v>
      </c>
      <c r="X408" s="10"/>
    </row>
    <row r="409" spans="1:24" ht="51.75" customHeight="1">
      <c r="A409" s="62"/>
      <c r="B409" s="20"/>
      <c r="C409" s="21"/>
      <c r="D409" s="22"/>
      <c r="E409" s="23"/>
      <c r="F409" s="1040"/>
      <c r="G409" s="25"/>
      <c r="H409" s="25"/>
      <c r="I409" s="25"/>
      <c r="J409" s="25"/>
      <c r="K409" s="26"/>
      <c r="L409" s="578"/>
      <c r="M409" s="26"/>
      <c r="N409" s="20"/>
      <c r="O409" s="20"/>
      <c r="P409" s="20"/>
      <c r="Q409" s="20"/>
      <c r="R409" s="1108"/>
      <c r="S409" s="20"/>
      <c r="T409" s="20"/>
      <c r="U409" s="1099"/>
      <c r="V409" s="20"/>
      <c r="W409" s="27"/>
    </row>
    <row r="410" spans="1:24" ht="51.75" customHeight="1">
      <c r="A410" s="28"/>
      <c r="B410" s="29"/>
      <c r="C410" s="30"/>
      <c r="D410" s="31"/>
      <c r="E410" s="23"/>
      <c r="F410" s="996"/>
      <c r="G410" s="29"/>
      <c r="H410" s="29"/>
      <c r="I410" s="29"/>
      <c r="J410" s="29"/>
      <c r="K410" s="32"/>
      <c r="L410" s="588"/>
      <c r="M410" s="32"/>
      <c r="N410" s="29"/>
      <c r="O410" s="29"/>
      <c r="P410" s="29"/>
      <c r="Q410" s="29"/>
      <c r="R410" s="1106"/>
      <c r="S410" s="29"/>
      <c r="T410" s="29"/>
      <c r="U410" s="1061"/>
      <c r="V410" s="29"/>
      <c r="W410" s="30"/>
    </row>
    <row r="411" spans="1:24" ht="51.75" customHeight="1">
      <c r="A411" s="28"/>
      <c r="B411" s="29"/>
      <c r="C411" s="30"/>
      <c r="D411" s="33"/>
      <c r="E411" s="34"/>
      <c r="F411" s="996"/>
      <c r="G411" s="29"/>
      <c r="H411" s="29"/>
      <c r="I411" s="29"/>
      <c r="J411" s="29"/>
      <c r="K411" s="32"/>
      <c r="L411" s="588"/>
      <c r="M411" s="32"/>
      <c r="N411" s="29"/>
      <c r="O411" s="29"/>
      <c r="P411" s="29"/>
      <c r="Q411" s="29"/>
      <c r="R411" s="1106"/>
      <c r="S411" s="29"/>
      <c r="T411" s="29"/>
      <c r="U411" s="1061"/>
      <c r="V411" s="29"/>
      <c r="W411" s="30"/>
    </row>
    <row r="412" spans="1:24" ht="51.75" customHeight="1">
      <c r="A412" s="28"/>
      <c r="B412" s="29"/>
      <c r="C412" s="30"/>
      <c r="D412" s="33"/>
      <c r="E412" s="34"/>
      <c r="F412" s="996"/>
      <c r="G412" s="32"/>
      <c r="H412" s="32"/>
      <c r="I412" s="32"/>
      <c r="J412" s="32"/>
      <c r="K412" s="32"/>
      <c r="L412" s="588"/>
      <c r="M412" s="32"/>
      <c r="N412" s="29"/>
      <c r="O412" s="29"/>
      <c r="P412" s="29"/>
      <c r="Q412" s="29"/>
      <c r="R412" s="1106"/>
      <c r="S412" s="29"/>
      <c r="T412" s="29"/>
      <c r="U412" s="1061"/>
      <c r="V412" s="29"/>
      <c r="W412" s="30"/>
    </row>
    <row r="413" spans="1:24" ht="51.75" customHeight="1">
      <c r="A413" s="28"/>
      <c r="B413" s="29"/>
      <c r="C413" s="30"/>
      <c r="D413" s="33"/>
      <c r="E413" s="34"/>
      <c r="F413" s="996"/>
      <c r="G413" s="32"/>
      <c r="H413" s="32"/>
      <c r="I413" s="32"/>
      <c r="J413" s="32"/>
      <c r="K413" s="32"/>
      <c r="L413" s="588"/>
      <c r="M413" s="32"/>
      <c r="N413" s="29"/>
      <c r="O413" s="29"/>
      <c r="P413" s="29"/>
      <c r="Q413" s="29"/>
      <c r="R413" s="1106"/>
      <c r="S413" s="29"/>
      <c r="T413" s="29"/>
      <c r="U413" s="1061"/>
      <c r="V413" s="29"/>
      <c r="W413" s="30"/>
    </row>
    <row r="414" spans="1:24" ht="51.75" customHeight="1">
      <c r="A414" s="28"/>
      <c r="B414" s="29"/>
      <c r="C414" s="30"/>
      <c r="D414" s="33"/>
      <c r="E414" s="34"/>
      <c r="F414" s="996"/>
      <c r="G414" s="32"/>
      <c r="H414" s="32"/>
      <c r="I414" s="32"/>
      <c r="J414" s="32"/>
      <c r="K414" s="32"/>
      <c r="L414" s="588"/>
      <c r="M414" s="32"/>
      <c r="N414" s="29"/>
      <c r="O414" s="29"/>
      <c r="P414" s="29"/>
      <c r="Q414" s="29"/>
      <c r="R414" s="1106"/>
      <c r="S414" s="29"/>
      <c r="T414" s="29"/>
      <c r="U414" s="1061"/>
      <c r="V414" s="29"/>
      <c r="W414" s="30"/>
    </row>
    <row r="415" spans="1:24" ht="51.75" customHeight="1">
      <c r="A415" s="28"/>
      <c r="B415" s="29"/>
      <c r="C415" s="30"/>
      <c r="D415" s="33"/>
      <c r="E415" s="34"/>
      <c r="F415" s="996"/>
      <c r="G415" s="32"/>
      <c r="H415" s="32"/>
      <c r="I415" s="32"/>
      <c r="J415" s="32"/>
      <c r="K415" s="32"/>
      <c r="L415" s="588"/>
      <c r="M415" s="32"/>
      <c r="N415" s="29"/>
      <c r="O415" s="29"/>
      <c r="P415" s="29"/>
      <c r="Q415" s="29"/>
      <c r="R415" s="1106"/>
      <c r="S415" s="29"/>
      <c r="T415" s="29"/>
      <c r="U415" s="1061"/>
      <c r="V415" s="29"/>
      <c r="W415" s="30"/>
    </row>
    <row r="416" spans="1:24" ht="51.75" customHeight="1">
      <c r="A416" s="28"/>
      <c r="B416" s="29"/>
      <c r="C416" s="30"/>
      <c r="D416" s="33"/>
      <c r="E416" s="34"/>
      <c r="F416" s="996"/>
      <c r="G416" s="32"/>
      <c r="H416" s="32"/>
      <c r="I416" s="32"/>
      <c r="J416" s="32"/>
      <c r="K416" s="32"/>
      <c r="L416" s="588"/>
      <c r="M416" s="32"/>
      <c r="N416" s="29"/>
      <c r="O416" s="29"/>
      <c r="P416" s="29"/>
      <c r="Q416" s="29"/>
      <c r="R416" s="1106"/>
      <c r="S416" s="29"/>
      <c r="T416" s="29"/>
      <c r="U416" s="1061"/>
      <c r="V416" s="29"/>
      <c r="W416" s="30"/>
    </row>
    <row r="417" spans="1:23" ht="51.75" customHeight="1">
      <c r="A417" s="28"/>
      <c r="B417" s="29"/>
      <c r="C417" s="30"/>
      <c r="D417" s="33"/>
      <c r="E417" s="34"/>
      <c r="F417" s="996"/>
      <c r="G417" s="32"/>
      <c r="H417" s="32"/>
      <c r="I417" s="32"/>
      <c r="J417" s="32"/>
      <c r="K417" s="32"/>
      <c r="L417" s="588"/>
      <c r="M417" s="32"/>
      <c r="N417" s="29"/>
      <c r="O417" s="29"/>
      <c r="P417" s="29"/>
      <c r="Q417" s="29"/>
      <c r="R417" s="1106"/>
      <c r="S417" s="29"/>
      <c r="T417" s="29"/>
      <c r="U417" s="1061"/>
      <c r="V417" s="29"/>
      <c r="W417" s="30"/>
    </row>
    <row r="418" spans="1:23" ht="51.75" customHeight="1">
      <c r="A418" s="28"/>
      <c r="B418" s="29"/>
      <c r="C418" s="30"/>
      <c r="D418" s="33"/>
      <c r="E418" s="34"/>
      <c r="F418" s="996"/>
      <c r="G418" s="32"/>
      <c r="H418" s="32"/>
      <c r="I418" s="32"/>
      <c r="J418" s="32"/>
      <c r="K418" s="32"/>
      <c r="L418" s="588"/>
      <c r="M418" s="32"/>
      <c r="N418" s="29"/>
      <c r="O418" s="29"/>
      <c r="P418" s="29"/>
      <c r="Q418" s="29"/>
      <c r="R418" s="1106"/>
      <c r="S418" s="29"/>
      <c r="T418" s="29"/>
      <c r="U418" s="1061"/>
      <c r="V418" s="29"/>
      <c r="W418" s="30"/>
    </row>
    <row r="419" spans="1:23" ht="51.75" customHeight="1">
      <c r="A419" s="28"/>
      <c r="B419" s="29"/>
      <c r="C419" s="30"/>
      <c r="D419" s="33"/>
      <c r="E419" s="34"/>
      <c r="F419" s="996"/>
      <c r="G419" s="32"/>
      <c r="H419" s="32"/>
      <c r="I419" s="32"/>
      <c r="J419" s="32"/>
      <c r="K419" s="32"/>
      <c r="L419" s="588"/>
      <c r="M419" s="32"/>
      <c r="N419" s="29"/>
      <c r="O419" s="29"/>
      <c r="P419" s="29"/>
      <c r="Q419" s="29"/>
      <c r="R419" s="1106"/>
      <c r="S419" s="29"/>
      <c r="T419" s="29"/>
      <c r="U419" s="1061"/>
      <c r="V419" s="29"/>
      <c r="W419" s="30"/>
    </row>
    <row r="420" spans="1:23" ht="51.75" customHeight="1">
      <c r="A420" s="28"/>
      <c r="B420" s="29"/>
      <c r="C420" s="30"/>
      <c r="D420" s="33"/>
      <c r="E420" s="34"/>
      <c r="F420" s="996"/>
      <c r="G420" s="32"/>
      <c r="H420" s="32"/>
      <c r="I420" s="32"/>
      <c r="J420" s="32"/>
      <c r="K420" s="32"/>
      <c r="L420" s="588"/>
      <c r="M420" s="32"/>
      <c r="N420" s="29"/>
      <c r="O420" s="29"/>
      <c r="P420" s="29"/>
      <c r="Q420" s="29"/>
      <c r="R420" s="1106"/>
      <c r="S420" s="29"/>
      <c r="T420" s="29"/>
      <c r="U420" s="1061"/>
      <c r="V420" s="29"/>
      <c r="W420" s="30"/>
    </row>
    <row r="421" spans="1:23" ht="51.75" customHeight="1">
      <c r="A421" s="28"/>
      <c r="B421" s="29"/>
      <c r="C421" s="30"/>
      <c r="D421" s="33"/>
      <c r="E421" s="34"/>
      <c r="F421" s="996"/>
      <c r="G421" s="32"/>
      <c r="H421" s="32"/>
      <c r="I421" s="32"/>
      <c r="J421" s="32"/>
      <c r="K421" s="32"/>
      <c r="L421" s="588"/>
      <c r="M421" s="32"/>
      <c r="N421" s="29"/>
      <c r="O421" s="29"/>
      <c r="P421" s="29"/>
      <c r="Q421" s="29"/>
      <c r="R421" s="1106"/>
      <c r="S421" s="29"/>
      <c r="T421" s="29"/>
      <c r="U421" s="1061"/>
      <c r="V421" s="29"/>
      <c r="W421" s="30"/>
    </row>
    <row r="422" spans="1:23" ht="51.75" customHeight="1">
      <c r="A422" s="28"/>
      <c r="B422" s="29"/>
      <c r="C422" s="30"/>
      <c r="D422" s="33"/>
      <c r="E422" s="34"/>
      <c r="F422" s="996"/>
      <c r="G422" s="32"/>
      <c r="H422" s="32"/>
      <c r="I422" s="32"/>
      <c r="J422" s="32"/>
      <c r="K422" s="32"/>
      <c r="L422" s="588"/>
      <c r="M422" s="32"/>
      <c r="N422" s="29"/>
      <c r="O422" s="29"/>
      <c r="P422" s="29"/>
      <c r="Q422" s="29"/>
      <c r="R422" s="1106"/>
      <c r="S422" s="29"/>
      <c r="T422" s="29"/>
      <c r="U422" s="1061"/>
      <c r="V422" s="29"/>
      <c r="W422" s="30"/>
    </row>
    <row r="423" spans="1:23" ht="51.75" customHeight="1">
      <c r="A423" s="28"/>
      <c r="B423" s="29"/>
      <c r="C423" s="30"/>
      <c r="D423" s="33"/>
      <c r="E423" s="34"/>
      <c r="F423" s="996"/>
      <c r="G423" s="32"/>
      <c r="H423" s="32"/>
      <c r="I423" s="32"/>
      <c r="J423" s="32"/>
      <c r="K423" s="32"/>
      <c r="L423" s="588"/>
      <c r="M423" s="32"/>
      <c r="N423" s="29"/>
      <c r="O423" s="29"/>
      <c r="P423" s="29"/>
      <c r="Q423" s="29"/>
      <c r="R423" s="1106"/>
      <c r="S423" s="29"/>
      <c r="T423" s="29"/>
      <c r="U423" s="1061"/>
      <c r="V423" s="29"/>
      <c r="W423" s="30"/>
    </row>
    <row r="424" spans="1:23" ht="51.75" customHeight="1">
      <c r="A424" s="28"/>
      <c r="B424" s="29"/>
      <c r="C424" s="30"/>
      <c r="D424" s="33"/>
      <c r="E424" s="34"/>
      <c r="F424" s="996"/>
      <c r="G424" s="32"/>
      <c r="H424" s="32"/>
      <c r="I424" s="32"/>
      <c r="J424" s="32"/>
      <c r="K424" s="32"/>
      <c r="L424" s="588"/>
      <c r="M424" s="32"/>
      <c r="N424" s="29"/>
      <c r="O424" s="29"/>
      <c r="P424" s="29"/>
      <c r="Q424" s="29"/>
      <c r="R424" s="1106"/>
      <c r="S424" s="29"/>
      <c r="T424" s="29"/>
      <c r="U424" s="1061"/>
      <c r="V424" s="29"/>
      <c r="W424" s="30"/>
    </row>
    <row r="425" spans="1:23" ht="51.75" customHeight="1">
      <c r="A425" s="28"/>
      <c r="B425" s="29"/>
      <c r="C425" s="30"/>
      <c r="D425" s="33"/>
      <c r="E425" s="34"/>
      <c r="F425" s="996"/>
      <c r="G425" s="32"/>
      <c r="H425" s="32"/>
      <c r="I425" s="32"/>
      <c r="J425" s="32"/>
      <c r="K425" s="32"/>
      <c r="L425" s="588"/>
      <c r="M425" s="32"/>
      <c r="N425" s="29"/>
      <c r="O425" s="29"/>
      <c r="P425" s="29"/>
      <c r="Q425" s="29"/>
      <c r="R425" s="1106"/>
      <c r="S425" s="29"/>
      <c r="T425" s="29"/>
      <c r="U425" s="1061"/>
      <c r="V425" s="29"/>
      <c r="W425" s="30"/>
    </row>
    <row r="426" spans="1:23" ht="51.75" customHeight="1">
      <c r="A426" s="28"/>
      <c r="B426" s="29"/>
      <c r="C426" s="30"/>
      <c r="D426" s="33"/>
      <c r="E426" s="34"/>
      <c r="F426" s="996"/>
      <c r="G426" s="32"/>
      <c r="H426" s="32"/>
      <c r="I426" s="32"/>
      <c r="J426" s="32"/>
      <c r="K426" s="32"/>
      <c r="L426" s="588"/>
      <c r="M426" s="32"/>
      <c r="N426" s="29"/>
      <c r="O426" s="29"/>
      <c r="P426" s="29"/>
      <c r="Q426" s="29"/>
      <c r="R426" s="1106"/>
      <c r="S426" s="29"/>
      <c r="T426" s="29"/>
      <c r="U426" s="1061"/>
      <c r="V426" s="29"/>
      <c r="W426" s="30"/>
    </row>
    <row r="427" spans="1:23" ht="51.75" customHeight="1">
      <c r="A427" s="28"/>
      <c r="B427" s="29"/>
      <c r="C427" s="30"/>
      <c r="D427" s="33"/>
      <c r="E427" s="34"/>
      <c r="F427" s="996"/>
      <c r="G427" s="32"/>
      <c r="H427" s="32"/>
      <c r="I427" s="32"/>
      <c r="J427" s="32"/>
      <c r="K427" s="32"/>
      <c r="L427" s="588"/>
      <c r="M427" s="32"/>
      <c r="N427" s="29"/>
      <c r="O427" s="29"/>
      <c r="P427" s="29"/>
      <c r="Q427" s="29"/>
      <c r="R427" s="1106"/>
      <c r="S427" s="29"/>
      <c r="T427" s="29"/>
      <c r="U427" s="1061"/>
      <c r="V427" s="29"/>
      <c r="W427" s="30"/>
    </row>
    <row r="428" spans="1:23" ht="51.75" customHeight="1">
      <c r="A428" s="28"/>
      <c r="B428" s="29"/>
      <c r="C428" s="30"/>
      <c r="D428" s="40"/>
      <c r="E428" s="34"/>
      <c r="F428" s="996"/>
      <c r="G428" s="32"/>
      <c r="H428" s="32"/>
      <c r="I428" s="32"/>
      <c r="J428" s="32"/>
      <c r="K428" s="32"/>
      <c r="L428" s="588"/>
      <c r="M428" s="32"/>
      <c r="N428" s="29"/>
      <c r="O428" s="29"/>
      <c r="P428" s="29"/>
      <c r="Q428" s="29"/>
      <c r="R428" s="1106"/>
      <c r="S428" s="29"/>
      <c r="T428" s="29"/>
      <c r="U428" s="1061"/>
      <c r="V428" s="29"/>
      <c r="W428" s="30"/>
    </row>
    <row r="429" spans="1:23" ht="51.75" customHeight="1">
      <c r="A429" s="74"/>
      <c r="B429" s="42"/>
      <c r="C429" s="43"/>
      <c r="D429" s="44"/>
      <c r="E429" s="45"/>
      <c r="F429" s="996"/>
      <c r="G429" s="46"/>
      <c r="H429" s="46"/>
      <c r="I429" s="46"/>
      <c r="J429" s="46"/>
      <c r="K429" s="46"/>
      <c r="L429" s="987"/>
      <c r="M429" s="46"/>
      <c r="N429" s="42"/>
      <c r="O429" s="42"/>
      <c r="P429" s="42"/>
      <c r="Q429" s="42"/>
      <c r="R429" s="1106"/>
      <c r="S429" s="42"/>
      <c r="T429" s="42"/>
      <c r="U429" s="1061"/>
      <c r="V429" s="42"/>
      <c r="W429" s="43"/>
    </row>
    <row r="430" spans="1:23" ht="51.75" customHeight="1">
      <c r="A430" s="74"/>
      <c r="B430" s="42"/>
      <c r="C430" s="43"/>
      <c r="D430" s="44"/>
      <c r="E430" s="45"/>
      <c r="F430" s="996"/>
      <c r="G430" s="46"/>
      <c r="H430" s="46"/>
      <c r="I430" s="46"/>
      <c r="J430" s="46"/>
      <c r="K430" s="46"/>
      <c r="L430" s="987"/>
      <c r="M430" s="46"/>
      <c r="N430" s="42"/>
      <c r="O430" s="42"/>
      <c r="P430" s="42"/>
      <c r="Q430" s="42"/>
      <c r="R430" s="1106"/>
      <c r="S430" s="42"/>
      <c r="T430" s="42"/>
      <c r="U430" s="1061"/>
      <c r="V430" s="42"/>
      <c r="W430" s="43"/>
    </row>
    <row r="431" spans="1:23" ht="51.75" customHeight="1">
      <c r="A431" s="28"/>
      <c r="B431" s="29"/>
      <c r="C431" s="30"/>
      <c r="D431" s="40"/>
      <c r="E431" s="34"/>
      <c r="F431" s="996"/>
      <c r="G431" s="32"/>
      <c r="H431" s="32"/>
      <c r="I431" s="32"/>
      <c r="J431" s="32"/>
      <c r="K431" s="32"/>
      <c r="L431" s="588"/>
      <c r="M431" s="32"/>
      <c r="N431" s="29"/>
      <c r="O431" s="29"/>
      <c r="P431" s="29"/>
      <c r="Q431" s="29"/>
      <c r="R431" s="1106"/>
      <c r="S431" s="29"/>
      <c r="T431" s="29"/>
      <c r="U431" s="1061"/>
      <c r="V431" s="29"/>
      <c r="W431" s="30"/>
    </row>
    <row r="432" spans="1:23" ht="51.75" customHeight="1">
      <c r="A432" s="75"/>
      <c r="B432" s="48"/>
      <c r="C432" s="49"/>
      <c r="D432" s="50"/>
      <c r="E432" s="51"/>
      <c r="F432" s="997"/>
      <c r="G432" s="52"/>
      <c r="H432" s="52"/>
      <c r="I432" s="52"/>
      <c r="J432" s="52"/>
      <c r="K432" s="52"/>
      <c r="L432" s="988"/>
      <c r="M432" s="52"/>
      <c r="N432" s="48"/>
      <c r="O432" s="48"/>
      <c r="P432" s="48"/>
      <c r="Q432" s="48"/>
      <c r="R432" s="1107"/>
      <c r="S432" s="48"/>
      <c r="T432" s="48"/>
      <c r="U432" s="1098"/>
      <c r="V432" s="48"/>
      <c r="W432" s="49"/>
    </row>
    <row r="433" spans="1:24" ht="51.75" customHeight="1">
      <c r="A433" s="75"/>
      <c r="B433" s="48"/>
      <c r="C433" s="49"/>
      <c r="D433" s="50"/>
      <c r="E433" s="51"/>
      <c r="F433" s="997"/>
      <c r="G433" s="52"/>
      <c r="H433" s="52"/>
      <c r="I433" s="52"/>
      <c r="J433" s="52"/>
      <c r="K433" s="52"/>
      <c r="L433" s="988"/>
      <c r="M433" s="52"/>
      <c r="N433" s="48"/>
      <c r="O433" s="48"/>
      <c r="P433" s="48"/>
      <c r="Q433" s="48"/>
      <c r="R433" s="1107"/>
      <c r="S433" s="48"/>
      <c r="T433" s="48"/>
      <c r="U433" s="1098"/>
      <c r="V433" s="48"/>
      <c r="W433" s="49"/>
    </row>
    <row r="434" spans="1:24" ht="51.75" customHeight="1">
      <c r="A434" s="62"/>
      <c r="B434" s="20"/>
      <c r="C434" s="27"/>
      <c r="D434" s="31"/>
      <c r="E434" s="23"/>
      <c r="F434" s="1037"/>
      <c r="G434" s="26"/>
      <c r="H434" s="26"/>
      <c r="I434" s="26"/>
      <c r="J434" s="26"/>
      <c r="K434" s="26"/>
      <c r="L434" s="578"/>
      <c r="M434" s="26"/>
      <c r="N434" s="20"/>
      <c r="O434" s="20"/>
      <c r="P434" s="20"/>
      <c r="Q434" s="20"/>
      <c r="R434" s="1108"/>
      <c r="S434" s="20"/>
      <c r="T434" s="20"/>
      <c r="U434" s="1099"/>
      <c r="V434" s="20"/>
      <c r="W434" s="27"/>
    </row>
    <row r="435" spans="1:24" ht="51.75" customHeight="1">
      <c r="A435" s="28"/>
      <c r="B435" s="29"/>
      <c r="C435" s="30"/>
      <c r="D435" s="33"/>
      <c r="E435" s="34"/>
      <c r="F435" s="996"/>
      <c r="G435" s="32"/>
      <c r="H435" s="32"/>
      <c r="I435" s="32"/>
      <c r="J435" s="32"/>
      <c r="K435" s="32"/>
      <c r="L435" s="588"/>
      <c r="M435" s="32"/>
      <c r="N435" s="29"/>
      <c r="O435" s="29"/>
      <c r="P435" s="29"/>
      <c r="Q435" s="29"/>
      <c r="R435" s="1106"/>
      <c r="S435" s="29"/>
      <c r="T435" s="29"/>
      <c r="U435" s="1061"/>
      <c r="V435" s="29"/>
      <c r="W435" s="30"/>
    </row>
    <row r="436" spans="1:24" ht="51.75" customHeight="1">
      <c r="A436" s="62"/>
      <c r="B436" s="20"/>
      <c r="C436" s="27"/>
      <c r="D436" s="31"/>
      <c r="E436" s="23"/>
      <c r="F436" s="1037"/>
      <c r="G436" s="26"/>
      <c r="H436" s="26"/>
      <c r="I436" s="26"/>
      <c r="J436" s="26"/>
      <c r="K436" s="26"/>
      <c r="L436" s="578"/>
      <c r="M436" s="26"/>
      <c r="N436" s="20"/>
      <c r="O436" s="20"/>
      <c r="P436" s="20"/>
      <c r="Q436" s="20"/>
      <c r="R436" s="1108"/>
      <c r="S436" s="20"/>
      <c r="T436" s="20"/>
      <c r="U436" s="1099"/>
      <c r="V436" s="20"/>
      <c r="W436" s="27"/>
    </row>
    <row r="437" spans="1:24" ht="51.75" customHeight="1">
      <c r="A437" s="28"/>
      <c r="B437" s="29"/>
      <c r="C437" s="30"/>
      <c r="D437" s="33"/>
      <c r="E437" s="34"/>
      <c r="F437" s="996"/>
      <c r="G437" s="32"/>
      <c r="H437" s="32"/>
      <c r="I437" s="32"/>
      <c r="J437" s="32"/>
      <c r="K437" s="32"/>
      <c r="L437" s="588"/>
      <c r="M437" s="32"/>
      <c r="N437" s="29"/>
      <c r="O437" s="29"/>
      <c r="P437" s="29"/>
      <c r="Q437" s="29"/>
      <c r="R437" s="1106"/>
      <c r="S437" s="29"/>
      <c r="T437" s="29"/>
      <c r="U437" s="1061"/>
      <c r="V437" s="29"/>
      <c r="W437" s="30"/>
    </row>
    <row r="438" spans="1:24" ht="51.75" customHeight="1">
      <c r="A438" s="62"/>
      <c r="B438" s="20"/>
      <c r="C438" s="27"/>
      <c r="D438" s="31"/>
      <c r="E438" s="23"/>
      <c r="F438" s="1037"/>
      <c r="G438" s="26"/>
      <c r="H438" s="26"/>
      <c r="I438" s="26"/>
      <c r="J438" s="26"/>
      <c r="K438" s="26"/>
      <c r="L438" s="578"/>
      <c r="M438" s="26"/>
      <c r="N438" s="20"/>
      <c r="O438" s="20"/>
      <c r="P438" s="20"/>
      <c r="Q438" s="20"/>
      <c r="R438" s="1108"/>
      <c r="S438" s="20"/>
      <c r="T438" s="20"/>
      <c r="U438" s="1099"/>
      <c r="V438" s="20"/>
      <c r="W438" s="27"/>
    </row>
    <row r="439" spans="1:24" ht="51.75" customHeight="1">
      <c r="A439" s="62"/>
      <c r="B439" s="20"/>
      <c r="C439" s="27"/>
      <c r="D439" s="31"/>
      <c r="E439" s="23"/>
      <c r="F439" s="1037"/>
      <c r="G439" s="26"/>
      <c r="H439" s="26"/>
      <c r="I439" s="26"/>
      <c r="J439" s="26"/>
      <c r="K439" s="26"/>
      <c r="L439" s="578"/>
      <c r="M439" s="26"/>
      <c r="N439" s="20"/>
      <c r="O439" s="20"/>
      <c r="P439" s="20"/>
      <c r="Q439" s="20"/>
      <c r="R439" s="1108"/>
      <c r="S439" s="20"/>
      <c r="T439" s="20"/>
      <c r="U439" s="1099"/>
      <c r="V439" s="20"/>
      <c r="W439" s="27"/>
      <c r="X439" s="1"/>
    </row>
    <row r="440" spans="1:24" ht="51.75" customHeight="1">
      <c r="A440" s="28"/>
      <c r="B440" s="29"/>
      <c r="C440" s="30"/>
      <c r="D440" s="33"/>
      <c r="E440" s="34"/>
      <c r="F440" s="996"/>
      <c r="G440" s="32"/>
      <c r="H440" s="32"/>
      <c r="I440" s="32"/>
      <c r="J440" s="32"/>
      <c r="K440" s="32"/>
      <c r="L440" s="588"/>
      <c r="M440" s="32"/>
      <c r="N440" s="29"/>
      <c r="O440" s="29"/>
      <c r="P440" s="29"/>
      <c r="Q440" s="29"/>
      <c r="R440" s="1106"/>
      <c r="S440" s="29"/>
      <c r="T440" s="29"/>
      <c r="U440" s="1061"/>
      <c r="V440" s="29"/>
      <c r="W440" s="30"/>
      <c r="X440" s="1"/>
    </row>
    <row r="441" spans="1:24" ht="51.75" customHeight="1" thickBot="1">
      <c r="A441" s="76"/>
      <c r="B441" s="64"/>
      <c r="C441" s="65"/>
      <c r="D441" s="66"/>
      <c r="E441" s="67"/>
      <c r="F441" s="1039"/>
      <c r="G441" s="68"/>
      <c r="H441" s="68"/>
      <c r="I441" s="68"/>
      <c r="J441" s="68"/>
      <c r="K441" s="68"/>
      <c r="L441" s="990"/>
      <c r="M441" s="68"/>
      <c r="N441" s="64"/>
      <c r="O441" s="64"/>
      <c r="P441" s="64"/>
      <c r="Q441" s="64"/>
      <c r="R441" s="1110"/>
      <c r="S441" s="64"/>
      <c r="T441" s="64"/>
      <c r="U441" s="1101"/>
      <c r="V441" s="64"/>
      <c r="W441" s="65"/>
    </row>
    <row r="442" spans="1:24" ht="51.75" customHeight="1">
      <c r="A442" s="71"/>
      <c r="B442" s="71"/>
      <c r="C442" s="71"/>
      <c r="D442" s="72"/>
      <c r="E442" s="72"/>
      <c r="F442" s="1000"/>
      <c r="G442" s="71"/>
      <c r="H442" s="71"/>
      <c r="I442" s="71"/>
      <c r="J442" s="71"/>
      <c r="K442" s="71"/>
      <c r="L442" s="573"/>
      <c r="M442" s="71"/>
      <c r="N442" s="71"/>
      <c r="O442" s="71"/>
      <c r="P442" s="71"/>
      <c r="Q442" s="71"/>
      <c r="R442" s="1000"/>
      <c r="S442" s="71"/>
      <c r="T442" s="71"/>
      <c r="U442" s="1102"/>
      <c r="V442" s="71"/>
      <c r="W442" s="71"/>
      <c r="X442" s="10"/>
    </row>
    <row r="443" spans="1:24" ht="51.75" customHeight="1">
      <c r="A443" s="1" t="s">
        <v>1</v>
      </c>
      <c r="B443" s="2"/>
      <c r="C443" s="1"/>
      <c r="D443" s="1"/>
      <c r="E443" s="2"/>
      <c r="G443" s="1"/>
      <c r="H443" s="1"/>
      <c r="I443" s="1"/>
      <c r="J443" s="1"/>
      <c r="K443" s="1"/>
      <c r="L443" s="572"/>
      <c r="M443" s="1"/>
      <c r="N443" s="1"/>
      <c r="O443" s="1"/>
      <c r="P443" s="1"/>
      <c r="Q443" s="1"/>
      <c r="S443" s="1"/>
      <c r="T443" s="1"/>
      <c r="V443" s="1"/>
      <c r="W443" s="1"/>
      <c r="X443" s="1"/>
    </row>
    <row r="444" spans="1:24" ht="51.75" customHeight="1">
      <c r="A444" s="1" t="s">
        <v>9449</v>
      </c>
      <c r="B444" s="1"/>
      <c r="C444" s="2"/>
      <c r="D444" s="1"/>
      <c r="E444" s="2"/>
      <c r="G444" s="1"/>
      <c r="H444" s="1"/>
      <c r="I444" s="1"/>
      <c r="J444" s="1"/>
      <c r="K444" s="1"/>
      <c r="L444" s="572"/>
      <c r="M444" s="1"/>
      <c r="N444" s="1"/>
      <c r="O444" s="1"/>
      <c r="P444" s="1"/>
      <c r="Q444" s="1"/>
      <c r="S444" s="1"/>
      <c r="T444" s="1"/>
      <c r="V444" s="1"/>
      <c r="W444" s="1"/>
      <c r="X444" s="1"/>
    </row>
    <row r="445" spans="1:24" ht="51.75" customHeight="1" thickBot="1">
      <c r="E445" s="4"/>
      <c r="F445" s="1035"/>
      <c r="G445" s="4"/>
      <c r="H445" s="4"/>
      <c r="I445" s="4"/>
    </row>
    <row r="446" spans="1:24" ht="51.75" customHeight="1">
      <c r="A446" s="5" t="s">
        <v>3</v>
      </c>
      <c r="B446" s="6" t="s">
        <v>4</v>
      </c>
      <c r="C446" s="7" t="s">
        <v>5</v>
      </c>
      <c r="D446" s="8" t="s">
        <v>6</v>
      </c>
      <c r="E446" s="9" t="s">
        <v>6</v>
      </c>
      <c r="F446" s="998"/>
      <c r="G446" s="3777" t="s">
        <v>9502</v>
      </c>
      <c r="H446" s="3777"/>
      <c r="I446" s="977"/>
      <c r="J446" s="3777" t="s">
        <v>9503</v>
      </c>
      <c r="K446" s="3777"/>
      <c r="L446" s="985"/>
      <c r="M446" s="3777" t="s">
        <v>9527</v>
      </c>
      <c r="N446" s="3777"/>
      <c r="O446" s="977"/>
      <c r="P446" s="3777" t="s">
        <v>5436</v>
      </c>
      <c r="Q446" s="3777"/>
      <c r="R446" s="1105"/>
      <c r="S446" s="977"/>
      <c r="T446" s="977"/>
      <c r="U446" s="1096"/>
      <c r="V446" s="3777"/>
      <c r="W446" s="3777"/>
      <c r="X446" s="10"/>
    </row>
    <row r="447" spans="1:24" ht="51.75" customHeight="1" thickBot="1">
      <c r="A447" s="11"/>
      <c r="B447" s="12"/>
      <c r="C447" s="13" t="s">
        <v>11</v>
      </c>
      <c r="D447" s="14" t="s">
        <v>12</v>
      </c>
      <c r="E447" s="15" t="s">
        <v>13</v>
      </c>
      <c r="F447" s="999"/>
      <c r="G447" s="17" t="s">
        <v>9453</v>
      </c>
      <c r="H447" s="17" t="s">
        <v>16</v>
      </c>
      <c r="I447" s="17"/>
      <c r="J447" s="17" t="s">
        <v>9454</v>
      </c>
      <c r="K447" s="17" t="s">
        <v>16</v>
      </c>
      <c r="L447" s="986"/>
      <c r="M447" s="17" t="s">
        <v>9454</v>
      </c>
      <c r="N447" s="17" t="s">
        <v>16</v>
      </c>
      <c r="O447" s="17"/>
      <c r="P447" s="17" t="s">
        <v>9454</v>
      </c>
      <c r="Q447" s="17" t="s">
        <v>16</v>
      </c>
      <c r="R447" s="1060"/>
      <c r="S447" s="17"/>
      <c r="T447" s="17"/>
      <c r="U447" s="1097"/>
      <c r="V447" s="17" t="s">
        <v>9454</v>
      </c>
      <c r="W447" s="18" t="s">
        <v>16</v>
      </c>
      <c r="X447" s="10"/>
    </row>
    <row r="448" spans="1:24" ht="51.75" customHeight="1">
      <c r="A448" s="62"/>
      <c r="B448" s="20"/>
      <c r="C448" s="21"/>
      <c r="D448" s="22"/>
      <c r="E448" s="23"/>
      <c r="F448" s="1040"/>
      <c r="G448" s="25"/>
      <c r="H448" s="25"/>
      <c r="I448" s="25"/>
      <c r="J448" s="25"/>
      <c r="K448" s="26"/>
      <c r="L448" s="578"/>
      <c r="M448" s="26"/>
      <c r="N448" s="20"/>
      <c r="O448" s="20"/>
      <c r="P448" s="20"/>
      <c r="Q448" s="20"/>
      <c r="R448" s="1108"/>
      <c r="S448" s="20"/>
      <c r="T448" s="20"/>
      <c r="U448" s="1099"/>
      <c r="V448" s="20"/>
      <c r="W448" s="27"/>
    </row>
    <row r="449" spans="1:23" ht="51.75" customHeight="1">
      <c r="A449" s="28"/>
      <c r="B449" s="29"/>
      <c r="C449" s="30"/>
      <c r="D449" s="31"/>
      <c r="E449" s="23"/>
      <c r="F449" s="996"/>
      <c r="G449" s="29"/>
      <c r="H449" s="29"/>
      <c r="I449" s="29"/>
      <c r="J449" s="29"/>
      <c r="K449" s="32"/>
      <c r="L449" s="588"/>
      <c r="M449" s="32"/>
      <c r="N449" s="29"/>
      <c r="O449" s="29"/>
      <c r="P449" s="29"/>
      <c r="Q449" s="29"/>
      <c r="R449" s="1106"/>
      <c r="S449" s="29"/>
      <c r="T449" s="29"/>
      <c r="U449" s="1061"/>
      <c r="V449" s="29"/>
      <c r="W449" s="30"/>
    </row>
    <row r="450" spans="1:23" ht="51.75" customHeight="1">
      <c r="A450" s="28"/>
      <c r="B450" s="29"/>
      <c r="C450" s="30"/>
      <c r="D450" s="33"/>
      <c r="E450" s="34"/>
      <c r="F450" s="996"/>
      <c r="G450" s="29"/>
      <c r="H450" s="29"/>
      <c r="I450" s="29"/>
      <c r="J450" s="29"/>
      <c r="K450" s="32"/>
      <c r="L450" s="588"/>
      <c r="M450" s="32"/>
      <c r="N450" s="29"/>
      <c r="O450" s="29"/>
      <c r="P450" s="29"/>
      <c r="Q450" s="29"/>
      <c r="R450" s="1106"/>
      <c r="S450" s="29"/>
      <c r="T450" s="29"/>
      <c r="U450" s="1061"/>
      <c r="V450" s="29"/>
      <c r="W450" s="30"/>
    </row>
    <row r="451" spans="1:23" ht="51.75" customHeight="1">
      <c r="A451" s="28"/>
      <c r="B451" s="29"/>
      <c r="C451" s="30"/>
      <c r="D451" s="33"/>
      <c r="E451" s="34"/>
      <c r="F451" s="996"/>
      <c r="G451" s="32"/>
      <c r="H451" s="32"/>
      <c r="I451" s="32"/>
      <c r="J451" s="32"/>
      <c r="K451" s="32"/>
      <c r="L451" s="588"/>
      <c r="M451" s="32"/>
      <c r="N451" s="29"/>
      <c r="O451" s="29"/>
      <c r="P451" s="29"/>
      <c r="Q451" s="29"/>
      <c r="R451" s="1106"/>
      <c r="S451" s="29"/>
      <c r="T451" s="29"/>
      <c r="U451" s="1061"/>
      <c r="V451" s="29"/>
      <c r="W451" s="30"/>
    </row>
    <row r="452" spans="1:23" ht="51.75" customHeight="1">
      <c r="A452" s="28"/>
      <c r="B452" s="29"/>
      <c r="C452" s="30"/>
      <c r="D452" s="33"/>
      <c r="E452" s="34"/>
      <c r="F452" s="996"/>
      <c r="G452" s="32"/>
      <c r="H452" s="32"/>
      <c r="I452" s="32"/>
      <c r="J452" s="32"/>
      <c r="K452" s="32"/>
      <c r="L452" s="588"/>
      <c r="M452" s="32"/>
      <c r="N452" s="29"/>
      <c r="O452" s="29"/>
      <c r="P452" s="29"/>
      <c r="Q452" s="29"/>
      <c r="R452" s="1106"/>
      <c r="S452" s="29"/>
      <c r="T452" s="29"/>
      <c r="U452" s="1061"/>
      <c r="V452" s="29"/>
      <c r="W452" s="30"/>
    </row>
    <row r="453" spans="1:23" ht="51.75" customHeight="1">
      <c r="A453" s="28"/>
      <c r="B453" s="29"/>
      <c r="C453" s="30"/>
      <c r="D453" s="33"/>
      <c r="E453" s="34"/>
      <c r="F453" s="996"/>
      <c r="G453" s="32"/>
      <c r="H453" s="32"/>
      <c r="I453" s="32"/>
      <c r="J453" s="32"/>
      <c r="K453" s="32"/>
      <c r="L453" s="588"/>
      <c r="M453" s="32"/>
      <c r="N453" s="29"/>
      <c r="O453" s="29"/>
      <c r="P453" s="29"/>
      <c r="Q453" s="29"/>
      <c r="R453" s="1106"/>
      <c r="S453" s="29"/>
      <c r="T453" s="29"/>
      <c r="U453" s="1061"/>
      <c r="V453" s="29"/>
      <c r="W453" s="30"/>
    </row>
    <row r="454" spans="1:23" ht="51.75" customHeight="1">
      <c r="A454" s="28"/>
      <c r="B454" s="29"/>
      <c r="C454" s="30"/>
      <c r="D454" s="33"/>
      <c r="E454" s="34"/>
      <c r="F454" s="996"/>
      <c r="G454" s="32"/>
      <c r="H454" s="32"/>
      <c r="I454" s="32"/>
      <c r="J454" s="32"/>
      <c r="K454" s="32"/>
      <c r="L454" s="588"/>
      <c r="M454" s="32"/>
      <c r="N454" s="29"/>
      <c r="O454" s="29"/>
      <c r="P454" s="29"/>
      <c r="Q454" s="29"/>
      <c r="R454" s="1106"/>
      <c r="S454" s="29"/>
      <c r="T454" s="29"/>
      <c r="U454" s="1061"/>
      <c r="V454" s="29"/>
      <c r="W454" s="30"/>
    </row>
    <row r="455" spans="1:23" ht="51.75" customHeight="1">
      <c r="A455" s="28"/>
      <c r="B455" s="29"/>
      <c r="C455" s="30"/>
      <c r="D455" s="33"/>
      <c r="E455" s="34"/>
      <c r="F455" s="996"/>
      <c r="G455" s="32"/>
      <c r="H455" s="32"/>
      <c r="I455" s="32"/>
      <c r="J455" s="32"/>
      <c r="K455" s="32"/>
      <c r="L455" s="588"/>
      <c r="M455" s="32"/>
      <c r="N455" s="29"/>
      <c r="O455" s="29"/>
      <c r="P455" s="29"/>
      <c r="Q455" s="29"/>
      <c r="R455" s="1106"/>
      <c r="S455" s="29"/>
      <c r="T455" s="29"/>
      <c r="U455" s="1061"/>
      <c r="V455" s="29"/>
      <c r="W455" s="30"/>
    </row>
    <row r="456" spans="1:23" ht="51.75" customHeight="1">
      <c r="A456" s="28"/>
      <c r="B456" s="29"/>
      <c r="C456" s="30"/>
      <c r="D456" s="33"/>
      <c r="E456" s="34"/>
      <c r="F456" s="996"/>
      <c r="G456" s="32"/>
      <c r="H456" s="32"/>
      <c r="I456" s="32"/>
      <c r="J456" s="32"/>
      <c r="K456" s="32"/>
      <c r="L456" s="588"/>
      <c r="M456" s="32"/>
      <c r="N456" s="29"/>
      <c r="O456" s="29"/>
      <c r="P456" s="29"/>
      <c r="Q456" s="29"/>
      <c r="R456" s="1106"/>
      <c r="S456" s="29"/>
      <c r="T456" s="29"/>
      <c r="U456" s="1061"/>
      <c r="V456" s="29"/>
      <c r="W456" s="30"/>
    </row>
    <row r="457" spans="1:23" ht="51.75" customHeight="1">
      <c r="A457" s="28"/>
      <c r="B457" s="29"/>
      <c r="C457" s="30"/>
      <c r="D457" s="33"/>
      <c r="E457" s="34"/>
      <c r="F457" s="996"/>
      <c r="G457" s="32"/>
      <c r="H457" s="32"/>
      <c r="I457" s="32"/>
      <c r="J457" s="32"/>
      <c r="K457" s="32"/>
      <c r="L457" s="588"/>
      <c r="M457" s="32"/>
      <c r="N457" s="29"/>
      <c r="O457" s="29"/>
      <c r="P457" s="29"/>
      <c r="Q457" s="29"/>
      <c r="R457" s="1106"/>
      <c r="S457" s="29"/>
      <c r="T457" s="29"/>
      <c r="U457" s="1061"/>
      <c r="V457" s="29"/>
      <c r="W457" s="30"/>
    </row>
    <row r="458" spans="1:23" ht="51.75" customHeight="1">
      <c r="A458" s="28"/>
      <c r="B458" s="29"/>
      <c r="C458" s="30"/>
      <c r="D458" s="33"/>
      <c r="E458" s="34"/>
      <c r="F458" s="996"/>
      <c r="G458" s="32"/>
      <c r="H458" s="32"/>
      <c r="I458" s="32"/>
      <c r="J458" s="32"/>
      <c r="K458" s="32"/>
      <c r="L458" s="588"/>
      <c r="M458" s="32"/>
      <c r="N458" s="29"/>
      <c r="O458" s="29"/>
      <c r="P458" s="29"/>
      <c r="Q458" s="29"/>
      <c r="R458" s="1106"/>
      <c r="S458" s="29"/>
      <c r="T458" s="29"/>
      <c r="U458" s="1061"/>
      <c r="V458" s="29"/>
      <c r="W458" s="30"/>
    </row>
    <row r="459" spans="1:23" ht="51.75" customHeight="1">
      <c r="A459" s="28"/>
      <c r="B459" s="29"/>
      <c r="C459" s="30"/>
      <c r="D459" s="33"/>
      <c r="E459" s="34"/>
      <c r="F459" s="996"/>
      <c r="G459" s="32"/>
      <c r="H459" s="32"/>
      <c r="I459" s="32"/>
      <c r="J459" s="32"/>
      <c r="K459" s="32"/>
      <c r="L459" s="588"/>
      <c r="M459" s="32"/>
      <c r="N459" s="29"/>
      <c r="O459" s="29"/>
      <c r="P459" s="29"/>
      <c r="Q459" s="29"/>
      <c r="R459" s="1106"/>
      <c r="S459" s="29"/>
      <c r="T459" s="29"/>
      <c r="U459" s="1061"/>
      <c r="V459" s="29"/>
      <c r="W459" s="30"/>
    </row>
    <row r="460" spans="1:23" ht="51.75" customHeight="1">
      <c r="A460" s="28"/>
      <c r="B460" s="29"/>
      <c r="C460" s="30"/>
      <c r="D460" s="33"/>
      <c r="E460" s="34"/>
      <c r="F460" s="996"/>
      <c r="G460" s="32"/>
      <c r="H460" s="32"/>
      <c r="I460" s="32"/>
      <c r="J460" s="32"/>
      <c r="K460" s="32"/>
      <c r="L460" s="588"/>
      <c r="M460" s="32"/>
      <c r="N460" s="29"/>
      <c r="O460" s="29"/>
      <c r="P460" s="29"/>
      <c r="Q460" s="29"/>
      <c r="R460" s="1106"/>
      <c r="S460" s="29"/>
      <c r="T460" s="29"/>
      <c r="U460" s="1061"/>
      <c r="V460" s="29"/>
      <c r="W460" s="30"/>
    </row>
    <row r="461" spans="1:23" ht="51.75" customHeight="1">
      <c r="A461" s="28"/>
      <c r="B461" s="29"/>
      <c r="C461" s="30"/>
      <c r="D461" s="33"/>
      <c r="E461" s="34"/>
      <c r="F461" s="996"/>
      <c r="G461" s="32"/>
      <c r="H461" s="32"/>
      <c r="I461" s="32"/>
      <c r="J461" s="32"/>
      <c r="K461" s="32"/>
      <c r="L461" s="588"/>
      <c r="M461" s="32"/>
      <c r="N461" s="29"/>
      <c r="O461" s="29"/>
      <c r="P461" s="29"/>
      <c r="Q461" s="29"/>
      <c r="R461" s="1106"/>
      <c r="S461" s="29"/>
      <c r="T461" s="29"/>
      <c r="U461" s="1061"/>
      <c r="V461" s="29"/>
      <c r="W461" s="30"/>
    </row>
    <row r="462" spans="1:23" ht="51.75" customHeight="1">
      <c r="A462" s="28"/>
      <c r="B462" s="29"/>
      <c r="C462" s="30"/>
      <c r="D462" s="33"/>
      <c r="E462" s="34"/>
      <c r="F462" s="996"/>
      <c r="G462" s="32"/>
      <c r="H462" s="32"/>
      <c r="I462" s="32"/>
      <c r="J462" s="32"/>
      <c r="K462" s="32"/>
      <c r="L462" s="588"/>
      <c r="M462" s="32"/>
      <c r="N462" s="29"/>
      <c r="O462" s="29"/>
      <c r="P462" s="29"/>
      <c r="Q462" s="29"/>
      <c r="R462" s="1106"/>
      <c r="S462" s="29"/>
      <c r="T462" s="29"/>
      <c r="U462" s="1061"/>
      <c r="V462" s="29"/>
      <c r="W462" s="30"/>
    </row>
    <row r="463" spans="1:23" ht="51.75" customHeight="1">
      <c r="A463" s="28"/>
      <c r="B463" s="29"/>
      <c r="C463" s="30"/>
      <c r="D463" s="33"/>
      <c r="E463" s="34"/>
      <c r="F463" s="996"/>
      <c r="G463" s="32"/>
      <c r="H463" s="32"/>
      <c r="I463" s="32"/>
      <c r="J463" s="32"/>
      <c r="K463" s="32"/>
      <c r="L463" s="588"/>
      <c r="M463" s="32"/>
      <c r="N463" s="29"/>
      <c r="O463" s="29"/>
      <c r="P463" s="29"/>
      <c r="Q463" s="29"/>
      <c r="R463" s="1106"/>
      <c r="S463" s="29"/>
      <c r="T463" s="29"/>
      <c r="U463" s="1061"/>
      <c r="V463" s="29"/>
      <c r="W463" s="30"/>
    </row>
    <row r="464" spans="1:23" ht="51.75" customHeight="1">
      <c r="A464" s="28"/>
      <c r="B464" s="29"/>
      <c r="C464" s="30"/>
      <c r="D464" s="33"/>
      <c r="E464" s="34"/>
      <c r="F464" s="996"/>
      <c r="G464" s="32"/>
      <c r="H464" s="32"/>
      <c r="I464" s="32"/>
      <c r="J464" s="32"/>
      <c r="K464" s="32"/>
      <c r="L464" s="588"/>
      <c r="M464" s="32"/>
      <c r="N464" s="29"/>
      <c r="O464" s="29"/>
      <c r="P464" s="29"/>
      <c r="Q464" s="29"/>
      <c r="R464" s="1106"/>
      <c r="S464" s="29"/>
      <c r="T464" s="29"/>
      <c r="U464" s="1061"/>
      <c r="V464" s="29"/>
      <c r="W464" s="30"/>
    </row>
    <row r="465" spans="1:24" ht="51.75" customHeight="1">
      <c r="A465" s="28"/>
      <c r="B465" s="29"/>
      <c r="C465" s="30"/>
      <c r="D465" s="33"/>
      <c r="E465" s="34"/>
      <c r="F465" s="996"/>
      <c r="G465" s="32"/>
      <c r="H465" s="32"/>
      <c r="I465" s="32"/>
      <c r="J465" s="32"/>
      <c r="K465" s="32"/>
      <c r="L465" s="588"/>
      <c r="M465" s="32"/>
      <c r="N465" s="29"/>
      <c r="O465" s="29"/>
      <c r="P465" s="29"/>
      <c r="Q465" s="29"/>
      <c r="R465" s="1106"/>
      <c r="S465" s="29"/>
      <c r="T465" s="29"/>
      <c r="U465" s="1061"/>
      <c r="V465" s="29"/>
      <c r="W465" s="30"/>
    </row>
    <row r="466" spans="1:24" ht="51.75" customHeight="1">
      <c r="A466" s="28"/>
      <c r="B466" s="29"/>
      <c r="C466" s="30"/>
      <c r="D466" s="33"/>
      <c r="E466" s="34"/>
      <c r="F466" s="996"/>
      <c r="G466" s="32"/>
      <c r="H466" s="32"/>
      <c r="I466" s="32"/>
      <c r="J466" s="32"/>
      <c r="K466" s="32"/>
      <c r="L466" s="588"/>
      <c r="M466" s="32"/>
      <c r="N466" s="29"/>
      <c r="O466" s="29"/>
      <c r="P466" s="29"/>
      <c r="Q466" s="29"/>
      <c r="R466" s="1106"/>
      <c r="S466" s="29"/>
      <c r="T466" s="29"/>
      <c r="U466" s="1061"/>
      <c r="V466" s="29"/>
      <c r="W466" s="30"/>
    </row>
    <row r="467" spans="1:24" ht="51.75" customHeight="1">
      <c r="A467" s="28"/>
      <c r="B467" s="29"/>
      <c r="C467" s="30"/>
      <c r="D467" s="40"/>
      <c r="E467" s="34"/>
      <c r="F467" s="996"/>
      <c r="G467" s="32"/>
      <c r="H467" s="32"/>
      <c r="I467" s="32"/>
      <c r="J467" s="32"/>
      <c r="K467" s="32"/>
      <c r="L467" s="588"/>
      <c r="M467" s="32"/>
      <c r="N467" s="29"/>
      <c r="O467" s="29"/>
      <c r="P467" s="29"/>
      <c r="Q467" s="29"/>
      <c r="R467" s="1106"/>
      <c r="S467" s="29"/>
      <c r="T467" s="29"/>
      <c r="U467" s="1061"/>
      <c r="V467" s="29"/>
      <c r="W467" s="30"/>
    </row>
    <row r="468" spans="1:24" ht="51.75" customHeight="1">
      <c r="A468" s="74"/>
      <c r="B468" s="42"/>
      <c r="C468" s="43"/>
      <c r="D468" s="44"/>
      <c r="E468" s="45"/>
      <c r="F468" s="996"/>
      <c r="G468" s="46"/>
      <c r="H468" s="46"/>
      <c r="I468" s="46"/>
      <c r="J468" s="46"/>
      <c r="K468" s="46"/>
      <c r="L468" s="987"/>
      <c r="M468" s="46"/>
      <c r="N468" s="42"/>
      <c r="O468" s="42"/>
      <c r="P468" s="42"/>
      <c r="Q468" s="42"/>
      <c r="R468" s="1106"/>
      <c r="S468" s="42"/>
      <c r="T468" s="42"/>
      <c r="U468" s="1061"/>
      <c r="V468" s="42"/>
      <c r="W468" s="43"/>
    </row>
    <row r="469" spans="1:24" ht="51.75" customHeight="1">
      <c r="A469" s="74"/>
      <c r="B469" s="42"/>
      <c r="C469" s="43"/>
      <c r="D469" s="44"/>
      <c r="E469" s="45"/>
      <c r="F469" s="996"/>
      <c r="G469" s="46"/>
      <c r="H469" s="46"/>
      <c r="I469" s="46"/>
      <c r="J469" s="46"/>
      <c r="K469" s="46"/>
      <c r="L469" s="987"/>
      <c r="M469" s="46"/>
      <c r="N469" s="42"/>
      <c r="O469" s="42"/>
      <c r="P469" s="42"/>
      <c r="Q469" s="42"/>
      <c r="R469" s="1106"/>
      <c r="S469" s="42"/>
      <c r="T469" s="42"/>
      <c r="U469" s="1061"/>
      <c r="V469" s="42"/>
      <c r="W469" s="43"/>
    </row>
    <row r="470" spans="1:24" ht="51.75" customHeight="1">
      <c r="A470" s="28"/>
      <c r="B470" s="29"/>
      <c r="C470" s="30"/>
      <c r="D470" s="40"/>
      <c r="E470" s="34"/>
      <c r="F470" s="996"/>
      <c r="G470" s="32"/>
      <c r="H470" s="32"/>
      <c r="I470" s="32"/>
      <c r="J470" s="32"/>
      <c r="K470" s="32"/>
      <c r="L470" s="588"/>
      <c r="M470" s="32"/>
      <c r="N470" s="29"/>
      <c r="O470" s="29"/>
      <c r="P470" s="29"/>
      <c r="Q470" s="29"/>
      <c r="R470" s="1106"/>
      <c r="S470" s="29"/>
      <c r="T470" s="29"/>
      <c r="U470" s="1061"/>
      <c r="V470" s="29"/>
      <c r="W470" s="30"/>
    </row>
    <row r="471" spans="1:24" ht="51.75" customHeight="1">
      <c r="A471" s="75"/>
      <c r="B471" s="48"/>
      <c r="C471" s="49"/>
      <c r="D471" s="50"/>
      <c r="E471" s="51"/>
      <c r="F471" s="997"/>
      <c r="G471" s="52"/>
      <c r="H471" s="52"/>
      <c r="I471" s="52"/>
      <c r="J471" s="52"/>
      <c r="K471" s="52"/>
      <c r="L471" s="988"/>
      <c r="M471" s="52"/>
      <c r="N471" s="48"/>
      <c r="O471" s="48"/>
      <c r="P471" s="48"/>
      <c r="Q471" s="48"/>
      <c r="R471" s="1107"/>
      <c r="S471" s="48"/>
      <c r="T471" s="48"/>
      <c r="U471" s="1098"/>
      <c r="V471" s="48"/>
      <c r="W471" s="49"/>
    </row>
    <row r="472" spans="1:24" ht="51.75" customHeight="1">
      <c r="A472" s="75"/>
      <c r="B472" s="48"/>
      <c r="C472" s="49"/>
      <c r="D472" s="50"/>
      <c r="E472" s="51"/>
      <c r="F472" s="997"/>
      <c r="G472" s="52"/>
      <c r="H472" s="52"/>
      <c r="I472" s="52"/>
      <c r="J472" s="52"/>
      <c r="K472" s="52"/>
      <c r="L472" s="988"/>
      <c r="M472" s="52"/>
      <c r="N472" s="48"/>
      <c r="O472" s="48"/>
      <c r="P472" s="48"/>
      <c r="Q472" s="48"/>
      <c r="R472" s="1107"/>
      <c r="S472" s="48"/>
      <c r="T472" s="48"/>
      <c r="U472" s="1098"/>
      <c r="V472" s="48"/>
      <c r="W472" s="49"/>
    </row>
    <row r="473" spans="1:24" ht="51.75" customHeight="1">
      <c r="A473" s="62"/>
      <c r="B473" s="20"/>
      <c r="C473" s="27"/>
      <c r="D473" s="31"/>
      <c r="E473" s="23"/>
      <c r="F473" s="1037"/>
      <c r="G473" s="26"/>
      <c r="H473" s="26"/>
      <c r="I473" s="26"/>
      <c r="J473" s="26"/>
      <c r="K473" s="26"/>
      <c r="L473" s="578"/>
      <c r="M473" s="26"/>
      <c r="N473" s="20"/>
      <c r="O473" s="20"/>
      <c r="P473" s="20"/>
      <c r="Q473" s="20"/>
      <c r="R473" s="1108"/>
      <c r="S473" s="20"/>
      <c r="T473" s="20"/>
      <c r="U473" s="1099"/>
      <c r="V473" s="20"/>
      <c r="W473" s="27"/>
    </row>
    <row r="474" spans="1:24" ht="51.75" customHeight="1">
      <c r="A474" s="28"/>
      <c r="B474" s="29"/>
      <c r="C474" s="30"/>
      <c r="D474" s="33"/>
      <c r="E474" s="34"/>
      <c r="F474" s="996"/>
      <c r="G474" s="32"/>
      <c r="H474" s="32"/>
      <c r="I474" s="32"/>
      <c r="J474" s="32"/>
      <c r="K474" s="32"/>
      <c r="L474" s="588"/>
      <c r="M474" s="32"/>
      <c r="N474" s="29"/>
      <c r="O474" s="29"/>
      <c r="P474" s="29"/>
      <c r="Q474" s="29"/>
      <c r="R474" s="1106"/>
      <c r="S474" s="29"/>
      <c r="T474" s="29"/>
      <c r="U474" s="1061"/>
      <c r="V474" s="29"/>
      <c r="W474" s="30"/>
    </row>
    <row r="475" spans="1:24" ht="51.75" customHeight="1">
      <c r="A475" s="62"/>
      <c r="B475" s="20"/>
      <c r="C475" s="27"/>
      <c r="D475" s="31"/>
      <c r="E475" s="23"/>
      <c r="F475" s="1037"/>
      <c r="G475" s="26"/>
      <c r="H475" s="26"/>
      <c r="I475" s="26"/>
      <c r="J475" s="26"/>
      <c r="K475" s="26"/>
      <c r="L475" s="578"/>
      <c r="M475" s="26"/>
      <c r="N475" s="20"/>
      <c r="O475" s="20"/>
      <c r="P475" s="20"/>
      <c r="Q475" s="20"/>
      <c r="R475" s="1108"/>
      <c r="S475" s="20"/>
      <c r="T475" s="20"/>
      <c r="U475" s="1099"/>
      <c r="V475" s="20"/>
      <c r="W475" s="27"/>
    </row>
    <row r="476" spans="1:24" ht="51.75" customHeight="1">
      <c r="A476" s="28"/>
      <c r="B476" s="29"/>
      <c r="C476" s="30"/>
      <c r="D476" s="33"/>
      <c r="E476" s="34"/>
      <c r="F476" s="996"/>
      <c r="G476" s="32"/>
      <c r="H476" s="32"/>
      <c r="I476" s="32"/>
      <c r="J476" s="32"/>
      <c r="K476" s="32"/>
      <c r="L476" s="588"/>
      <c r="M476" s="32"/>
      <c r="N476" s="29"/>
      <c r="O476" s="29"/>
      <c r="P476" s="29"/>
      <c r="Q476" s="29"/>
      <c r="R476" s="1106"/>
      <c r="S476" s="29"/>
      <c r="T476" s="29"/>
      <c r="U476" s="1061"/>
      <c r="V476" s="29"/>
      <c r="W476" s="30"/>
    </row>
    <row r="477" spans="1:24" ht="51.75" customHeight="1">
      <c r="A477" s="62"/>
      <c r="B477" s="20"/>
      <c r="C477" s="27"/>
      <c r="D477" s="31"/>
      <c r="E477" s="23"/>
      <c r="F477" s="1037"/>
      <c r="G477" s="26"/>
      <c r="H477" s="26"/>
      <c r="I477" s="26"/>
      <c r="J477" s="26"/>
      <c r="K477" s="26"/>
      <c r="L477" s="578"/>
      <c r="M477" s="26"/>
      <c r="N477" s="20"/>
      <c r="O477" s="20"/>
      <c r="P477" s="20"/>
      <c r="Q477" s="20"/>
      <c r="R477" s="1108"/>
      <c r="S477" s="20"/>
      <c r="T477" s="20"/>
      <c r="U477" s="1099"/>
      <c r="V477" s="20"/>
      <c r="W477" s="27"/>
    </row>
    <row r="478" spans="1:24" ht="51.75" customHeight="1">
      <c r="A478" s="62"/>
      <c r="B478" s="20"/>
      <c r="C478" s="27"/>
      <c r="D478" s="31"/>
      <c r="E478" s="23"/>
      <c r="F478" s="1037"/>
      <c r="G478" s="26"/>
      <c r="H478" s="26"/>
      <c r="I478" s="26"/>
      <c r="J478" s="26"/>
      <c r="K478" s="26"/>
      <c r="L478" s="578"/>
      <c r="M478" s="26"/>
      <c r="N478" s="20"/>
      <c r="O478" s="20"/>
      <c r="P478" s="20"/>
      <c r="Q478" s="20"/>
      <c r="R478" s="1108"/>
      <c r="S478" s="20"/>
      <c r="T478" s="20"/>
      <c r="U478" s="1099"/>
      <c r="V478" s="20"/>
      <c r="W478" s="27"/>
      <c r="X478" s="1"/>
    </row>
    <row r="479" spans="1:24" ht="51.75" customHeight="1">
      <c r="A479" s="28"/>
      <c r="B479" s="29"/>
      <c r="C479" s="30"/>
      <c r="D479" s="33"/>
      <c r="E479" s="34"/>
      <c r="F479" s="996"/>
      <c r="G479" s="32"/>
      <c r="H479" s="32"/>
      <c r="I479" s="32"/>
      <c r="J479" s="32"/>
      <c r="K479" s="32"/>
      <c r="L479" s="588"/>
      <c r="M479" s="32"/>
      <c r="N479" s="29"/>
      <c r="O479" s="29"/>
      <c r="P479" s="29"/>
      <c r="Q479" s="29"/>
      <c r="R479" s="1106"/>
      <c r="S479" s="29"/>
      <c r="T479" s="29"/>
      <c r="U479" s="1061"/>
      <c r="V479" s="29"/>
      <c r="W479" s="30"/>
      <c r="X479" s="1"/>
    </row>
    <row r="480" spans="1:24" ht="51.75" customHeight="1" thickBot="1">
      <c r="A480" s="76"/>
      <c r="B480" s="64"/>
      <c r="C480" s="65"/>
      <c r="D480" s="66"/>
      <c r="E480" s="67"/>
      <c r="F480" s="1039"/>
      <c r="G480" s="68"/>
      <c r="H480" s="68"/>
      <c r="I480" s="68"/>
      <c r="J480" s="68"/>
      <c r="K480" s="68"/>
      <c r="L480" s="990"/>
      <c r="M480" s="68"/>
      <c r="N480" s="64"/>
      <c r="O480" s="64"/>
      <c r="P480" s="64"/>
      <c r="Q480" s="64"/>
      <c r="R480" s="1110"/>
      <c r="S480" s="64"/>
      <c r="T480" s="64"/>
      <c r="U480" s="1101"/>
      <c r="V480" s="64"/>
      <c r="W480" s="65"/>
    </row>
    <row r="481" spans="1:24" ht="51.75" customHeight="1">
      <c r="A481" s="71"/>
      <c r="B481" s="71"/>
      <c r="C481" s="71"/>
      <c r="D481" s="72"/>
      <c r="E481" s="72"/>
      <c r="F481" s="1000"/>
      <c r="G481" s="71"/>
      <c r="H481" s="71"/>
      <c r="I481" s="71"/>
      <c r="J481" s="71"/>
      <c r="K481" s="71"/>
      <c r="L481" s="573"/>
      <c r="M481" s="71"/>
      <c r="N481" s="71"/>
      <c r="O481" s="71"/>
      <c r="P481" s="71"/>
      <c r="Q481" s="71"/>
      <c r="R481" s="1000"/>
      <c r="S481" s="71"/>
      <c r="T481" s="71"/>
      <c r="U481" s="1102"/>
      <c r="V481" s="71"/>
      <c r="W481" s="71"/>
      <c r="X481" s="10"/>
    </row>
    <row r="482" spans="1:24" ht="51.75" customHeight="1">
      <c r="A482" s="1" t="s">
        <v>1</v>
      </c>
      <c r="B482" s="2"/>
      <c r="C482" s="1"/>
      <c r="D482" s="1"/>
      <c r="E482" s="2"/>
      <c r="G482" s="1"/>
      <c r="H482" s="1"/>
      <c r="I482" s="1"/>
      <c r="J482" s="1"/>
      <c r="K482" s="1"/>
      <c r="L482" s="572"/>
      <c r="M482" s="1"/>
      <c r="N482" s="1"/>
      <c r="O482" s="1"/>
      <c r="P482" s="1"/>
      <c r="Q482" s="1"/>
      <c r="S482" s="1"/>
      <c r="T482" s="1"/>
      <c r="V482" s="1"/>
      <c r="W482" s="1"/>
      <c r="X482" s="1"/>
    </row>
    <row r="483" spans="1:24" ht="51.75" customHeight="1">
      <c r="A483" s="1" t="s">
        <v>9449</v>
      </c>
      <c r="B483" s="1"/>
      <c r="C483" s="2"/>
      <c r="D483" s="1"/>
      <c r="E483" s="2"/>
      <c r="G483" s="1"/>
      <c r="H483" s="1"/>
      <c r="I483" s="1"/>
      <c r="J483" s="1"/>
      <c r="K483" s="1"/>
      <c r="L483" s="572"/>
      <c r="M483" s="1"/>
      <c r="N483" s="1"/>
      <c r="O483" s="1"/>
      <c r="P483" s="1"/>
      <c r="Q483" s="1"/>
      <c r="S483" s="1"/>
      <c r="T483" s="1"/>
      <c r="V483" s="1"/>
      <c r="W483" s="1"/>
      <c r="X483" s="1"/>
    </row>
    <row r="484" spans="1:24" ht="51.75" customHeight="1" thickBot="1">
      <c r="E484" s="4"/>
      <c r="F484" s="1035"/>
      <c r="G484" s="4"/>
      <c r="H484" s="4"/>
      <c r="I484" s="4"/>
    </row>
    <row r="485" spans="1:24" ht="51.75" customHeight="1">
      <c r="A485" s="5" t="s">
        <v>3</v>
      </c>
      <c r="B485" s="6" t="s">
        <v>4</v>
      </c>
      <c r="C485" s="7" t="s">
        <v>5</v>
      </c>
      <c r="D485" s="8" t="s">
        <v>6</v>
      </c>
      <c r="E485" s="9" t="s">
        <v>6</v>
      </c>
      <c r="F485" s="998"/>
      <c r="G485" s="3777" t="s">
        <v>9502</v>
      </c>
      <c r="H485" s="3777"/>
      <c r="I485" s="977"/>
      <c r="J485" s="3777" t="s">
        <v>9503</v>
      </c>
      <c r="K485" s="3777"/>
      <c r="L485" s="985"/>
      <c r="M485" s="3777" t="s">
        <v>9527</v>
      </c>
      <c r="N485" s="3777"/>
      <c r="O485" s="977"/>
      <c r="P485" s="3777" t="s">
        <v>5436</v>
      </c>
      <c r="Q485" s="3777"/>
      <c r="R485" s="1105"/>
      <c r="S485" s="977"/>
      <c r="T485" s="977"/>
      <c r="U485" s="1096"/>
      <c r="V485" s="3777"/>
      <c r="W485" s="3777"/>
      <c r="X485" s="10"/>
    </row>
    <row r="486" spans="1:24" ht="51.75" customHeight="1" thickBot="1">
      <c r="A486" s="11"/>
      <c r="B486" s="12"/>
      <c r="C486" s="13" t="s">
        <v>11</v>
      </c>
      <c r="D486" s="14" t="s">
        <v>12</v>
      </c>
      <c r="E486" s="15" t="s">
        <v>13</v>
      </c>
      <c r="F486" s="999"/>
      <c r="G486" s="17" t="s">
        <v>9453</v>
      </c>
      <c r="H486" s="17" t="s">
        <v>16</v>
      </c>
      <c r="I486" s="17"/>
      <c r="J486" s="17" t="s">
        <v>9454</v>
      </c>
      <c r="K486" s="17" t="s">
        <v>16</v>
      </c>
      <c r="L486" s="986"/>
      <c r="M486" s="17" t="s">
        <v>9454</v>
      </c>
      <c r="N486" s="17" t="s">
        <v>16</v>
      </c>
      <c r="O486" s="17"/>
      <c r="P486" s="17" t="s">
        <v>9454</v>
      </c>
      <c r="Q486" s="17" t="s">
        <v>16</v>
      </c>
      <c r="R486" s="1060"/>
      <c r="S486" s="17"/>
      <c r="T486" s="17"/>
      <c r="U486" s="1097"/>
      <c r="V486" s="17" t="s">
        <v>9454</v>
      </c>
      <c r="W486" s="18" t="s">
        <v>16</v>
      </c>
      <c r="X486" s="10"/>
    </row>
    <row r="487" spans="1:24" ht="51.75" customHeight="1">
      <c r="A487" s="62"/>
      <c r="B487" s="20"/>
      <c r="C487" s="21"/>
      <c r="D487" s="22"/>
      <c r="E487" s="23"/>
      <c r="F487" s="1040"/>
      <c r="G487" s="25"/>
      <c r="H487" s="25"/>
      <c r="I487" s="25"/>
      <c r="J487" s="25"/>
      <c r="K487" s="26"/>
      <c r="L487" s="578"/>
      <c r="M487" s="26"/>
      <c r="N487" s="20"/>
      <c r="O487" s="20"/>
      <c r="P487" s="20"/>
      <c r="Q487" s="20"/>
      <c r="R487" s="1108"/>
      <c r="S487" s="20"/>
      <c r="T487" s="20"/>
      <c r="U487" s="1099"/>
      <c r="V487" s="20"/>
      <c r="W487" s="27"/>
    </row>
    <row r="488" spans="1:24" ht="51.75" customHeight="1">
      <c r="A488" s="28"/>
      <c r="B488" s="29"/>
      <c r="C488" s="30"/>
      <c r="D488" s="31"/>
      <c r="E488" s="23"/>
      <c r="F488" s="996"/>
      <c r="G488" s="29"/>
      <c r="H488" s="29"/>
      <c r="I488" s="29"/>
      <c r="J488" s="29"/>
      <c r="K488" s="32"/>
      <c r="L488" s="588"/>
      <c r="M488" s="32"/>
      <c r="N488" s="29"/>
      <c r="O488" s="29"/>
      <c r="P488" s="29"/>
      <c r="Q488" s="29"/>
      <c r="R488" s="1106"/>
      <c r="S488" s="29"/>
      <c r="T488" s="29"/>
      <c r="U488" s="1061"/>
      <c r="V488" s="29"/>
      <c r="W488" s="30"/>
    </row>
    <row r="489" spans="1:24" ht="51.75" customHeight="1">
      <c r="A489" s="28"/>
      <c r="B489" s="29"/>
      <c r="C489" s="30"/>
      <c r="D489" s="33"/>
      <c r="E489" s="34"/>
      <c r="F489" s="996"/>
      <c r="G489" s="29"/>
      <c r="H489" s="29"/>
      <c r="I489" s="29"/>
      <c r="J489" s="29"/>
      <c r="K489" s="32"/>
      <c r="L489" s="588"/>
      <c r="M489" s="32"/>
      <c r="N489" s="29"/>
      <c r="O489" s="29"/>
      <c r="P489" s="29"/>
      <c r="Q489" s="29"/>
      <c r="R489" s="1106"/>
      <c r="S489" s="29"/>
      <c r="T489" s="29"/>
      <c r="U489" s="1061"/>
      <c r="V489" s="29"/>
      <c r="W489" s="30"/>
    </row>
    <row r="490" spans="1:24" ht="51.75" customHeight="1">
      <c r="A490" s="28"/>
      <c r="B490" s="29"/>
      <c r="C490" s="30"/>
      <c r="D490" s="33"/>
      <c r="E490" s="34"/>
      <c r="F490" s="996"/>
      <c r="G490" s="32"/>
      <c r="H490" s="32"/>
      <c r="I490" s="32"/>
      <c r="J490" s="32"/>
      <c r="K490" s="32"/>
      <c r="L490" s="588"/>
      <c r="M490" s="32"/>
      <c r="N490" s="29"/>
      <c r="O490" s="29"/>
      <c r="P490" s="29"/>
      <c r="Q490" s="29"/>
      <c r="R490" s="1106"/>
      <c r="S490" s="29"/>
      <c r="T490" s="29"/>
      <c r="U490" s="1061"/>
      <c r="V490" s="29"/>
      <c r="W490" s="30"/>
    </row>
    <row r="491" spans="1:24" ht="51.75" customHeight="1">
      <c r="A491" s="28"/>
      <c r="B491" s="29"/>
      <c r="C491" s="30"/>
      <c r="D491" s="33"/>
      <c r="E491" s="34"/>
      <c r="F491" s="996"/>
      <c r="G491" s="32"/>
      <c r="H491" s="32"/>
      <c r="I491" s="32"/>
      <c r="J491" s="32"/>
      <c r="K491" s="32"/>
      <c r="L491" s="588"/>
      <c r="M491" s="32"/>
      <c r="N491" s="29"/>
      <c r="O491" s="29"/>
      <c r="P491" s="29"/>
      <c r="Q491" s="29"/>
      <c r="R491" s="1106"/>
      <c r="S491" s="29"/>
      <c r="T491" s="29"/>
      <c r="U491" s="1061"/>
      <c r="V491" s="29"/>
      <c r="W491" s="30"/>
    </row>
    <row r="492" spans="1:24" ht="51.75" customHeight="1">
      <c r="A492" s="28"/>
      <c r="B492" s="29"/>
      <c r="C492" s="30"/>
      <c r="D492" s="33"/>
      <c r="E492" s="34"/>
      <c r="F492" s="996"/>
      <c r="G492" s="32"/>
      <c r="H492" s="32"/>
      <c r="I492" s="32"/>
      <c r="J492" s="32"/>
      <c r="K492" s="32"/>
      <c r="L492" s="588"/>
      <c r="M492" s="32"/>
      <c r="N492" s="29"/>
      <c r="O492" s="29"/>
      <c r="P492" s="29"/>
      <c r="Q492" s="29"/>
      <c r="R492" s="1106"/>
      <c r="S492" s="29"/>
      <c r="T492" s="29"/>
      <c r="U492" s="1061"/>
      <c r="V492" s="29"/>
      <c r="W492" s="30"/>
    </row>
    <row r="493" spans="1:24" ht="51.75" customHeight="1">
      <c r="A493" s="28"/>
      <c r="B493" s="29"/>
      <c r="C493" s="30"/>
      <c r="D493" s="33"/>
      <c r="E493" s="34"/>
      <c r="F493" s="996"/>
      <c r="G493" s="32"/>
      <c r="H493" s="32"/>
      <c r="I493" s="32"/>
      <c r="J493" s="32"/>
      <c r="K493" s="32"/>
      <c r="L493" s="588"/>
      <c r="M493" s="32"/>
      <c r="N493" s="29"/>
      <c r="O493" s="29"/>
      <c r="P493" s="29"/>
      <c r="Q493" s="29"/>
      <c r="R493" s="1106"/>
      <c r="S493" s="29"/>
      <c r="T493" s="29"/>
      <c r="U493" s="1061"/>
      <c r="V493" s="29"/>
      <c r="W493" s="30"/>
    </row>
    <row r="494" spans="1:24" ht="51.75" customHeight="1">
      <c r="A494" s="28"/>
      <c r="B494" s="29"/>
      <c r="C494" s="30"/>
      <c r="D494" s="33"/>
      <c r="E494" s="34"/>
      <c r="F494" s="996"/>
      <c r="G494" s="32"/>
      <c r="H494" s="32"/>
      <c r="I494" s="32"/>
      <c r="J494" s="32"/>
      <c r="K494" s="32"/>
      <c r="L494" s="588"/>
      <c r="M494" s="32"/>
      <c r="N494" s="29"/>
      <c r="O494" s="29"/>
      <c r="P494" s="29"/>
      <c r="Q494" s="29"/>
      <c r="R494" s="1106"/>
      <c r="S494" s="29"/>
      <c r="T494" s="29"/>
      <c r="U494" s="1061"/>
      <c r="V494" s="29"/>
      <c r="W494" s="30"/>
    </row>
    <row r="495" spans="1:24" ht="51.75" customHeight="1">
      <c r="A495" s="28"/>
      <c r="B495" s="29"/>
      <c r="C495" s="30"/>
      <c r="D495" s="33"/>
      <c r="E495" s="34"/>
      <c r="F495" s="996"/>
      <c r="G495" s="32"/>
      <c r="H495" s="32"/>
      <c r="I495" s="32"/>
      <c r="J495" s="32"/>
      <c r="K495" s="32"/>
      <c r="L495" s="588"/>
      <c r="M495" s="32"/>
      <c r="N495" s="29"/>
      <c r="O495" s="29"/>
      <c r="P495" s="29"/>
      <c r="Q495" s="29"/>
      <c r="R495" s="1106"/>
      <c r="S495" s="29"/>
      <c r="T495" s="29"/>
      <c r="U495" s="1061"/>
      <c r="V495" s="29"/>
      <c r="W495" s="30"/>
    </row>
    <row r="496" spans="1:24" ht="51.75" customHeight="1">
      <c r="A496" s="28"/>
      <c r="B496" s="29"/>
      <c r="C496" s="30"/>
      <c r="D496" s="33"/>
      <c r="E496" s="34"/>
      <c r="F496" s="996"/>
      <c r="G496" s="32"/>
      <c r="H496" s="32"/>
      <c r="I496" s="32"/>
      <c r="J496" s="32"/>
      <c r="K496" s="32"/>
      <c r="L496" s="588"/>
      <c r="M496" s="32"/>
      <c r="N496" s="29"/>
      <c r="O496" s="29"/>
      <c r="P496" s="29"/>
      <c r="Q496" s="29"/>
      <c r="R496" s="1106"/>
      <c r="S496" s="29"/>
      <c r="T496" s="29"/>
      <c r="U496" s="1061"/>
      <c r="V496" s="29"/>
      <c r="W496" s="30"/>
    </row>
    <row r="497" spans="1:23" ht="51.75" customHeight="1">
      <c r="A497" s="28"/>
      <c r="B497" s="29"/>
      <c r="C497" s="30"/>
      <c r="D497" s="33"/>
      <c r="E497" s="34"/>
      <c r="F497" s="996"/>
      <c r="G497" s="32"/>
      <c r="H497" s="32"/>
      <c r="I497" s="32"/>
      <c r="J497" s="32"/>
      <c r="K497" s="32"/>
      <c r="L497" s="588"/>
      <c r="M497" s="32"/>
      <c r="N497" s="29"/>
      <c r="O497" s="29"/>
      <c r="P497" s="29"/>
      <c r="Q497" s="29"/>
      <c r="R497" s="1106"/>
      <c r="S497" s="29"/>
      <c r="T497" s="29"/>
      <c r="U497" s="1061"/>
      <c r="V497" s="29"/>
      <c r="W497" s="30"/>
    </row>
    <row r="498" spans="1:23" ht="51.75" customHeight="1">
      <c r="A498" s="28"/>
      <c r="B498" s="29"/>
      <c r="C498" s="30"/>
      <c r="D498" s="33"/>
      <c r="E498" s="34"/>
      <c r="F498" s="996"/>
      <c r="G498" s="32"/>
      <c r="H498" s="32"/>
      <c r="I498" s="32"/>
      <c r="J498" s="32"/>
      <c r="K498" s="32"/>
      <c r="L498" s="588"/>
      <c r="M498" s="32"/>
      <c r="N498" s="29"/>
      <c r="O498" s="29"/>
      <c r="P498" s="29"/>
      <c r="Q498" s="29"/>
      <c r="R498" s="1106"/>
      <c r="S498" s="29"/>
      <c r="T498" s="29"/>
      <c r="U498" s="1061"/>
      <c r="V498" s="29"/>
      <c r="W498" s="30"/>
    </row>
    <row r="499" spans="1:23" ht="51.75" customHeight="1">
      <c r="A499" s="28"/>
      <c r="B499" s="29"/>
      <c r="C499" s="30"/>
      <c r="D499" s="33"/>
      <c r="E499" s="34"/>
      <c r="F499" s="996"/>
      <c r="G499" s="32"/>
      <c r="H499" s="32"/>
      <c r="I499" s="32"/>
      <c r="J499" s="32"/>
      <c r="K499" s="32"/>
      <c r="L499" s="588"/>
      <c r="M499" s="32"/>
      <c r="N499" s="29"/>
      <c r="O499" s="29"/>
      <c r="P499" s="29"/>
      <c r="Q499" s="29"/>
      <c r="R499" s="1106"/>
      <c r="S499" s="29"/>
      <c r="T499" s="29"/>
      <c r="U499" s="1061"/>
      <c r="V499" s="29"/>
      <c r="W499" s="30"/>
    </row>
    <row r="500" spans="1:23" ht="51.75" customHeight="1">
      <c r="A500" s="28"/>
      <c r="B500" s="29"/>
      <c r="C500" s="30"/>
      <c r="D500" s="33"/>
      <c r="E500" s="34"/>
      <c r="F500" s="996"/>
      <c r="G500" s="32"/>
      <c r="H500" s="32"/>
      <c r="I500" s="32"/>
      <c r="J500" s="32"/>
      <c r="K500" s="32"/>
      <c r="L500" s="588"/>
      <c r="M500" s="32"/>
      <c r="N500" s="29"/>
      <c r="O500" s="29"/>
      <c r="P500" s="29"/>
      <c r="Q500" s="29"/>
      <c r="R500" s="1106"/>
      <c r="S500" s="29"/>
      <c r="T500" s="29"/>
      <c r="U500" s="1061"/>
      <c r="V500" s="29"/>
      <c r="W500" s="30"/>
    </row>
    <row r="501" spans="1:23" ht="51.75" customHeight="1">
      <c r="A501" s="28"/>
      <c r="B501" s="29"/>
      <c r="C501" s="30"/>
      <c r="D501" s="33"/>
      <c r="E501" s="34"/>
      <c r="F501" s="996"/>
      <c r="G501" s="32"/>
      <c r="H501" s="32"/>
      <c r="I501" s="32"/>
      <c r="J501" s="32"/>
      <c r="K501" s="32"/>
      <c r="L501" s="588"/>
      <c r="M501" s="32"/>
      <c r="N501" s="29"/>
      <c r="O501" s="29"/>
      <c r="P501" s="29"/>
      <c r="Q501" s="29"/>
      <c r="R501" s="1106"/>
      <c r="S501" s="29"/>
      <c r="T501" s="29"/>
      <c r="U501" s="1061"/>
      <c r="V501" s="29"/>
      <c r="W501" s="30"/>
    </row>
    <row r="502" spans="1:23" ht="51.75" customHeight="1">
      <c r="A502" s="28"/>
      <c r="B502" s="29"/>
      <c r="C502" s="30"/>
      <c r="D502" s="33"/>
      <c r="E502" s="34"/>
      <c r="F502" s="996"/>
      <c r="G502" s="32"/>
      <c r="H502" s="32"/>
      <c r="I502" s="32"/>
      <c r="J502" s="32"/>
      <c r="K502" s="32"/>
      <c r="L502" s="588"/>
      <c r="M502" s="32"/>
      <c r="N502" s="29"/>
      <c r="O502" s="29"/>
      <c r="P502" s="29"/>
      <c r="Q502" s="29"/>
      <c r="R502" s="1106"/>
      <c r="S502" s="29"/>
      <c r="T502" s="29"/>
      <c r="U502" s="1061"/>
      <c r="V502" s="29"/>
      <c r="W502" s="30"/>
    </row>
    <row r="503" spans="1:23" ht="51.75" customHeight="1">
      <c r="A503" s="28"/>
      <c r="B503" s="29"/>
      <c r="C503" s="30"/>
      <c r="D503" s="33"/>
      <c r="E503" s="34"/>
      <c r="F503" s="996"/>
      <c r="G503" s="32"/>
      <c r="H503" s="32"/>
      <c r="I503" s="32"/>
      <c r="J503" s="32"/>
      <c r="K503" s="32"/>
      <c r="L503" s="588"/>
      <c r="M503" s="32"/>
      <c r="N503" s="29"/>
      <c r="O503" s="29"/>
      <c r="P503" s="29"/>
      <c r="Q503" s="29"/>
      <c r="R503" s="1106"/>
      <c r="S503" s="29"/>
      <c r="T503" s="29"/>
      <c r="U503" s="1061"/>
      <c r="V503" s="29"/>
      <c r="W503" s="30"/>
    </row>
    <row r="504" spans="1:23" ht="51.75" customHeight="1">
      <c r="A504" s="28"/>
      <c r="B504" s="29"/>
      <c r="C504" s="30"/>
      <c r="D504" s="33"/>
      <c r="E504" s="34"/>
      <c r="F504" s="996"/>
      <c r="G504" s="32"/>
      <c r="H504" s="32"/>
      <c r="I504" s="32"/>
      <c r="J504" s="32"/>
      <c r="K504" s="32"/>
      <c r="L504" s="588"/>
      <c r="M504" s="32"/>
      <c r="N504" s="29"/>
      <c r="O504" s="29"/>
      <c r="P504" s="29"/>
      <c r="Q504" s="29"/>
      <c r="R504" s="1106"/>
      <c r="S504" s="29"/>
      <c r="T504" s="29"/>
      <c r="U504" s="1061"/>
      <c r="V504" s="29"/>
      <c r="W504" s="30"/>
    </row>
    <row r="505" spans="1:23" ht="51.75" customHeight="1">
      <c r="A505" s="28"/>
      <c r="B505" s="29"/>
      <c r="C505" s="30"/>
      <c r="D505" s="33"/>
      <c r="E505" s="34"/>
      <c r="F505" s="996"/>
      <c r="G505" s="32"/>
      <c r="H505" s="32"/>
      <c r="I505" s="32"/>
      <c r="J505" s="32"/>
      <c r="K505" s="32"/>
      <c r="L505" s="588"/>
      <c r="M505" s="32"/>
      <c r="N505" s="29"/>
      <c r="O505" s="29"/>
      <c r="P505" s="29"/>
      <c r="Q505" s="29"/>
      <c r="R505" s="1106"/>
      <c r="S505" s="29"/>
      <c r="T505" s="29"/>
      <c r="U505" s="1061"/>
      <c r="V505" s="29"/>
      <c r="W505" s="30"/>
    </row>
    <row r="506" spans="1:23" ht="51.75" customHeight="1">
      <c r="A506" s="28"/>
      <c r="B506" s="29"/>
      <c r="C506" s="30"/>
      <c r="D506" s="40"/>
      <c r="E506" s="34"/>
      <c r="F506" s="996"/>
      <c r="G506" s="32"/>
      <c r="H506" s="32"/>
      <c r="I506" s="32"/>
      <c r="J506" s="32"/>
      <c r="K506" s="32"/>
      <c r="L506" s="588"/>
      <c r="M506" s="32"/>
      <c r="N506" s="29"/>
      <c r="O506" s="29"/>
      <c r="P506" s="29"/>
      <c r="Q506" s="29"/>
      <c r="R506" s="1106"/>
      <c r="S506" s="29"/>
      <c r="T506" s="29"/>
      <c r="U506" s="1061"/>
      <c r="V506" s="29"/>
      <c r="W506" s="30"/>
    </row>
    <row r="507" spans="1:23" ht="51.75" customHeight="1">
      <c r="A507" s="74"/>
      <c r="B507" s="42"/>
      <c r="C507" s="43"/>
      <c r="D507" s="44"/>
      <c r="E507" s="45"/>
      <c r="F507" s="996"/>
      <c r="G507" s="46"/>
      <c r="H507" s="46"/>
      <c r="I507" s="46"/>
      <c r="J507" s="46"/>
      <c r="K507" s="46"/>
      <c r="L507" s="987"/>
      <c r="M507" s="46"/>
      <c r="N507" s="42"/>
      <c r="O507" s="42"/>
      <c r="P507" s="42"/>
      <c r="Q507" s="42"/>
      <c r="R507" s="1106"/>
      <c r="S507" s="42"/>
      <c r="T507" s="42"/>
      <c r="U507" s="1061"/>
      <c r="V507" s="42"/>
      <c r="W507" s="43"/>
    </row>
    <row r="508" spans="1:23" ht="51.75" customHeight="1">
      <c r="A508" s="74"/>
      <c r="B508" s="42"/>
      <c r="C508" s="43"/>
      <c r="D508" s="44"/>
      <c r="E508" s="45"/>
      <c r="F508" s="996"/>
      <c r="G508" s="46"/>
      <c r="H508" s="46"/>
      <c r="I508" s="46"/>
      <c r="J508" s="46"/>
      <c r="K508" s="46"/>
      <c r="L508" s="987"/>
      <c r="M508" s="46"/>
      <c r="N508" s="42"/>
      <c r="O508" s="42"/>
      <c r="P508" s="42"/>
      <c r="Q508" s="42"/>
      <c r="R508" s="1106"/>
      <c r="S508" s="42"/>
      <c r="T508" s="42"/>
      <c r="U508" s="1061"/>
      <c r="V508" s="42"/>
      <c r="W508" s="43"/>
    </row>
    <row r="509" spans="1:23" ht="51.75" customHeight="1">
      <c r="A509" s="28"/>
      <c r="B509" s="29"/>
      <c r="C509" s="30"/>
      <c r="D509" s="40"/>
      <c r="E509" s="34"/>
      <c r="F509" s="996"/>
      <c r="G509" s="32"/>
      <c r="H509" s="32"/>
      <c r="I509" s="32"/>
      <c r="J509" s="32"/>
      <c r="K509" s="32"/>
      <c r="L509" s="588"/>
      <c r="M509" s="32"/>
      <c r="N509" s="29"/>
      <c r="O509" s="29"/>
      <c r="P509" s="29"/>
      <c r="Q509" s="29"/>
      <c r="R509" s="1106"/>
      <c r="S509" s="29"/>
      <c r="T509" s="29"/>
      <c r="U509" s="1061"/>
      <c r="V509" s="29"/>
      <c r="W509" s="30"/>
    </row>
    <row r="510" spans="1:23" ht="51.75" customHeight="1">
      <c r="A510" s="75"/>
      <c r="B510" s="48"/>
      <c r="C510" s="49"/>
      <c r="D510" s="50"/>
      <c r="E510" s="51"/>
      <c r="F510" s="997"/>
      <c r="G510" s="52"/>
      <c r="H510" s="52"/>
      <c r="I510" s="52"/>
      <c r="J510" s="52"/>
      <c r="K510" s="52"/>
      <c r="L510" s="988"/>
      <c r="M510" s="52"/>
      <c r="N510" s="48"/>
      <c r="O510" s="48"/>
      <c r="P510" s="48"/>
      <c r="Q510" s="48"/>
      <c r="R510" s="1107"/>
      <c r="S510" s="48"/>
      <c r="T510" s="48"/>
      <c r="U510" s="1098"/>
      <c r="V510" s="48"/>
      <c r="W510" s="49"/>
    </row>
    <row r="511" spans="1:23" ht="51.75" customHeight="1">
      <c r="A511" s="75"/>
      <c r="B511" s="48"/>
      <c r="C511" s="49"/>
      <c r="D511" s="50"/>
      <c r="E511" s="51"/>
      <c r="F511" s="997"/>
      <c r="G511" s="52"/>
      <c r="H511" s="52"/>
      <c r="I511" s="52"/>
      <c r="J511" s="52"/>
      <c r="K511" s="52"/>
      <c r="L511" s="988"/>
      <c r="M511" s="52"/>
      <c r="N511" s="48"/>
      <c r="O511" s="48"/>
      <c r="P511" s="48"/>
      <c r="Q511" s="48"/>
      <c r="R511" s="1107"/>
      <c r="S511" s="48"/>
      <c r="T511" s="48"/>
      <c r="U511" s="1098"/>
      <c r="V511" s="48"/>
      <c r="W511" s="49"/>
    </row>
    <row r="512" spans="1:23" ht="51.75" customHeight="1">
      <c r="A512" s="62"/>
      <c r="B512" s="20"/>
      <c r="C512" s="27"/>
      <c r="D512" s="31"/>
      <c r="E512" s="23"/>
      <c r="F512" s="1037"/>
      <c r="G512" s="26"/>
      <c r="H512" s="26"/>
      <c r="I512" s="26"/>
      <c r="J512" s="26"/>
      <c r="K512" s="26"/>
      <c r="L512" s="578"/>
      <c r="M512" s="26"/>
      <c r="N512" s="20"/>
      <c r="O512" s="20"/>
      <c r="P512" s="20"/>
      <c r="Q512" s="20"/>
      <c r="R512" s="1108"/>
      <c r="S512" s="20"/>
      <c r="T512" s="20"/>
      <c r="U512" s="1099"/>
      <c r="V512" s="20"/>
      <c r="W512" s="27"/>
    </row>
    <row r="513" spans="1:24" ht="51.75" customHeight="1">
      <c r="A513" s="28"/>
      <c r="B513" s="29"/>
      <c r="C513" s="30"/>
      <c r="D513" s="33"/>
      <c r="E513" s="34"/>
      <c r="F513" s="996"/>
      <c r="G513" s="32"/>
      <c r="H513" s="32"/>
      <c r="I513" s="32"/>
      <c r="J513" s="32"/>
      <c r="K513" s="32"/>
      <c r="L513" s="588"/>
      <c r="M513" s="32"/>
      <c r="N513" s="29"/>
      <c r="O513" s="29"/>
      <c r="P513" s="29"/>
      <c r="Q513" s="29"/>
      <c r="R513" s="1106"/>
      <c r="S513" s="29"/>
      <c r="T513" s="29"/>
      <c r="U513" s="1061"/>
      <c r="V513" s="29"/>
      <c r="W513" s="30"/>
    </row>
    <row r="514" spans="1:24" ht="51.75" customHeight="1">
      <c r="A514" s="62"/>
      <c r="B514" s="20"/>
      <c r="C514" s="27"/>
      <c r="D514" s="31"/>
      <c r="E514" s="23"/>
      <c r="F514" s="1037"/>
      <c r="G514" s="26"/>
      <c r="H514" s="26"/>
      <c r="I514" s="26"/>
      <c r="J514" s="26"/>
      <c r="K514" s="26"/>
      <c r="L514" s="578"/>
      <c r="M514" s="26"/>
      <c r="N514" s="20"/>
      <c r="O514" s="20"/>
      <c r="P514" s="20"/>
      <c r="Q514" s="20"/>
      <c r="R514" s="1108"/>
      <c r="S514" s="20"/>
      <c r="T514" s="20"/>
      <c r="U514" s="1099"/>
      <c r="V514" s="20"/>
      <c r="W514" s="27"/>
    </row>
    <row r="515" spans="1:24" ht="51.75" customHeight="1">
      <c r="A515" s="28"/>
      <c r="B515" s="29"/>
      <c r="C515" s="30"/>
      <c r="D515" s="33"/>
      <c r="E515" s="34"/>
      <c r="F515" s="996"/>
      <c r="G515" s="32"/>
      <c r="H515" s="32"/>
      <c r="I515" s="32"/>
      <c r="J515" s="32"/>
      <c r="K515" s="32"/>
      <c r="L515" s="588"/>
      <c r="M515" s="32"/>
      <c r="N515" s="29"/>
      <c r="O515" s="29"/>
      <c r="P515" s="29"/>
      <c r="Q515" s="29"/>
      <c r="R515" s="1106"/>
      <c r="S515" s="29"/>
      <c r="T515" s="29"/>
      <c r="U515" s="1061"/>
      <c r="V515" s="29"/>
      <c r="W515" s="30"/>
    </row>
    <row r="516" spans="1:24" ht="51.75" customHeight="1">
      <c r="A516" s="62"/>
      <c r="B516" s="20"/>
      <c r="C516" s="27"/>
      <c r="D516" s="31"/>
      <c r="E516" s="23"/>
      <c r="F516" s="1037"/>
      <c r="G516" s="26"/>
      <c r="H516" s="26"/>
      <c r="I516" s="26"/>
      <c r="J516" s="26"/>
      <c r="K516" s="26"/>
      <c r="L516" s="578"/>
      <c r="M516" s="26"/>
      <c r="N516" s="20"/>
      <c r="O516" s="20"/>
      <c r="P516" s="20"/>
      <c r="Q516" s="20"/>
      <c r="R516" s="1108"/>
      <c r="S516" s="20"/>
      <c r="T516" s="20"/>
      <c r="U516" s="1099"/>
      <c r="V516" s="20"/>
      <c r="W516" s="27"/>
    </row>
    <row r="517" spans="1:24" ht="51.75" customHeight="1">
      <c r="A517" s="62"/>
      <c r="B517" s="20"/>
      <c r="C517" s="27"/>
      <c r="D517" s="31"/>
      <c r="E517" s="23"/>
      <c r="F517" s="1037"/>
      <c r="G517" s="26"/>
      <c r="H517" s="26"/>
      <c r="I517" s="26"/>
      <c r="J517" s="26"/>
      <c r="K517" s="26"/>
      <c r="L517" s="578"/>
      <c r="M517" s="26"/>
      <c r="N517" s="20"/>
      <c r="O517" s="20"/>
      <c r="P517" s="20"/>
      <c r="Q517" s="20"/>
      <c r="R517" s="1108"/>
      <c r="S517" s="20"/>
      <c r="T517" s="20"/>
      <c r="U517" s="1099"/>
      <c r="V517" s="20"/>
      <c r="W517" s="27"/>
      <c r="X517" s="1"/>
    </row>
    <row r="518" spans="1:24" ht="51.75" customHeight="1">
      <c r="A518" s="28"/>
      <c r="B518" s="29"/>
      <c r="C518" s="30"/>
      <c r="D518" s="33"/>
      <c r="E518" s="34"/>
      <c r="F518" s="996"/>
      <c r="G518" s="32"/>
      <c r="H518" s="32"/>
      <c r="I518" s="32"/>
      <c r="J518" s="32"/>
      <c r="K518" s="32"/>
      <c r="L518" s="588"/>
      <c r="M518" s="32"/>
      <c r="N518" s="29"/>
      <c r="O518" s="29"/>
      <c r="P518" s="29"/>
      <c r="Q518" s="29"/>
      <c r="R518" s="1106"/>
      <c r="S518" s="29"/>
      <c r="T518" s="29"/>
      <c r="U518" s="1061"/>
      <c r="V518" s="29"/>
      <c r="W518" s="30"/>
      <c r="X518" s="1"/>
    </row>
    <row r="519" spans="1:24" ht="51.75" customHeight="1" thickBot="1">
      <c r="A519" s="76"/>
      <c r="B519" s="64"/>
      <c r="C519" s="65"/>
      <c r="D519" s="66"/>
      <c r="E519" s="67"/>
      <c r="F519" s="1039"/>
      <c r="G519" s="68"/>
      <c r="H519" s="68"/>
      <c r="I519" s="68"/>
      <c r="J519" s="68"/>
      <c r="K519" s="68"/>
      <c r="L519" s="990"/>
      <c r="M519" s="68"/>
      <c r="N519" s="64"/>
      <c r="O519" s="64"/>
      <c r="P519" s="64"/>
      <c r="Q519" s="64"/>
      <c r="R519" s="1110"/>
      <c r="S519" s="64"/>
      <c r="T519" s="64"/>
      <c r="U519" s="1101"/>
      <c r="V519" s="64"/>
      <c r="W519" s="65"/>
    </row>
    <row r="520" spans="1:24" ht="51.75" customHeight="1">
      <c r="A520" s="71"/>
      <c r="B520" s="71"/>
      <c r="C520" s="71"/>
      <c r="D520" s="72"/>
      <c r="E520" s="72"/>
      <c r="F520" s="1000"/>
      <c r="G520" s="71"/>
      <c r="H520" s="71"/>
      <c r="I520" s="71"/>
      <c r="J520" s="71"/>
      <c r="K520" s="71"/>
      <c r="L520" s="573"/>
      <c r="M520" s="71"/>
      <c r="N520" s="71"/>
      <c r="O520" s="71"/>
      <c r="P520" s="71"/>
      <c r="Q520" s="71"/>
      <c r="R520" s="1000"/>
      <c r="S520" s="71"/>
      <c r="T520" s="71"/>
      <c r="U520" s="1102"/>
      <c r="V520" s="71"/>
      <c r="W520" s="71"/>
      <c r="X520" s="10"/>
    </row>
    <row r="521" spans="1:24" ht="51.75" customHeight="1">
      <c r="A521" s="1" t="s">
        <v>1</v>
      </c>
      <c r="B521" s="2"/>
      <c r="C521" s="1"/>
      <c r="D521" s="1"/>
      <c r="E521" s="2"/>
      <c r="G521" s="1"/>
      <c r="H521" s="1"/>
      <c r="I521" s="1"/>
      <c r="J521" s="1"/>
      <c r="K521" s="1"/>
      <c r="L521" s="572"/>
      <c r="M521" s="1"/>
      <c r="N521" s="1"/>
      <c r="O521" s="1"/>
      <c r="P521" s="1"/>
      <c r="Q521" s="1"/>
      <c r="S521" s="1"/>
      <c r="T521" s="1"/>
      <c r="V521" s="1"/>
      <c r="W521" s="1"/>
      <c r="X521" s="1"/>
    </row>
    <row r="522" spans="1:24" ht="51.75" customHeight="1">
      <c r="A522" s="1" t="s">
        <v>9449</v>
      </c>
      <c r="B522" s="1"/>
      <c r="C522" s="2"/>
      <c r="D522" s="1"/>
      <c r="E522" s="2"/>
      <c r="G522" s="1"/>
      <c r="H522" s="1"/>
      <c r="I522" s="1"/>
      <c r="J522" s="1"/>
      <c r="K522" s="1"/>
      <c r="L522" s="572"/>
      <c r="M522" s="1"/>
      <c r="N522" s="1"/>
      <c r="O522" s="1"/>
      <c r="P522" s="1"/>
      <c r="Q522" s="1"/>
      <c r="S522" s="1"/>
      <c r="T522" s="1"/>
      <c r="V522" s="1"/>
      <c r="W522" s="1"/>
      <c r="X522" s="1"/>
    </row>
    <row r="523" spans="1:24" ht="51.75" customHeight="1" thickBot="1">
      <c r="E523" s="4"/>
      <c r="F523" s="1035"/>
      <c r="G523" s="4"/>
      <c r="H523" s="4"/>
      <c r="I523" s="4"/>
    </row>
    <row r="524" spans="1:24" ht="51.75" customHeight="1">
      <c r="A524" s="5" t="s">
        <v>3</v>
      </c>
      <c r="B524" s="6" t="s">
        <v>4</v>
      </c>
      <c r="C524" s="7" t="s">
        <v>5</v>
      </c>
      <c r="D524" s="8" t="s">
        <v>6</v>
      </c>
      <c r="E524" s="9" t="s">
        <v>6</v>
      </c>
      <c r="F524" s="998"/>
      <c r="G524" s="3777" t="s">
        <v>9502</v>
      </c>
      <c r="H524" s="3777"/>
      <c r="I524" s="977"/>
      <c r="J524" s="3777" t="s">
        <v>9503</v>
      </c>
      <c r="K524" s="3777"/>
      <c r="L524" s="985"/>
      <c r="M524" s="3777" t="s">
        <v>9527</v>
      </c>
      <c r="N524" s="3777"/>
      <c r="O524" s="977"/>
      <c r="P524" s="3777" t="s">
        <v>5436</v>
      </c>
      <c r="Q524" s="3777"/>
      <c r="R524" s="1105"/>
      <c r="S524" s="977"/>
      <c r="T524" s="977"/>
      <c r="U524" s="1096"/>
      <c r="V524" s="3777"/>
      <c r="W524" s="3777"/>
      <c r="X524" s="10"/>
    </row>
    <row r="525" spans="1:24" ht="51.75" customHeight="1" thickBot="1">
      <c r="A525" s="11"/>
      <c r="B525" s="12"/>
      <c r="C525" s="13" t="s">
        <v>11</v>
      </c>
      <c r="D525" s="14" t="s">
        <v>12</v>
      </c>
      <c r="E525" s="15" t="s">
        <v>13</v>
      </c>
      <c r="F525" s="999"/>
      <c r="G525" s="17" t="s">
        <v>9453</v>
      </c>
      <c r="H525" s="17" t="s">
        <v>16</v>
      </c>
      <c r="I525" s="17"/>
      <c r="J525" s="17" t="s">
        <v>9454</v>
      </c>
      <c r="K525" s="17" t="s">
        <v>16</v>
      </c>
      <c r="L525" s="986"/>
      <c r="M525" s="17" t="s">
        <v>9454</v>
      </c>
      <c r="N525" s="17" t="s">
        <v>16</v>
      </c>
      <c r="O525" s="17"/>
      <c r="P525" s="17" t="s">
        <v>9454</v>
      </c>
      <c r="Q525" s="17" t="s">
        <v>16</v>
      </c>
      <c r="R525" s="1060"/>
      <c r="S525" s="17"/>
      <c r="T525" s="17"/>
      <c r="U525" s="1097"/>
      <c r="V525" s="17" t="s">
        <v>9454</v>
      </c>
      <c r="W525" s="18" t="s">
        <v>16</v>
      </c>
      <c r="X525" s="10"/>
    </row>
    <row r="526" spans="1:24" ht="51.75" customHeight="1">
      <c r="A526" s="62"/>
      <c r="B526" s="20"/>
      <c r="C526" s="21"/>
      <c r="D526" s="22"/>
      <c r="E526" s="23"/>
      <c r="F526" s="1040"/>
      <c r="G526" s="25"/>
      <c r="H526" s="25"/>
      <c r="I526" s="25"/>
      <c r="J526" s="25"/>
      <c r="K526" s="26"/>
      <c r="L526" s="578"/>
      <c r="M526" s="26"/>
      <c r="N526" s="20"/>
      <c r="O526" s="20"/>
      <c r="P526" s="20"/>
      <c r="Q526" s="20"/>
      <c r="R526" s="1108"/>
      <c r="S526" s="20"/>
      <c r="T526" s="20"/>
      <c r="U526" s="1099"/>
      <c r="V526" s="20"/>
      <c r="W526" s="27"/>
    </row>
    <row r="527" spans="1:24" ht="51.75" customHeight="1">
      <c r="A527" s="28"/>
      <c r="B527" s="29"/>
      <c r="C527" s="30"/>
      <c r="D527" s="31"/>
      <c r="E527" s="23"/>
      <c r="F527" s="996"/>
      <c r="G527" s="29"/>
      <c r="H527" s="29"/>
      <c r="I527" s="29"/>
      <c r="J527" s="29"/>
      <c r="K527" s="32"/>
      <c r="L527" s="588"/>
      <c r="M527" s="32"/>
      <c r="N527" s="29"/>
      <c r="O527" s="29"/>
      <c r="P527" s="29"/>
      <c r="Q527" s="29"/>
      <c r="R527" s="1106"/>
      <c r="S527" s="29"/>
      <c r="T527" s="29"/>
      <c r="U527" s="1061"/>
      <c r="V527" s="29"/>
      <c r="W527" s="30"/>
    </row>
    <row r="528" spans="1:24" ht="51.75" customHeight="1">
      <c r="A528" s="28"/>
      <c r="B528" s="29"/>
      <c r="C528" s="30"/>
      <c r="D528" s="33"/>
      <c r="E528" s="34"/>
      <c r="F528" s="996"/>
      <c r="G528" s="29"/>
      <c r="H528" s="29"/>
      <c r="I528" s="29"/>
      <c r="J528" s="29"/>
      <c r="K528" s="32"/>
      <c r="L528" s="588"/>
      <c r="M528" s="32"/>
      <c r="N528" s="29"/>
      <c r="O528" s="29"/>
      <c r="P528" s="29"/>
      <c r="Q528" s="29"/>
      <c r="R528" s="1106"/>
      <c r="S528" s="29"/>
      <c r="T528" s="29"/>
      <c r="U528" s="1061"/>
      <c r="V528" s="29"/>
      <c r="W528" s="30"/>
    </row>
    <row r="529" spans="1:23" ht="51.75" customHeight="1">
      <c r="A529" s="28"/>
      <c r="B529" s="29"/>
      <c r="C529" s="30"/>
      <c r="D529" s="33"/>
      <c r="E529" s="34"/>
      <c r="F529" s="996"/>
      <c r="G529" s="32"/>
      <c r="H529" s="32"/>
      <c r="I529" s="32"/>
      <c r="J529" s="32"/>
      <c r="K529" s="32"/>
      <c r="L529" s="588"/>
      <c r="M529" s="32"/>
      <c r="N529" s="29"/>
      <c r="O529" s="29"/>
      <c r="P529" s="29"/>
      <c r="Q529" s="29"/>
      <c r="R529" s="1106"/>
      <c r="S529" s="29"/>
      <c r="T529" s="29"/>
      <c r="U529" s="1061"/>
      <c r="V529" s="29"/>
      <c r="W529" s="30"/>
    </row>
    <row r="530" spans="1:23" ht="51.75" customHeight="1">
      <c r="A530" s="28"/>
      <c r="B530" s="29"/>
      <c r="C530" s="30"/>
      <c r="D530" s="33"/>
      <c r="E530" s="34"/>
      <c r="F530" s="996"/>
      <c r="G530" s="32"/>
      <c r="H530" s="32"/>
      <c r="I530" s="32"/>
      <c r="J530" s="32"/>
      <c r="K530" s="32"/>
      <c r="L530" s="588"/>
      <c r="M530" s="32"/>
      <c r="N530" s="29"/>
      <c r="O530" s="29"/>
      <c r="P530" s="29"/>
      <c r="Q530" s="29"/>
      <c r="R530" s="1106"/>
      <c r="S530" s="29"/>
      <c r="T530" s="29"/>
      <c r="U530" s="1061"/>
      <c r="V530" s="29"/>
      <c r="W530" s="30"/>
    </row>
    <row r="531" spans="1:23" ht="51.75" customHeight="1">
      <c r="A531" s="28"/>
      <c r="B531" s="29"/>
      <c r="C531" s="30"/>
      <c r="D531" s="33"/>
      <c r="E531" s="34"/>
      <c r="F531" s="996"/>
      <c r="G531" s="32"/>
      <c r="H531" s="32"/>
      <c r="I531" s="32"/>
      <c r="J531" s="32"/>
      <c r="K531" s="32"/>
      <c r="L531" s="588"/>
      <c r="M531" s="32"/>
      <c r="N531" s="29"/>
      <c r="O531" s="29"/>
      <c r="P531" s="29"/>
      <c r="Q531" s="29"/>
      <c r="R531" s="1106"/>
      <c r="S531" s="29"/>
      <c r="T531" s="29"/>
      <c r="U531" s="1061"/>
      <c r="V531" s="29"/>
      <c r="W531" s="30"/>
    </row>
    <row r="532" spans="1:23" ht="51.75" customHeight="1">
      <c r="A532" s="28"/>
      <c r="B532" s="29"/>
      <c r="C532" s="30"/>
      <c r="D532" s="33"/>
      <c r="E532" s="34"/>
      <c r="F532" s="996"/>
      <c r="G532" s="32"/>
      <c r="H532" s="32"/>
      <c r="I532" s="32"/>
      <c r="J532" s="32"/>
      <c r="K532" s="32"/>
      <c r="L532" s="588"/>
      <c r="M532" s="32"/>
      <c r="N532" s="29"/>
      <c r="O532" s="29"/>
      <c r="P532" s="29"/>
      <c r="Q532" s="29"/>
      <c r="R532" s="1106"/>
      <c r="S532" s="29"/>
      <c r="T532" s="29"/>
      <c r="U532" s="1061"/>
      <c r="V532" s="29"/>
      <c r="W532" s="30"/>
    </row>
    <row r="533" spans="1:23" ht="51.75" customHeight="1">
      <c r="A533" s="28"/>
      <c r="B533" s="29"/>
      <c r="C533" s="30"/>
      <c r="D533" s="33"/>
      <c r="E533" s="34"/>
      <c r="F533" s="996"/>
      <c r="G533" s="32"/>
      <c r="H533" s="32"/>
      <c r="I533" s="32"/>
      <c r="J533" s="32"/>
      <c r="K533" s="32"/>
      <c r="L533" s="588"/>
      <c r="M533" s="32"/>
      <c r="N533" s="29"/>
      <c r="O533" s="29"/>
      <c r="P533" s="29"/>
      <c r="Q533" s="29"/>
      <c r="R533" s="1106"/>
      <c r="S533" s="29"/>
      <c r="T533" s="29"/>
      <c r="U533" s="1061"/>
      <c r="V533" s="29"/>
      <c r="W533" s="30"/>
    </row>
    <row r="534" spans="1:23" ht="51.75" customHeight="1">
      <c r="A534" s="28"/>
      <c r="B534" s="29"/>
      <c r="C534" s="30"/>
      <c r="D534" s="33"/>
      <c r="E534" s="34"/>
      <c r="F534" s="996"/>
      <c r="G534" s="32"/>
      <c r="H534" s="32"/>
      <c r="I534" s="32"/>
      <c r="J534" s="32"/>
      <c r="K534" s="32"/>
      <c r="L534" s="588"/>
      <c r="M534" s="32"/>
      <c r="N534" s="29"/>
      <c r="O534" s="29"/>
      <c r="P534" s="29"/>
      <c r="Q534" s="29"/>
      <c r="R534" s="1106"/>
      <c r="S534" s="29"/>
      <c r="T534" s="29"/>
      <c r="U534" s="1061"/>
      <c r="V534" s="29"/>
      <c r="W534" s="30"/>
    </row>
    <row r="535" spans="1:23" ht="51.75" customHeight="1">
      <c r="A535" s="28"/>
      <c r="B535" s="29"/>
      <c r="C535" s="30"/>
      <c r="D535" s="33"/>
      <c r="E535" s="34"/>
      <c r="F535" s="996"/>
      <c r="G535" s="32"/>
      <c r="H535" s="32"/>
      <c r="I535" s="32"/>
      <c r="J535" s="32"/>
      <c r="K535" s="32"/>
      <c r="L535" s="588"/>
      <c r="M535" s="32"/>
      <c r="N535" s="29"/>
      <c r="O535" s="29"/>
      <c r="P535" s="29"/>
      <c r="Q535" s="29"/>
      <c r="R535" s="1106"/>
      <c r="S535" s="29"/>
      <c r="T535" s="29"/>
      <c r="U535" s="1061"/>
      <c r="V535" s="29"/>
      <c r="W535" s="30"/>
    </row>
    <row r="536" spans="1:23" ht="51.75" customHeight="1">
      <c r="A536" s="28"/>
      <c r="B536" s="29"/>
      <c r="C536" s="30"/>
      <c r="D536" s="33"/>
      <c r="E536" s="34"/>
      <c r="F536" s="996"/>
      <c r="G536" s="32"/>
      <c r="H536" s="32"/>
      <c r="I536" s="32"/>
      <c r="J536" s="32"/>
      <c r="K536" s="32"/>
      <c r="L536" s="588"/>
      <c r="M536" s="32"/>
      <c r="N536" s="29"/>
      <c r="O536" s="29"/>
      <c r="P536" s="29"/>
      <c r="Q536" s="29"/>
      <c r="R536" s="1106"/>
      <c r="S536" s="29"/>
      <c r="T536" s="29"/>
      <c r="U536" s="1061"/>
      <c r="V536" s="29"/>
      <c r="W536" s="30"/>
    </row>
    <row r="537" spans="1:23" ht="51.75" customHeight="1">
      <c r="A537" s="28"/>
      <c r="B537" s="29"/>
      <c r="C537" s="30"/>
      <c r="D537" s="33"/>
      <c r="E537" s="34"/>
      <c r="F537" s="996"/>
      <c r="G537" s="32"/>
      <c r="H537" s="32"/>
      <c r="I537" s="32"/>
      <c r="J537" s="32"/>
      <c r="K537" s="32"/>
      <c r="L537" s="588"/>
      <c r="M537" s="32"/>
      <c r="N537" s="29"/>
      <c r="O537" s="29"/>
      <c r="P537" s="29"/>
      <c r="Q537" s="29"/>
      <c r="R537" s="1106"/>
      <c r="S537" s="29"/>
      <c r="T537" s="29"/>
      <c r="U537" s="1061"/>
      <c r="V537" s="29"/>
      <c r="W537" s="30"/>
    </row>
    <row r="538" spans="1:23" ht="51.75" customHeight="1">
      <c r="A538" s="28"/>
      <c r="B538" s="29"/>
      <c r="C538" s="30"/>
      <c r="D538" s="33"/>
      <c r="E538" s="34"/>
      <c r="F538" s="996"/>
      <c r="G538" s="32"/>
      <c r="H538" s="32"/>
      <c r="I538" s="32"/>
      <c r="J538" s="32"/>
      <c r="K538" s="32"/>
      <c r="L538" s="588"/>
      <c r="M538" s="32"/>
      <c r="N538" s="29"/>
      <c r="O538" s="29"/>
      <c r="P538" s="29"/>
      <c r="Q538" s="29"/>
      <c r="R538" s="1106"/>
      <c r="S538" s="29"/>
      <c r="T538" s="29"/>
      <c r="U538" s="1061"/>
      <c r="V538" s="29"/>
      <c r="W538" s="30"/>
    </row>
    <row r="539" spans="1:23" ht="51.75" customHeight="1">
      <c r="A539" s="28"/>
      <c r="B539" s="29"/>
      <c r="C539" s="30"/>
      <c r="D539" s="33"/>
      <c r="E539" s="34"/>
      <c r="F539" s="996"/>
      <c r="G539" s="32"/>
      <c r="H539" s="32"/>
      <c r="I539" s="32"/>
      <c r="J539" s="32"/>
      <c r="K539" s="32"/>
      <c r="L539" s="588"/>
      <c r="M539" s="32"/>
      <c r="N539" s="29"/>
      <c r="O539" s="29"/>
      <c r="P539" s="29"/>
      <c r="Q539" s="29"/>
      <c r="R539" s="1106"/>
      <c r="S539" s="29"/>
      <c r="T539" s="29"/>
      <c r="U539" s="1061"/>
      <c r="V539" s="29"/>
      <c r="W539" s="30"/>
    </row>
    <row r="540" spans="1:23" ht="51.75" customHeight="1">
      <c r="A540" s="28"/>
      <c r="B540" s="29"/>
      <c r="C540" s="30"/>
      <c r="D540" s="33"/>
      <c r="E540" s="34"/>
      <c r="F540" s="996"/>
      <c r="G540" s="32"/>
      <c r="H540" s="32"/>
      <c r="I540" s="32"/>
      <c r="J540" s="32"/>
      <c r="K540" s="32"/>
      <c r="L540" s="588"/>
      <c r="M540" s="32"/>
      <c r="N540" s="29"/>
      <c r="O540" s="29"/>
      <c r="P540" s="29"/>
      <c r="Q540" s="29"/>
      <c r="R540" s="1106"/>
      <c r="S540" s="29"/>
      <c r="T540" s="29"/>
      <c r="U540" s="1061"/>
      <c r="V540" s="29"/>
      <c r="W540" s="30"/>
    </row>
    <row r="541" spans="1:23" ht="51.75" customHeight="1">
      <c r="A541" s="28"/>
      <c r="B541" s="29"/>
      <c r="C541" s="30"/>
      <c r="D541" s="33"/>
      <c r="E541" s="34"/>
      <c r="F541" s="996"/>
      <c r="G541" s="32"/>
      <c r="H541" s="32"/>
      <c r="I541" s="32"/>
      <c r="J541" s="32"/>
      <c r="K541" s="32"/>
      <c r="L541" s="588"/>
      <c r="M541" s="32"/>
      <c r="N541" s="29"/>
      <c r="O541" s="29"/>
      <c r="P541" s="29"/>
      <c r="Q541" s="29"/>
      <c r="R541" s="1106"/>
      <c r="S541" s="29"/>
      <c r="T541" s="29"/>
      <c r="U541" s="1061"/>
      <c r="V541" s="29"/>
      <c r="W541" s="30"/>
    </row>
    <row r="542" spans="1:23" ht="51.75" customHeight="1">
      <c r="A542" s="28"/>
      <c r="B542" s="29"/>
      <c r="C542" s="30"/>
      <c r="D542" s="33"/>
      <c r="E542" s="34"/>
      <c r="F542" s="996"/>
      <c r="G542" s="32"/>
      <c r="H542" s="32"/>
      <c r="I542" s="32"/>
      <c r="J542" s="32"/>
      <c r="K542" s="32"/>
      <c r="L542" s="588"/>
      <c r="M542" s="32"/>
      <c r="N542" s="29"/>
      <c r="O542" s="29"/>
      <c r="P542" s="29"/>
      <c r="Q542" s="29"/>
      <c r="R542" s="1106"/>
      <c r="S542" s="29"/>
      <c r="T542" s="29"/>
      <c r="U542" s="1061"/>
      <c r="V542" s="29"/>
      <c r="W542" s="30"/>
    </row>
    <row r="543" spans="1:23" ht="51.75" customHeight="1">
      <c r="A543" s="28"/>
      <c r="B543" s="29"/>
      <c r="C543" s="30"/>
      <c r="D543" s="33"/>
      <c r="E543" s="34"/>
      <c r="F543" s="996"/>
      <c r="G543" s="32"/>
      <c r="H543" s="32"/>
      <c r="I543" s="32"/>
      <c r="J543" s="32"/>
      <c r="K543" s="32"/>
      <c r="L543" s="588"/>
      <c r="M543" s="32"/>
      <c r="N543" s="29"/>
      <c r="O543" s="29"/>
      <c r="P543" s="29"/>
      <c r="Q543" s="29"/>
      <c r="R543" s="1106"/>
      <c r="S543" s="29"/>
      <c r="T543" s="29"/>
      <c r="U543" s="1061"/>
      <c r="V543" s="29"/>
      <c r="W543" s="30"/>
    </row>
    <row r="544" spans="1:23" ht="51.75" customHeight="1">
      <c r="A544" s="28"/>
      <c r="B544" s="29"/>
      <c r="C544" s="30"/>
      <c r="D544" s="33"/>
      <c r="E544" s="34"/>
      <c r="F544" s="996"/>
      <c r="G544" s="32"/>
      <c r="H544" s="32"/>
      <c r="I544" s="32"/>
      <c r="J544" s="32"/>
      <c r="K544" s="32"/>
      <c r="L544" s="588"/>
      <c r="M544" s="32"/>
      <c r="N544" s="29"/>
      <c r="O544" s="29"/>
      <c r="P544" s="29"/>
      <c r="Q544" s="29"/>
      <c r="R544" s="1106"/>
      <c r="S544" s="29"/>
      <c r="T544" s="29"/>
      <c r="U544" s="1061"/>
      <c r="V544" s="29"/>
      <c r="W544" s="30"/>
    </row>
    <row r="545" spans="1:24" ht="51.75" customHeight="1">
      <c r="A545" s="28"/>
      <c r="B545" s="29"/>
      <c r="C545" s="30"/>
      <c r="D545" s="40"/>
      <c r="E545" s="34"/>
      <c r="F545" s="996"/>
      <c r="G545" s="32"/>
      <c r="H545" s="32"/>
      <c r="I545" s="32"/>
      <c r="J545" s="32"/>
      <c r="K545" s="32"/>
      <c r="L545" s="588"/>
      <c r="M545" s="32"/>
      <c r="N545" s="29"/>
      <c r="O545" s="29"/>
      <c r="P545" s="29"/>
      <c r="Q545" s="29"/>
      <c r="R545" s="1106"/>
      <c r="S545" s="29"/>
      <c r="T545" s="29"/>
      <c r="U545" s="1061"/>
      <c r="V545" s="29"/>
      <c r="W545" s="30"/>
    </row>
    <row r="546" spans="1:24" ht="51.75" customHeight="1">
      <c r="A546" s="74"/>
      <c r="B546" s="42"/>
      <c r="C546" s="43"/>
      <c r="D546" s="44"/>
      <c r="E546" s="45"/>
      <c r="F546" s="996"/>
      <c r="G546" s="46"/>
      <c r="H546" s="46"/>
      <c r="I546" s="46"/>
      <c r="J546" s="46"/>
      <c r="K546" s="46"/>
      <c r="L546" s="987"/>
      <c r="M546" s="46"/>
      <c r="N546" s="42"/>
      <c r="O546" s="42"/>
      <c r="P546" s="42"/>
      <c r="Q546" s="42"/>
      <c r="R546" s="1106"/>
      <c r="S546" s="42"/>
      <c r="T546" s="42"/>
      <c r="U546" s="1061"/>
      <c r="V546" s="42"/>
      <c r="W546" s="43"/>
    </row>
    <row r="547" spans="1:24" ht="51.75" customHeight="1">
      <c r="A547" s="74"/>
      <c r="B547" s="42"/>
      <c r="C547" s="43"/>
      <c r="D547" s="44"/>
      <c r="E547" s="45"/>
      <c r="F547" s="996"/>
      <c r="G547" s="46"/>
      <c r="H547" s="46"/>
      <c r="I547" s="46"/>
      <c r="J547" s="46"/>
      <c r="K547" s="46"/>
      <c r="L547" s="987"/>
      <c r="M547" s="46"/>
      <c r="N547" s="42"/>
      <c r="O547" s="42"/>
      <c r="P547" s="42"/>
      <c r="Q547" s="42"/>
      <c r="R547" s="1106"/>
      <c r="S547" s="42"/>
      <c r="T547" s="42"/>
      <c r="U547" s="1061"/>
      <c r="V547" s="42"/>
      <c r="W547" s="43"/>
    </row>
    <row r="548" spans="1:24" ht="51.75" customHeight="1">
      <c r="A548" s="28"/>
      <c r="B548" s="29"/>
      <c r="C548" s="30"/>
      <c r="D548" s="40"/>
      <c r="E548" s="34"/>
      <c r="F548" s="996"/>
      <c r="G548" s="32"/>
      <c r="H548" s="32"/>
      <c r="I548" s="32"/>
      <c r="J548" s="32"/>
      <c r="K548" s="32"/>
      <c r="L548" s="588"/>
      <c r="M548" s="32"/>
      <c r="N548" s="29"/>
      <c r="O548" s="29"/>
      <c r="P548" s="29"/>
      <c r="Q548" s="29"/>
      <c r="R548" s="1106"/>
      <c r="S548" s="29"/>
      <c r="T548" s="29"/>
      <c r="U548" s="1061"/>
      <c r="V548" s="29"/>
      <c r="W548" s="30"/>
    </row>
    <row r="549" spans="1:24" ht="51.75" customHeight="1">
      <c r="A549" s="75"/>
      <c r="B549" s="48"/>
      <c r="C549" s="49"/>
      <c r="D549" s="50"/>
      <c r="E549" s="51"/>
      <c r="F549" s="997"/>
      <c r="G549" s="52"/>
      <c r="H549" s="52"/>
      <c r="I549" s="52"/>
      <c r="J549" s="52"/>
      <c r="K549" s="52"/>
      <c r="L549" s="988"/>
      <c r="M549" s="52"/>
      <c r="N549" s="48"/>
      <c r="O549" s="48"/>
      <c r="P549" s="48"/>
      <c r="Q549" s="48"/>
      <c r="R549" s="1107"/>
      <c r="S549" s="48"/>
      <c r="T549" s="48"/>
      <c r="U549" s="1098"/>
      <c r="V549" s="48"/>
      <c r="W549" s="49"/>
    </row>
    <row r="550" spans="1:24" ht="51.75" customHeight="1">
      <c r="A550" s="75"/>
      <c r="B550" s="48"/>
      <c r="C550" s="49"/>
      <c r="D550" s="50"/>
      <c r="E550" s="51"/>
      <c r="F550" s="997"/>
      <c r="G550" s="52"/>
      <c r="H550" s="52"/>
      <c r="I550" s="52"/>
      <c r="J550" s="52"/>
      <c r="K550" s="52"/>
      <c r="L550" s="988"/>
      <c r="M550" s="52"/>
      <c r="N550" s="48"/>
      <c r="O550" s="48"/>
      <c r="P550" s="48"/>
      <c r="Q550" s="48"/>
      <c r="R550" s="1107"/>
      <c r="S550" s="48"/>
      <c r="T550" s="48"/>
      <c r="U550" s="1098"/>
      <c r="V550" s="48"/>
      <c r="W550" s="49"/>
    </row>
    <row r="551" spans="1:24" ht="51.75" customHeight="1">
      <c r="A551" s="62"/>
      <c r="B551" s="20"/>
      <c r="C551" s="27"/>
      <c r="D551" s="31"/>
      <c r="E551" s="23"/>
      <c r="F551" s="1037"/>
      <c r="G551" s="26"/>
      <c r="H551" s="26"/>
      <c r="I551" s="26"/>
      <c r="J551" s="26"/>
      <c r="K551" s="26"/>
      <c r="L551" s="578"/>
      <c r="M551" s="26"/>
      <c r="N551" s="20"/>
      <c r="O551" s="20"/>
      <c r="P551" s="20"/>
      <c r="Q551" s="20"/>
      <c r="R551" s="1108"/>
      <c r="S551" s="20"/>
      <c r="T551" s="20"/>
      <c r="U551" s="1099"/>
      <c r="V551" s="20"/>
      <c r="W551" s="27"/>
    </row>
    <row r="552" spans="1:24" ht="51.75" customHeight="1">
      <c r="A552" s="28"/>
      <c r="B552" s="29"/>
      <c r="C552" s="30"/>
      <c r="D552" s="33"/>
      <c r="E552" s="34"/>
      <c r="F552" s="996"/>
      <c r="G552" s="32"/>
      <c r="H552" s="32"/>
      <c r="I552" s="32"/>
      <c r="J552" s="32"/>
      <c r="K552" s="32"/>
      <c r="L552" s="588"/>
      <c r="M552" s="32"/>
      <c r="N552" s="29"/>
      <c r="O552" s="29"/>
      <c r="P552" s="29"/>
      <c r="Q552" s="29"/>
      <c r="R552" s="1106"/>
      <c r="S552" s="29"/>
      <c r="T552" s="29"/>
      <c r="U552" s="1061"/>
      <c r="V552" s="29"/>
      <c r="W552" s="30"/>
    </row>
    <row r="553" spans="1:24" ht="51.75" customHeight="1">
      <c r="A553" s="62"/>
      <c r="B553" s="20"/>
      <c r="C553" s="27"/>
      <c r="D553" s="31"/>
      <c r="E553" s="23"/>
      <c r="F553" s="1037"/>
      <c r="G553" s="26"/>
      <c r="H553" s="26"/>
      <c r="I553" s="26"/>
      <c r="J553" s="26"/>
      <c r="K553" s="26"/>
      <c r="L553" s="578"/>
      <c r="M553" s="26"/>
      <c r="N553" s="20"/>
      <c r="O553" s="20"/>
      <c r="P553" s="20"/>
      <c r="Q553" s="20"/>
      <c r="R553" s="1108"/>
      <c r="S553" s="20"/>
      <c r="T553" s="20"/>
      <c r="U553" s="1099"/>
      <c r="V553" s="20"/>
      <c r="W553" s="27"/>
    </row>
    <row r="554" spans="1:24" ht="51.75" customHeight="1">
      <c r="A554" s="28"/>
      <c r="B554" s="29"/>
      <c r="C554" s="30"/>
      <c r="D554" s="33"/>
      <c r="E554" s="34"/>
      <c r="F554" s="996"/>
      <c r="G554" s="32"/>
      <c r="H554" s="32"/>
      <c r="I554" s="32"/>
      <c r="J554" s="32"/>
      <c r="K554" s="32"/>
      <c r="L554" s="588"/>
      <c r="M554" s="32"/>
      <c r="N554" s="29"/>
      <c r="O554" s="29"/>
      <c r="P554" s="29"/>
      <c r="Q554" s="29"/>
      <c r="R554" s="1106"/>
      <c r="S554" s="29"/>
      <c r="T554" s="29"/>
      <c r="U554" s="1061"/>
      <c r="V554" s="29"/>
      <c r="W554" s="30"/>
    </row>
    <row r="555" spans="1:24" ht="51.75" customHeight="1">
      <c r="A555" s="62"/>
      <c r="B555" s="20"/>
      <c r="C555" s="27"/>
      <c r="D555" s="31"/>
      <c r="E555" s="23"/>
      <c r="F555" s="1037"/>
      <c r="G555" s="26"/>
      <c r="H555" s="26"/>
      <c r="I555" s="26"/>
      <c r="J555" s="26"/>
      <c r="K555" s="26"/>
      <c r="L555" s="578"/>
      <c r="M555" s="26"/>
      <c r="N555" s="20"/>
      <c r="O555" s="20"/>
      <c r="P555" s="20"/>
      <c r="Q555" s="20"/>
      <c r="R555" s="1108"/>
      <c r="S555" s="20"/>
      <c r="T555" s="20"/>
      <c r="U555" s="1099"/>
      <c r="V555" s="20"/>
      <c r="W555" s="27"/>
    </row>
    <row r="556" spans="1:24" ht="51.75" customHeight="1">
      <c r="A556" s="62"/>
      <c r="B556" s="20"/>
      <c r="C556" s="27"/>
      <c r="D556" s="31"/>
      <c r="E556" s="23"/>
      <c r="F556" s="1037"/>
      <c r="G556" s="26"/>
      <c r="H556" s="26"/>
      <c r="I556" s="26"/>
      <c r="J556" s="26"/>
      <c r="K556" s="26"/>
      <c r="L556" s="578"/>
      <c r="M556" s="26"/>
      <c r="N556" s="20"/>
      <c r="O556" s="20"/>
      <c r="P556" s="20"/>
      <c r="Q556" s="20"/>
      <c r="R556" s="1108"/>
      <c r="S556" s="20"/>
      <c r="T556" s="20"/>
      <c r="U556" s="1099"/>
      <c r="V556" s="20"/>
      <c r="W556" s="27"/>
      <c r="X556" s="1"/>
    </row>
    <row r="557" spans="1:24" ht="51.75" customHeight="1">
      <c r="A557" s="28"/>
      <c r="B557" s="29"/>
      <c r="C557" s="30"/>
      <c r="D557" s="33"/>
      <c r="E557" s="34"/>
      <c r="F557" s="996"/>
      <c r="G557" s="32"/>
      <c r="H557" s="32"/>
      <c r="I557" s="32"/>
      <c r="J557" s="32"/>
      <c r="K557" s="32"/>
      <c r="L557" s="588"/>
      <c r="M557" s="32"/>
      <c r="N557" s="29"/>
      <c r="O557" s="29"/>
      <c r="P557" s="29"/>
      <c r="Q557" s="29"/>
      <c r="R557" s="1106"/>
      <c r="S557" s="29"/>
      <c r="T557" s="29"/>
      <c r="U557" s="1061"/>
      <c r="V557" s="29"/>
      <c r="W557" s="30"/>
      <c r="X557" s="1"/>
    </row>
    <row r="558" spans="1:24" ht="51.75" customHeight="1" thickBot="1">
      <c r="A558" s="76"/>
      <c r="B558" s="64"/>
      <c r="C558" s="65"/>
      <c r="D558" s="66"/>
      <c r="E558" s="67"/>
      <c r="F558" s="1039"/>
      <c r="G558" s="68"/>
      <c r="H558" s="68"/>
      <c r="I558" s="68"/>
      <c r="J558" s="68"/>
      <c r="K558" s="68"/>
      <c r="L558" s="990"/>
      <c r="M558" s="68"/>
      <c r="N558" s="64"/>
      <c r="O558" s="64"/>
      <c r="P558" s="64"/>
      <c r="Q558" s="64"/>
      <c r="R558" s="1110"/>
      <c r="S558" s="64"/>
      <c r="T558" s="64"/>
      <c r="U558" s="1101"/>
      <c r="V558" s="64"/>
      <c r="W558" s="65"/>
    </row>
    <row r="559" spans="1:24" ht="51.75" customHeight="1">
      <c r="A559" s="71"/>
      <c r="B559" s="71"/>
      <c r="C559" s="71"/>
      <c r="D559" s="72"/>
      <c r="E559" s="72"/>
      <c r="F559" s="1000"/>
      <c r="G559" s="71"/>
      <c r="H559" s="71"/>
      <c r="I559" s="71"/>
      <c r="J559" s="71"/>
      <c r="K559" s="71"/>
      <c r="L559" s="573"/>
      <c r="M559" s="71"/>
      <c r="N559" s="71"/>
      <c r="O559" s="71"/>
      <c r="P559" s="71"/>
      <c r="Q559" s="71"/>
      <c r="R559" s="1000"/>
      <c r="S559" s="71"/>
      <c r="T559" s="71"/>
      <c r="U559" s="1102"/>
      <c r="V559" s="71"/>
      <c r="W559" s="71"/>
      <c r="X559" s="10"/>
    </row>
  </sheetData>
  <mergeCells count="95">
    <mergeCell ref="U79:W79"/>
    <mergeCell ref="U104:W104"/>
    <mergeCell ref="L54:N54"/>
    <mergeCell ref="I54:K54"/>
    <mergeCell ref="F54:H54"/>
    <mergeCell ref="F104:H104"/>
    <mergeCell ref="I104:K104"/>
    <mergeCell ref="L104:N104"/>
    <mergeCell ref="O104:Q104"/>
    <mergeCell ref="R104:T104"/>
    <mergeCell ref="F79:H79"/>
    <mergeCell ref="I79:K79"/>
    <mergeCell ref="L79:N79"/>
    <mergeCell ref="R29:T29"/>
    <mergeCell ref="O54:Q54"/>
    <mergeCell ref="R54:T54"/>
    <mergeCell ref="O79:Q79"/>
    <mergeCell ref="R79:T79"/>
    <mergeCell ref="G290:H290"/>
    <mergeCell ref="J290:K290"/>
    <mergeCell ref="M290:N290"/>
    <mergeCell ref="P290:Q290"/>
    <mergeCell ref="V290:W290"/>
    <mergeCell ref="G368:H368"/>
    <mergeCell ref="J368:K368"/>
    <mergeCell ref="M368:N368"/>
    <mergeCell ref="P368:Q368"/>
    <mergeCell ref="V368:W368"/>
    <mergeCell ref="G329:H329"/>
    <mergeCell ref="J329:K329"/>
    <mergeCell ref="M329:N329"/>
    <mergeCell ref="P329:Q329"/>
    <mergeCell ref="V329:W329"/>
    <mergeCell ref="V407:W407"/>
    <mergeCell ref="G446:H446"/>
    <mergeCell ref="J446:K446"/>
    <mergeCell ref="M446:N446"/>
    <mergeCell ref="P446:Q446"/>
    <mergeCell ref="V446:W446"/>
    <mergeCell ref="V485:W485"/>
    <mergeCell ref="G524:H524"/>
    <mergeCell ref="J524:K524"/>
    <mergeCell ref="M524:N524"/>
    <mergeCell ref="P524:Q524"/>
    <mergeCell ref="V524:W524"/>
    <mergeCell ref="G485:H485"/>
    <mergeCell ref="J485:K485"/>
    <mergeCell ref="M485:N485"/>
    <mergeCell ref="P485:Q485"/>
    <mergeCell ref="G407:H407"/>
    <mergeCell ref="J407:K407"/>
    <mergeCell ref="M407:N407"/>
    <mergeCell ref="P407:Q407"/>
    <mergeCell ref="O29:Q29"/>
    <mergeCell ref="U29:W29"/>
    <mergeCell ref="G154:H154"/>
    <mergeCell ref="J154:K154"/>
    <mergeCell ref="M154:N154"/>
    <mergeCell ref="P154:Q154"/>
    <mergeCell ref="V154:W154"/>
    <mergeCell ref="U54:W54"/>
    <mergeCell ref="G129:H129"/>
    <mergeCell ref="J129:K129"/>
    <mergeCell ref="M129:N129"/>
    <mergeCell ref="P129:Q129"/>
    <mergeCell ref="V129:W129"/>
    <mergeCell ref="F29:H29"/>
    <mergeCell ref="I29:K29"/>
    <mergeCell ref="L29:N29"/>
    <mergeCell ref="G204:H204"/>
    <mergeCell ref="J204:K204"/>
    <mergeCell ref="M204:N204"/>
    <mergeCell ref="P204:Q204"/>
    <mergeCell ref="V204:W204"/>
    <mergeCell ref="G179:H179"/>
    <mergeCell ref="J179:K179"/>
    <mergeCell ref="M179:N179"/>
    <mergeCell ref="P179:Q179"/>
    <mergeCell ref="V179:W179"/>
    <mergeCell ref="G254:H254"/>
    <mergeCell ref="J254:K254"/>
    <mergeCell ref="M254:N254"/>
    <mergeCell ref="P254:Q254"/>
    <mergeCell ref="V254:W254"/>
    <mergeCell ref="G229:H229"/>
    <mergeCell ref="J229:K229"/>
    <mergeCell ref="M229:N229"/>
    <mergeCell ref="P229:Q229"/>
    <mergeCell ref="V229:W229"/>
    <mergeCell ref="U4:W4"/>
    <mergeCell ref="O4:Q4"/>
    <mergeCell ref="L4:N4"/>
    <mergeCell ref="I4:K4"/>
    <mergeCell ref="F4:H4"/>
    <mergeCell ref="R4:T4"/>
  </mergeCells>
  <phoneticPr fontId="4" type="noConversion"/>
  <hyperlinks>
    <hyperlink ref="A48" r:id="rId1" xr:uid="{50120953-10D0-4C61-83DF-40D6DD193FB1}"/>
  </hyperlinks>
  <pageMargins left="0.32" right="0.15748031496062992" top="0.15748031496062992" bottom="0.19685039370078741" header="0.19685039370078741" footer="0.11811023622047245"/>
  <pageSetup paperSize="9" scale="40" orientation="landscape" r:id="rId2"/>
  <headerFooter alignWithMargins="0"/>
  <rowBreaks count="4" manualBreakCount="4">
    <brk id="25" max="22" man="1"/>
    <brk id="50" max="16383" man="1"/>
    <brk id="100" max="16383" man="1"/>
    <brk id="125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61E8-DB0A-48D4-A930-50FB43A4C6E8}">
  <dimension ref="A1:Q584"/>
  <sheetViews>
    <sheetView view="pageBreakPreview" topLeftCell="A70" zoomScale="60" zoomScaleNormal="75" workbookViewId="0">
      <selection activeCell="F83" sqref="F83"/>
    </sheetView>
  </sheetViews>
  <sheetFormatPr defaultColWidth="12.140625" defaultRowHeight="51.75" customHeight="1"/>
  <cols>
    <col min="1" max="1" width="2.7109375" style="4" customWidth="1"/>
    <col min="2" max="2" width="33.5703125" style="373" customWidth="1"/>
    <col min="3" max="3" width="14.85546875" style="372" customWidth="1"/>
    <col min="4" max="4" width="14.7109375" style="595" customWidth="1"/>
    <col min="5" max="5" width="14.7109375" style="214" customWidth="1"/>
    <col min="6" max="6" width="14.7109375" style="840" customWidth="1"/>
    <col min="7" max="7" width="14.7109375" style="596" customWidth="1"/>
    <col min="8" max="8" width="14.7109375" style="430" customWidth="1"/>
    <col min="9" max="9" width="22.85546875" style="596" customWidth="1"/>
    <col min="10" max="10" width="14.7109375" style="436" customWidth="1"/>
    <col min="11" max="11" width="14.85546875" style="866" customWidth="1"/>
    <col min="12" max="12" width="14.7109375" style="877" customWidth="1"/>
    <col min="13" max="13" width="14.85546875" style="104" customWidth="1"/>
    <col min="14" max="14" width="13.85546875" style="104" customWidth="1"/>
    <col min="15" max="15" width="8.85546875" style="105" customWidth="1"/>
    <col min="16" max="16" width="18.140625" style="101" customWidth="1"/>
    <col min="17" max="16384" width="12.140625" style="3"/>
  </cols>
  <sheetData>
    <row r="1" spans="1:16" ht="19.5" customHeight="1">
      <c r="F1" s="399"/>
    </row>
    <row r="2" spans="1:16" ht="34.5">
      <c r="A2" s="2" t="s">
        <v>1</v>
      </c>
      <c r="B2" s="793"/>
      <c r="C2" s="785"/>
      <c r="F2" s="399"/>
      <c r="I2" s="853"/>
      <c r="K2" s="867"/>
      <c r="L2" s="878"/>
    </row>
    <row r="3" spans="1:16" ht="34.5">
      <c r="A3" s="567" t="s">
        <v>8048</v>
      </c>
      <c r="B3" s="567"/>
      <c r="C3" s="617"/>
      <c r="D3" s="887"/>
      <c r="E3" s="888"/>
      <c r="F3" s="233"/>
      <c r="G3" s="270" t="s">
        <v>8455</v>
      </c>
      <c r="H3" s="1"/>
      <c r="I3" s="853"/>
      <c r="K3" s="867"/>
      <c r="L3" s="878"/>
    </row>
    <row r="4" spans="1:16" ht="22.5" customHeight="1" thickBot="1">
      <c r="D4" s="595" t="s">
        <v>9387</v>
      </c>
      <c r="F4" s="399"/>
    </row>
    <row r="5" spans="1:16" ht="34.5">
      <c r="A5" s="3770" t="s">
        <v>3</v>
      </c>
      <c r="B5" s="3771"/>
      <c r="C5" s="80" t="s">
        <v>4</v>
      </c>
      <c r="D5" s="808" t="s">
        <v>5</v>
      </c>
      <c r="E5" s="820" t="s">
        <v>6</v>
      </c>
      <c r="F5" s="833" t="s">
        <v>6</v>
      </c>
      <c r="G5" s="841" t="s">
        <v>7</v>
      </c>
      <c r="H5" s="850" t="s">
        <v>8</v>
      </c>
      <c r="I5" s="854" t="s">
        <v>936</v>
      </c>
      <c r="J5" s="860" t="s">
        <v>10</v>
      </c>
      <c r="K5" s="868" t="s">
        <v>10</v>
      </c>
      <c r="L5" s="879" t="s">
        <v>2534</v>
      </c>
      <c r="M5" s="117"/>
    </row>
    <row r="6" spans="1:16" ht="35.25" thickBot="1">
      <c r="A6" s="118"/>
      <c r="B6" s="794"/>
      <c r="C6" s="414"/>
      <c r="D6" s="809" t="s">
        <v>11</v>
      </c>
      <c r="E6" s="821" t="s">
        <v>13</v>
      </c>
      <c r="F6" s="834" t="s">
        <v>12</v>
      </c>
      <c r="G6" s="842"/>
      <c r="H6" s="851" t="s">
        <v>14</v>
      </c>
      <c r="I6" s="855" t="s">
        <v>937</v>
      </c>
      <c r="J6" s="861" t="s">
        <v>16</v>
      </c>
      <c r="K6" s="869" t="s">
        <v>15</v>
      </c>
      <c r="L6" s="880" t="s">
        <v>2535</v>
      </c>
      <c r="M6" s="117"/>
    </row>
    <row r="7" spans="1:16" ht="35.25" thickBot="1">
      <c r="A7" s="127"/>
      <c r="B7" s="3908"/>
      <c r="C7" s="48"/>
      <c r="D7" s="1562"/>
      <c r="E7" s="238"/>
      <c r="F7" s="239"/>
      <c r="G7" s="1545"/>
      <c r="H7" s="220"/>
      <c r="I7" s="220"/>
      <c r="J7" s="300"/>
      <c r="K7" s="331"/>
      <c r="L7" s="882"/>
      <c r="M7" s="104">
        <v>3552</v>
      </c>
      <c r="N7" s="104">
        <f t="shared" ref="N7:N23" si="0">M7-(M7*0.03)</f>
        <v>3445.44</v>
      </c>
      <c r="O7" s="105">
        <v>7.0000000000000007E-2</v>
      </c>
      <c r="P7" s="101">
        <f t="shared" ref="P7:P23" si="1">(N7*O7)+N7</f>
        <v>3686.6208000000001</v>
      </c>
    </row>
    <row r="8" spans="1:16" ht="34.5">
      <c r="A8" s="136"/>
      <c r="B8" s="386"/>
      <c r="C8" s="362"/>
      <c r="D8" s="1540"/>
      <c r="E8" s="1474"/>
      <c r="F8" s="239"/>
      <c r="G8" s="1545"/>
      <c r="H8" s="220"/>
      <c r="I8" s="220"/>
      <c r="J8" s="300"/>
      <c r="K8" s="331"/>
      <c r="L8" s="882"/>
      <c r="N8" s="104">
        <f t="shared" si="0"/>
        <v>0</v>
      </c>
      <c r="O8" s="105">
        <v>7.0000000000000007E-2</v>
      </c>
      <c r="P8" s="101">
        <f t="shared" si="1"/>
        <v>0</v>
      </c>
    </row>
    <row r="9" spans="1:16" ht="34.5">
      <c r="A9" s="136"/>
      <c r="B9" s="386"/>
      <c r="C9" s="362"/>
      <c r="D9" s="1598"/>
      <c r="E9" s="1476"/>
      <c r="F9" s="251"/>
      <c r="G9" s="652"/>
      <c r="H9" s="204"/>
      <c r="I9" s="20"/>
      <c r="J9" s="204"/>
      <c r="K9" s="327"/>
      <c r="L9" s="882"/>
      <c r="M9" s="104">
        <v>9498.06</v>
      </c>
      <c r="N9" s="104">
        <f t="shared" si="0"/>
        <v>9213.118199999999</v>
      </c>
      <c r="O9" s="105">
        <v>7.0000000000000007E-2</v>
      </c>
      <c r="P9" s="101">
        <f t="shared" si="1"/>
        <v>9858.0364739999986</v>
      </c>
    </row>
    <row r="10" spans="1:16" ht="34.5">
      <c r="A10" s="136"/>
      <c r="B10" s="386"/>
      <c r="C10" s="362"/>
      <c r="D10" s="1540"/>
      <c r="E10" s="1476"/>
      <c r="F10" s="45"/>
      <c r="G10" s="644"/>
      <c r="H10" s="203"/>
      <c r="I10" s="29"/>
      <c r="J10" s="2831"/>
      <c r="K10" s="2831"/>
      <c r="L10" s="882"/>
      <c r="M10" s="104">
        <v>15305.4</v>
      </c>
      <c r="N10" s="104">
        <f t="shared" si="0"/>
        <v>14846.237999999999</v>
      </c>
      <c r="O10" s="105">
        <v>7.0000000000000007E-2</v>
      </c>
      <c r="P10" s="101">
        <f t="shared" si="1"/>
        <v>15885.47466</v>
      </c>
    </row>
    <row r="11" spans="1:16" ht="34.5">
      <c r="A11" s="136"/>
      <c r="B11" s="386"/>
      <c r="C11" s="362"/>
      <c r="D11" s="1203"/>
      <c r="E11" s="1476"/>
      <c r="F11" s="241"/>
      <c r="G11" s="644"/>
      <c r="H11" s="29"/>
      <c r="I11" s="29"/>
      <c r="J11" s="203"/>
      <c r="K11" s="332"/>
      <c r="L11" s="881"/>
      <c r="N11" s="104">
        <f t="shared" si="0"/>
        <v>0</v>
      </c>
      <c r="O11" s="105">
        <v>7.0000000000000007E-2</v>
      </c>
      <c r="P11" s="101">
        <f t="shared" si="1"/>
        <v>0</v>
      </c>
    </row>
    <row r="12" spans="1:16" ht="34.5">
      <c r="A12" s="136"/>
      <c r="B12" s="386"/>
      <c r="C12" s="362"/>
      <c r="D12" s="1203"/>
      <c r="E12" s="1476"/>
      <c r="F12" s="241"/>
      <c r="G12" s="644"/>
      <c r="H12" s="29"/>
      <c r="I12" s="29"/>
      <c r="J12" s="203"/>
      <c r="K12" s="332"/>
      <c r="L12" s="881"/>
      <c r="N12" s="104">
        <f t="shared" si="0"/>
        <v>0</v>
      </c>
      <c r="O12" s="105">
        <v>7.0000000000000007E-2</v>
      </c>
      <c r="P12" s="101">
        <f t="shared" si="1"/>
        <v>0</v>
      </c>
    </row>
    <row r="13" spans="1:16" ht="34.5">
      <c r="A13" s="136"/>
      <c r="B13" s="386"/>
      <c r="C13" s="362"/>
      <c r="D13" s="1540"/>
      <c r="E13" s="1476"/>
      <c r="F13" s="241"/>
      <c r="G13" s="644"/>
      <c r="H13" s="29"/>
      <c r="I13" s="29"/>
      <c r="J13" s="203"/>
      <c r="K13" s="332"/>
      <c r="L13" s="881"/>
      <c r="N13" s="104">
        <f t="shared" si="0"/>
        <v>0</v>
      </c>
      <c r="O13" s="105">
        <v>7.0000000000000007E-2</v>
      </c>
      <c r="P13" s="101">
        <f t="shared" si="1"/>
        <v>0</v>
      </c>
    </row>
    <row r="14" spans="1:16" ht="34.5">
      <c r="A14" s="136"/>
      <c r="B14" s="386"/>
      <c r="C14" s="362"/>
      <c r="D14" s="1203"/>
      <c r="E14" s="1476"/>
      <c r="F14" s="241"/>
      <c r="G14" s="644"/>
      <c r="H14" s="29"/>
      <c r="I14" s="29"/>
      <c r="J14" s="203"/>
      <c r="K14" s="332"/>
      <c r="L14" s="881"/>
      <c r="M14" s="104">
        <v>14244.12</v>
      </c>
      <c r="N14" s="104">
        <f t="shared" si="0"/>
        <v>13816.796400000001</v>
      </c>
      <c r="O14" s="105">
        <v>7.0000000000000007E-2</v>
      </c>
      <c r="P14" s="101">
        <f t="shared" si="1"/>
        <v>14783.972148000001</v>
      </c>
    </row>
    <row r="15" spans="1:16" ht="34.5">
      <c r="A15" s="136"/>
      <c r="B15" s="386"/>
      <c r="C15" s="362"/>
      <c r="D15" s="1203"/>
      <c r="E15" s="1476"/>
      <c r="F15" s="241"/>
      <c r="G15" s="644"/>
      <c r="H15" s="29"/>
      <c r="I15" s="29"/>
      <c r="J15" s="203"/>
      <c r="K15" s="332"/>
      <c r="L15" s="881"/>
      <c r="M15" s="104">
        <v>3240</v>
      </c>
      <c r="N15" s="104">
        <f t="shared" si="0"/>
        <v>3142.8</v>
      </c>
      <c r="O15" s="105">
        <v>7.0000000000000007E-2</v>
      </c>
      <c r="P15" s="101">
        <f t="shared" si="1"/>
        <v>3362.7960000000003</v>
      </c>
    </row>
    <row r="16" spans="1:16" ht="34.5">
      <c r="A16" s="136"/>
      <c r="B16" s="386"/>
      <c r="C16" s="362"/>
      <c r="D16" s="1540"/>
      <c r="E16" s="1476"/>
      <c r="F16" s="241"/>
      <c r="G16" s="653"/>
      <c r="H16" s="29"/>
      <c r="I16" s="29"/>
      <c r="J16" s="203"/>
      <c r="K16" s="332"/>
      <c r="L16" s="881"/>
      <c r="M16" s="104">
        <v>14700</v>
      </c>
      <c r="N16" s="104">
        <f t="shared" si="0"/>
        <v>14259</v>
      </c>
      <c r="O16" s="105">
        <v>7.0000000000000007E-2</v>
      </c>
      <c r="P16" s="101">
        <f t="shared" si="1"/>
        <v>15257.130000000001</v>
      </c>
    </row>
    <row r="17" spans="1:16" ht="35.25" thickBot="1">
      <c r="A17" s="136"/>
      <c r="B17" s="386"/>
      <c r="C17" s="362"/>
      <c r="D17" s="1540"/>
      <c r="E17" s="1476"/>
      <c r="F17" s="241"/>
      <c r="G17" s="653"/>
      <c r="H17" s="29"/>
      <c r="I17" s="29"/>
      <c r="J17" s="203"/>
      <c r="K17" s="332"/>
      <c r="L17" s="881"/>
      <c r="M17" s="104">
        <v>14582.7</v>
      </c>
      <c r="N17" s="104">
        <f t="shared" si="0"/>
        <v>14145.219000000001</v>
      </c>
      <c r="O17" s="105">
        <v>7.0000000000000007E-2</v>
      </c>
      <c r="P17" s="101">
        <f t="shared" si="1"/>
        <v>15135.384330000001</v>
      </c>
    </row>
    <row r="18" spans="1:16" ht="34.5">
      <c r="A18" s="136"/>
      <c r="B18" s="387"/>
      <c r="C18" s="362"/>
      <c r="D18" s="1203"/>
      <c r="E18" s="1476"/>
      <c r="F18" s="359"/>
      <c r="G18" s="131"/>
      <c r="H18" s="29"/>
      <c r="I18" s="455"/>
      <c r="J18" s="442"/>
      <c r="K18" s="313"/>
      <c r="L18" s="881"/>
      <c r="M18" s="104">
        <v>13483.8</v>
      </c>
      <c r="N18" s="104">
        <f t="shared" si="0"/>
        <v>13079.286</v>
      </c>
      <c r="O18" s="105">
        <v>7.0000000000000007E-2</v>
      </c>
      <c r="P18" s="101">
        <f t="shared" si="1"/>
        <v>13994.836020000001</v>
      </c>
    </row>
    <row r="19" spans="1:16" ht="34.5">
      <c r="A19" s="136"/>
      <c r="B19" s="387"/>
      <c r="C19" s="362"/>
      <c r="D19" s="1203"/>
      <c r="E19" s="1476"/>
      <c r="F19" s="361"/>
      <c r="G19" s="131"/>
      <c r="H19" s="29"/>
      <c r="I19" s="455"/>
      <c r="J19" s="442"/>
      <c r="K19" s="364"/>
      <c r="L19" s="881"/>
      <c r="M19" s="104">
        <v>2669.52</v>
      </c>
      <c r="N19" s="104">
        <f t="shared" si="0"/>
        <v>2589.4344000000001</v>
      </c>
      <c r="O19" s="105">
        <v>7.0000000000000007E-2</v>
      </c>
      <c r="P19" s="101">
        <f t="shared" si="1"/>
        <v>2770.6948080000002</v>
      </c>
    </row>
    <row r="20" spans="1:16" ht="34.5">
      <c r="A20" s="136"/>
      <c r="B20" s="387"/>
      <c r="C20" s="362"/>
      <c r="D20" s="1203"/>
      <c r="E20" s="1476"/>
      <c r="F20" s="361"/>
      <c r="G20" s="131"/>
      <c r="H20" s="29"/>
      <c r="I20" s="455"/>
      <c r="J20" s="442"/>
      <c r="K20" s="311"/>
      <c r="L20" s="881"/>
      <c r="N20" s="104">
        <f t="shared" si="0"/>
        <v>0</v>
      </c>
      <c r="O20" s="105">
        <v>7.0000000000000007E-2</v>
      </c>
      <c r="P20" s="101">
        <f t="shared" si="1"/>
        <v>0</v>
      </c>
    </row>
    <row r="21" spans="1:16" ht="34.5">
      <c r="A21" s="148"/>
      <c r="B21" s="387"/>
      <c r="C21" s="362"/>
      <c r="D21" s="1203"/>
      <c r="E21" s="1480"/>
      <c r="F21" s="361"/>
      <c r="G21" s="131"/>
      <c r="H21" s="29"/>
      <c r="I21" s="455"/>
      <c r="J21" s="442"/>
      <c r="K21" s="311"/>
      <c r="L21" s="881"/>
      <c r="M21" s="104">
        <v>12972.96</v>
      </c>
      <c r="N21" s="104">
        <f t="shared" si="0"/>
        <v>12583.771199999999</v>
      </c>
      <c r="O21" s="105">
        <v>7.0000000000000007E-2</v>
      </c>
      <c r="P21" s="101">
        <f t="shared" si="1"/>
        <v>13464.635183999999</v>
      </c>
    </row>
    <row r="22" spans="1:16" ht="34.5">
      <c r="A22" s="136"/>
      <c r="B22" s="128"/>
      <c r="C22" s="362"/>
      <c r="D22" s="358"/>
      <c r="E22" s="1480"/>
      <c r="F22" s="361"/>
      <c r="G22" s="131"/>
      <c r="H22" s="29"/>
      <c r="I22" s="455"/>
      <c r="J22" s="442"/>
      <c r="K22" s="311"/>
      <c r="L22" s="881"/>
      <c r="M22" s="104">
        <v>12687.84</v>
      </c>
      <c r="N22" s="104">
        <f t="shared" si="0"/>
        <v>12307.2048</v>
      </c>
      <c r="O22" s="105">
        <v>7.0000000000000007E-2</v>
      </c>
      <c r="P22" s="101">
        <f t="shared" si="1"/>
        <v>13168.709135999999</v>
      </c>
    </row>
    <row r="23" spans="1:16" ht="34.5">
      <c r="A23" s="136"/>
      <c r="B23" s="139"/>
      <c r="C23" s="1510"/>
      <c r="D23" s="1635"/>
      <c r="E23" s="1636"/>
      <c r="F23" s="550"/>
      <c r="G23" s="551"/>
      <c r="H23" s="35"/>
      <c r="I23" s="467"/>
      <c r="J23" s="1637"/>
      <c r="K23" s="336"/>
      <c r="L23" s="881"/>
      <c r="M23" s="104">
        <v>16572.599999999999</v>
      </c>
      <c r="N23" s="104">
        <f t="shared" si="0"/>
        <v>16075.421999999999</v>
      </c>
      <c r="O23" s="105">
        <v>7.0000000000000007E-2</v>
      </c>
      <c r="P23" s="101">
        <f t="shared" si="1"/>
        <v>17200.701539999998</v>
      </c>
    </row>
    <row r="24" spans="1:16" ht="34.5">
      <c r="A24" s="136"/>
      <c r="B24" s="48"/>
      <c r="C24" s="48"/>
      <c r="D24" s="48"/>
      <c r="E24" s="1517"/>
      <c r="F24" s="1517"/>
      <c r="G24" s="653"/>
      <c r="H24" s="48"/>
      <c r="I24" s="48"/>
      <c r="J24" s="203"/>
      <c r="K24" s="1638"/>
      <c r="L24" s="881"/>
      <c r="M24" s="104">
        <v>6021.12</v>
      </c>
      <c r="N24" s="104">
        <f>M24-(M24*0.03)</f>
        <v>5840.4863999999998</v>
      </c>
      <c r="O24" s="105">
        <v>7.0000000000000007E-2</v>
      </c>
      <c r="P24" s="101">
        <f>(N24*O24)+N24</f>
        <v>6249.3204479999995</v>
      </c>
    </row>
    <row r="25" spans="1:16" ht="34.5">
      <c r="A25" s="136"/>
      <c r="B25" s="3909"/>
      <c r="C25" s="48"/>
      <c r="D25" s="48"/>
      <c r="E25" s="1517"/>
      <c r="F25" s="1517"/>
      <c r="G25" s="653"/>
      <c r="H25" s="48"/>
      <c r="I25" s="48"/>
      <c r="J25" s="203"/>
      <c r="K25" s="1638"/>
      <c r="L25" s="881"/>
      <c r="M25" s="104">
        <v>8714.16</v>
      </c>
      <c r="N25" s="104">
        <f>M25-(M25*0.03)</f>
        <v>8452.7351999999992</v>
      </c>
      <c r="O25" s="105">
        <v>7.0000000000000007E-2</v>
      </c>
      <c r="P25" s="101">
        <f>(N25*O25)+N25</f>
        <v>9044.4266639999987</v>
      </c>
    </row>
    <row r="26" spans="1:16" ht="34.5">
      <c r="A26" s="136"/>
      <c r="B26" s="3909"/>
      <c r="C26" s="48"/>
      <c r="D26" s="786"/>
      <c r="E26" s="3910"/>
      <c r="F26" s="1517"/>
      <c r="G26" s="653"/>
      <c r="H26" s="48"/>
      <c r="I26" s="48"/>
      <c r="J26" s="203"/>
      <c r="K26" s="3911"/>
      <c r="L26" s="881"/>
      <c r="M26" s="104">
        <v>0</v>
      </c>
      <c r="N26" s="104">
        <f>M26-(M26*0.03)</f>
        <v>0</v>
      </c>
      <c r="O26" s="105">
        <v>7.0000000000000007E-2</v>
      </c>
      <c r="P26" s="101">
        <f t="shared" ref="P26:P32" si="2">(N26*O26)+N26</f>
        <v>0</v>
      </c>
    </row>
    <row r="27" spans="1:16" ht="34.5">
      <c r="A27" s="136"/>
      <c r="B27" s="3909"/>
      <c r="C27" s="362"/>
      <c r="D27" s="1633"/>
      <c r="E27" s="1639"/>
      <c r="F27" s="1517"/>
      <c r="G27" s="653"/>
      <c r="H27" s="48"/>
      <c r="I27" s="48"/>
      <c r="J27" s="203"/>
      <c r="K27" s="1638"/>
      <c r="L27" s="881"/>
      <c r="M27" s="104">
        <v>18537.7</v>
      </c>
      <c r="N27" s="104">
        <f>M27-(M27*0.03)</f>
        <v>17981.569</v>
      </c>
      <c r="O27" s="105">
        <v>7.0000000000000007E-2</v>
      </c>
      <c r="P27" s="101">
        <f t="shared" si="2"/>
        <v>19240.278829999999</v>
      </c>
    </row>
    <row r="28" spans="1:16" ht="34.5">
      <c r="A28" s="151"/>
      <c r="B28" s="1633"/>
      <c r="C28" s="362"/>
      <c r="D28" s="1640"/>
      <c r="E28" s="1639"/>
      <c r="F28" s="1641"/>
      <c r="G28" s="653"/>
      <c r="H28" s="203"/>
      <c r="I28" s="29"/>
      <c r="J28" s="203"/>
      <c r="K28" s="1638"/>
      <c r="L28" s="881"/>
      <c r="M28" s="104">
        <v>9031.68</v>
      </c>
      <c r="N28" s="104">
        <f t="shared" ref="N28:N38" si="3">M28-(M28*0.03)</f>
        <v>8760.7296000000006</v>
      </c>
      <c r="O28" s="105">
        <v>7.0000000000000007E-2</v>
      </c>
      <c r="P28" s="101">
        <f t="shared" si="2"/>
        <v>9373.9806720000015</v>
      </c>
    </row>
    <row r="29" spans="1:16" ht="34.5">
      <c r="A29" s="152"/>
      <c r="B29" s="1633"/>
      <c r="C29" s="362"/>
      <c r="D29" s="1633"/>
      <c r="E29" s="1639"/>
      <c r="F29" s="1641"/>
      <c r="G29" s="653"/>
      <c r="H29" s="203"/>
      <c r="I29" s="29"/>
      <c r="J29" s="203"/>
      <c r="K29" s="1638"/>
      <c r="L29" s="881"/>
      <c r="N29" s="104">
        <f t="shared" si="3"/>
        <v>0</v>
      </c>
      <c r="O29" s="105">
        <v>7.0000000000000007E-2</v>
      </c>
      <c r="P29" s="101">
        <f t="shared" si="2"/>
        <v>0</v>
      </c>
    </row>
    <row r="30" spans="1:16" ht="34.5">
      <c r="A30" s="136"/>
      <c r="B30" s="386"/>
      <c r="C30" s="362"/>
      <c r="D30" s="1203"/>
      <c r="E30" s="1476"/>
      <c r="F30" s="241"/>
      <c r="G30" s="644"/>
      <c r="H30" s="29"/>
      <c r="I30" s="29"/>
      <c r="J30" s="203"/>
      <c r="K30" s="332"/>
      <c r="L30" s="881"/>
      <c r="M30" s="104">
        <v>8478.9599999999991</v>
      </c>
      <c r="N30" s="104">
        <f t="shared" si="3"/>
        <v>8224.5911999999989</v>
      </c>
      <c r="O30" s="105">
        <v>7.0000000000000007E-2</v>
      </c>
      <c r="P30" s="101">
        <f t="shared" si="2"/>
        <v>8800.3125839999993</v>
      </c>
    </row>
    <row r="31" spans="1:16" ht="34.5">
      <c r="A31" s="136"/>
      <c r="B31" s="386"/>
      <c r="C31" s="362"/>
      <c r="D31" s="1203"/>
      <c r="E31" s="1476"/>
      <c r="F31" s="241"/>
      <c r="G31" s="644"/>
      <c r="H31" s="29"/>
      <c r="I31" s="29"/>
      <c r="J31" s="203"/>
      <c r="K31" s="332"/>
      <c r="L31" s="881"/>
      <c r="M31" s="104">
        <v>11122.62</v>
      </c>
      <c r="N31" s="104">
        <f t="shared" si="3"/>
        <v>10788.941400000002</v>
      </c>
      <c r="O31" s="105">
        <v>7.0000000000000007E-2</v>
      </c>
      <c r="P31" s="101">
        <f t="shared" si="2"/>
        <v>11544.167298000002</v>
      </c>
    </row>
    <row r="32" spans="1:16" ht="34.5">
      <c r="A32" s="136"/>
      <c r="B32" s="386"/>
      <c r="C32" s="362"/>
      <c r="D32" s="1540"/>
      <c r="E32" s="1476"/>
      <c r="F32" s="241"/>
      <c r="G32" s="644"/>
      <c r="H32" s="29"/>
      <c r="I32" s="29"/>
      <c r="J32" s="203"/>
      <c r="K32" s="332"/>
      <c r="L32" s="881"/>
      <c r="M32" s="104">
        <v>3813.12</v>
      </c>
      <c r="N32" s="104">
        <f t="shared" si="3"/>
        <v>3698.7264</v>
      </c>
      <c r="O32" s="105">
        <v>7.0000000000000007E-2</v>
      </c>
      <c r="P32" s="101">
        <f t="shared" si="2"/>
        <v>3957.637248</v>
      </c>
    </row>
    <row r="33" spans="1:16" ht="34.5">
      <c r="A33" s="136"/>
      <c r="B33" s="386"/>
      <c r="C33" s="362"/>
      <c r="D33" s="1203"/>
      <c r="E33" s="1476"/>
      <c r="F33" s="241"/>
      <c r="G33" s="644"/>
      <c r="H33" s="29"/>
      <c r="I33" s="29"/>
      <c r="J33" s="203"/>
      <c r="K33" s="332"/>
      <c r="L33" s="881"/>
    </row>
    <row r="34" spans="1:16" ht="34.5">
      <c r="A34" s="136"/>
      <c r="B34" s="386"/>
      <c r="C34" s="362"/>
      <c r="D34" s="1203"/>
      <c r="E34" s="1476"/>
      <c r="F34" s="241"/>
      <c r="G34" s="644"/>
      <c r="H34" s="29"/>
      <c r="I34" s="29"/>
      <c r="J34" s="203"/>
      <c r="K34" s="332"/>
      <c r="L34" s="881"/>
    </row>
    <row r="35" spans="1:16" ht="34.5">
      <c r="A35" s="136"/>
      <c r="B35" s="386"/>
      <c r="C35" s="362"/>
      <c r="D35" s="1540"/>
      <c r="E35" s="1476"/>
      <c r="F35" s="241"/>
      <c r="G35" s="653"/>
      <c r="H35" s="29"/>
      <c r="I35" s="29"/>
      <c r="J35" s="203"/>
      <c r="K35" s="332"/>
      <c r="L35" s="881"/>
    </row>
    <row r="36" spans="1:16" ht="34.5">
      <c r="A36" s="136"/>
      <c r="B36" s="386"/>
      <c r="C36" s="362"/>
      <c r="D36" s="1540"/>
      <c r="E36" s="1476"/>
      <c r="F36" s="241"/>
      <c r="G36" s="653"/>
      <c r="H36" s="29"/>
      <c r="I36" s="29"/>
      <c r="J36" s="203"/>
      <c r="K36" s="332"/>
      <c r="L36" s="881"/>
    </row>
    <row r="37" spans="1:16" ht="34.5">
      <c r="A37" s="136"/>
      <c r="B37" s="796" t="s">
        <v>9405</v>
      </c>
      <c r="C37" s="786"/>
      <c r="D37" s="811" t="s">
        <v>1449</v>
      </c>
      <c r="E37" s="182"/>
      <c r="F37" s="161"/>
      <c r="G37" s="843" t="s">
        <v>8588</v>
      </c>
      <c r="H37" s="162">
        <v>290</v>
      </c>
      <c r="I37" s="856"/>
      <c r="J37" s="166">
        <v>290</v>
      </c>
      <c r="K37" s="167">
        <v>29</v>
      </c>
      <c r="L37" s="881"/>
    </row>
    <row r="38" spans="1:16" ht="34.5">
      <c r="A38" s="136"/>
      <c r="B38" s="796" t="s">
        <v>9406</v>
      </c>
      <c r="C38" s="786"/>
      <c r="D38" s="811" t="s">
        <v>1449</v>
      </c>
      <c r="E38" s="160"/>
      <c r="F38" s="161"/>
      <c r="G38" s="843" t="s">
        <v>6817</v>
      </c>
      <c r="H38" s="162"/>
      <c r="I38" s="856"/>
      <c r="J38" s="166">
        <v>440</v>
      </c>
      <c r="K38" s="167">
        <v>44</v>
      </c>
      <c r="L38" s="881"/>
      <c r="M38" s="104">
        <v>8640</v>
      </c>
      <c r="N38" s="104">
        <f t="shared" si="3"/>
        <v>8380.7999999999993</v>
      </c>
      <c r="O38" s="105">
        <v>7.0000000000000007E-2</v>
      </c>
      <c r="P38" s="101">
        <f>(N38*O38)+N38</f>
        <v>8967.4559999999983</v>
      </c>
    </row>
    <row r="39" spans="1:16" ht="35.25" thickBot="1">
      <c r="A39" s="165"/>
      <c r="B39" s="784"/>
      <c r="C39" s="786"/>
      <c r="D39" s="812"/>
      <c r="E39" s="198"/>
      <c r="F39" s="199"/>
      <c r="G39" s="843"/>
      <c r="H39" s="162"/>
      <c r="I39" s="856"/>
      <c r="J39" s="166"/>
      <c r="K39" s="167"/>
      <c r="L39" s="881"/>
    </row>
    <row r="40" spans="1:16" ht="34.5">
      <c r="A40" s="168"/>
      <c r="B40" s="797"/>
      <c r="C40" s="786"/>
      <c r="D40" s="812"/>
      <c r="E40" s="160"/>
      <c r="F40" s="161"/>
      <c r="G40" s="843"/>
      <c r="H40" s="162"/>
      <c r="I40" s="856"/>
      <c r="J40" s="166"/>
      <c r="K40" s="167"/>
      <c r="L40" s="881"/>
      <c r="M40" s="3753"/>
    </row>
    <row r="41" spans="1:16" ht="34.5">
      <c r="F41" s="399"/>
    </row>
    <row r="42" spans="1:16" ht="34.5">
      <c r="A42" s="2" t="s">
        <v>1</v>
      </c>
      <c r="B42" s="793"/>
      <c r="C42" s="785"/>
      <c r="F42" s="399"/>
      <c r="I42" s="853"/>
      <c r="K42" s="867"/>
      <c r="L42" s="878"/>
    </row>
    <row r="43" spans="1:16" ht="35.25" customHeight="1">
      <c r="A43" s="567" t="s">
        <v>8048</v>
      </c>
      <c r="B43" s="567"/>
      <c r="C43" s="617"/>
      <c r="D43" s="887"/>
      <c r="E43" s="888"/>
      <c r="F43" s="233"/>
      <c r="G43" s="270" t="s">
        <v>8455</v>
      </c>
      <c r="H43" s="1"/>
      <c r="I43" s="853"/>
      <c r="K43" s="867"/>
      <c r="L43" s="878"/>
    </row>
    <row r="44" spans="1:16" ht="35.25" thickBot="1">
      <c r="F44" s="399"/>
    </row>
    <row r="45" spans="1:16" ht="34.5">
      <c r="A45" s="3770" t="s">
        <v>3</v>
      </c>
      <c r="B45" s="3771"/>
      <c r="C45" s="80" t="s">
        <v>4</v>
      </c>
      <c r="D45" s="808" t="s">
        <v>5</v>
      </c>
      <c r="E45" s="820" t="s">
        <v>6</v>
      </c>
      <c r="F45" s="833" t="s">
        <v>6</v>
      </c>
      <c r="G45" s="841" t="s">
        <v>7</v>
      </c>
      <c r="H45" s="850" t="s">
        <v>8</v>
      </c>
      <c r="I45" s="854" t="s">
        <v>936</v>
      </c>
      <c r="J45" s="860" t="s">
        <v>10</v>
      </c>
      <c r="K45" s="868" t="s">
        <v>10</v>
      </c>
      <c r="L45" s="879" t="s">
        <v>2534</v>
      </c>
      <c r="M45" s="117"/>
    </row>
    <row r="46" spans="1:16" ht="35.25" thickBot="1">
      <c r="A46" s="118"/>
      <c r="B46" s="794"/>
      <c r="C46" s="414"/>
      <c r="D46" s="809" t="s">
        <v>11</v>
      </c>
      <c r="E46" s="821" t="s">
        <v>13</v>
      </c>
      <c r="F46" s="834" t="s">
        <v>12</v>
      </c>
      <c r="G46" s="842"/>
      <c r="H46" s="851" t="s">
        <v>14</v>
      </c>
      <c r="I46" s="855" t="s">
        <v>937</v>
      </c>
      <c r="J46" s="861" t="s">
        <v>15</v>
      </c>
      <c r="K46" s="869" t="s">
        <v>16</v>
      </c>
      <c r="L46" s="880" t="s">
        <v>2535</v>
      </c>
      <c r="M46" s="117"/>
    </row>
    <row r="47" spans="1:16" ht="34.5">
      <c r="A47" s="127"/>
      <c r="B47" s="798" t="s">
        <v>8496</v>
      </c>
      <c r="C47" s="786"/>
      <c r="D47" s="813"/>
      <c r="E47" s="406"/>
      <c r="F47" s="837"/>
      <c r="G47" s="843"/>
      <c r="H47" s="162"/>
      <c r="I47" s="856"/>
      <c r="J47" s="166"/>
      <c r="K47" s="860"/>
      <c r="L47" s="881"/>
      <c r="M47" s="104">
        <v>3552</v>
      </c>
      <c r="N47" s="104">
        <f t="shared" ref="N47:N72" si="4">M47-(M47*0.03)</f>
        <v>3445.44</v>
      </c>
      <c r="O47" s="105">
        <v>7.0000000000000007E-2</v>
      </c>
      <c r="P47" s="101">
        <f t="shared" ref="P47:P63" si="5">(N47*O47)+N47</f>
        <v>3686.6208000000001</v>
      </c>
    </row>
    <row r="48" spans="1:16" ht="34.5">
      <c r="A48" s="136"/>
      <c r="B48" s="796" t="s">
        <v>8497</v>
      </c>
      <c r="C48" s="786"/>
      <c r="D48" s="819" t="s">
        <v>8498</v>
      </c>
      <c r="E48" s="160"/>
      <c r="F48" s="161"/>
      <c r="G48" s="936">
        <v>20575</v>
      </c>
      <c r="H48" s="213"/>
      <c r="I48" s="819"/>
      <c r="J48" s="166">
        <v>655</v>
      </c>
      <c r="K48" s="167">
        <v>10.91</v>
      </c>
      <c r="L48" s="881"/>
      <c r="N48" s="104">
        <f t="shared" si="4"/>
        <v>0</v>
      </c>
      <c r="O48" s="105">
        <v>7.0000000000000007E-2</v>
      </c>
      <c r="P48" s="101">
        <f t="shared" si="5"/>
        <v>0</v>
      </c>
    </row>
    <row r="49" spans="1:16" ht="34.5">
      <c r="A49" s="42"/>
      <c r="B49" s="796" t="s">
        <v>8499</v>
      </c>
      <c r="C49" s="786" t="s">
        <v>8500</v>
      </c>
      <c r="D49" s="819" t="s">
        <v>2999</v>
      </c>
      <c r="E49" s="160"/>
      <c r="F49" s="161"/>
      <c r="G49" s="936">
        <v>21529</v>
      </c>
      <c r="H49" s="213">
        <v>710</v>
      </c>
      <c r="I49" s="819"/>
      <c r="J49" s="1582" t="s">
        <v>1143</v>
      </c>
      <c r="K49" s="167">
        <v>11.84</v>
      </c>
      <c r="L49" s="881"/>
      <c r="M49" s="104">
        <v>9498.06</v>
      </c>
      <c r="N49" s="104">
        <f t="shared" si="4"/>
        <v>9213.118199999999</v>
      </c>
      <c r="O49" s="105">
        <v>7.0000000000000007E-2</v>
      </c>
      <c r="P49" s="101">
        <f t="shared" si="5"/>
        <v>9858.0364739999986</v>
      </c>
    </row>
    <row r="50" spans="1:16" ht="34.5">
      <c r="A50" s="42"/>
      <c r="B50" s="787" t="s">
        <v>8501</v>
      </c>
      <c r="C50" s="786"/>
      <c r="D50" s="812"/>
      <c r="E50" s="826"/>
      <c r="F50" s="161"/>
      <c r="G50" s="843"/>
      <c r="H50" s="162"/>
      <c r="I50" s="856"/>
      <c r="J50" s="166"/>
      <c r="K50" s="167"/>
      <c r="L50" s="881"/>
      <c r="M50" s="104">
        <v>15305.4</v>
      </c>
      <c r="N50" s="104">
        <f t="shared" si="4"/>
        <v>14846.237999999999</v>
      </c>
      <c r="O50" s="105">
        <v>7.0000000000000007E-2</v>
      </c>
      <c r="P50" s="101">
        <f t="shared" si="5"/>
        <v>15885.47466</v>
      </c>
    </row>
    <row r="51" spans="1:16" ht="34.5">
      <c r="A51" s="42"/>
      <c r="B51" s="787" t="s">
        <v>8502</v>
      </c>
      <c r="C51" s="786"/>
      <c r="D51" s="812" t="s">
        <v>8503</v>
      </c>
      <c r="E51" s="182" t="s">
        <v>5618</v>
      </c>
      <c r="F51" s="161"/>
      <c r="G51" s="843" t="s">
        <v>6961</v>
      </c>
      <c r="H51" s="162"/>
      <c r="I51" s="856"/>
      <c r="J51" s="166">
        <v>920</v>
      </c>
      <c r="K51" s="167">
        <v>9.1999999999999993</v>
      </c>
      <c r="L51" s="881"/>
      <c r="N51" s="104">
        <f t="shared" si="4"/>
        <v>0</v>
      </c>
      <c r="O51" s="105">
        <v>7.0000000000000007E-2</v>
      </c>
      <c r="P51" s="101">
        <f t="shared" si="5"/>
        <v>0</v>
      </c>
    </row>
    <row r="52" spans="1:16" ht="34.5">
      <c r="A52" s="42"/>
      <c r="B52" s="802" t="s">
        <v>8504</v>
      </c>
      <c r="C52" s="786"/>
      <c r="D52" s="812"/>
      <c r="E52" s="160"/>
      <c r="F52" s="161"/>
      <c r="G52" s="843"/>
      <c r="H52" s="162"/>
      <c r="I52" s="856"/>
      <c r="J52" s="166"/>
      <c r="K52" s="167"/>
      <c r="L52" s="881"/>
      <c r="N52" s="104">
        <f t="shared" si="4"/>
        <v>0</v>
      </c>
      <c r="O52" s="105">
        <v>7.0000000000000007E-2</v>
      </c>
      <c r="P52" s="101">
        <f t="shared" si="5"/>
        <v>0</v>
      </c>
    </row>
    <row r="53" spans="1:16" ht="34.5">
      <c r="A53" s="42"/>
      <c r="B53" s="1062" t="s">
        <v>8505</v>
      </c>
      <c r="C53" s="1063" t="s">
        <v>8506</v>
      </c>
      <c r="D53" s="771"/>
      <c r="E53" s="1064"/>
      <c r="F53" s="1065"/>
      <c r="G53" s="772" t="s">
        <v>8507</v>
      </c>
      <c r="H53" s="852"/>
      <c r="I53" s="1066"/>
      <c r="J53" s="1067">
        <v>770</v>
      </c>
      <c r="K53" s="892"/>
      <c r="L53" s="881"/>
      <c r="N53" s="104">
        <f t="shared" si="4"/>
        <v>0</v>
      </c>
      <c r="O53" s="105">
        <v>7.0000000000000007E-2</v>
      </c>
      <c r="P53" s="101">
        <f t="shared" si="5"/>
        <v>0</v>
      </c>
    </row>
    <row r="54" spans="1:16" ht="34.5">
      <c r="A54" s="42"/>
      <c r="B54" s="608" t="s">
        <v>8508</v>
      </c>
      <c r="C54" s="93" t="s">
        <v>8509</v>
      </c>
      <c r="D54" s="584" t="s">
        <v>6506</v>
      </c>
      <c r="E54" s="827"/>
      <c r="F54" s="648"/>
      <c r="G54" s="571"/>
      <c r="H54" s="162"/>
      <c r="I54" s="561"/>
      <c r="J54" s="864"/>
      <c r="K54" s="875"/>
      <c r="M54" s="104">
        <v>14244.12</v>
      </c>
      <c r="N54" s="104">
        <f t="shared" si="4"/>
        <v>13816.796400000001</v>
      </c>
      <c r="O54" s="105">
        <v>7.0000000000000007E-2</v>
      </c>
      <c r="P54" s="101">
        <f t="shared" si="5"/>
        <v>14783.972148000001</v>
      </c>
    </row>
    <row r="55" spans="1:16" ht="34.5">
      <c r="A55" s="42"/>
      <c r="B55" s="608" t="s">
        <v>8510</v>
      </c>
      <c r="C55" s="93" t="s">
        <v>8511</v>
      </c>
      <c r="D55" s="584" t="s">
        <v>6506</v>
      </c>
      <c r="E55" s="827"/>
      <c r="F55" s="648"/>
      <c r="G55" s="571" t="s">
        <v>8512</v>
      </c>
      <c r="H55" s="162"/>
      <c r="I55" s="561"/>
      <c r="J55" s="864">
        <v>495</v>
      </c>
      <c r="K55" s="875">
        <f>J55/40</f>
        <v>12.375</v>
      </c>
      <c r="L55" s="881"/>
      <c r="M55" s="104">
        <v>3240</v>
      </c>
      <c r="N55" s="104">
        <f t="shared" si="4"/>
        <v>3142.8</v>
      </c>
      <c r="O55" s="105">
        <v>7.0000000000000007E-2</v>
      </c>
      <c r="P55" s="101">
        <f t="shared" si="5"/>
        <v>3362.7960000000003</v>
      </c>
    </row>
    <row r="56" spans="1:16" ht="34.5">
      <c r="A56" s="42"/>
      <c r="B56" s="608" t="s">
        <v>8513</v>
      </c>
      <c r="C56" s="93" t="s">
        <v>8511</v>
      </c>
      <c r="D56" s="584" t="s">
        <v>6506</v>
      </c>
      <c r="E56" s="827">
        <v>15</v>
      </c>
      <c r="F56" s="648" t="s">
        <v>8514</v>
      </c>
      <c r="G56" s="571" t="s">
        <v>8365</v>
      </c>
      <c r="H56" s="162"/>
      <c r="I56" s="561"/>
      <c r="J56" s="864">
        <v>470</v>
      </c>
      <c r="K56" s="875">
        <v>11.75</v>
      </c>
      <c r="L56" s="881"/>
      <c r="M56" s="104">
        <v>14700</v>
      </c>
      <c r="N56" s="104">
        <f t="shared" si="4"/>
        <v>14259</v>
      </c>
      <c r="O56" s="105">
        <v>7.0000000000000007E-2</v>
      </c>
      <c r="P56" s="101">
        <f t="shared" si="5"/>
        <v>15257.130000000001</v>
      </c>
    </row>
    <row r="57" spans="1:16" ht="34.5">
      <c r="A57" s="42"/>
      <c r="B57" s="608" t="s">
        <v>8515</v>
      </c>
      <c r="C57" s="93" t="s">
        <v>8511</v>
      </c>
      <c r="D57" s="584"/>
      <c r="E57" s="827"/>
      <c r="F57" s="648"/>
      <c r="G57" s="571"/>
      <c r="H57" s="162"/>
      <c r="I57" s="561"/>
      <c r="J57" s="864"/>
      <c r="K57" s="875"/>
      <c r="L57" s="882"/>
      <c r="M57" s="104">
        <v>14582.7</v>
      </c>
      <c r="N57" s="104">
        <f t="shared" si="4"/>
        <v>14145.219000000001</v>
      </c>
      <c r="O57" s="105">
        <v>7.0000000000000007E-2</v>
      </c>
      <c r="P57" s="101">
        <f t="shared" si="5"/>
        <v>15135.384330000001</v>
      </c>
    </row>
    <row r="58" spans="1:16" ht="34.5">
      <c r="A58" s="42"/>
      <c r="B58" s="608" t="s">
        <v>8516</v>
      </c>
      <c r="C58" s="93" t="s">
        <v>8517</v>
      </c>
      <c r="D58" s="584" t="s">
        <v>22</v>
      </c>
      <c r="E58" s="827"/>
      <c r="F58" s="648"/>
      <c r="G58" s="571" t="s">
        <v>8518</v>
      </c>
      <c r="H58" s="162"/>
      <c r="I58" s="561" t="s">
        <v>8519</v>
      </c>
      <c r="J58" s="864">
        <v>240</v>
      </c>
      <c r="K58" s="875">
        <v>12</v>
      </c>
      <c r="L58" s="882"/>
      <c r="M58" s="104">
        <v>13483.8</v>
      </c>
      <c r="N58" s="104">
        <f t="shared" si="4"/>
        <v>13079.286</v>
      </c>
      <c r="O58" s="105">
        <v>7.0000000000000007E-2</v>
      </c>
      <c r="P58" s="101">
        <f t="shared" si="5"/>
        <v>13994.836020000001</v>
      </c>
    </row>
    <row r="59" spans="1:16" ht="34.5">
      <c r="A59" s="42"/>
      <c r="B59" s="1062" t="s">
        <v>8516</v>
      </c>
      <c r="C59" s="1063" t="s">
        <v>8520</v>
      </c>
      <c r="D59" s="771" t="s">
        <v>6417</v>
      </c>
      <c r="E59" s="1064"/>
      <c r="F59" s="1065"/>
      <c r="G59" s="772" t="s">
        <v>6817</v>
      </c>
      <c r="H59" s="852"/>
      <c r="I59" s="1066" t="s">
        <v>8521</v>
      </c>
      <c r="J59" s="1067">
        <v>290</v>
      </c>
      <c r="K59" s="892">
        <f>J59/20</f>
        <v>14.5</v>
      </c>
      <c r="L59" s="882"/>
      <c r="M59" s="104">
        <v>2669.52</v>
      </c>
      <c r="N59" s="104">
        <f t="shared" si="4"/>
        <v>2589.4344000000001</v>
      </c>
      <c r="O59" s="105">
        <v>7.0000000000000007E-2</v>
      </c>
      <c r="P59" s="101">
        <f t="shared" si="5"/>
        <v>2770.6948080000002</v>
      </c>
    </row>
    <row r="60" spans="1:16" ht="34.5">
      <c r="A60" s="42"/>
      <c r="B60" s="1072" t="s">
        <v>8522</v>
      </c>
      <c r="C60" s="1068" t="s">
        <v>8520</v>
      </c>
      <c r="D60" s="1069" t="s">
        <v>6504</v>
      </c>
      <c r="E60" s="1073"/>
      <c r="F60" s="1074"/>
      <c r="G60" s="1070" t="s">
        <v>8523</v>
      </c>
      <c r="H60" s="961"/>
      <c r="I60" s="593"/>
      <c r="J60" s="1071">
        <v>770</v>
      </c>
      <c r="K60" s="1053">
        <f>J60/20</f>
        <v>38.5</v>
      </c>
      <c r="L60" s="882"/>
      <c r="N60" s="104">
        <f t="shared" si="4"/>
        <v>0</v>
      </c>
      <c r="O60" s="105">
        <v>7.0000000000000007E-2</v>
      </c>
      <c r="P60" s="101">
        <f t="shared" si="5"/>
        <v>0</v>
      </c>
    </row>
    <row r="61" spans="1:16" ht="34.5">
      <c r="A61" s="190"/>
      <c r="B61" s="1072" t="s">
        <v>8524</v>
      </c>
      <c r="C61" s="1068" t="s">
        <v>8520</v>
      </c>
      <c r="D61" s="1075" t="s">
        <v>5550</v>
      </c>
      <c r="E61" s="1076"/>
      <c r="F61" s="1077"/>
      <c r="G61" s="1078" t="s">
        <v>8518</v>
      </c>
      <c r="H61" s="1079"/>
      <c r="I61" s="593" t="s">
        <v>8525</v>
      </c>
      <c r="J61" s="1071">
        <v>920</v>
      </c>
      <c r="K61" s="1080">
        <v>46</v>
      </c>
      <c r="L61" s="882"/>
      <c r="M61" s="104">
        <v>12972.96</v>
      </c>
      <c r="N61" s="104">
        <f t="shared" si="4"/>
        <v>12583.771199999999</v>
      </c>
      <c r="O61" s="105">
        <v>7.0000000000000007E-2</v>
      </c>
      <c r="P61" s="101">
        <f t="shared" si="5"/>
        <v>13464.635183999999</v>
      </c>
    </row>
    <row r="62" spans="1:16" ht="34.5">
      <c r="A62" s="42"/>
      <c r="B62" s="1072" t="s">
        <v>8524</v>
      </c>
      <c r="C62" s="1068" t="s">
        <v>8526</v>
      </c>
      <c r="D62" s="1075" t="s">
        <v>5550</v>
      </c>
      <c r="E62" s="1076" t="s">
        <v>8527</v>
      </c>
      <c r="F62" s="1077"/>
      <c r="G62" s="1078" t="s">
        <v>8528</v>
      </c>
      <c r="H62" s="1079"/>
      <c r="I62" s="593"/>
      <c r="J62" s="1071">
        <v>890</v>
      </c>
      <c r="K62" s="1080">
        <v>44.5</v>
      </c>
      <c r="L62" s="882"/>
      <c r="M62" s="104">
        <v>12687.84</v>
      </c>
      <c r="N62" s="104">
        <f t="shared" si="4"/>
        <v>12307.2048</v>
      </c>
      <c r="O62" s="105">
        <v>7.0000000000000007E-2</v>
      </c>
      <c r="P62" s="101">
        <f t="shared" si="5"/>
        <v>13168.709135999999</v>
      </c>
    </row>
    <row r="63" spans="1:16" ht="34.5">
      <c r="A63" s="42"/>
      <c r="B63" s="560" t="s">
        <v>8522</v>
      </c>
      <c r="C63" s="93" t="s">
        <v>8529</v>
      </c>
      <c r="D63" s="814" t="s">
        <v>6504</v>
      </c>
      <c r="E63" s="828"/>
      <c r="F63" s="838"/>
      <c r="G63" s="845"/>
      <c r="H63" s="434"/>
      <c r="I63" s="561"/>
      <c r="J63" s="864"/>
      <c r="K63" s="876"/>
      <c r="L63" s="881"/>
      <c r="M63" s="104">
        <v>16572.599999999999</v>
      </c>
      <c r="N63" s="104">
        <f t="shared" si="4"/>
        <v>16075.421999999999</v>
      </c>
      <c r="O63" s="105">
        <v>7.0000000000000007E-2</v>
      </c>
      <c r="P63" s="101">
        <f t="shared" si="5"/>
        <v>17200.701539999998</v>
      </c>
    </row>
    <row r="64" spans="1:16" ht="34.5">
      <c r="A64" s="42"/>
      <c r="B64" s="560" t="s">
        <v>8524</v>
      </c>
      <c r="C64" s="93" t="s">
        <v>8529</v>
      </c>
      <c r="D64" s="814" t="s">
        <v>6504</v>
      </c>
      <c r="E64" s="828"/>
      <c r="F64" s="838"/>
      <c r="G64" s="845" t="s">
        <v>8507</v>
      </c>
      <c r="H64" s="434"/>
      <c r="I64" s="561" t="s">
        <v>8530</v>
      </c>
      <c r="J64" s="864">
        <v>995</v>
      </c>
      <c r="K64" s="876">
        <v>49.75</v>
      </c>
      <c r="L64" s="881"/>
      <c r="M64" s="104">
        <v>6021.12</v>
      </c>
      <c r="N64" s="104">
        <f t="shared" si="4"/>
        <v>5840.4863999999998</v>
      </c>
      <c r="O64" s="105">
        <v>7.0000000000000007E-2</v>
      </c>
      <c r="P64" s="101">
        <f>(N64*O64)+N64</f>
        <v>6249.3204479999995</v>
      </c>
    </row>
    <row r="65" spans="1:16" ht="34.5">
      <c r="A65" s="42"/>
      <c r="B65" s="1225" t="s">
        <v>8524</v>
      </c>
      <c r="C65" s="1226" t="s">
        <v>8531</v>
      </c>
      <c r="D65" s="769" t="s">
        <v>6291</v>
      </c>
      <c r="E65" s="1227"/>
      <c r="F65" s="1228"/>
      <c r="G65" s="770" t="s">
        <v>8480</v>
      </c>
      <c r="H65" s="931"/>
      <c r="I65" s="1229" t="s">
        <v>8532</v>
      </c>
      <c r="J65" s="1230">
        <v>695</v>
      </c>
      <c r="K65" s="1231">
        <v>34.75</v>
      </c>
      <c r="L65" s="881"/>
      <c r="M65" s="104">
        <v>8714.16</v>
      </c>
      <c r="N65" s="104">
        <f t="shared" si="4"/>
        <v>8452.7351999999992</v>
      </c>
      <c r="O65" s="105">
        <v>7.0000000000000007E-2</v>
      </c>
      <c r="P65" s="101">
        <f>(N65*O65)+N65</f>
        <v>9044.4266639999987</v>
      </c>
    </row>
    <row r="66" spans="1:16" ht="34.5">
      <c r="A66" s="42"/>
      <c r="B66" s="1232" t="s">
        <v>8533</v>
      </c>
      <c r="C66" s="1226" t="s">
        <v>8531</v>
      </c>
      <c r="D66" s="769" t="s">
        <v>5550</v>
      </c>
      <c r="E66" s="1233"/>
      <c r="F66" s="1228"/>
      <c r="G66" s="770" t="s">
        <v>8534</v>
      </c>
      <c r="H66" s="931"/>
      <c r="I66" s="1229"/>
      <c r="J66" s="1234">
        <v>805</v>
      </c>
      <c r="K66" s="1231">
        <v>40.25</v>
      </c>
      <c r="L66" s="881"/>
      <c r="M66" s="104">
        <v>0</v>
      </c>
      <c r="N66" s="104">
        <f t="shared" si="4"/>
        <v>0</v>
      </c>
      <c r="O66" s="105">
        <v>7.0000000000000007E-2</v>
      </c>
      <c r="P66" s="101">
        <f t="shared" ref="P66:P72" si="6">(N66*O66)+N66</f>
        <v>0</v>
      </c>
    </row>
    <row r="67" spans="1:16" ht="34.5">
      <c r="A67" s="42"/>
      <c r="B67" s="1235" t="s">
        <v>8535</v>
      </c>
      <c r="C67" s="1226" t="s">
        <v>8531</v>
      </c>
      <c r="D67" s="769" t="s">
        <v>5550</v>
      </c>
      <c r="E67" s="1233" t="s">
        <v>8527</v>
      </c>
      <c r="F67" s="1228" t="s">
        <v>3290</v>
      </c>
      <c r="G67" s="770" t="s">
        <v>8536</v>
      </c>
      <c r="H67" s="931"/>
      <c r="I67" s="1229"/>
      <c r="J67" s="1234">
        <v>805</v>
      </c>
      <c r="K67" s="1231">
        <v>40.25</v>
      </c>
      <c r="L67" s="881"/>
      <c r="M67" s="104">
        <v>18537.7</v>
      </c>
      <c r="N67" s="104">
        <f t="shared" si="4"/>
        <v>17981.569</v>
      </c>
      <c r="O67" s="105">
        <v>7.0000000000000007E-2</v>
      </c>
      <c r="P67" s="101">
        <f t="shared" si="6"/>
        <v>19240.278829999999</v>
      </c>
    </row>
    <row r="68" spans="1:16" ht="34.5">
      <c r="A68" s="48"/>
      <c r="B68" s="1235" t="s">
        <v>8537</v>
      </c>
      <c r="C68" s="1226" t="s">
        <v>8531</v>
      </c>
      <c r="D68" s="769" t="s">
        <v>6417</v>
      </c>
      <c r="E68" s="1233"/>
      <c r="F68" s="1228"/>
      <c r="G68" s="770" t="s">
        <v>8480</v>
      </c>
      <c r="H68" s="931"/>
      <c r="I68" s="1229"/>
      <c r="J68" s="1234">
        <v>695</v>
      </c>
      <c r="K68" s="1231">
        <f>J68/20</f>
        <v>34.75</v>
      </c>
      <c r="L68" s="881"/>
      <c r="M68" s="104">
        <v>9031.68</v>
      </c>
      <c r="N68" s="104">
        <f t="shared" si="4"/>
        <v>8760.7296000000006</v>
      </c>
      <c r="O68" s="105">
        <v>7.0000000000000007E-2</v>
      </c>
      <c r="P68" s="101">
        <f t="shared" si="6"/>
        <v>9373.9806720000015</v>
      </c>
    </row>
    <row r="69" spans="1:16" ht="34.5">
      <c r="A69" s="42"/>
      <c r="B69" s="1235" t="s">
        <v>8538</v>
      </c>
      <c r="C69" s="1226" t="s">
        <v>8531</v>
      </c>
      <c r="D69" s="769" t="s">
        <v>6417</v>
      </c>
      <c r="E69" s="1233"/>
      <c r="F69" s="1228"/>
      <c r="G69" s="770" t="s">
        <v>8539</v>
      </c>
      <c r="H69" s="931"/>
      <c r="I69" s="1229"/>
      <c r="J69" s="1234">
        <v>800</v>
      </c>
      <c r="K69" s="1231">
        <v>40</v>
      </c>
      <c r="L69" s="881"/>
      <c r="N69" s="104">
        <f t="shared" si="4"/>
        <v>0</v>
      </c>
      <c r="O69" s="105">
        <v>7.0000000000000007E-2</v>
      </c>
      <c r="P69" s="101">
        <f t="shared" si="6"/>
        <v>0</v>
      </c>
    </row>
    <row r="70" spans="1:16" ht="34.5">
      <c r="A70" s="42"/>
      <c r="B70" s="1089" t="s">
        <v>8540</v>
      </c>
      <c r="C70" s="1082" t="s">
        <v>8541</v>
      </c>
      <c r="D70" s="1083" t="s">
        <v>6291</v>
      </c>
      <c r="E70" s="1090" t="s">
        <v>5581</v>
      </c>
      <c r="F70" s="1085" t="s">
        <v>9407</v>
      </c>
      <c r="G70" s="1086" t="s">
        <v>6980</v>
      </c>
      <c r="H70" s="555"/>
      <c r="I70" s="1087" t="s">
        <v>9408</v>
      </c>
      <c r="J70" s="1091">
        <v>860</v>
      </c>
      <c r="K70" s="1088" t="s">
        <v>9409</v>
      </c>
      <c r="L70" s="881"/>
      <c r="M70" s="104">
        <v>8478.9599999999991</v>
      </c>
      <c r="N70" s="104">
        <f t="shared" si="4"/>
        <v>8224.5911999999989</v>
      </c>
      <c r="O70" s="105">
        <v>7.0000000000000007E-2</v>
      </c>
      <c r="P70" s="101">
        <f t="shared" si="6"/>
        <v>8800.3125839999993</v>
      </c>
    </row>
    <row r="71" spans="1:16" ht="34.5">
      <c r="A71" s="42"/>
      <c r="B71" s="1089" t="s">
        <v>8543</v>
      </c>
      <c r="C71" s="1082" t="s">
        <v>8541</v>
      </c>
      <c r="D71" s="1083" t="s">
        <v>6291</v>
      </c>
      <c r="E71" s="1090"/>
      <c r="F71" s="1085"/>
      <c r="G71" s="1086" t="s">
        <v>9410</v>
      </c>
      <c r="H71" s="555"/>
      <c r="I71" s="1087"/>
      <c r="J71" s="1091">
        <v>1010</v>
      </c>
      <c r="K71" s="1088">
        <v>50.5</v>
      </c>
      <c r="L71" s="882"/>
      <c r="M71" s="104">
        <v>11122.62</v>
      </c>
      <c r="N71" s="104">
        <f t="shared" si="4"/>
        <v>10788.941400000002</v>
      </c>
      <c r="O71" s="105">
        <v>7.0000000000000007E-2</v>
      </c>
      <c r="P71" s="101">
        <f t="shared" si="6"/>
        <v>11544.167298000002</v>
      </c>
    </row>
    <row r="72" spans="1:16" ht="34.5">
      <c r="A72" s="42"/>
      <c r="B72" s="1089" t="s">
        <v>8544</v>
      </c>
      <c r="C72" s="1082" t="s">
        <v>8541</v>
      </c>
      <c r="D72" s="1083" t="s">
        <v>5550</v>
      </c>
      <c r="E72" s="1084"/>
      <c r="F72" s="1085"/>
      <c r="G72" s="1086" t="s">
        <v>3827</v>
      </c>
      <c r="H72" s="555"/>
      <c r="I72" s="1087"/>
      <c r="J72" s="1091">
        <v>690</v>
      </c>
      <c r="K72" s="1088">
        <v>34.5</v>
      </c>
      <c r="L72" s="882"/>
      <c r="M72" s="104">
        <v>3813.12</v>
      </c>
      <c r="N72" s="104">
        <f t="shared" si="4"/>
        <v>3698.7264</v>
      </c>
      <c r="O72" s="105">
        <v>7.0000000000000007E-2</v>
      </c>
      <c r="P72" s="101">
        <f t="shared" si="6"/>
        <v>3957.637248</v>
      </c>
    </row>
    <row r="73" spans="1:16" ht="34.5">
      <c r="A73" s="42"/>
      <c r="B73" s="1089" t="s">
        <v>8545</v>
      </c>
      <c r="C73" s="1082" t="s">
        <v>8541</v>
      </c>
      <c r="D73" s="1083" t="s">
        <v>5550</v>
      </c>
      <c r="E73" s="1090"/>
      <c r="F73" s="1085"/>
      <c r="G73" s="1086" t="s">
        <v>8546</v>
      </c>
      <c r="H73" s="555"/>
      <c r="I73" s="1087" t="s">
        <v>8547</v>
      </c>
      <c r="J73" s="1091">
        <v>1020</v>
      </c>
      <c r="K73" s="1088">
        <f>J73/20</f>
        <v>51</v>
      </c>
      <c r="L73" s="882"/>
    </row>
    <row r="74" spans="1:16" ht="34.5">
      <c r="A74" s="42"/>
      <c r="B74" s="1081" t="s">
        <v>8548</v>
      </c>
      <c r="C74" s="1082" t="s">
        <v>8541</v>
      </c>
      <c r="D74" s="1083" t="s">
        <v>5550</v>
      </c>
      <c r="E74" s="1084"/>
      <c r="F74" s="1085"/>
      <c r="G74" s="1086" t="s">
        <v>3827</v>
      </c>
      <c r="H74" s="555"/>
      <c r="I74" s="1087" t="s">
        <v>8549</v>
      </c>
      <c r="J74" s="1091">
        <v>800</v>
      </c>
      <c r="K74" s="1088">
        <v>40</v>
      </c>
      <c r="L74" s="882"/>
    </row>
    <row r="75" spans="1:16" ht="34.5">
      <c r="A75" s="42"/>
      <c r="B75" s="795" t="s">
        <v>8550</v>
      </c>
      <c r="C75" s="786"/>
      <c r="D75" s="811"/>
      <c r="E75" s="822"/>
      <c r="F75" s="161"/>
      <c r="G75" s="843"/>
      <c r="H75" s="162"/>
      <c r="I75" s="856"/>
      <c r="J75" s="166"/>
      <c r="K75" s="167"/>
      <c r="L75" s="881"/>
    </row>
    <row r="76" spans="1:16" ht="34.5">
      <c r="A76" s="42"/>
      <c r="B76" s="796" t="s">
        <v>8551</v>
      </c>
      <c r="C76" s="583" t="s">
        <v>8552</v>
      </c>
      <c r="D76" s="322" t="s">
        <v>6506</v>
      </c>
      <c r="E76" s="252"/>
      <c r="F76" s="241"/>
      <c r="G76" s="844" t="s">
        <v>6817</v>
      </c>
      <c r="H76" s="852"/>
      <c r="I76" s="857"/>
      <c r="J76" s="862">
        <v>1350</v>
      </c>
      <c r="K76" s="873">
        <v>33.75</v>
      </c>
      <c r="L76" s="881"/>
    </row>
    <row r="77" spans="1:16" ht="34.5">
      <c r="A77" s="200"/>
      <c r="B77" s="796" t="s">
        <v>8551</v>
      </c>
      <c r="C77" s="583" t="s">
        <v>8529</v>
      </c>
      <c r="D77" s="322" t="s">
        <v>5550</v>
      </c>
      <c r="E77" s="252"/>
      <c r="F77" s="241"/>
      <c r="G77" s="276"/>
      <c r="H77" s="29"/>
      <c r="I77" s="162"/>
      <c r="J77" s="353"/>
      <c r="K77" s="311"/>
      <c r="L77" s="881"/>
    </row>
    <row r="78" spans="1:16" ht="34.5">
      <c r="A78" s="168"/>
      <c r="B78" s="796" t="s">
        <v>8551</v>
      </c>
      <c r="C78" s="583" t="s">
        <v>8541</v>
      </c>
      <c r="D78" s="322" t="s">
        <v>5550</v>
      </c>
      <c r="E78" s="252"/>
      <c r="F78" s="241"/>
      <c r="G78" s="276" t="s">
        <v>8553</v>
      </c>
      <c r="H78" s="29"/>
      <c r="I78" s="162"/>
      <c r="J78" s="353">
        <v>1290</v>
      </c>
      <c r="K78" s="311">
        <v>64.5</v>
      </c>
      <c r="L78" s="881"/>
    </row>
    <row r="79" spans="1:16" s="4" customFormat="1" ht="35.25" customHeight="1">
      <c r="A79" s="168"/>
      <c r="B79" s="796" t="s">
        <v>7451</v>
      </c>
      <c r="C79" s="789"/>
      <c r="D79" s="810"/>
      <c r="E79" s="822"/>
      <c r="F79" s="161"/>
      <c r="G79" s="844"/>
      <c r="H79" s="852"/>
      <c r="I79" s="857"/>
      <c r="J79" s="862"/>
      <c r="K79" s="873"/>
      <c r="L79" s="881"/>
      <c r="M79" s="3753"/>
      <c r="N79" s="104"/>
      <c r="O79" s="105"/>
      <c r="P79" s="101"/>
    </row>
    <row r="80" spans="1:16" ht="34.5">
      <c r="F80" s="399"/>
    </row>
    <row r="81" spans="1:16" ht="34.5">
      <c r="A81" s="2" t="s">
        <v>1</v>
      </c>
      <c r="B81" s="793"/>
      <c r="C81" s="785"/>
      <c r="F81" s="399"/>
      <c r="I81" s="853"/>
      <c r="K81" s="867"/>
      <c r="L81" s="878"/>
    </row>
    <row r="82" spans="1:16" ht="35.25" customHeight="1">
      <c r="A82" s="567" t="s">
        <v>8048</v>
      </c>
      <c r="B82" s="567"/>
      <c r="C82" s="617"/>
      <c r="D82" s="887"/>
      <c r="E82" s="888"/>
      <c r="F82" s="233"/>
      <c r="G82" s="270" t="s">
        <v>8455</v>
      </c>
      <c r="H82" s="1"/>
      <c r="I82" s="853"/>
      <c r="K82" s="867"/>
      <c r="L82" s="878"/>
    </row>
    <row r="83" spans="1:16" ht="35.25" thickBot="1">
      <c r="F83" s="399"/>
    </row>
    <row r="84" spans="1:16" ht="34.5">
      <c r="A84" s="3777" t="s">
        <v>3</v>
      </c>
      <c r="B84" s="3777"/>
      <c r="C84" s="788" t="s">
        <v>4</v>
      </c>
      <c r="D84" s="815" t="s">
        <v>5</v>
      </c>
      <c r="E84" s="820" t="s">
        <v>6</v>
      </c>
      <c r="F84" s="833" t="s">
        <v>6</v>
      </c>
      <c r="G84" s="841" t="s">
        <v>7</v>
      </c>
      <c r="H84" s="850" t="s">
        <v>8</v>
      </c>
      <c r="I84" s="854" t="s">
        <v>936</v>
      </c>
      <c r="J84" s="860" t="s">
        <v>10</v>
      </c>
      <c r="K84" s="868" t="s">
        <v>10</v>
      </c>
      <c r="L84" s="879" t="s">
        <v>2534</v>
      </c>
      <c r="M84" s="117"/>
    </row>
    <row r="85" spans="1:16" ht="35.25" thickBot="1">
      <c r="A85" s="118"/>
      <c r="B85" s="794"/>
      <c r="C85" s="414"/>
      <c r="D85" s="816" t="s">
        <v>11</v>
      </c>
      <c r="E85" s="821" t="s">
        <v>13</v>
      </c>
      <c r="F85" s="834" t="s">
        <v>12</v>
      </c>
      <c r="G85" s="842"/>
      <c r="H85" s="851" t="s">
        <v>14</v>
      </c>
      <c r="I85" s="855" t="s">
        <v>937</v>
      </c>
      <c r="J85" s="861" t="s">
        <v>16</v>
      </c>
      <c r="K85" s="869" t="s">
        <v>15</v>
      </c>
      <c r="L85" s="880" t="s">
        <v>2535</v>
      </c>
      <c r="M85" s="117"/>
    </row>
    <row r="86" spans="1:16" ht="34.5">
      <c r="A86" s="194"/>
      <c r="B86" s="800" t="s">
        <v>8554</v>
      </c>
      <c r="C86" s="598"/>
      <c r="D86" s="817"/>
      <c r="E86" s="406"/>
      <c r="F86" s="837"/>
      <c r="G86" s="843"/>
      <c r="H86" s="162"/>
      <c r="I86" s="856"/>
      <c r="J86" s="166"/>
      <c r="K86" s="860"/>
      <c r="L86" s="881"/>
      <c r="M86" s="104">
        <v>3552</v>
      </c>
      <c r="N86" s="104">
        <f t="shared" ref="N86:N111" si="7">M86-(M86*0.03)</f>
        <v>3445.44</v>
      </c>
      <c r="O86" s="105">
        <v>7.0000000000000007E-2</v>
      </c>
      <c r="P86" s="101">
        <f t="shared" ref="P86:P102" si="8">(N86*O86)+N86</f>
        <v>3686.6208000000001</v>
      </c>
    </row>
    <row r="87" spans="1:16" ht="34.5">
      <c r="A87" s="136"/>
      <c r="B87" s="1524" t="s">
        <v>8555</v>
      </c>
      <c r="C87" s="93" t="s">
        <v>8556</v>
      </c>
      <c r="D87" s="812" t="s">
        <v>8025</v>
      </c>
      <c r="E87" s="182">
        <v>25</v>
      </c>
      <c r="F87" s="161"/>
      <c r="G87" s="843" t="s">
        <v>8578</v>
      </c>
      <c r="H87" s="162">
        <v>815</v>
      </c>
      <c r="I87" s="856"/>
      <c r="J87" s="166">
        <v>872.05</v>
      </c>
      <c r="K87" s="870" t="s">
        <v>8557</v>
      </c>
      <c r="L87" s="881"/>
      <c r="N87" s="104">
        <f t="shared" si="7"/>
        <v>0</v>
      </c>
      <c r="O87" s="105">
        <v>7.0000000000000007E-2</v>
      </c>
      <c r="P87" s="101">
        <f t="shared" si="8"/>
        <v>0</v>
      </c>
    </row>
    <row r="88" spans="1:16" ht="34.5">
      <c r="A88" s="136"/>
      <c r="B88" s="1523" t="s">
        <v>8558</v>
      </c>
      <c r="C88" s="583" t="s">
        <v>8559</v>
      </c>
      <c r="D88" s="812" t="s">
        <v>6291</v>
      </c>
      <c r="E88" s="182">
        <v>80</v>
      </c>
      <c r="F88" s="161" t="s">
        <v>3222</v>
      </c>
      <c r="G88" s="843" t="s">
        <v>8578</v>
      </c>
      <c r="H88" s="162">
        <v>1080</v>
      </c>
      <c r="I88" s="856"/>
      <c r="J88" s="166">
        <v>1080</v>
      </c>
      <c r="K88" s="871" t="s">
        <v>9411</v>
      </c>
      <c r="L88" s="881"/>
      <c r="M88" s="104">
        <v>9498.06</v>
      </c>
      <c r="N88" s="104">
        <f t="shared" si="7"/>
        <v>9213.118199999999</v>
      </c>
      <c r="O88" s="105">
        <v>7.0000000000000007E-2</v>
      </c>
      <c r="P88" s="101">
        <f t="shared" si="8"/>
        <v>9858.0364739999986</v>
      </c>
    </row>
    <row r="89" spans="1:16" ht="34.5">
      <c r="A89" s="136"/>
      <c r="B89" s="1524" t="s">
        <v>8561</v>
      </c>
      <c r="C89" s="93"/>
      <c r="D89" s="812" t="s">
        <v>6291</v>
      </c>
      <c r="E89" s="182">
        <v>80</v>
      </c>
      <c r="F89" s="161" t="s">
        <v>2151</v>
      </c>
      <c r="G89" s="843" t="s">
        <v>1031</v>
      </c>
      <c r="H89" s="162">
        <v>1300</v>
      </c>
      <c r="I89" s="856"/>
      <c r="J89" s="166">
        <v>1300</v>
      </c>
      <c r="K89" s="1253" t="s">
        <v>9412</v>
      </c>
      <c r="L89" s="881"/>
      <c r="M89" s="104">
        <v>15305.4</v>
      </c>
      <c r="N89" s="104">
        <f t="shared" si="7"/>
        <v>14846.237999999999</v>
      </c>
      <c r="O89" s="105">
        <v>7.0000000000000007E-2</v>
      </c>
      <c r="P89" s="101">
        <f t="shared" si="8"/>
        <v>15885.47466</v>
      </c>
    </row>
    <row r="90" spans="1:16" ht="34.5">
      <c r="A90" s="136"/>
      <c r="B90" s="1524" t="s">
        <v>8564</v>
      </c>
      <c r="C90" s="93"/>
      <c r="D90" s="812" t="s">
        <v>6291</v>
      </c>
      <c r="E90" s="182">
        <v>100</v>
      </c>
      <c r="F90" s="161" t="s">
        <v>9413</v>
      </c>
      <c r="G90" s="843" t="s">
        <v>1031</v>
      </c>
      <c r="H90" s="162">
        <v>1580</v>
      </c>
      <c r="I90" s="856"/>
      <c r="J90" s="166">
        <v>1580</v>
      </c>
      <c r="K90" s="1253" t="s">
        <v>9414</v>
      </c>
      <c r="L90" s="881"/>
      <c r="N90" s="104">
        <f t="shared" si="7"/>
        <v>0</v>
      </c>
      <c r="O90" s="105">
        <v>7.0000000000000007E-2</v>
      </c>
      <c r="P90" s="101">
        <f t="shared" si="8"/>
        <v>0</v>
      </c>
    </row>
    <row r="91" spans="1:16" ht="34.5">
      <c r="A91" s="136"/>
      <c r="B91" s="1524" t="s">
        <v>8567</v>
      </c>
      <c r="C91" s="93"/>
      <c r="D91" s="812" t="s">
        <v>6291</v>
      </c>
      <c r="E91" s="182"/>
      <c r="F91" s="161"/>
      <c r="G91" s="843"/>
      <c r="H91" s="162"/>
      <c r="I91" s="856"/>
      <c r="J91" s="166"/>
      <c r="K91" s="167"/>
      <c r="L91" s="881"/>
      <c r="N91" s="104">
        <f t="shared" si="7"/>
        <v>0</v>
      </c>
      <c r="O91" s="105">
        <v>7.0000000000000007E-2</v>
      </c>
      <c r="P91" s="101">
        <f t="shared" si="8"/>
        <v>0</v>
      </c>
    </row>
    <row r="92" spans="1:16" ht="34.5">
      <c r="A92" s="136"/>
      <c r="B92" s="1524" t="s">
        <v>8568</v>
      </c>
      <c r="C92" s="786"/>
      <c r="D92" s="812" t="s">
        <v>6291</v>
      </c>
      <c r="E92" s="182">
        <v>100</v>
      </c>
      <c r="F92" s="161" t="s">
        <v>1049</v>
      </c>
      <c r="G92" s="843" t="s">
        <v>1031</v>
      </c>
      <c r="H92" s="162">
        <v>1755</v>
      </c>
      <c r="I92" s="856"/>
      <c r="J92" s="166">
        <v>1755</v>
      </c>
      <c r="K92" s="1253">
        <v>87.75</v>
      </c>
      <c r="L92" s="881"/>
      <c r="N92" s="104">
        <f t="shared" si="7"/>
        <v>0</v>
      </c>
      <c r="O92" s="105">
        <v>7.0000000000000007E-2</v>
      </c>
      <c r="P92" s="101">
        <f t="shared" si="8"/>
        <v>0</v>
      </c>
    </row>
    <row r="93" spans="1:16" ht="34.5">
      <c r="A93" s="136"/>
      <c r="B93" s="1524" t="s">
        <v>8569</v>
      </c>
      <c r="C93" s="93"/>
      <c r="D93" s="812" t="s">
        <v>6291</v>
      </c>
      <c r="E93" s="182"/>
      <c r="F93" s="161"/>
      <c r="G93" s="844"/>
      <c r="H93" s="852"/>
      <c r="I93" s="857"/>
      <c r="J93" s="862"/>
      <c r="K93" s="872"/>
      <c r="M93" s="104">
        <v>14244.12</v>
      </c>
      <c r="N93" s="104">
        <f t="shared" si="7"/>
        <v>13816.796400000001</v>
      </c>
      <c r="O93" s="105">
        <v>7.0000000000000007E-2</v>
      </c>
      <c r="P93" s="101">
        <f t="shared" si="8"/>
        <v>14783.972148000001</v>
      </c>
    </row>
    <row r="94" spans="1:16" ht="34.5">
      <c r="A94" s="136"/>
      <c r="B94" s="1524" t="s">
        <v>8570</v>
      </c>
      <c r="C94" s="786"/>
      <c r="D94" s="819" t="s">
        <v>6291</v>
      </c>
      <c r="E94" s="182">
        <v>105</v>
      </c>
      <c r="F94" s="161" t="s">
        <v>9415</v>
      </c>
      <c r="G94" s="1609">
        <v>21541</v>
      </c>
      <c r="H94" s="459">
        <v>1895</v>
      </c>
      <c r="I94" s="819"/>
      <c r="J94" s="166">
        <v>1895</v>
      </c>
      <c r="K94" s="1253">
        <v>94.75</v>
      </c>
      <c r="L94" s="881"/>
      <c r="M94" s="104">
        <v>3240</v>
      </c>
      <c r="N94" s="104">
        <f t="shared" si="7"/>
        <v>3142.8</v>
      </c>
      <c r="O94" s="105">
        <v>7.0000000000000007E-2</v>
      </c>
      <c r="P94" s="101">
        <f t="shared" si="8"/>
        <v>3362.7960000000003</v>
      </c>
    </row>
    <row r="95" spans="1:16" ht="34.5">
      <c r="A95" s="136"/>
      <c r="B95" s="1524" t="s">
        <v>8571</v>
      </c>
      <c r="C95" s="786"/>
      <c r="D95" s="819" t="s">
        <v>6291</v>
      </c>
      <c r="E95" s="182">
        <v>110</v>
      </c>
      <c r="F95" s="161"/>
      <c r="G95" s="1609">
        <v>21541</v>
      </c>
      <c r="H95" s="459">
        <v>1895</v>
      </c>
      <c r="I95" s="819"/>
      <c r="J95" s="166">
        <v>2027.65</v>
      </c>
      <c r="K95" s="1253">
        <v>101.38</v>
      </c>
      <c r="L95" s="881"/>
      <c r="M95" s="104">
        <v>14700</v>
      </c>
      <c r="N95" s="104">
        <f t="shared" si="7"/>
        <v>14259</v>
      </c>
      <c r="O95" s="105">
        <v>7.0000000000000007E-2</v>
      </c>
      <c r="P95" s="101">
        <f t="shared" si="8"/>
        <v>15257.130000000001</v>
      </c>
    </row>
    <row r="96" spans="1:16" ht="34.5">
      <c r="A96" s="136"/>
      <c r="B96" s="798" t="s">
        <v>8783</v>
      </c>
      <c r="C96" s="786"/>
      <c r="D96" s="819"/>
      <c r="E96" s="829"/>
      <c r="F96" s="836"/>
      <c r="G96" s="846"/>
      <c r="H96" s="213"/>
      <c r="I96" s="819"/>
      <c r="J96" s="862"/>
      <c r="K96" s="873"/>
      <c r="L96" s="882"/>
      <c r="M96" s="104">
        <v>14582.7</v>
      </c>
      <c r="N96" s="104">
        <f t="shared" si="7"/>
        <v>14145.219000000001</v>
      </c>
      <c r="O96" s="105">
        <v>7.0000000000000007E-2</v>
      </c>
      <c r="P96" s="101">
        <f t="shared" si="8"/>
        <v>15135.384330000001</v>
      </c>
    </row>
    <row r="97" spans="1:16" ht="34.5">
      <c r="A97" s="136"/>
      <c r="B97" s="1346" t="s">
        <v>9416</v>
      </c>
      <c r="C97" s="786"/>
      <c r="D97" s="819"/>
      <c r="E97" s="182"/>
      <c r="F97" s="161"/>
      <c r="G97" s="846"/>
      <c r="H97" s="213"/>
      <c r="I97" s="819"/>
      <c r="J97" s="166"/>
      <c r="K97" s="167"/>
      <c r="L97" s="882"/>
      <c r="M97" s="104">
        <v>13483.8</v>
      </c>
      <c r="N97" s="104">
        <f t="shared" si="7"/>
        <v>13079.286</v>
      </c>
      <c r="O97" s="105">
        <v>7.0000000000000007E-2</v>
      </c>
      <c r="P97" s="101">
        <f t="shared" si="8"/>
        <v>13994.836020000001</v>
      </c>
    </row>
    <row r="98" spans="1:16" ht="34.5">
      <c r="A98" s="136"/>
      <c r="B98" s="1347" t="s">
        <v>8785</v>
      </c>
      <c r="C98" s="786"/>
      <c r="D98" s="819"/>
      <c r="E98" s="182"/>
      <c r="F98" s="161"/>
      <c r="G98" s="846"/>
      <c r="H98" s="213"/>
      <c r="I98" s="819"/>
      <c r="J98" s="862"/>
      <c r="K98" s="873"/>
      <c r="L98" s="882"/>
      <c r="M98" s="104">
        <v>2669.52</v>
      </c>
      <c r="N98" s="104">
        <f t="shared" si="7"/>
        <v>2589.4344000000001</v>
      </c>
      <c r="O98" s="105">
        <v>7.0000000000000007E-2</v>
      </c>
      <c r="P98" s="101">
        <f t="shared" si="8"/>
        <v>2770.6948080000002</v>
      </c>
    </row>
    <row r="99" spans="1:16" ht="34.5">
      <c r="A99" s="136"/>
      <c r="B99" s="1346" t="s">
        <v>9417</v>
      </c>
      <c r="C99" s="786"/>
      <c r="D99" s="818"/>
      <c r="E99" s="182"/>
      <c r="F99" s="161"/>
      <c r="G99" s="847"/>
      <c r="H99" s="213"/>
      <c r="I99" s="819"/>
      <c r="J99" s="862"/>
      <c r="K99" s="873"/>
      <c r="L99" s="882"/>
      <c r="N99" s="104">
        <f t="shared" si="7"/>
        <v>0</v>
      </c>
      <c r="O99" s="105">
        <v>7.0000000000000007E-2</v>
      </c>
      <c r="P99" s="101">
        <f t="shared" si="8"/>
        <v>0</v>
      </c>
    </row>
    <row r="100" spans="1:16" ht="34.5">
      <c r="A100" s="148"/>
      <c r="B100" s="1347" t="s">
        <v>8787</v>
      </c>
      <c r="C100" s="786"/>
      <c r="D100" s="819"/>
      <c r="E100" s="182"/>
      <c r="F100" s="161"/>
      <c r="G100" s="847"/>
      <c r="H100" s="213"/>
      <c r="I100" s="819"/>
      <c r="J100" s="862"/>
      <c r="K100" s="873"/>
      <c r="L100" s="882"/>
      <c r="M100" s="104">
        <v>12972.96</v>
      </c>
      <c r="N100" s="104">
        <f t="shared" si="7"/>
        <v>12583.771199999999</v>
      </c>
      <c r="O100" s="105">
        <v>7.0000000000000007E-2</v>
      </c>
      <c r="P100" s="101">
        <f t="shared" si="8"/>
        <v>13464.635183999999</v>
      </c>
    </row>
    <row r="101" spans="1:16" ht="34.5">
      <c r="A101" s="136"/>
      <c r="B101" s="1347" t="s">
        <v>9418</v>
      </c>
      <c r="C101" s="786"/>
      <c r="D101" s="819"/>
      <c r="E101" s="182"/>
      <c r="F101" s="161"/>
      <c r="G101" s="847"/>
      <c r="H101" s="213"/>
      <c r="I101" s="819"/>
      <c r="J101" s="862"/>
      <c r="K101" s="167"/>
      <c r="L101" s="882"/>
      <c r="M101" s="104">
        <v>12687.84</v>
      </c>
      <c r="N101" s="104">
        <f t="shared" si="7"/>
        <v>12307.2048</v>
      </c>
      <c r="O101" s="105">
        <v>7.0000000000000007E-2</v>
      </c>
      <c r="P101" s="101">
        <f t="shared" si="8"/>
        <v>13168.709135999999</v>
      </c>
    </row>
    <row r="102" spans="1:16" ht="34.5">
      <c r="A102" s="136"/>
      <c r="B102" s="1347" t="s">
        <v>9419</v>
      </c>
      <c r="C102" s="786"/>
      <c r="D102" s="819"/>
      <c r="E102" s="182"/>
      <c r="F102" s="161"/>
      <c r="G102" s="847"/>
      <c r="H102" s="213"/>
      <c r="I102" s="819"/>
      <c r="J102" s="166"/>
      <c r="K102" s="167"/>
      <c r="L102" s="881"/>
      <c r="M102" s="104">
        <v>16572.599999999999</v>
      </c>
      <c r="N102" s="104">
        <f t="shared" si="7"/>
        <v>16075.421999999999</v>
      </c>
      <c r="O102" s="105">
        <v>7.0000000000000007E-2</v>
      </c>
      <c r="P102" s="101">
        <f t="shared" si="8"/>
        <v>17200.701539999998</v>
      </c>
    </row>
    <row r="103" spans="1:16" ht="34.5">
      <c r="A103" s="136"/>
      <c r="B103" s="801" t="s">
        <v>8790</v>
      </c>
      <c r="C103" s="786"/>
      <c r="D103" s="819"/>
      <c r="E103" s="160"/>
      <c r="F103" s="161"/>
      <c r="G103" s="847"/>
      <c r="H103" s="213"/>
      <c r="I103" s="819"/>
      <c r="J103" s="166"/>
      <c r="K103" s="167"/>
      <c r="L103" s="881"/>
      <c r="M103" s="104">
        <v>6021.12</v>
      </c>
      <c r="N103" s="104">
        <f t="shared" si="7"/>
        <v>5840.4863999999998</v>
      </c>
      <c r="O103" s="105">
        <v>7.0000000000000007E-2</v>
      </c>
      <c r="P103" s="101">
        <f>(N103*O103)+N103</f>
        <v>6249.3204479999995</v>
      </c>
    </row>
    <row r="104" spans="1:16" ht="34.5">
      <c r="A104" s="136"/>
      <c r="B104" s="796"/>
      <c r="C104" s="786"/>
      <c r="D104" s="819"/>
      <c r="E104" s="160"/>
      <c r="F104" s="161"/>
      <c r="G104" s="936"/>
      <c r="H104" s="213"/>
      <c r="I104" s="819"/>
      <c r="J104" s="166"/>
      <c r="K104" s="167"/>
      <c r="L104" s="881"/>
      <c r="M104" s="104">
        <v>8714.16</v>
      </c>
      <c r="N104" s="104">
        <f t="shared" si="7"/>
        <v>8452.7351999999992</v>
      </c>
      <c r="O104" s="105">
        <v>7.0000000000000007E-2</v>
      </c>
      <c r="P104" s="101">
        <f>(N104*O104)+N104</f>
        <v>9044.4266639999987</v>
      </c>
    </row>
    <row r="105" spans="1:16" ht="34.5">
      <c r="A105" s="136"/>
      <c r="B105" s="796"/>
      <c r="C105" s="786"/>
      <c r="D105" s="819"/>
      <c r="E105" s="160"/>
      <c r="F105" s="161"/>
      <c r="G105" s="936"/>
      <c r="H105" s="213"/>
      <c r="I105" s="819"/>
      <c r="J105" s="166"/>
      <c r="K105" s="167"/>
      <c r="L105" s="881"/>
      <c r="M105" s="104">
        <v>0</v>
      </c>
      <c r="N105" s="104">
        <f t="shared" si="7"/>
        <v>0</v>
      </c>
      <c r="O105" s="105">
        <v>7.0000000000000007E-2</v>
      </c>
      <c r="P105" s="101">
        <f t="shared" ref="P105:P111" si="9">(N105*O105)+N105</f>
        <v>0</v>
      </c>
    </row>
    <row r="106" spans="1:16" ht="34.5">
      <c r="A106" s="136"/>
      <c r="B106" s="1125" t="s">
        <v>8573</v>
      </c>
      <c r="C106" s="1126" t="s">
        <v>3070</v>
      </c>
      <c r="D106" s="1127" t="s">
        <v>5533</v>
      </c>
      <c r="E106" s="1128"/>
      <c r="F106" s="1129"/>
      <c r="G106" s="556" t="s">
        <v>8574</v>
      </c>
      <c r="H106" s="1130"/>
      <c r="I106" s="1130"/>
      <c r="J106" s="1131" t="s">
        <v>8575</v>
      </c>
      <c r="K106" s="1132" t="s">
        <v>8576</v>
      </c>
      <c r="L106" s="881"/>
      <c r="M106" s="104">
        <v>18537.7</v>
      </c>
      <c r="N106" s="104">
        <f t="shared" si="7"/>
        <v>17981.569</v>
      </c>
      <c r="O106" s="105">
        <v>7.0000000000000007E-2</v>
      </c>
      <c r="P106" s="101">
        <f t="shared" si="9"/>
        <v>19240.278829999999</v>
      </c>
    </row>
    <row r="107" spans="1:16" ht="34.5">
      <c r="A107" s="151"/>
      <c r="B107" s="1125" t="s">
        <v>8577</v>
      </c>
      <c r="C107" s="1126" t="s">
        <v>3070</v>
      </c>
      <c r="D107" s="1127" t="s">
        <v>5533</v>
      </c>
      <c r="E107" s="1133">
        <v>40</v>
      </c>
      <c r="F107" s="1134"/>
      <c r="G107" s="1135" t="s">
        <v>8578</v>
      </c>
      <c r="H107" s="1136" t="s">
        <v>1743</v>
      </c>
      <c r="I107" s="1130"/>
      <c r="J107" s="1131" t="s">
        <v>8579</v>
      </c>
      <c r="K107" s="1137" t="s">
        <v>8580</v>
      </c>
      <c r="L107" s="881" t="s">
        <v>9420</v>
      </c>
      <c r="M107" s="104">
        <v>9031.68</v>
      </c>
      <c r="N107" s="104">
        <f t="shared" si="7"/>
        <v>8760.7296000000006</v>
      </c>
      <c r="O107" s="105">
        <v>7.0000000000000007E-2</v>
      </c>
      <c r="P107" s="101">
        <f t="shared" si="9"/>
        <v>9373.9806720000015</v>
      </c>
    </row>
    <row r="108" spans="1:16" ht="34.5">
      <c r="A108" s="152"/>
      <c r="B108" s="1125" t="s">
        <v>8581</v>
      </c>
      <c r="C108" s="1126" t="s">
        <v>3070</v>
      </c>
      <c r="D108" s="1127" t="s">
        <v>5533</v>
      </c>
      <c r="E108" s="1128"/>
      <c r="F108" s="1129"/>
      <c r="G108" s="556" t="s">
        <v>2071</v>
      </c>
      <c r="H108" s="1138"/>
      <c r="I108" s="1130" t="s">
        <v>8582</v>
      </c>
      <c r="J108" s="1131">
        <v>1475</v>
      </c>
      <c r="K108" s="1132" t="s">
        <v>8583</v>
      </c>
      <c r="L108" s="881"/>
      <c r="N108" s="104">
        <f t="shared" si="7"/>
        <v>0</v>
      </c>
      <c r="O108" s="105">
        <v>7.0000000000000007E-2</v>
      </c>
      <c r="P108" s="101">
        <f t="shared" si="9"/>
        <v>0</v>
      </c>
    </row>
    <row r="109" spans="1:16" ht="34.5">
      <c r="A109" s="136"/>
      <c r="B109" s="1139" t="s">
        <v>8584</v>
      </c>
      <c r="C109" s="1140"/>
      <c r="D109" s="1141"/>
      <c r="E109" s="1142"/>
      <c r="F109" s="1143"/>
      <c r="G109" s="1144"/>
      <c r="H109" s="1145"/>
      <c r="I109" s="1146"/>
      <c r="J109" s="1147"/>
      <c r="K109" s="1148"/>
      <c r="L109" s="881"/>
      <c r="M109" s="104">
        <v>8478.9599999999991</v>
      </c>
      <c r="N109" s="104">
        <f t="shared" si="7"/>
        <v>8224.5911999999989</v>
      </c>
      <c r="O109" s="105">
        <v>7.0000000000000007E-2</v>
      </c>
      <c r="P109" s="101">
        <f t="shared" si="9"/>
        <v>8800.3125839999993</v>
      </c>
    </row>
    <row r="110" spans="1:16" ht="34.5">
      <c r="A110" s="136"/>
      <c r="B110" s="787"/>
      <c r="C110" s="786"/>
      <c r="D110" s="812"/>
      <c r="E110" s="826"/>
      <c r="F110" s="161"/>
      <c r="G110" s="843"/>
      <c r="H110" s="162"/>
      <c r="I110" s="856"/>
      <c r="J110" s="166"/>
      <c r="K110" s="167"/>
      <c r="L110" s="881"/>
      <c r="M110" s="104">
        <v>11122.62</v>
      </c>
      <c r="N110" s="104">
        <f t="shared" si="7"/>
        <v>10788.941400000002</v>
      </c>
      <c r="O110" s="105">
        <v>7.0000000000000007E-2</v>
      </c>
      <c r="P110" s="101">
        <f t="shared" si="9"/>
        <v>11544.167298000002</v>
      </c>
    </row>
    <row r="111" spans="1:16" ht="34.5">
      <c r="A111" s="136"/>
      <c r="B111" s="925" t="s">
        <v>8585</v>
      </c>
      <c r="C111" s="926"/>
      <c r="D111" s="927" t="s">
        <v>8506</v>
      </c>
      <c r="E111" s="928"/>
      <c r="F111" s="929"/>
      <c r="G111" s="930" t="s">
        <v>8507</v>
      </c>
      <c r="H111" s="931">
        <v>770</v>
      </c>
      <c r="I111" s="932"/>
      <c r="J111" s="933">
        <v>770</v>
      </c>
      <c r="K111" s="1236" t="s">
        <v>8586</v>
      </c>
      <c r="L111" s="881"/>
      <c r="M111" s="104">
        <v>3813.12</v>
      </c>
      <c r="N111" s="104">
        <f t="shared" si="7"/>
        <v>3698.7264</v>
      </c>
      <c r="O111" s="105">
        <v>7.0000000000000007E-2</v>
      </c>
      <c r="P111" s="101">
        <f t="shared" si="9"/>
        <v>3957.637248</v>
      </c>
    </row>
    <row r="112" spans="1:16" ht="34.5">
      <c r="A112" s="136"/>
      <c r="B112" s="925" t="s">
        <v>8587</v>
      </c>
      <c r="C112" s="926"/>
      <c r="D112" s="927" t="s">
        <v>8506</v>
      </c>
      <c r="E112" s="928"/>
      <c r="F112" s="929"/>
      <c r="G112" s="930" t="s">
        <v>8588</v>
      </c>
      <c r="H112" s="931">
        <v>540</v>
      </c>
      <c r="I112" s="932"/>
      <c r="J112" s="933">
        <v>540</v>
      </c>
      <c r="K112" s="1237" t="s">
        <v>8589</v>
      </c>
      <c r="L112" s="881"/>
    </row>
    <row r="113" spans="1:16" ht="34.5">
      <c r="A113" s="136"/>
      <c r="B113" s="796" t="s">
        <v>8590</v>
      </c>
      <c r="C113" s="786"/>
      <c r="D113" s="812"/>
      <c r="E113" s="182"/>
      <c r="F113" s="161"/>
      <c r="G113" s="843"/>
      <c r="H113" s="162"/>
      <c r="I113" s="856"/>
      <c r="J113" s="166"/>
      <c r="K113" s="167"/>
      <c r="L113" s="881"/>
    </row>
    <row r="114" spans="1:16" ht="34.5">
      <c r="A114" s="136"/>
      <c r="B114" s="802" t="s">
        <v>8591</v>
      </c>
      <c r="C114" s="786"/>
      <c r="D114" s="812"/>
      <c r="E114" s="182"/>
      <c r="F114" s="161"/>
      <c r="G114" s="843"/>
      <c r="H114" s="162"/>
      <c r="I114" s="856"/>
      <c r="J114" s="166"/>
      <c r="K114" s="167"/>
      <c r="L114" s="881"/>
    </row>
    <row r="115" spans="1:16" ht="34.5">
      <c r="A115" s="136"/>
      <c r="B115" s="796" t="s">
        <v>8592</v>
      </c>
      <c r="C115" s="786"/>
      <c r="D115" s="812"/>
      <c r="E115" s="182"/>
      <c r="F115" s="161"/>
      <c r="G115" s="843"/>
      <c r="H115" s="162"/>
      <c r="I115" s="856"/>
      <c r="J115" s="166"/>
      <c r="K115" s="167"/>
      <c r="L115" s="881"/>
    </row>
    <row r="116" spans="1:16" ht="34.5">
      <c r="A116" s="136"/>
      <c r="B116" s="796" t="s">
        <v>8593</v>
      </c>
      <c r="C116" s="459" t="s">
        <v>8594</v>
      </c>
      <c r="D116" s="370" t="s">
        <v>2085</v>
      </c>
      <c r="E116" s="182"/>
      <c r="F116" s="161"/>
      <c r="G116" s="843" t="s">
        <v>8574</v>
      </c>
      <c r="H116" s="162">
        <v>1250</v>
      </c>
      <c r="I116" s="856"/>
      <c r="J116" s="1252">
        <v>1250</v>
      </c>
      <c r="K116" s="1253">
        <v>208.33</v>
      </c>
      <c r="L116" s="881"/>
    </row>
    <row r="117" spans="1:16" ht="34.5">
      <c r="A117" s="136"/>
      <c r="B117" s="796" t="s">
        <v>8595</v>
      </c>
      <c r="C117" s="786"/>
      <c r="D117" s="812"/>
      <c r="E117" s="182"/>
      <c r="F117" s="161"/>
      <c r="G117" s="843"/>
      <c r="H117" s="162"/>
      <c r="I117" s="856"/>
      <c r="J117" s="166"/>
      <c r="K117" s="167"/>
      <c r="L117" s="881"/>
    </row>
    <row r="118" spans="1:16" ht="34.5">
      <c r="A118" s="136"/>
      <c r="B118" s="796" t="s">
        <v>8596</v>
      </c>
      <c r="C118" s="786"/>
      <c r="D118" s="812"/>
      <c r="E118" s="826"/>
      <c r="F118" s="889"/>
      <c r="G118" s="843"/>
      <c r="H118" s="162"/>
      <c r="I118" s="856"/>
      <c r="J118" s="166"/>
      <c r="K118" s="167"/>
      <c r="L118" s="881"/>
    </row>
    <row r="119" spans="1:16" ht="34.5">
      <c r="F119" s="399"/>
    </row>
    <row r="120" spans="1:16" ht="34.5">
      <c r="A120" s="2" t="s">
        <v>1</v>
      </c>
      <c r="B120" s="793"/>
      <c r="C120" s="785"/>
      <c r="F120" s="399"/>
      <c r="I120" s="853"/>
      <c r="K120" s="867"/>
      <c r="L120" s="878"/>
    </row>
    <row r="121" spans="1:16" ht="35.25" customHeight="1">
      <c r="A121" s="567" t="s">
        <v>8048</v>
      </c>
      <c r="B121" s="567"/>
      <c r="C121" s="617"/>
      <c r="D121" s="887"/>
      <c r="E121" s="888"/>
      <c r="F121" s="233"/>
      <c r="G121" s="270" t="s">
        <v>8455</v>
      </c>
      <c r="H121" s="1"/>
      <c r="I121" s="853"/>
      <c r="K121" s="867"/>
      <c r="L121" s="878"/>
    </row>
    <row r="122" spans="1:16" ht="35.25" thickBot="1">
      <c r="F122" s="399"/>
    </row>
    <row r="123" spans="1:16" ht="34.5">
      <c r="A123" s="3770" t="s">
        <v>3</v>
      </c>
      <c r="B123" s="3771"/>
      <c r="C123" s="80" t="s">
        <v>4</v>
      </c>
      <c r="D123" s="808" t="s">
        <v>5</v>
      </c>
      <c r="E123" s="820" t="s">
        <v>6</v>
      </c>
      <c r="F123" s="833" t="s">
        <v>6</v>
      </c>
      <c r="G123" s="841" t="s">
        <v>7</v>
      </c>
      <c r="H123" s="850" t="s">
        <v>8</v>
      </c>
      <c r="I123" s="854" t="s">
        <v>936</v>
      </c>
      <c r="J123" s="860" t="s">
        <v>10</v>
      </c>
      <c r="K123" s="868" t="s">
        <v>10</v>
      </c>
      <c r="L123" s="879" t="s">
        <v>2534</v>
      </c>
      <c r="M123" s="117"/>
    </row>
    <row r="124" spans="1:16" ht="35.25" thickBot="1">
      <c r="A124" s="118"/>
      <c r="B124" s="794"/>
      <c r="C124" s="414"/>
      <c r="D124" s="809" t="s">
        <v>11</v>
      </c>
      <c r="E124" s="821" t="s">
        <v>13</v>
      </c>
      <c r="F124" s="834" t="s">
        <v>12</v>
      </c>
      <c r="G124" s="842"/>
      <c r="H124" s="851" t="s">
        <v>14</v>
      </c>
      <c r="I124" s="855" t="s">
        <v>937</v>
      </c>
      <c r="J124" s="861" t="s">
        <v>15</v>
      </c>
      <c r="K124" s="869" t="s">
        <v>16</v>
      </c>
      <c r="L124" s="880" t="s">
        <v>2535</v>
      </c>
      <c r="M124" s="117"/>
    </row>
    <row r="125" spans="1:16" ht="35.25" thickBot="1">
      <c r="A125" s="127"/>
      <c r="B125" s="799" t="s">
        <v>8597</v>
      </c>
      <c r="C125" s="786"/>
      <c r="D125" s="812"/>
      <c r="E125" s="826"/>
      <c r="F125" s="161"/>
      <c r="G125" s="843"/>
      <c r="H125" s="162"/>
      <c r="I125" s="856"/>
      <c r="J125" s="166"/>
      <c r="K125" s="167"/>
      <c r="L125" s="881"/>
      <c r="M125" s="104">
        <v>3552</v>
      </c>
      <c r="N125" s="104">
        <f t="shared" ref="N125:N141" si="10">M125-(M125*0.03)</f>
        <v>3445.44</v>
      </c>
      <c r="O125" s="105">
        <v>7.0000000000000007E-2</v>
      </c>
      <c r="P125" s="101">
        <f t="shared" ref="P125:P141" si="11">(N125*O125)+N125</f>
        <v>3686.6208000000001</v>
      </c>
    </row>
    <row r="126" spans="1:16" ht="35.25" thickBot="1">
      <c r="A126" s="136"/>
      <c r="B126" s="1238" t="s">
        <v>8598</v>
      </c>
      <c r="C126" s="1532" t="s">
        <v>9529</v>
      </c>
      <c r="D126" s="973" t="s">
        <v>8025</v>
      </c>
      <c r="E126" s="1533">
        <v>30</v>
      </c>
      <c r="F126" s="1240" t="s">
        <v>1606</v>
      </c>
      <c r="G126" s="1241" t="s">
        <v>1031</v>
      </c>
      <c r="H126" s="1242">
        <v>880</v>
      </c>
      <c r="I126" s="1243"/>
      <c r="J126" s="1244">
        <v>880</v>
      </c>
      <c r="K126" s="1245">
        <v>22</v>
      </c>
      <c r="L126" s="881"/>
      <c r="N126" s="104">
        <f t="shared" si="10"/>
        <v>0</v>
      </c>
      <c r="O126" s="105">
        <v>7.0000000000000007E-2</v>
      </c>
      <c r="P126" s="101">
        <f t="shared" si="11"/>
        <v>0</v>
      </c>
    </row>
    <row r="127" spans="1:16" ht="35.25" thickBot="1">
      <c r="A127" s="136"/>
      <c r="B127" s="1238" t="s">
        <v>8023</v>
      </c>
      <c r="C127" s="1532" t="s">
        <v>8024</v>
      </c>
      <c r="D127" s="973" t="s">
        <v>8025</v>
      </c>
      <c r="E127" s="1533">
        <v>30</v>
      </c>
      <c r="F127" s="1240"/>
      <c r="G127" s="1241" t="s">
        <v>8578</v>
      </c>
      <c r="H127" s="1242">
        <v>880</v>
      </c>
      <c r="I127" s="1243"/>
      <c r="J127" s="1244">
        <v>941.6</v>
      </c>
      <c r="K127" s="1245">
        <v>23.54</v>
      </c>
      <c r="L127" s="881"/>
      <c r="M127" s="104">
        <v>9498.06</v>
      </c>
      <c r="N127" s="104">
        <f t="shared" si="10"/>
        <v>9213.118199999999</v>
      </c>
      <c r="O127" s="105">
        <v>7.0000000000000007E-2</v>
      </c>
      <c r="P127" s="101">
        <f t="shared" si="11"/>
        <v>9858.0364739999986</v>
      </c>
    </row>
    <row r="128" spans="1:16" ht="34.5">
      <c r="A128" s="136"/>
      <c r="B128" s="1340" t="s">
        <v>8600</v>
      </c>
      <c r="C128" s="218"/>
      <c r="D128" s="771" t="s">
        <v>6506</v>
      </c>
      <c r="E128" s="1525"/>
      <c r="F128" s="1526"/>
      <c r="G128" s="1527"/>
      <c r="H128" s="140"/>
      <c r="I128" s="748"/>
      <c r="J128" s="1528"/>
      <c r="K128" s="1490"/>
      <c r="L128" s="881"/>
      <c r="M128" s="104">
        <v>15305.4</v>
      </c>
      <c r="N128" s="104">
        <f t="shared" si="10"/>
        <v>14846.237999999999</v>
      </c>
      <c r="O128" s="105">
        <v>7.0000000000000007E-2</v>
      </c>
      <c r="P128" s="101">
        <f t="shared" si="11"/>
        <v>15885.47466</v>
      </c>
    </row>
    <row r="129" spans="1:16" ht="34.5">
      <c r="A129" s="136"/>
      <c r="B129" s="1340" t="s">
        <v>8601</v>
      </c>
      <c r="C129" s="1604" t="s">
        <v>8602</v>
      </c>
      <c r="D129" s="771" t="s">
        <v>8603</v>
      </c>
      <c r="E129" s="1529">
        <v>55</v>
      </c>
      <c r="F129" s="1248"/>
      <c r="G129" s="904" t="s">
        <v>8534</v>
      </c>
      <c r="H129" s="69"/>
      <c r="I129" s="852"/>
      <c r="J129" s="1528">
        <v>990</v>
      </c>
      <c r="K129" s="364">
        <v>49.5</v>
      </c>
      <c r="L129" s="881"/>
      <c r="N129" s="104">
        <f t="shared" si="10"/>
        <v>0</v>
      </c>
      <c r="O129" s="105">
        <v>7.0000000000000007E-2</v>
      </c>
      <c r="P129" s="101">
        <f t="shared" si="11"/>
        <v>0</v>
      </c>
    </row>
    <row r="130" spans="1:16" ht="34.5">
      <c r="A130" s="136"/>
      <c r="B130" s="1340" t="s">
        <v>8608</v>
      </c>
      <c r="C130" s="634" t="s">
        <v>8604</v>
      </c>
      <c r="D130" s="771" t="s">
        <v>6506</v>
      </c>
      <c r="E130" s="1530"/>
      <c r="F130" s="1531"/>
      <c r="G130" s="904" t="s">
        <v>8609</v>
      </c>
      <c r="H130" s="69"/>
      <c r="I130" s="852"/>
      <c r="J130" s="1528">
        <v>970</v>
      </c>
      <c r="K130" s="364">
        <f>J130/40</f>
        <v>24.25</v>
      </c>
      <c r="L130" s="881"/>
      <c r="N130" s="104">
        <f t="shared" si="10"/>
        <v>0</v>
      </c>
      <c r="O130" s="105">
        <v>7.0000000000000007E-2</v>
      </c>
      <c r="P130" s="101">
        <f t="shared" si="11"/>
        <v>0</v>
      </c>
    </row>
    <row r="131" spans="1:16" ht="34.5">
      <c r="A131" s="136"/>
      <c r="B131" s="1340" t="s">
        <v>8610</v>
      </c>
      <c r="C131" s="634" t="s">
        <v>8604</v>
      </c>
      <c r="D131" s="771" t="s">
        <v>6506</v>
      </c>
      <c r="E131" s="1530">
        <v>30</v>
      </c>
      <c r="F131" s="1531"/>
      <c r="G131" s="904" t="s">
        <v>8578</v>
      </c>
      <c r="H131" s="69">
        <v>880</v>
      </c>
      <c r="I131" s="852"/>
      <c r="J131" s="1528">
        <v>941.6</v>
      </c>
      <c r="K131" s="364">
        <f>J131/40</f>
        <v>23.54</v>
      </c>
      <c r="L131" s="881"/>
      <c r="N131" s="104">
        <f t="shared" si="10"/>
        <v>0</v>
      </c>
      <c r="O131" s="105">
        <v>7.0000000000000007E-2</v>
      </c>
      <c r="P131" s="101">
        <f t="shared" si="11"/>
        <v>0</v>
      </c>
    </row>
    <row r="132" spans="1:16" ht="34.5">
      <c r="A132" s="136"/>
      <c r="B132" s="651" t="s">
        <v>9530</v>
      </c>
      <c r="C132" s="85"/>
      <c r="D132" s="580"/>
      <c r="E132" s="252"/>
      <c r="F132" s="241"/>
      <c r="G132" s="275"/>
      <c r="H132" s="20"/>
      <c r="I132" s="432"/>
      <c r="J132" s="353"/>
      <c r="K132" s="310"/>
      <c r="M132" s="104">
        <v>14244.12</v>
      </c>
      <c r="N132" s="104">
        <f t="shared" si="10"/>
        <v>13816.796400000001</v>
      </c>
      <c r="O132" s="105">
        <v>7.0000000000000007E-2</v>
      </c>
      <c r="P132" s="101">
        <f t="shared" si="11"/>
        <v>14783.972148000001</v>
      </c>
    </row>
    <row r="133" spans="1:16" ht="34.5">
      <c r="A133" s="136"/>
      <c r="B133" s="651" t="s">
        <v>8611</v>
      </c>
      <c r="C133" s="82"/>
      <c r="D133" s="584" t="s">
        <v>8603</v>
      </c>
      <c r="E133" s="252"/>
      <c r="F133" s="241"/>
      <c r="G133" s="276" t="s">
        <v>8507</v>
      </c>
      <c r="H133" s="29"/>
      <c r="I133" s="162"/>
      <c r="J133" s="353">
        <v>390</v>
      </c>
      <c r="K133" s="311">
        <v>19.5</v>
      </c>
      <c r="L133" s="881"/>
      <c r="M133" s="104">
        <v>3240</v>
      </c>
      <c r="N133" s="104">
        <f t="shared" si="10"/>
        <v>3142.8</v>
      </c>
      <c r="O133" s="105">
        <v>7.0000000000000007E-2</v>
      </c>
      <c r="P133" s="101">
        <f t="shared" si="11"/>
        <v>3362.7960000000003</v>
      </c>
    </row>
    <row r="134" spans="1:16" ht="34.5">
      <c r="A134" s="136"/>
      <c r="B134" s="607" t="s">
        <v>8612</v>
      </c>
      <c r="C134" s="93"/>
      <c r="D134" s="584" t="s">
        <v>6506</v>
      </c>
      <c r="E134" s="252"/>
      <c r="F134" s="241"/>
      <c r="G134" s="276" t="s">
        <v>8613</v>
      </c>
      <c r="H134" s="29"/>
      <c r="I134" s="536" t="s">
        <v>8614</v>
      </c>
      <c r="J134" s="353">
        <v>470</v>
      </c>
      <c r="K134" s="311">
        <v>11.75</v>
      </c>
      <c r="L134" s="881"/>
      <c r="M134" s="104">
        <v>14700</v>
      </c>
      <c r="N134" s="104">
        <f t="shared" si="10"/>
        <v>14259</v>
      </c>
      <c r="O134" s="105">
        <v>7.0000000000000007E-2</v>
      </c>
      <c r="P134" s="101">
        <f t="shared" si="11"/>
        <v>15257.130000000001</v>
      </c>
    </row>
    <row r="135" spans="1:16" ht="34.5">
      <c r="A135" s="136"/>
      <c r="B135" s="651" t="s">
        <v>8615</v>
      </c>
      <c r="C135" s="85"/>
      <c r="D135" s="580" t="s">
        <v>5550</v>
      </c>
      <c r="E135" s="252"/>
      <c r="F135" s="241"/>
      <c r="G135" s="275" t="s">
        <v>8616</v>
      </c>
      <c r="H135" s="20"/>
      <c r="I135" s="432"/>
      <c r="J135" s="353">
        <v>495</v>
      </c>
      <c r="K135" s="310">
        <v>24.75</v>
      </c>
      <c r="L135" s="882"/>
      <c r="M135" s="104">
        <v>14582.7</v>
      </c>
      <c r="N135" s="104">
        <f t="shared" si="10"/>
        <v>14145.219000000001</v>
      </c>
      <c r="O135" s="105">
        <v>7.0000000000000007E-2</v>
      </c>
      <c r="P135" s="101">
        <f t="shared" si="11"/>
        <v>15135.384330000001</v>
      </c>
    </row>
    <row r="136" spans="1:16" ht="35.25" thickBot="1">
      <c r="A136" s="136"/>
      <c r="B136" s="784" t="s">
        <v>8774</v>
      </c>
      <c r="C136" s="786"/>
      <c r="D136" s="812"/>
      <c r="E136" s="198"/>
      <c r="F136" s="199"/>
      <c r="G136" s="843"/>
      <c r="H136" s="162"/>
      <c r="I136" s="856"/>
      <c r="J136" s="166"/>
      <c r="K136" s="167"/>
      <c r="L136" s="882"/>
      <c r="M136" s="104">
        <v>13483.8</v>
      </c>
      <c r="N136" s="104">
        <f t="shared" si="10"/>
        <v>13079.286</v>
      </c>
      <c r="O136" s="105">
        <v>7.0000000000000007E-2</v>
      </c>
      <c r="P136" s="101">
        <f t="shared" si="11"/>
        <v>13994.836020000001</v>
      </c>
    </row>
    <row r="137" spans="1:16" ht="34.5">
      <c r="A137" s="136"/>
      <c r="B137" s="795" t="s">
        <v>8617</v>
      </c>
      <c r="C137" s="786"/>
      <c r="D137" s="811"/>
      <c r="E137" s="830"/>
      <c r="F137" s="835"/>
      <c r="G137" s="843"/>
      <c r="H137" s="162"/>
      <c r="I137" s="856"/>
      <c r="J137" s="166"/>
      <c r="K137" s="860"/>
      <c r="L137" s="882"/>
      <c r="M137" s="104">
        <v>2669.52</v>
      </c>
      <c r="N137" s="104">
        <f t="shared" si="10"/>
        <v>2589.4344000000001</v>
      </c>
      <c r="O137" s="105">
        <v>7.0000000000000007E-2</v>
      </c>
      <c r="P137" s="101">
        <f t="shared" si="11"/>
        <v>2770.6948080000002</v>
      </c>
    </row>
    <row r="138" spans="1:16" ht="34.5">
      <c r="A138" s="136"/>
      <c r="B138" s="802" t="s">
        <v>8618</v>
      </c>
      <c r="C138" s="786"/>
      <c r="D138" s="811"/>
      <c r="E138" s="822"/>
      <c r="F138" s="161"/>
      <c r="G138" s="843"/>
      <c r="H138" s="162"/>
      <c r="I138" s="856"/>
      <c r="J138" s="166"/>
      <c r="K138" s="870"/>
      <c r="L138" s="882"/>
      <c r="N138" s="104">
        <f t="shared" si="10"/>
        <v>0</v>
      </c>
      <c r="O138" s="105">
        <v>7.0000000000000007E-2</v>
      </c>
      <c r="P138" s="101">
        <f t="shared" si="11"/>
        <v>0</v>
      </c>
    </row>
    <row r="139" spans="1:16" ht="34.5">
      <c r="A139" s="148"/>
      <c r="B139" s="802" t="s">
        <v>8619</v>
      </c>
      <c r="C139" s="786" t="s">
        <v>8620</v>
      </c>
      <c r="D139" s="811" t="s">
        <v>8621</v>
      </c>
      <c r="E139" s="822"/>
      <c r="F139" s="161"/>
      <c r="G139" s="843" t="s">
        <v>6961</v>
      </c>
      <c r="H139" s="162"/>
      <c r="I139" s="856" t="s">
        <v>8622</v>
      </c>
      <c r="J139" s="166" t="s">
        <v>8623</v>
      </c>
      <c r="K139" s="871" t="s">
        <v>8624</v>
      </c>
      <c r="L139" s="882"/>
      <c r="M139" s="104">
        <v>12972.96</v>
      </c>
      <c r="N139" s="104">
        <f t="shared" si="10"/>
        <v>12583.771199999999</v>
      </c>
      <c r="O139" s="105">
        <v>7.0000000000000007E-2</v>
      </c>
      <c r="P139" s="101">
        <f t="shared" si="11"/>
        <v>13464.635183999999</v>
      </c>
    </row>
    <row r="140" spans="1:16" ht="34.5">
      <c r="A140" s="136"/>
      <c r="B140" s="796" t="s">
        <v>6168</v>
      </c>
      <c r="C140" s="786"/>
      <c r="D140" s="811"/>
      <c r="E140" s="822"/>
      <c r="F140" s="161"/>
      <c r="G140" s="843"/>
      <c r="H140" s="162"/>
      <c r="I140" s="856"/>
      <c r="J140" s="166"/>
      <c r="K140" s="167"/>
      <c r="L140" s="882"/>
      <c r="M140" s="104">
        <v>12687.84</v>
      </c>
      <c r="N140" s="104">
        <f t="shared" si="10"/>
        <v>12307.2048</v>
      </c>
      <c r="O140" s="105">
        <v>7.0000000000000007E-2</v>
      </c>
      <c r="P140" s="101">
        <f t="shared" si="11"/>
        <v>13168.709135999999</v>
      </c>
    </row>
    <row r="141" spans="1:16" ht="34.5">
      <c r="A141" s="136"/>
      <c r="B141" s="416" t="s">
        <v>6170</v>
      </c>
      <c r="C141" s="786"/>
      <c r="D141" s="811"/>
      <c r="E141" s="822"/>
      <c r="F141" s="161"/>
      <c r="G141" s="843"/>
      <c r="H141" s="162"/>
      <c r="I141" s="856"/>
      <c r="J141" s="166"/>
      <c r="K141" s="167"/>
      <c r="L141" s="881"/>
      <c r="M141" s="104">
        <v>16572.599999999999</v>
      </c>
      <c r="N141" s="104">
        <f t="shared" si="10"/>
        <v>16075.421999999999</v>
      </c>
      <c r="O141" s="105">
        <v>7.0000000000000007E-2</v>
      </c>
      <c r="P141" s="101">
        <f t="shared" si="11"/>
        <v>17200.701539999998</v>
      </c>
    </row>
    <row r="142" spans="1:16" ht="34.5">
      <c r="A142" s="136"/>
      <c r="B142" s="416" t="s">
        <v>8625</v>
      </c>
      <c r="C142" s="786" t="s">
        <v>6136</v>
      </c>
      <c r="D142" s="811" t="s">
        <v>8626</v>
      </c>
      <c r="E142" s="822"/>
      <c r="F142" s="161"/>
      <c r="G142" s="843" t="s">
        <v>8627</v>
      </c>
      <c r="H142" s="162"/>
      <c r="I142" s="856"/>
      <c r="J142" s="166">
        <v>600</v>
      </c>
      <c r="K142" s="167"/>
      <c r="L142" s="881"/>
      <c r="M142" s="104">
        <v>6021.12</v>
      </c>
      <c r="N142" s="104">
        <f>M142-(M142*0.03)</f>
        <v>5840.4863999999998</v>
      </c>
      <c r="O142" s="105">
        <v>7.0000000000000007E-2</v>
      </c>
      <c r="P142" s="101">
        <f>(N142*O142)+N142</f>
        <v>6249.3204479999995</v>
      </c>
    </row>
    <row r="143" spans="1:16" ht="34.5">
      <c r="A143" s="136"/>
      <c r="B143" s="802" t="s">
        <v>8628</v>
      </c>
      <c r="C143" s="786"/>
      <c r="D143" s="811"/>
      <c r="E143" s="822"/>
      <c r="F143" s="161"/>
      <c r="G143" s="843"/>
      <c r="H143" s="162"/>
      <c r="I143" s="856"/>
      <c r="J143" s="166"/>
      <c r="K143" s="167"/>
      <c r="L143" s="881"/>
      <c r="M143" s="104">
        <v>8714.16</v>
      </c>
      <c r="N143" s="104">
        <f>M143-(M143*0.03)</f>
        <v>8452.7351999999992</v>
      </c>
      <c r="O143" s="105">
        <v>7.0000000000000007E-2</v>
      </c>
      <c r="P143" s="101">
        <f>(N143*O143)+N143</f>
        <v>9044.4266639999987</v>
      </c>
    </row>
    <row r="144" spans="1:16" ht="34.5">
      <c r="A144" s="136"/>
      <c r="B144" s="796" t="s">
        <v>8629</v>
      </c>
      <c r="C144" s="789"/>
      <c r="D144" s="810"/>
      <c r="E144" s="822"/>
      <c r="F144" s="161"/>
      <c r="G144" s="844"/>
      <c r="H144" s="852"/>
      <c r="I144" s="857"/>
      <c r="J144" s="862"/>
      <c r="K144" s="872"/>
      <c r="L144" s="881"/>
      <c r="M144" s="104">
        <v>0</v>
      </c>
      <c r="N144" s="104">
        <f>M144-(M144*0.03)</f>
        <v>0</v>
      </c>
      <c r="O144" s="105">
        <v>7.0000000000000007E-2</v>
      </c>
      <c r="P144" s="101">
        <f t="shared" ref="P144:P150" si="12">(N144*O144)+N144</f>
        <v>0</v>
      </c>
    </row>
    <row r="145" spans="1:16" ht="34.5">
      <c r="A145" s="136"/>
      <c r="B145" s="796" t="s">
        <v>8630</v>
      </c>
      <c r="C145" s="786" t="s">
        <v>6136</v>
      </c>
      <c r="D145" s="811" t="s">
        <v>653</v>
      </c>
      <c r="E145" s="822"/>
      <c r="F145" s="161"/>
      <c r="G145" s="843" t="s">
        <v>8631</v>
      </c>
      <c r="H145" s="162"/>
      <c r="I145" s="856"/>
      <c r="J145" s="166">
        <v>640</v>
      </c>
      <c r="K145" s="167">
        <v>12.8</v>
      </c>
      <c r="L145" s="881"/>
      <c r="M145" s="104">
        <v>18537.7</v>
      </c>
      <c r="N145" s="104">
        <f>M145-(M145*0.03)</f>
        <v>17981.569</v>
      </c>
      <c r="O145" s="105">
        <v>7.0000000000000007E-2</v>
      </c>
      <c r="P145" s="101">
        <f t="shared" si="12"/>
        <v>19240.278829999999</v>
      </c>
    </row>
    <row r="146" spans="1:16" ht="35.25" thickBot="1">
      <c r="A146" s="151"/>
      <c r="B146" s="796" t="s">
        <v>8632</v>
      </c>
      <c r="C146" s="786" t="s">
        <v>6130</v>
      </c>
      <c r="D146" s="811" t="s">
        <v>1629</v>
      </c>
      <c r="E146" s="822">
        <v>18</v>
      </c>
      <c r="F146" s="161"/>
      <c r="G146" s="843" t="s">
        <v>8633</v>
      </c>
      <c r="H146" s="162">
        <v>430</v>
      </c>
      <c r="I146" s="856"/>
      <c r="J146" s="166">
        <v>430</v>
      </c>
      <c r="K146" s="871">
        <v>10.75</v>
      </c>
      <c r="L146" s="881"/>
      <c r="M146" s="104">
        <v>9031.68</v>
      </c>
      <c r="N146" s="104">
        <f t="shared" ref="N146:N155" si="13">M146-(M146*0.03)</f>
        <v>8760.7296000000006</v>
      </c>
      <c r="O146" s="105">
        <v>7.0000000000000007E-2</v>
      </c>
      <c r="P146" s="101">
        <f t="shared" si="12"/>
        <v>9373.9806720000015</v>
      </c>
    </row>
    <row r="147" spans="1:16" ht="34.5">
      <c r="A147" s="152"/>
      <c r="B147" s="800" t="s">
        <v>8634</v>
      </c>
      <c r="C147" s="786"/>
      <c r="D147" s="811"/>
      <c r="E147" s="830"/>
      <c r="F147" s="835"/>
      <c r="G147" s="843"/>
      <c r="H147" s="162"/>
      <c r="I147" s="856"/>
      <c r="J147" s="166"/>
      <c r="K147" s="860"/>
      <c r="L147" s="881"/>
      <c r="N147" s="104">
        <f t="shared" si="13"/>
        <v>0</v>
      </c>
      <c r="O147" s="105">
        <v>7.0000000000000007E-2</v>
      </c>
      <c r="P147" s="101">
        <f t="shared" si="12"/>
        <v>0</v>
      </c>
    </row>
    <row r="148" spans="1:16" ht="34.5">
      <c r="A148" s="136"/>
      <c r="B148" s="796" t="s">
        <v>8635</v>
      </c>
      <c r="C148" s="786"/>
      <c r="D148" s="811"/>
      <c r="E148" s="822"/>
      <c r="F148" s="161"/>
      <c r="G148" s="843"/>
      <c r="H148" s="162"/>
      <c r="I148" s="856"/>
      <c r="J148" s="166"/>
      <c r="K148" s="870"/>
      <c r="L148" s="881"/>
      <c r="M148" s="104">
        <v>8478.9599999999991</v>
      </c>
      <c r="N148" s="104">
        <f t="shared" si="13"/>
        <v>8224.5911999999989</v>
      </c>
      <c r="O148" s="105">
        <v>7.0000000000000007E-2</v>
      </c>
      <c r="P148" s="101">
        <f t="shared" si="12"/>
        <v>8800.3125839999993</v>
      </c>
    </row>
    <row r="149" spans="1:16" ht="34.5">
      <c r="A149" s="136"/>
      <c r="B149" s="796" t="s">
        <v>8636</v>
      </c>
      <c r="C149" s="786"/>
      <c r="D149" s="811"/>
      <c r="E149" s="822"/>
      <c r="F149" s="161"/>
      <c r="G149" s="843"/>
      <c r="H149" s="162"/>
      <c r="I149" s="856"/>
      <c r="J149" s="166"/>
      <c r="K149" s="871"/>
      <c r="L149" s="881"/>
      <c r="M149" s="104">
        <v>11122.62</v>
      </c>
      <c r="N149" s="104">
        <f t="shared" si="13"/>
        <v>10788.941400000002</v>
      </c>
      <c r="O149" s="105">
        <v>7.0000000000000007E-2</v>
      </c>
      <c r="P149" s="101">
        <f t="shared" si="12"/>
        <v>11544.167298000002</v>
      </c>
    </row>
    <row r="150" spans="1:16" ht="34.5">
      <c r="A150" s="136"/>
      <c r="B150" s="796" t="s">
        <v>8637</v>
      </c>
      <c r="C150" s="93" t="s">
        <v>8638</v>
      </c>
      <c r="D150" s="1607" t="s">
        <v>8639</v>
      </c>
      <c r="E150" s="822"/>
      <c r="F150" s="161"/>
      <c r="G150" s="843" t="s">
        <v>1031</v>
      </c>
      <c r="H150" s="162" t="s">
        <v>8640</v>
      </c>
      <c r="I150" s="856" t="s">
        <v>8641</v>
      </c>
      <c r="J150" s="1608"/>
      <c r="K150" s="167"/>
      <c r="L150" s="881"/>
      <c r="M150" s="104">
        <v>3813.12</v>
      </c>
      <c r="N150" s="104">
        <f t="shared" si="13"/>
        <v>3698.7264</v>
      </c>
      <c r="O150" s="105">
        <v>7.0000000000000007E-2</v>
      </c>
      <c r="P150" s="101">
        <f t="shared" si="12"/>
        <v>3957.637248</v>
      </c>
    </row>
    <row r="151" spans="1:16" ht="34.5">
      <c r="A151" s="136"/>
      <c r="B151" s="796" t="s">
        <v>8642</v>
      </c>
      <c r="C151" s="93" t="s">
        <v>8638</v>
      </c>
      <c r="D151" s="1607" t="s">
        <v>8639</v>
      </c>
      <c r="E151" s="822"/>
      <c r="F151" s="161"/>
      <c r="G151" s="843" t="s">
        <v>1031</v>
      </c>
      <c r="H151" s="162" t="s">
        <v>8640</v>
      </c>
      <c r="I151" s="856" t="s">
        <v>8641</v>
      </c>
      <c r="J151" s="1608"/>
      <c r="K151" s="167"/>
      <c r="L151" s="881" t="s">
        <v>8643</v>
      </c>
    </row>
    <row r="152" spans="1:16" ht="34.5">
      <c r="A152" s="136"/>
      <c r="B152" s="796" t="s">
        <v>8644</v>
      </c>
      <c r="C152" s="786"/>
      <c r="D152" s="811"/>
      <c r="E152" s="822"/>
      <c r="F152" s="161"/>
      <c r="G152" s="843"/>
      <c r="H152" s="162"/>
      <c r="I152" s="163"/>
      <c r="J152" s="166"/>
      <c r="K152" s="167"/>
      <c r="L152" s="881"/>
    </row>
    <row r="153" spans="1:16" ht="34.5">
      <c r="A153" s="136"/>
      <c r="B153" s="796" t="s">
        <v>8645</v>
      </c>
      <c r="C153" s="786"/>
      <c r="D153" s="811"/>
      <c r="E153" s="822"/>
      <c r="F153" s="161"/>
      <c r="G153" s="843"/>
      <c r="H153" s="162"/>
      <c r="I153" s="856"/>
      <c r="J153" s="166"/>
      <c r="K153" s="167"/>
      <c r="L153" s="881"/>
    </row>
    <row r="154" spans="1:16" ht="34.5">
      <c r="A154" s="136"/>
      <c r="B154" s="796" t="s">
        <v>8646</v>
      </c>
      <c r="C154" s="789"/>
      <c r="D154" s="810"/>
      <c r="E154" s="822"/>
      <c r="F154" s="161"/>
      <c r="G154" s="844"/>
      <c r="H154" s="852"/>
      <c r="I154" s="857"/>
      <c r="J154" s="862"/>
      <c r="K154" s="872"/>
      <c r="L154" s="881"/>
    </row>
    <row r="155" spans="1:16" ht="34.5">
      <c r="A155" s="136"/>
      <c r="B155" s="607" t="s">
        <v>8647</v>
      </c>
      <c r="C155" s="583" t="s">
        <v>8648</v>
      </c>
      <c r="D155" s="935" t="s">
        <v>8649</v>
      </c>
      <c r="E155" s="885"/>
      <c r="F155" s="648"/>
      <c r="G155" s="886" t="s">
        <v>8588</v>
      </c>
      <c r="H155" s="162"/>
      <c r="I155" s="162" t="s">
        <v>8650</v>
      </c>
      <c r="J155" s="864" t="s">
        <v>8651</v>
      </c>
      <c r="K155" s="875"/>
      <c r="L155" s="881"/>
      <c r="M155" s="104">
        <v>8640</v>
      </c>
      <c r="N155" s="104">
        <f t="shared" si="13"/>
        <v>8380.7999999999993</v>
      </c>
      <c r="O155" s="105">
        <v>7.0000000000000007E-2</v>
      </c>
      <c r="P155" s="101">
        <f>(N155*O155)+N155</f>
        <v>8967.4559999999983</v>
      </c>
    </row>
    <row r="156" spans="1:16" ht="33.75" customHeight="1">
      <c r="A156" s="165"/>
      <c r="B156" s="796" t="s">
        <v>8652</v>
      </c>
      <c r="C156" s="786"/>
      <c r="D156" s="811"/>
      <c r="E156" s="822"/>
      <c r="F156" s="161"/>
      <c r="G156" s="843"/>
      <c r="H156" s="162"/>
      <c r="I156" s="856"/>
      <c r="J156" s="166"/>
      <c r="K156" s="167"/>
      <c r="L156" s="881"/>
    </row>
    <row r="157" spans="1:16" ht="34.5">
      <c r="A157" s="168"/>
      <c r="B157" s="796" t="s">
        <v>8653</v>
      </c>
      <c r="C157" s="789"/>
      <c r="D157" s="810"/>
      <c r="E157" s="831"/>
      <c r="F157" s="836"/>
      <c r="G157" s="844"/>
      <c r="H157" s="852"/>
      <c r="I157" s="857"/>
      <c r="J157" s="862"/>
      <c r="K157" s="873"/>
      <c r="L157" s="881"/>
      <c r="M157" s="3753"/>
    </row>
    <row r="158" spans="1:16" ht="34.5">
      <c r="A158" s="168"/>
      <c r="B158" s="790"/>
      <c r="C158" s="791"/>
      <c r="D158" s="783"/>
      <c r="E158" s="832"/>
      <c r="F158" s="839"/>
      <c r="G158" s="849"/>
      <c r="H158" s="184"/>
      <c r="I158" s="859"/>
      <c r="J158" s="667"/>
      <c r="K158" s="668"/>
      <c r="L158" s="878"/>
      <c r="M158" s="3753"/>
    </row>
    <row r="159" spans="1:16" ht="34.5">
      <c r="A159" s="2" t="s">
        <v>1</v>
      </c>
      <c r="B159" s="793"/>
      <c r="C159" s="785"/>
      <c r="F159" s="399"/>
      <c r="I159" s="853"/>
      <c r="K159" s="867"/>
      <c r="L159" s="878"/>
    </row>
    <row r="160" spans="1:16" ht="34.5">
      <c r="A160" s="567" t="s">
        <v>8048</v>
      </c>
      <c r="B160" s="567"/>
      <c r="C160" s="617"/>
      <c r="D160" s="887"/>
      <c r="E160" s="888"/>
      <c r="F160" s="233"/>
      <c r="G160" s="270" t="s">
        <v>8455</v>
      </c>
      <c r="H160" s="1"/>
      <c r="I160" s="853"/>
      <c r="K160" s="867"/>
      <c r="L160" s="878"/>
    </row>
    <row r="161" spans="1:16" ht="35.25" thickBot="1">
      <c r="F161" s="399"/>
    </row>
    <row r="162" spans="1:16" ht="34.5">
      <c r="A162" s="3770" t="s">
        <v>3</v>
      </c>
      <c r="B162" s="3771"/>
      <c r="C162" s="80" t="s">
        <v>4</v>
      </c>
      <c r="D162" s="808" t="s">
        <v>5</v>
      </c>
      <c r="E162" s="820" t="s">
        <v>6</v>
      </c>
      <c r="F162" s="833" t="s">
        <v>6</v>
      </c>
      <c r="G162" s="841" t="s">
        <v>7</v>
      </c>
      <c r="H162" s="850" t="s">
        <v>8</v>
      </c>
      <c r="I162" s="854" t="s">
        <v>936</v>
      </c>
      <c r="J162" s="860" t="s">
        <v>10</v>
      </c>
      <c r="K162" s="868" t="s">
        <v>10</v>
      </c>
      <c r="L162" s="879" t="s">
        <v>2534</v>
      </c>
      <c r="M162" s="117"/>
    </row>
    <row r="163" spans="1:16" ht="35.25" thickBot="1">
      <c r="A163" s="118"/>
      <c r="B163" s="794"/>
      <c r="C163" s="414"/>
      <c r="D163" s="809" t="s">
        <v>11</v>
      </c>
      <c r="E163" s="821" t="s">
        <v>13</v>
      </c>
      <c r="F163" s="834" t="s">
        <v>12</v>
      </c>
      <c r="G163" s="842"/>
      <c r="H163" s="851" t="s">
        <v>14</v>
      </c>
      <c r="I163" s="855" t="s">
        <v>937</v>
      </c>
      <c r="J163" s="861" t="s">
        <v>15</v>
      </c>
      <c r="K163" s="869" t="s">
        <v>16</v>
      </c>
      <c r="L163" s="880" t="s">
        <v>2535</v>
      </c>
      <c r="M163" s="117"/>
    </row>
    <row r="164" spans="1:16" ht="34.5">
      <c r="A164" s="127"/>
      <c r="B164" s="795" t="s">
        <v>8654</v>
      </c>
      <c r="C164" s="786"/>
      <c r="D164" s="812"/>
      <c r="E164" s="182"/>
      <c r="F164" s="161"/>
      <c r="G164" s="843"/>
      <c r="H164" s="162"/>
      <c r="I164" s="856"/>
      <c r="J164" s="166"/>
      <c r="K164" s="167"/>
      <c r="L164" s="881"/>
      <c r="M164" s="104">
        <v>3552</v>
      </c>
      <c r="N164" s="104">
        <f t="shared" ref="N164:N180" si="14">M164-(M164*0.03)</f>
        <v>3445.44</v>
      </c>
      <c r="O164" s="105">
        <v>7.0000000000000007E-2</v>
      </c>
      <c r="P164" s="101">
        <f t="shared" ref="P164:P180" si="15">(N164*O164)+N164</f>
        <v>3686.6208000000001</v>
      </c>
    </row>
    <row r="165" spans="1:16" ht="34.5">
      <c r="A165" s="136"/>
      <c r="B165" s="1603" t="s">
        <v>8655</v>
      </c>
      <c r="C165" s="786"/>
      <c r="D165" s="812"/>
      <c r="E165" s="182"/>
      <c r="F165" s="161"/>
      <c r="G165" s="843"/>
      <c r="H165" s="162"/>
      <c r="I165" s="856"/>
      <c r="J165" s="166"/>
      <c r="K165" s="167"/>
      <c r="L165" s="881"/>
      <c r="N165" s="104">
        <f t="shared" si="14"/>
        <v>0</v>
      </c>
      <c r="O165" s="105">
        <v>7.0000000000000007E-2</v>
      </c>
      <c r="P165" s="101">
        <f t="shared" si="15"/>
        <v>0</v>
      </c>
    </row>
    <row r="166" spans="1:16" ht="34.5">
      <c r="A166" s="136"/>
      <c r="B166" s="1603" t="s">
        <v>8656</v>
      </c>
      <c r="C166" s="786"/>
      <c r="D166" s="812"/>
      <c r="E166" s="182"/>
      <c r="F166" s="161"/>
      <c r="G166" s="843"/>
      <c r="H166" s="162"/>
      <c r="I166" s="856"/>
      <c r="J166" s="166"/>
      <c r="K166" s="167"/>
      <c r="L166" s="881"/>
      <c r="M166" s="104">
        <v>9498.06</v>
      </c>
      <c r="N166" s="104">
        <f t="shared" si="14"/>
        <v>9213.118199999999</v>
      </c>
      <c r="O166" s="105">
        <v>7.0000000000000007E-2</v>
      </c>
      <c r="P166" s="101">
        <f t="shared" si="15"/>
        <v>9858.0364739999986</v>
      </c>
    </row>
    <row r="167" spans="1:16" ht="34.5">
      <c r="A167" s="136"/>
      <c r="B167" s="1603" t="s">
        <v>8657</v>
      </c>
      <c r="C167" s="786"/>
      <c r="D167" s="812"/>
      <c r="E167" s="182"/>
      <c r="F167" s="161"/>
      <c r="G167" s="843" t="s">
        <v>8658</v>
      </c>
      <c r="H167" s="162">
        <v>1240</v>
      </c>
      <c r="I167" s="856" t="s">
        <v>8659</v>
      </c>
      <c r="J167" s="166">
        <v>1033</v>
      </c>
      <c r="K167" s="167">
        <v>172.22</v>
      </c>
      <c r="L167" s="881"/>
      <c r="M167" s="104">
        <v>15305.4</v>
      </c>
      <c r="N167" s="104">
        <f t="shared" si="14"/>
        <v>14846.237999999999</v>
      </c>
      <c r="O167" s="105">
        <v>7.0000000000000007E-2</v>
      </c>
      <c r="P167" s="101">
        <f t="shared" si="15"/>
        <v>15885.47466</v>
      </c>
    </row>
    <row r="168" spans="1:16" ht="34.5">
      <c r="A168" s="136"/>
      <c r="B168" s="1603" t="s">
        <v>7319</v>
      </c>
      <c r="C168" s="786"/>
      <c r="D168" s="812"/>
      <c r="E168" s="182"/>
      <c r="F168" s="161"/>
      <c r="G168" s="843"/>
      <c r="H168" s="162"/>
      <c r="I168" s="856"/>
      <c r="J168" s="166"/>
      <c r="K168" s="167"/>
      <c r="L168" s="881"/>
      <c r="N168" s="104">
        <f t="shared" si="14"/>
        <v>0</v>
      </c>
      <c r="O168" s="105">
        <v>7.0000000000000007E-2</v>
      </c>
      <c r="P168" s="101">
        <f t="shared" si="15"/>
        <v>0</v>
      </c>
    </row>
    <row r="169" spans="1:16" ht="34.5">
      <c r="A169" s="136"/>
      <c r="B169" s="797" t="s">
        <v>8660</v>
      </c>
      <c r="C169" s="786"/>
      <c r="D169" s="812" t="s">
        <v>3917</v>
      </c>
      <c r="E169" s="160"/>
      <c r="F169" s="161"/>
      <c r="G169" s="843" t="s">
        <v>6817</v>
      </c>
      <c r="H169" s="162"/>
      <c r="I169" s="856"/>
      <c r="J169" s="166">
        <v>920</v>
      </c>
      <c r="K169" s="167">
        <v>38.33</v>
      </c>
      <c r="L169" s="881"/>
      <c r="N169" s="104">
        <f t="shared" si="14"/>
        <v>0</v>
      </c>
      <c r="O169" s="105">
        <v>7.0000000000000007E-2</v>
      </c>
      <c r="P169" s="101">
        <f t="shared" si="15"/>
        <v>0</v>
      </c>
    </row>
    <row r="170" spans="1:16" ht="34.5">
      <c r="A170" s="136"/>
      <c r="B170" s="797" t="s">
        <v>8661</v>
      </c>
      <c r="C170" s="786" t="s">
        <v>3926</v>
      </c>
      <c r="D170" s="812" t="s">
        <v>3927</v>
      </c>
      <c r="E170" s="160">
        <v>50</v>
      </c>
      <c r="F170" s="161"/>
      <c r="G170" s="843" t="s">
        <v>8658</v>
      </c>
      <c r="H170" s="162">
        <v>3150</v>
      </c>
      <c r="I170" s="856"/>
      <c r="J170" s="166">
        <v>3150</v>
      </c>
      <c r="K170" s="167">
        <v>31.5</v>
      </c>
      <c r="L170" s="881"/>
      <c r="N170" s="104">
        <f t="shared" si="14"/>
        <v>0</v>
      </c>
      <c r="O170" s="105">
        <v>7.0000000000000007E-2</v>
      </c>
      <c r="P170" s="101">
        <f t="shared" si="15"/>
        <v>0</v>
      </c>
    </row>
    <row r="171" spans="1:16" ht="34.5">
      <c r="A171" s="136"/>
      <c r="B171" s="803" t="s">
        <v>7111</v>
      </c>
      <c r="C171" s="786" t="s">
        <v>8662</v>
      </c>
      <c r="D171" s="812"/>
      <c r="E171" s="182"/>
      <c r="F171" s="161"/>
      <c r="G171" s="843" t="s">
        <v>8658</v>
      </c>
      <c r="H171" s="162"/>
      <c r="I171" s="856"/>
      <c r="J171" s="166"/>
      <c r="K171" s="167">
        <v>1020</v>
      </c>
      <c r="M171" s="104">
        <v>14244.12</v>
      </c>
      <c r="N171" s="104">
        <f t="shared" si="14"/>
        <v>13816.796400000001</v>
      </c>
      <c r="O171" s="105">
        <v>7.0000000000000007E-2</v>
      </c>
      <c r="P171" s="101">
        <f t="shared" si="15"/>
        <v>14783.972148000001</v>
      </c>
    </row>
    <row r="172" spans="1:16" ht="34.5">
      <c r="A172" s="136"/>
      <c r="B172" s="803" t="s">
        <v>7111</v>
      </c>
      <c r="C172" s="786" t="s">
        <v>8663</v>
      </c>
      <c r="D172" s="812"/>
      <c r="E172" s="182"/>
      <c r="F172" s="161"/>
      <c r="G172" s="843" t="s">
        <v>8658</v>
      </c>
      <c r="H172" s="162"/>
      <c r="I172" s="856"/>
      <c r="J172" s="166"/>
      <c r="K172" s="167">
        <v>1020</v>
      </c>
      <c r="L172" s="881"/>
      <c r="M172" s="104">
        <v>3240</v>
      </c>
      <c r="N172" s="104">
        <f t="shared" si="14"/>
        <v>3142.8</v>
      </c>
      <c r="O172" s="105">
        <v>7.0000000000000007E-2</v>
      </c>
      <c r="P172" s="101">
        <f t="shared" si="15"/>
        <v>3362.7960000000003</v>
      </c>
    </row>
    <row r="173" spans="1:16" ht="34.5">
      <c r="A173" s="136"/>
      <c r="B173" s="803" t="s">
        <v>7111</v>
      </c>
      <c r="C173" s="786" t="s">
        <v>7244</v>
      </c>
      <c r="D173" s="812"/>
      <c r="E173" s="182"/>
      <c r="F173" s="161"/>
      <c r="G173" s="843" t="s">
        <v>8658</v>
      </c>
      <c r="H173" s="162"/>
      <c r="I173" s="856"/>
      <c r="J173" s="166"/>
      <c r="K173" s="167">
        <v>1020</v>
      </c>
      <c r="L173" s="881"/>
      <c r="M173" s="104">
        <v>14700</v>
      </c>
      <c r="N173" s="104">
        <f t="shared" si="14"/>
        <v>14259</v>
      </c>
      <c r="O173" s="105">
        <v>7.0000000000000007E-2</v>
      </c>
      <c r="P173" s="101">
        <f t="shared" si="15"/>
        <v>15257.130000000001</v>
      </c>
    </row>
    <row r="174" spans="1:16" ht="35.25" thickBot="1">
      <c r="A174" s="136"/>
      <c r="B174" s="796"/>
      <c r="C174" s="789"/>
      <c r="D174" s="810"/>
      <c r="E174" s="831"/>
      <c r="F174" s="836"/>
      <c r="G174" s="844"/>
      <c r="H174" s="852"/>
      <c r="I174" s="857"/>
      <c r="J174" s="862"/>
      <c r="K174" s="873"/>
      <c r="L174" s="882"/>
      <c r="M174" s="104">
        <v>14582.7</v>
      </c>
      <c r="N174" s="104">
        <f t="shared" si="14"/>
        <v>14145.219000000001</v>
      </c>
      <c r="O174" s="105">
        <v>7.0000000000000007E-2</v>
      </c>
      <c r="P174" s="101">
        <f t="shared" si="15"/>
        <v>15135.384330000001</v>
      </c>
    </row>
    <row r="175" spans="1:16" ht="34.5">
      <c r="A175" s="136"/>
      <c r="B175" s="1123"/>
      <c r="C175" s="786"/>
      <c r="D175" s="811"/>
      <c r="E175" s="830"/>
      <c r="F175" s="835"/>
      <c r="G175" s="843"/>
      <c r="H175" s="162"/>
      <c r="I175" s="856"/>
      <c r="J175" s="166"/>
      <c r="K175" s="860"/>
      <c r="L175" s="882"/>
      <c r="M175" s="104">
        <v>13483.8</v>
      </c>
      <c r="N175" s="104">
        <f t="shared" si="14"/>
        <v>13079.286</v>
      </c>
      <c r="O175" s="105">
        <v>7.0000000000000007E-2</v>
      </c>
      <c r="P175" s="101">
        <f t="shared" si="15"/>
        <v>13994.836020000001</v>
      </c>
    </row>
    <row r="176" spans="1:16" ht="34.5">
      <c r="A176" s="136"/>
      <c r="B176" s="797"/>
      <c r="C176" s="789"/>
      <c r="D176" s="1124"/>
      <c r="E176" s="781"/>
      <c r="F176" s="905"/>
      <c r="G176" s="844"/>
      <c r="H176" s="852"/>
      <c r="I176" s="857"/>
      <c r="J176" s="862"/>
      <c r="K176" s="873"/>
      <c r="L176" s="882"/>
      <c r="M176" s="104">
        <v>2669.52</v>
      </c>
      <c r="N176" s="104">
        <f t="shared" si="14"/>
        <v>2589.4344000000001</v>
      </c>
      <c r="O176" s="105">
        <v>7.0000000000000007E-2</v>
      </c>
      <c r="P176" s="101">
        <f t="shared" si="15"/>
        <v>2770.6948080000002</v>
      </c>
    </row>
    <row r="177" spans="1:17" ht="34.5">
      <c r="A177" s="136"/>
      <c r="B177" s="795"/>
      <c r="C177" s="786"/>
      <c r="D177" s="812"/>
      <c r="E177" s="182"/>
      <c r="F177" s="161"/>
      <c r="G177" s="843"/>
      <c r="H177" s="162"/>
      <c r="I177" s="856"/>
      <c r="J177" s="166"/>
      <c r="K177" s="167"/>
      <c r="L177" s="882"/>
      <c r="N177" s="104">
        <f t="shared" si="14"/>
        <v>0</v>
      </c>
      <c r="O177" s="105">
        <v>7.0000000000000007E-2</v>
      </c>
      <c r="P177" s="101">
        <f t="shared" si="15"/>
        <v>0</v>
      </c>
    </row>
    <row r="178" spans="1:17" ht="34.5">
      <c r="A178" s="148"/>
      <c r="B178" s="797"/>
      <c r="C178" s="786"/>
      <c r="D178" s="812"/>
      <c r="E178" s="182"/>
      <c r="F178" s="161"/>
      <c r="G178" s="843"/>
      <c r="H178" s="162"/>
      <c r="I178" s="856"/>
      <c r="J178" s="166"/>
      <c r="K178" s="167"/>
      <c r="L178" s="882"/>
      <c r="M178" s="104">
        <v>12972.96</v>
      </c>
      <c r="N178" s="104">
        <f t="shared" si="14"/>
        <v>12583.771199999999</v>
      </c>
      <c r="O178" s="105">
        <v>7.0000000000000007E-2</v>
      </c>
      <c r="P178" s="101">
        <f t="shared" si="15"/>
        <v>13464.635183999999</v>
      </c>
      <c r="Q178" s="3">
        <f>598.5/12</f>
        <v>49.875</v>
      </c>
    </row>
    <row r="179" spans="1:17" ht="34.5">
      <c r="A179" s="136"/>
      <c r="B179" s="797"/>
      <c r="C179" s="786"/>
      <c r="D179" s="812"/>
      <c r="E179" s="182"/>
      <c r="F179" s="161"/>
      <c r="G179" s="843"/>
      <c r="H179" s="162"/>
      <c r="I179" s="856"/>
      <c r="J179" s="166"/>
      <c r="K179" s="167"/>
      <c r="L179" s="882"/>
      <c r="M179" s="104">
        <v>12687.84</v>
      </c>
      <c r="N179" s="104">
        <f t="shared" si="14"/>
        <v>12307.2048</v>
      </c>
      <c r="O179" s="105">
        <v>7.0000000000000007E-2</v>
      </c>
      <c r="P179" s="101">
        <f t="shared" si="15"/>
        <v>13168.709135999999</v>
      </c>
      <c r="Q179" s="3">
        <f>450/12</f>
        <v>37.5</v>
      </c>
    </row>
    <row r="180" spans="1:17" ht="34.5">
      <c r="A180" s="136"/>
      <c r="B180" s="797"/>
      <c r="C180" s="786"/>
      <c r="D180" s="812"/>
      <c r="E180" s="182"/>
      <c r="F180" s="161"/>
      <c r="G180" s="843"/>
      <c r="H180" s="162"/>
      <c r="I180" s="856"/>
      <c r="J180" s="166"/>
      <c r="K180" s="167"/>
      <c r="L180" s="881"/>
      <c r="M180" s="104">
        <v>16572.599999999999</v>
      </c>
      <c r="N180" s="104">
        <f t="shared" si="14"/>
        <v>16075.421999999999</v>
      </c>
      <c r="O180" s="105">
        <v>7.0000000000000007E-2</v>
      </c>
      <c r="P180" s="101">
        <f t="shared" si="15"/>
        <v>17200.701539999998</v>
      </c>
    </row>
    <row r="181" spans="1:17" ht="34.5">
      <c r="A181" s="136"/>
      <c r="B181" s="797"/>
      <c r="C181" s="786"/>
      <c r="D181" s="812"/>
      <c r="E181" s="182"/>
      <c r="F181" s="161"/>
      <c r="G181" s="843"/>
      <c r="H181" s="162"/>
      <c r="I181" s="856"/>
      <c r="J181" s="166"/>
      <c r="K181" s="167"/>
      <c r="L181" s="881"/>
      <c r="M181" s="104">
        <v>6021.12</v>
      </c>
      <c r="N181" s="104">
        <f>M181-(M181*0.03)</f>
        <v>5840.4863999999998</v>
      </c>
      <c r="O181" s="105">
        <v>7.0000000000000007E-2</v>
      </c>
      <c r="P181" s="101">
        <f>(N181*O181)+N181</f>
        <v>6249.3204479999995</v>
      </c>
    </row>
    <row r="182" spans="1:17" ht="34.5">
      <c r="A182" s="136"/>
      <c r="B182" s="797"/>
      <c r="C182" s="786"/>
      <c r="D182" s="812"/>
      <c r="E182" s="160"/>
      <c r="F182" s="161"/>
      <c r="G182" s="843"/>
      <c r="H182" s="162"/>
      <c r="I182" s="856"/>
      <c r="J182" s="166"/>
      <c r="K182" s="167"/>
      <c r="L182" s="881"/>
      <c r="M182" s="104">
        <v>8714.16</v>
      </c>
      <c r="N182" s="104">
        <f>M182-(M182*0.03)</f>
        <v>8452.7351999999992</v>
      </c>
      <c r="O182" s="105">
        <v>7.0000000000000007E-2</v>
      </c>
      <c r="P182" s="101">
        <f>(N182*O182)+N182</f>
        <v>9044.4266639999987</v>
      </c>
    </row>
    <row r="183" spans="1:17" ht="34.5">
      <c r="A183" s="136"/>
      <c r="B183" s="797"/>
      <c r="C183" s="786"/>
      <c r="D183" s="812"/>
      <c r="E183" s="160"/>
      <c r="F183" s="161"/>
      <c r="G183" s="843"/>
      <c r="H183" s="162"/>
      <c r="I183" s="856"/>
      <c r="J183" s="166"/>
      <c r="K183" s="167"/>
      <c r="L183" s="881"/>
      <c r="M183" s="104">
        <v>0</v>
      </c>
      <c r="N183" s="104">
        <f>M183-(M183*0.03)</f>
        <v>0</v>
      </c>
      <c r="O183" s="105">
        <v>7.0000000000000007E-2</v>
      </c>
      <c r="P183" s="101">
        <f t="shared" ref="P183:P189" si="16">(N183*O183)+N183</f>
        <v>0</v>
      </c>
    </row>
    <row r="184" spans="1:17" ht="34.5">
      <c r="A184" s="136"/>
      <c r="B184" s="803"/>
      <c r="C184" s="786"/>
      <c r="D184" s="812"/>
      <c r="E184" s="182"/>
      <c r="F184" s="161"/>
      <c r="G184" s="843"/>
      <c r="H184" s="162"/>
      <c r="I184" s="856"/>
      <c r="J184" s="166"/>
      <c r="K184" s="167"/>
      <c r="L184" s="881"/>
      <c r="M184" s="104">
        <v>18537.7</v>
      </c>
      <c r="N184" s="104">
        <f>M184-(M184*0.03)</f>
        <v>17981.569</v>
      </c>
      <c r="O184" s="105">
        <v>7.0000000000000007E-2</v>
      </c>
      <c r="P184" s="101">
        <f t="shared" si="16"/>
        <v>19240.278829999999</v>
      </c>
    </row>
    <row r="185" spans="1:17" ht="34.5">
      <c r="A185" s="151"/>
      <c r="B185" s="803"/>
      <c r="C185" s="786"/>
      <c r="D185" s="812"/>
      <c r="E185" s="182"/>
      <c r="F185" s="161"/>
      <c r="G185" s="843"/>
      <c r="H185" s="162"/>
      <c r="I185" s="856"/>
      <c r="J185" s="166"/>
      <c r="K185" s="167"/>
      <c r="L185" s="881"/>
      <c r="M185" s="104">
        <v>9031.68</v>
      </c>
      <c r="N185" s="104">
        <f t="shared" ref="N185:N194" si="17">M185-(M185*0.03)</f>
        <v>8760.7296000000006</v>
      </c>
      <c r="O185" s="105">
        <v>7.0000000000000007E-2</v>
      </c>
      <c r="P185" s="101">
        <f t="shared" si="16"/>
        <v>9373.9806720000015</v>
      </c>
    </row>
    <row r="186" spans="1:17" ht="35.25" thickBot="1">
      <c r="A186" s="152"/>
      <c r="B186" s="803"/>
      <c r="C186" s="786"/>
      <c r="D186" s="812"/>
      <c r="E186" s="182"/>
      <c r="F186" s="161"/>
      <c r="G186" s="843"/>
      <c r="H186" s="162"/>
      <c r="I186" s="856"/>
      <c r="J186" s="166"/>
      <c r="K186" s="167"/>
      <c r="L186" s="881"/>
      <c r="N186" s="104">
        <f t="shared" si="17"/>
        <v>0</v>
      </c>
      <c r="O186" s="105">
        <v>7.0000000000000007E-2</v>
      </c>
      <c r="P186" s="101">
        <f t="shared" si="16"/>
        <v>0</v>
      </c>
    </row>
    <row r="187" spans="1:17" ht="34.5">
      <c r="A187" s="136"/>
      <c r="B187" s="795"/>
      <c r="C187" s="786"/>
      <c r="D187" s="811"/>
      <c r="E187" s="830"/>
      <c r="F187" s="835"/>
      <c r="G187" s="843"/>
      <c r="H187" s="162"/>
      <c r="I187" s="856"/>
      <c r="J187" s="166"/>
      <c r="K187" s="860"/>
      <c r="L187" s="881"/>
      <c r="M187" s="104">
        <v>8478.9599999999991</v>
      </c>
      <c r="N187" s="104">
        <f t="shared" si="17"/>
        <v>8224.5911999999989</v>
      </c>
      <c r="O187" s="105">
        <v>7.0000000000000007E-2</v>
      </c>
      <c r="P187" s="101">
        <f t="shared" si="16"/>
        <v>8800.3125839999993</v>
      </c>
    </row>
    <row r="188" spans="1:17" ht="34.5">
      <c r="A188" s="136"/>
      <c r="B188" s="802"/>
      <c r="C188" s="786"/>
      <c r="D188" s="811"/>
      <c r="E188" s="822"/>
      <c r="F188" s="161"/>
      <c r="G188" s="843"/>
      <c r="H188" s="162"/>
      <c r="I188" s="856"/>
      <c r="J188" s="166"/>
      <c r="K188" s="870"/>
      <c r="L188" s="881"/>
      <c r="M188" s="104">
        <v>11122.62</v>
      </c>
      <c r="N188" s="104">
        <f t="shared" si="17"/>
        <v>10788.941400000002</v>
      </c>
      <c r="O188" s="105">
        <v>7.0000000000000007E-2</v>
      </c>
      <c r="P188" s="101">
        <f t="shared" si="16"/>
        <v>11544.167298000002</v>
      </c>
    </row>
    <row r="189" spans="1:17" ht="34.5">
      <c r="A189" s="136"/>
      <c r="B189" s="802"/>
      <c r="C189" s="786"/>
      <c r="D189" s="811"/>
      <c r="E189" s="822"/>
      <c r="F189" s="161"/>
      <c r="G189" s="843"/>
      <c r="H189" s="162"/>
      <c r="I189" s="856"/>
      <c r="J189" s="166"/>
      <c r="K189" s="871"/>
      <c r="L189" s="881"/>
      <c r="M189" s="104">
        <v>3813.12</v>
      </c>
      <c r="N189" s="104">
        <f t="shared" si="17"/>
        <v>3698.7264</v>
      </c>
      <c r="O189" s="105">
        <v>7.0000000000000007E-2</v>
      </c>
      <c r="P189" s="101">
        <f t="shared" si="16"/>
        <v>3957.637248</v>
      </c>
    </row>
    <row r="190" spans="1:17" ht="34.5">
      <c r="A190" s="136"/>
      <c r="B190" s="796"/>
      <c r="C190" s="786"/>
      <c r="D190" s="811"/>
      <c r="E190" s="822"/>
      <c r="F190" s="161"/>
      <c r="G190" s="843"/>
      <c r="H190" s="162"/>
      <c r="I190" s="856"/>
      <c r="J190" s="166"/>
      <c r="K190" s="167"/>
      <c r="L190" s="881"/>
    </row>
    <row r="191" spans="1:17" ht="34.5">
      <c r="A191" s="136"/>
      <c r="B191" s="416"/>
      <c r="C191" s="786"/>
      <c r="D191" s="811"/>
      <c r="E191" s="822"/>
      <c r="F191" s="161"/>
      <c r="G191" s="843"/>
      <c r="H191" s="162"/>
      <c r="I191" s="856"/>
      <c r="J191" s="166"/>
      <c r="K191" s="167"/>
      <c r="L191" s="881"/>
    </row>
    <row r="192" spans="1:17" ht="34.5">
      <c r="A192" s="136"/>
      <c r="B192" s="416"/>
      <c r="C192" s="786"/>
      <c r="D192" s="811"/>
      <c r="E192" s="822"/>
      <c r="F192" s="161"/>
      <c r="G192" s="843"/>
      <c r="H192" s="162"/>
      <c r="I192" s="856"/>
      <c r="J192" s="166"/>
      <c r="K192" s="167"/>
      <c r="L192" s="881"/>
    </row>
    <row r="193" spans="1:16" ht="34.5">
      <c r="A193" s="136"/>
      <c r="B193" s="802"/>
      <c r="C193" s="786"/>
      <c r="D193" s="811"/>
      <c r="E193" s="822"/>
      <c r="F193" s="161"/>
      <c r="G193" s="843"/>
      <c r="H193" s="162"/>
      <c r="I193" s="856"/>
      <c r="J193" s="166"/>
      <c r="K193" s="167"/>
      <c r="L193" s="881"/>
    </row>
    <row r="194" spans="1:16" ht="34.5">
      <c r="A194" s="136"/>
      <c r="B194" s="796"/>
      <c r="C194" s="789"/>
      <c r="D194" s="810"/>
      <c r="E194" s="822"/>
      <c r="F194" s="161"/>
      <c r="G194" s="844"/>
      <c r="H194" s="852"/>
      <c r="I194" s="857"/>
      <c r="J194" s="862"/>
      <c r="K194" s="872"/>
      <c r="L194" s="881"/>
      <c r="M194" s="104">
        <v>8640</v>
      </c>
      <c r="N194" s="104">
        <f t="shared" si="17"/>
        <v>8380.7999999999993</v>
      </c>
      <c r="O194" s="105">
        <v>7.0000000000000007E-2</v>
      </c>
      <c r="P194" s="101">
        <f>(N194*O194)+N194</f>
        <v>8967.4559999999983</v>
      </c>
    </row>
    <row r="195" spans="1:16" ht="34.5" customHeight="1">
      <c r="A195" s="165"/>
      <c r="B195" s="796"/>
      <c r="C195" s="786"/>
      <c r="D195" s="811"/>
      <c r="E195" s="822"/>
      <c r="F195" s="161"/>
      <c r="G195" s="843"/>
      <c r="H195" s="162"/>
      <c r="I195" s="856"/>
      <c r="J195" s="166"/>
      <c r="K195" s="167"/>
      <c r="L195" s="881"/>
    </row>
    <row r="196" spans="1:16" ht="34.5">
      <c r="A196" s="168"/>
      <c r="B196" s="790"/>
      <c r="C196" s="790"/>
      <c r="D196" s="783"/>
      <c r="E196" s="618"/>
      <c r="F196" s="618"/>
      <c r="G196" s="848"/>
      <c r="H196" s="468"/>
      <c r="I196" s="783"/>
      <c r="J196" s="865"/>
      <c r="K196" s="618"/>
      <c r="L196" s="883"/>
      <c r="M196" s="3753"/>
    </row>
    <row r="197" spans="1:16" ht="34.5">
      <c r="F197" s="399"/>
    </row>
    <row r="198" spans="1:16" ht="34.5">
      <c r="A198" s="2" t="s">
        <v>1</v>
      </c>
      <c r="B198" s="793"/>
      <c r="C198" s="785"/>
      <c r="F198" s="399"/>
      <c r="I198" s="853"/>
      <c r="K198" s="867"/>
      <c r="L198" s="878"/>
    </row>
    <row r="199" spans="1:16" ht="34.5">
      <c r="A199" s="567" t="s">
        <v>8048</v>
      </c>
      <c r="B199" s="567"/>
      <c r="C199" s="617"/>
      <c r="D199" s="887"/>
      <c r="E199" s="888"/>
      <c r="F199" s="233"/>
      <c r="G199" s="270" t="s">
        <v>8455</v>
      </c>
      <c r="H199" s="1"/>
      <c r="I199" s="853"/>
      <c r="K199" s="867"/>
      <c r="L199" s="878"/>
    </row>
    <row r="200" spans="1:16" ht="35.25" thickBot="1">
      <c r="F200" s="399"/>
    </row>
    <row r="201" spans="1:16" ht="34.5">
      <c r="A201" s="3770" t="s">
        <v>3</v>
      </c>
      <c r="B201" s="3771"/>
      <c r="C201" s="80" t="s">
        <v>4</v>
      </c>
      <c r="D201" s="808" t="s">
        <v>5</v>
      </c>
      <c r="E201" s="820" t="s">
        <v>6</v>
      </c>
      <c r="F201" s="833" t="s">
        <v>6</v>
      </c>
      <c r="G201" s="841" t="s">
        <v>7</v>
      </c>
      <c r="H201" s="850" t="s">
        <v>8</v>
      </c>
      <c r="I201" s="854" t="s">
        <v>936</v>
      </c>
      <c r="J201" s="860" t="s">
        <v>10</v>
      </c>
      <c r="K201" s="868" t="s">
        <v>10</v>
      </c>
      <c r="L201" s="879" t="s">
        <v>2534</v>
      </c>
      <c r="M201" s="117"/>
    </row>
    <row r="202" spans="1:16" ht="35.25" thickBot="1">
      <c r="A202" s="118"/>
      <c r="B202" s="794"/>
      <c r="C202" s="414"/>
      <c r="D202" s="809" t="s">
        <v>11</v>
      </c>
      <c r="E202" s="821" t="s">
        <v>13</v>
      </c>
      <c r="F202" s="834" t="s">
        <v>12</v>
      </c>
      <c r="G202" s="842"/>
      <c r="H202" s="851" t="s">
        <v>14</v>
      </c>
      <c r="I202" s="855" t="s">
        <v>937</v>
      </c>
      <c r="J202" s="861" t="s">
        <v>16</v>
      </c>
      <c r="K202" s="869" t="s">
        <v>15</v>
      </c>
      <c r="L202" s="880" t="s">
        <v>2535</v>
      </c>
      <c r="M202" s="117"/>
    </row>
    <row r="203" spans="1:16" ht="34.5">
      <c r="A203" s="127"/>
      <c r="B203" s="800"/>
      <c r="C203" s="786"/>
      <c r="D203" s="811"/>
      <c r="E203" s="830"/>
      <c r="F203" s="835"/>
      <c r="G203" s="843"/>
      <c r="H203" s="162"/>
      <c r="I203" s="856"/>
      <c r="J203" s="166"/>
      <c r="K203" s="860"/>
      <c r="L203" s="881"/>
      <c r="M203" s="104">
        <v>3552</v>
      </c>
      <c r="N203" s="104">
        <f t="shared" ref="N203:N219" si="18">M203-(M203*0.03)</f>
        <v>3445.44</v>
      </c>
      <c r="O203" s="105">
        <v>7.0000000000000007E-2</v>
      </c>
      <c r="P203" s="101">
        <f t="shared" ref="P203:P219" si="19">(N203*O203)+N203</f>
        <v>3686.6208000000001</v>
      </c>
    </row>
    <row r="204" spans="1:16" ht="34.5">
      <c r="A204" s="136"/>
      <c r="B204" s="796"/>
      <c r="C204" s="786"/>
      <c r="D204" s="811"/>
      <c r="E204" s="822"/>
      <c r="F204" s="161"/>
      <c r="G204" s="843"/>
      <c r="H204" s="162"/>
      <c r="I204" s="856"/>
      <c r="J204" s="166"/>
      <c r="K204" s="870"/>
      <c r="L204" s="881"/>
      <c r="N204" s="104">
        <f t="shared" si="18"/>
        <v>0</v>
      </c>
      <c r="O204" s="105">
        <v>7.0000000000000007E-2</v>
      </c>
      <c r="P204" s="101">
        <f t="shared" si="19"/>
        <v>0</v>
      </c>
    </row>
    <row r="205" spans="1:16" ht="34.5">
      <c r="A205" s="136"/>
      <c r="B205" s="796"/>
      <c r="C205" s="786"/>
      <c r="D205" s="811"/>
      <c r="E205" s="822"/>
      <c r="F205" s="161"/>
      <c r="G205" s="843"/>
      <c r="H205" s="162"/>
      <c r="I205" s="856"/>
      <c r="J205" s="166"/>
      <c r="K205" s="871"/>
      <c r="L205" s="881"/>
      <c r="M205" s="104">
        <v>9498.06</v>
      </c>
      <c r="N205" s="104">
        <f t="shared" si="18"/>
        <v>9213.118199999999</v>
      </c>
      <c r="O205" s="105">
        <v>7.0000000000000007E-2</v>
      </c>
      <c r="P205" s="101">
        <f t="shared" si="19"/>
        <v>9858.0364739999986</v>
      </c>
    </row>
    <row r="206" spans="1:16" ht="34.5">
      <c r="A206" s="136"/>
      <c r="B206" s="796"/>
      <c r="C206" s="786"/>
      <c r="D206" s="811"/>
      <c r="E206" s="822"/>
      <c r="F206" s="161"/>
      <c r="G206" s="843"/>
      <c r="H206" s="162"/>
      <c r="I206" s="856"/>
      <c r="J206" s="166"/>
      <c r="K206" s="167"/>
      <c r="L206" s="881"/>
      <c r="M206" s="104">
        <v>15305.4</v>
      </c>
      <c r="N206" s="104">
        <f t="shared" si="18"/>
        <v>14846.237999999999</v>
      </c>
      <c r="O206" s="105">
        <v>7.0000000000000007E-2</v>
      </c>
      <c r="P206" s="101">
        <f t="shared" si="19"/>
        <v>15885.47466</v>
      </c>
    </row>
    <row r="207" spans="1:16" ht="34.5">
      <c r="A207" s="136"/>
      <c r="B207" s="796"/>
      <c r="C207" s="786"/>
      <c r="D207" s="811"/>
      <c r="E207" s="822"/>
      <c r="F207" s="161"/>
      <c r="G207" s="843"/>
      <c r="H207" s="162"/>
      <c r="I207" s="856"/>
      <c r="J207" s="166"/>
      <c r="K207" s="167"/>
      <c r="L207" s="881"/>
      <c r="N207" s="104">
        <f t="shared" si="18"/>
        <v>0</v>
      </c>
      <c r="O207" s="105">
        <v>7.0000000000000007E-2</v>
      </c>
      <c r="P207" s="101">
        <f t="shared" si="19"/>
        <v>0</v>
      </c>
    </row>
    <row r="208" spans="1:16" ht="34.5">
      <c r="A208" s="136"/>
      <c r="B208" s="796"/>
      <c r="C208" s="786"/>
      <c r="D208" s="811"/>
      <c r="E208" s="822"/>
      <c r="F208" s="161"/>
      <c r="G208" s="843"/>
      <c r="H208" s="162"/>
      <c r="I208" s="856"/>
      <c r="J208" s="166"/>
      <c r="K208" s="167"/>
      <c r="L208" s="881"/>
      <c r="N208" s="104">
        <f t="shared" si="18"/>
        <v>0</v>
      </c>
      <c r="O208" s="105">
        <v>7.0000000000000007E-2</v>
      </c>
      <c r="P208" s="101">
        <f t="shared" si="19"/>
        <v>0</v>
      </c>
    </row>
    <row r="209" spans="1:16" ht="34.5">
      <c r="A209" s="136"/>
      <c r="B209" s="796"/>
      <c r="C209" s="786"/>
      <c r="D209" s="811"/>
      <c r="E209" s="822"/>
      <c r="F209" s="161"/>
      <c r="G209" s="843"/>
      <c r="H209" s="162"/>
      <c r="I209" s="856"/>
      <c r="J209" s="166"/>
      <c r="K209" s="167"/>
      <c r="L209" s="881"/>
      <c r="N209" s="104">
        <f t="shared" si="18"/>
        <v>0</v>
      </c>
      <c r="O209" s="105">
        <v>7.0000000000000007E-2</v>
      </c>
      <c r="P209" s="101">
        <f t="shared" si="19"/>
        <v>0</v>
      </c>
    </row>
    <row r="210" spans="1:16" ht="34.5">
      <c r="A210" s="136"/>
      <c r="B210" s="796"/>
      <c r="C210" s="789"/>
      <c r="D210" s="810"/>
      <c r="E210" s="822"/>
      <c r="F210" s="161"/>
      <c r="G210" s="844"/>
      <c r="H210" s="852"/>
      <c r="I210" s="857"/>
      <c r="J210" s="862"/>
      <c r="K210" s="872"/>
      <c r="M210" s="104">
        <v>14244.12</v>
      </c>
      <c r="N210" s="104">
        <f t="shared" si="18"/>
        <v>13816.796400000001</v>
      </c>
      <c r="O210" s="105">
        <v>7.0000000000000007E-2</v>
      </c>
      <c r="P210" s="101">
        <f t="shared" si="19"/>
        <v>14783.972148000001</v>
      </c>
    </row>
    <row r="211" spans="1:16" ht="34.5">
      <c r="A211" s="136"/>
      <c r="B211" s="607"/>
      <c r="C211" s="583"/>
      <c r="D211" s="935"/>
      <c r="E211" s="885"/>
      <c r="F211" s="648"/>
      <c r="G211" s="886"/>
      <c r="H211" s="162"/>
      <c r="I211" s="162"/>
      <c r="J211" s="864"/>
      <c r="K211" s="875"/>
      <c r="L211" s="881"/>
      <c r="M211" s="104">
        <v>3240</v>
      </c>
      <c r="N211" s="104">
        <f t="shared" si="18"/>
        <v>3142.8</v>
      </c>
      <c r="O211" s="105">
        <v>7.0000000000000007E-2</v>
      </c>
      <c r="P211" s="101">
        <f t="shared" si="19"/>
        <v>3362.7960000000003</v>
      </c>
    </row>
    <row r="212" spans="1:16" ht="34.5">
      <c r="A212" s="136"/>
      <c r="B212" s="796"/>
      <c r="C212" s="786"/>
      <c r="D212" s="811"/>
      <c r="E212" s="822"/>
      <c r="F212" s="161"/>
      <c r="G212" s="843"/>
      <c r="H212" s="162"/>
      <c r="I212" s="856"/>
      <c r="J212" s="166"/>
      <c r="K212" s="167"/>
      <c r="L212" s="881"/>
      <c r="M212" s="104">
        <v>14700</v>
      </c>
      <c r="N212" s="104">
        <f t="shared" si="18"/>
        <v>14259</v>
      </c>
      <c r="O212" s="105">
        <v>7.0000000000000007E-2</v>
      </c>
      <c r="P212" s="101">
        <f t="shared" si="19"/>
        <v>15257.130000000001</v>
      </c>
    </row>
    <row r="213" spans="1:16" ht="35.25" thickBot="1">
      <c r="A213" s="136"/>
      <c r="B213" s="796"/>
      <c r="C213" s="789"/>
      <c r="D213" s="810"/>
      <c r="E213" s="831"/>
      <c r="F213" s="836"/>
      <c r="G213" s="844"/>
      <c r="H213" s="852"/>
      <c r="I213" s="857"/>
      <c r="J213" s="862"/>
      <c r="K213" s="873"/>
      <c r="L213" s="882"/>
      <c r="M213" s="104">
        <v>14582.7</v>
      </c>
      <c r="N213" s="104">
        <f t="shared" si="18"/>
        <v>14145.219000000001</v>
      </c>
      <c r="O213" s="105">
        <v>7.0000000000000007E-2</v>
      </c>
      <c r="P213" s="101">
        <f t="shared" si="19"/>
        <v>15135.384330000001</v>
      </c>
    </row>
    <row r="214" spans="1:16" ht="34.5">
      <c r="A214" s="136"/>
      <c r="B214" s="1123"/>
      <c r="C214" s="786"/>
      <c r="D214" s="811"/>
      <c r="E214" s="830"/>
      <c r="F214" s="835"/>
      <c r="G214" s="843"/>
      <c r="H214" s="162"/>
      <c r="I214" s="856"/>
      <c r="J214" s="166"/>
      <c r="K214" s="860"/>
      <c r="L214" s="882"/>
      <c r="M214" s="104">
        <v>13483.8</v>
      </c>
      <c r="N214" s="104">
        <f t="shared" si="18"/>
        <v>13079.286</v>
      </c>
      <c r="O214" s="105">
        <v>7.0000000000000007E-2</v>
      </c>
      <c r="P214" s="101">
        <f t="shared" si="19"/>
        <v>13994.836020000001</v>
      </c>
    </row>
    <row r="215" spans="1:16" ht="34.5">
      <c r="A215" s="136"/>
      <c r="B215" s="925"/>
      <c r="C215" s="926"/>
      <c r="D215" s="927"/>
      <c r="E215" s="928"/>
      <c r="F215" s="929"/>
      <c r="G215" s="930"/>
      <c r="H215" s="931"/>
      <c r="I215" s="932"/>
      <c r="J215" s="933"/>
      <c r="K215" s="934"/>
      <c r="L215" s="882"/>
      <c r="M215" s="104">
        <v>2669.52</v>
      </c>
      <c r="N215" s="104">
        <f t="shared" si="18"/>
        <v>2589.4344000000001</v>
      </c>
      <c r="O215" s="105">
        <v>7.0000000000000007E-2</v>
      </c>
      <c r="P215" s="101">
        <f t="shared" si="19"/>
        <v>2770.6948080000002</v>
      </c>
    </row>
    <row r="216" spans="1:16" ht="35.25" customHeight="1">
      <c r="A216" s="136"/>
      <c r="B216" s="795"/>
      <c r="C216" s="786"/>
      <c r="D216" s="812"/>
      <c r="E216" s="182"/>
      <c r="F216" s="161"/>
      <c r="G216" s="843"/>
      <c r="H216" s="162"/>
      <c r="I216" s="856"/>
      <c r="J216" s="166"/>
      <c r="K216" s="167"/>
      <c r="L216" s="882"/>
      <c r="N216" s="104">
        <f t="shared" si="18"/>
        <v>0</v>
      </c>
      <c r="O216" s="105">
        <v>7.0000000000000007E-2</v>
      </c>
      <c r="P216" s="101">
        <f t="shared" si="19"/>
        <v>0</v>
      </c>
    </row>
    <row r="217" spans="1:16" ht="34.5">
      <c r="A217" s="148"/>
      <c r="B217" s="797"/>
      <c r="C217" s="786"/>
      <c r="D217" s="812"/>
      <c r="E217" s="182"/>
      <c r="F217" s="161"/>
      <c r="G217" s="843"/>
      <c r="H217" s="162"/>
      <c r="I217" s="856"/>
      <c r="J217" s="166"/>
      <c r="K217" s="167"/>
      <c r="L217" s="882"/>
      <c r="M217" s="104">
        <v>12972.96</v>
      </c>
      <c r="N217" s="104">
        <f t="shared" si="18"/>
        <v>12583.771199999999</v>
      </c>
      <c r="O217" s="105">
        <v>7.0000000000000007E-2</v>
      </c>
      <c r="P217" s="101">
        <f t="shared" si="19"/>
        <v>13464.635183999999</v>
      </c>
    </row>
    <row r="218" spans="1:16" ht="34.5">
      <c r="A218" s="136"/>
      <c r="B218" s="797"/>
      <c r="C218" s="786"/>
      <c r="D218" s="812"/>
      <c r="E218" s="182"/>
      <c r="F218" s="161"/>
      <c r="G218" s="843"/>
      <c r="H218" s="162"/>
      <c r="I218" s="856"/>
      <c r="J218" s="166"/>
      <c r="K218" s="167"/>
      <c r="L218" s="882"/>
      <c r="M218" s="104">
        <v>12687.84</v>
      </c>
      <c r="N218" s="104">
        <f t="shared" si="18"/>
        <v>12307.2048</v>
      </c>
      <c r="O218" s="105">
        <v>7.0000000000000007E-2</v>
      </c>
      <c r="P218" s="101">
        <f t="shared" si="19"/>
        <v>13168.709135999999</v>
      </c>
    </row>
    <row r="219" spans="1:16" ht="34.5">
      <c r="A219" s="136"/>
      <c r="B219" s="797"/>
      <c r="C219" s="786"/>
      <c r="D219" s="812"/>
      <c r="E219" s="182"/>
      <c r="F219" s="161"/>
      <c r="G219" s="843"/>
      <c r="H219" s="162"/>
      <c r="I219" s="856"/>
      <c r="J219" s="166"/>
      <c r="K219" s="167"/>
      <c r="L219" s="881"/>
      <c r="M219" s="104">
        <v>16572.599999999999</v>
      </c>
      <c r="N219" s="104">
        <f t="shared" si="18"/>
        <v>16075.421999999999</v>
      </c>
      <c r="O219" s="105">
        <v>7.0000000000000007E-2</v>
      </c>
      <c r="P219" s="101">
        <f t="shared" si="19"/>
        <v>17200.701539999998</v>
      </c>
    </row>
    <row r="220" spans="1:16" ht="34.5">
      <c r="A220" s="136"/>
      <c r="B220" s="797"/>
      <c r="C220" s="786"/>
      <c r="D220" s="812"/>
      <c r="E220" s="182"/>
      <c r="F220" s="161"/>
      <c r="G220" s="843"/>
      <c r="H220" s="162"/>
      <c r="I220" s="856"/>
      <c r="J220" s="166"/>
      <c r="K220" s="167"/>
      <c r="L220" s="881"/>
      <c r="M220" s="104">
        <v>6021.12</v>
      </c>
      <c r="N220" s="104">
        <f>M220-(M220*0.03)</f>
        <v>5840.4863999999998</v>
      </c>
      <c r="O220" s="105">
        <v>7.0000000000000007E-2</v>
      </c>
      <c r="P220" s="101">
        <f>(N220*O220)+N220</f>
        <v>6249.3204479999995</v>
      </c>
    </row>
    <row r="221" spans="1:16" ht="34.5">
      <c r="A221" s="136"/>
      <c r="B221" s="797"/>
      <c r="C221" s="786"/>
      <c r="D221" s="812"/>
      <c r="E221" s="160"/>
      <c r="F221" s="161"/>
      <c r="G221" s="843"/>
      <c r="H221" s="162"/>
      <c r="I221" s="856"/>
      <c r="J221" s="166"/>
      <c r="K221" s="167"/>
      <c r="L221" s="881"/>
      <c r="M221" s="104">
        <v>8714.16</v>
      </c>
      <c r="N221" s="104">
        <f>M221-(M221*0.03)</f>
        <v>8452.7351999999992</v>
      </c>
      <c r="O221" s="105">
        <v>7.0000000000000007E-2</v>
      </c>
      <c r="P221" s="101">
        <f>(N221*O221)+N221</f>
        <v>9044.4266639999987</v>
      </c>
    </row>
    <row r="222" spans="1:16" ht="34.5">
      <c r="A222" s="136"/>
      <c r="B222" s="797"/>
      <c r="C222" s="786"/>
      <c r="D222" s="812"/>
      <c r="E222" s="160"/>
      <c r="F222" s="161"/>
      <c r="G222" s="843"/>
      <c r="H222" s="162"/>
      <c r="I222" s="856"/>
      <c r="J222" s="166"/>
      <c r="K222" s="167"/>
      <c r="L222" s="881"/>
      <c r="M222" s="104">
        <v>0</v>
      </c>
      <c r="N222" s="104">
        <f>M222-(M222*0.03)</f>
        <v>0</v>
      </c>
      <c r="O222" s="105">
        <v>7.0000000000000007E-2</v>
      </c>
      <c r="P222" s="101">
        <f t="shared" ref="P222:P228" si="20">(N222*O222)+N222</f>
        <v>0</v>
      </c>
    </row>
    <row r="223" spans="1:16" ht="34.5">
      <c r="A223" s="136"/>
      <c r="B223" s="803"/>
      <c r="C223" s="786"/>
      <c r="D223" s="812"/>
      <c r="E223" s="182"/>
      <c r="F223" s="161"/>
      <c r="G223" s="843"/>
      <c r="H223" s="162"/>
      <c r="I223" s="856"/>
      <c r="J223" s="166"/>
      <c r="K223" s="167"/>
      <c r="L223" s="881"/>
      <c r="M223" s="104">
        <v>18537.7</v>
      </c>
      <c r="N223" s="104">
        <f>M223-(M223*0.03)</f>
        <v>17981.569</v>
      </c>
      <c r="O223" s="105">
        <v>7.0000000000000007E-2</v>
      </c>
      <c r="P223" s="101">
        <f t="shared" si="20"/>
        <v>19240.278829999999</v>
      </c>
    </row>
    <row r="224" spans="1:16" ht="34.5">
      <c r="A224" s="151"/>
      <c r="B224" s="803"/>
      <c r="C224" s="786"/>
      <c r="D224" s="812"/>
      <c r="E224" s="182"/>
      <c r="F224" s="161"/>
      <c r="G224" s="843"/>
      <c r="H224" s="162"/>
      <c r="I224" s="856"/>
      <c r="J224" s="166"/>
      <c r="K224" s="167"/>
      <c r="L224" s="881"/>
      <c r="M224" s="104">
        <v>9031.68</v>
      </c>
      <c r="N224" s="104">
        <f t="shared" ref="N224:N233" si="21">M224-(M224*0.03)</f>
        <v>8760.7296000000006</v>
      </c>
      <c r="O224" s="105">
        <v>7.0000000000000007E-2</v>
      </c>
      <c r="P224" s="101">
        <f t="shared" si="20"/>
        <v>9373.9806720000015</v>
      </c>
    </row>
    <row r="225" spans="1:16" ht="35.25" thickBot="1">
      <c r="A225" s="152"/>
      <c r="B225" s="803"/>
      <c r="C225" s="786"/>
      <c r="D225" s="812"/>
      <c r="E225" s="182"/>
      <c r="F225" s="161"/>
      <c r="G225" s="843"/>
      <c r="H225" s="162"/>
      <c r="I225" s="856"/>
      <c r="J225" s="166"/>
      <c r="K225" s="167"/>
      <c r="L225" s="881"/>
      <c r="N225" s="104">
        <f t="shared" si="21"/>
        <v>0</v>
      </c>
      <c r="O225" s="105">
        <v>7.0000000000000007E-2</v>
      </c>
      <c r="P225" s="101">
        <f t="shared" si="20"/>
        <v>0</v>
      </c>
    </row>
    <row r="226" spans="1:16" ht="34.5">
      <c r="A226" s="136"/>
      <c r="B226" s="795"/>
      <c r="C226" s="786"/>
      <c r="D226" s="811"/>
      <c r="E226" s="830"/>
      <c r="F226" s="835"/>
      <c r="G226" s="843"/>
      <c r="H226" s="162"/>
      <c r="I226" s="856"/>
      <c r="J226" s="166"/>
      <c r="K226" s="860"/>
      <c r="L226" s="881"/>
      <c r="M226" s="104">
        <v>8478.9599999999991</v>
      </c>
      <c r="N226" s="104">
        <f t="shared" si="21"/>
        <v>8224.5911999999989</v>
      </c>
      <c r="O226" s="105">
        <v>7.0000000000000007E-2</v>
      </c>
      <c r="P226" s="101">
        <f t="shared" si="20"/>
        <v>8800.3125839999993</v>
      </c>
    </row>
    <row r="227" spans="1:16" ht="34.5">
      <c r="A227" s="136"/>
      <c r="B227" s="802"/>
      <c r="C227" s="786"/>
      <c r="D227" s="811"/>
      <c r="E227" s="822"/>
      <c r="F227" s="161"/>
      <c r="G227" s="843"/>
      <c r="H227" s="162"/>
      <c r="I227" s="856"/>
      <c r="J227" s="166"/>
      <c r="K227" s="870"/>
      <c r="L227" s="881"/>
      <c r="M227" s="104">
        <v>11122.62</v>
      </c>
      <c r="N227" s="104">
        <f t="shared" si="21"/>
        <v>10788.941400000002</v>
      </c>
      <c r="O227" s="105">
        <v>7.0000000000000007E-2</v>
      </c>
      <c r="P227" s="101">
        <f t="shared" si="20"/>
        <v>11544.167298000002</v>
      </c>
    </row>
    <row r="228" spans="1:16" ht="34.5">
      <c r="A228" s="136"/>
      <c r="B228" s="802"/>
      <c r="C228" s="786"/>
      <c r="D228" s="811"/>
      <c r="E228" s="822"/>
      <c r="F228" s="161"/>
      <c r="G228" s="843"/>
      <c r="H228" s="162"/>
      <c r="I228" s="856"/>
      <c r="J228" s="166"/>
      <c r="K228" s="871"/>
      <c r="L228" s="881"/>
      <c r="M228" s="104">
        <v>3813.12</v>
      </c>
      <c r="N228" s="104">
        <f t="shared" si="21"/>
        <v>3698.7264</v>
      </c>
      <c r="O228" s="105">
        <v>7.0000000000000007E-2</v>
      </c>
      <c r="P228" s="101">
        <f t="shared" si="20"/>
        <v>3957.637248</v>
      </c>
    </row>
    <row r="229" spans="1:16" ht="34.5">
      <c r="A229" s="136"/>
      <c r="B229" s="796"/>
      <c r="C229" s="786"/>
      <c r="D229" s="811"/>
      <c r="E229" s="822"/>
      <c r="F229" s="161"/>
      <c r="G229" s="843"/>
      <c r="H229" s="162"/>
      <c r="I229" s="856"/>
      <c r="J229" s="166"/>
      <c r="K229" s="167"/>
      <c r="L229" s="881"/>
    </row>
    <row r="230" spans="1:16" ht="28.5" customHeight="1">
      <c r="A230" s="136"/>
      <c r="B230" s="416"/>
      <c r="C230" s="786"/>
      <c r="D230" s="811"/>
      <c r="E230" s="822"/>
      <c r="F230" s="161"/>
      <c r="G230" s="843"/>
      <c r="H230" s="162"/>
      <c r="I230" s="856"/>
      <c r="J230" s="166"/>
      <c r="K230" s="167"/>
      <c r="L230" s="881"/>
    </row>
    <row r="231" spans="1:16" ht="34.5">
      <c r="A231" s="136"/>
      <c r="B231" s="416"/>
      <c r="C231" s="786"/>
      <c r="D231" s="811"/>
      <c r="E231" s="822"/>
      <c r="F231" s="161"/>
      <c r="G231" s="843"/>
      <c r="H231" s="162"/>
      <c r="I231" s="856"/>
      <c r="J231" s="166"/>
      <c r="K231" s="167"/>
      <c r="L231" s="881"/>
    </row>
    <row r="232" spans="1:16" ht="34.5">
      <c r="A232" s="136"/>
      <c r="B232" s="802"/>
      <c r="C232" s="786"/>
      <c r="D232" s="811"/>
      <c r="E232" s="822"/>
      <c r="F232" s="161"/>
      <c r="G232" s="843"/>
      <c r="H232" s="162"/>
      <c r="I232" s="856"/>
      <c r="J232" s="166"/>
      <c r="K232" s="167"/>
      <c r="L232" s="881"/>
    </row>
    <row r="233" spans="1:16" ht="34.5">
      <c r="A233" s="136"/>
      <c r="B233" s="796"/>
      <c r="C233" s="789"/>
      <c r="D233" s="810"/>
      <c r="E233" s="822"/>
      <c r="F233" s="161"/>
      <c r="G233" s="844"/>
      <c r="H233" s="852"/>
      <c r="I233" s="857"/>
      <c r="J233" s="862"/>
      <c r="K233" s="872"/>
      <c r="L233" s="881"/>
      <c r="M233" s="104">
        <v>8640</v>
      </c>
      <c r="N233" s="104">
        <f t="shared" si="21"/>
        <v>8380.7999999999993</v>
      </c>
      <c r="O233" s="105">
        <v>7.0000000000000007E-2</v>
      </c>
      <c r="P233" s="101">
        <f>(N233*O233)+N233</f>
        <v>8967.4559999999983</v>
      </c>
    </row>
    <row r="234" spans="1:16" ht="34.5">
      <c r="A234" s="136"/>
      <c r="B234" s="796"/>
      <c r="C234" s="786"/>
      <c r="D234" s="811"/>
      <c r="E234" s="822"/>
      <c r="F234" s="161"/>
      <c r="G234" s="843"/>
      <c r="H234" s="162"/>
      <c r="I234" s="856"/>
      <c r="J234" s="166"/>
      <c r="K234" s="167"/>
      <c r="L234" s="881"/>
    </row>
    <row r="235" spans="1:16" ht="34.5">
      <c r="A235" s="165"/>
      <c r="B235" s="805"/>
      <c r="C235" s="786"/>
      <c r="D235" s="812"/>
      <c r="E235" s="182"/>
      <c r="F235" s="161"/>
      <c r="G235" s="843"/>
      <c r="H235" s="162"/>
      <c r="I235" s="856"/>
      <c r="J235" s="166"/>
      <c r="K235" s="167"/>
      <c r="L235" s="881"/>
    </row>
    <row r="236" spans="1:16" ht="34.5">
      <c r="F236" s="399"/>
    </row>
    <row r="237" spans="1:16" ht="34.5">
      <c r="A237" s="2" t="s">
        <v>1</v>
      </c>
      <c r="B237" s="793"/>
      <c r="C237" s="785"/>
      <c r="F237" s="399"/>
      <c r="I237" s="853"/>
      <c r="K237" s="867"/>
      <c r="L237" s="878"/>
    </row>
    <row r="238" spans="1:16" ht="34.5">
      <c r="A238" s="3761" t="s">
        <v>2670</v>
      </c>
      <c r="B238" s="3761"/>
      <c r="C238" s="792"/>
      <c r="D238" s="589"/>
      <c r="F238" s="399"/>
      <c r="I238" s="853"/>
      <c r="K238" s="867"/>
      <c r="L238" s="878"/>
    </row>
    <row r="239" spans="1:16" ht="35.25" thickBot="1">
      <c r="F239" s="399"/>
    </row>
    <row r="240" spans="1:16" ht="34.5">
      <c r="A240" s="3770" t="s">
        <v>3</v>
      </c>
      <c r="B240" s="3771"/>
      <c r="C240" s="80" t="s">
        <v>4</v>
      </c>
      <c r="D240" s="808" t="s">
        <v>5</v>
      </c>
      <c r="E240" s="820" t="s">
        <v>6</v>
      </c>
      <c r="F240" s="833" t="s">
        <v>6</v>
      </c>
      <c r="G240" s="841" t="s">
        <v>7</v>
      </c>
      <c r="H240" s="850" t="s">
        <v>8</v>
      </c>
      <c r="I240" s="854" t="s">
        <v>936</v>
      </c>
      <c r="J240" s="860" t="s">
        <v>10</v>
      </c>
      <c r="K240" s="868" t="s">
        <v>10</v>
      </c>
      <c r="L240" s="879" t="s">
        <v>2534</v>
      </c>
      <c r="M240" s="117"/>
    </row>
    <row r="241" spans="1:16" ht="35.25" thickBot="1">
      <c r="A241" s="118"/>
      <c r="B241" s="794"/>
      <c r="C241" s="414"/>
      <c r="D241" s="809" t="s">
        <v>11</v>
      </c>
      <c r="E241" s="821" t="s">
        <v>13</v>
      </c>
      <c r="F241" s="834" t="s">
        <v>12</v>
      </c>
      <c r="G241" s="842"/>
      <c r="H241" s="851" t="s">
        <v>14</v>
      </c>
      <c r="I241" s="855" t="s">
        <v>937</v>
      </c>
      <c r="J241" s="861" t="s">
        <v>16</v>
      </c>
      <c r="K241" s="869" t="s">
        <v>15</v>
      </c>
      <c r="L241" s="880" t="s">
        <v>2535</v>
      </c>
      <c r="M241" s="117"/>
    </row>
    <row r="242" spans="1:16" ht="34.5">
      <c r="A242" s="127"/>
      <c r="B242" s="795"/>
      <c r="C242" s="786"/>
      <c r="D242" s="811"/>
      <c r="E242" s="823"/>
      <c r="F242" s="161"/>
      <c r="G242" s="843"/>
      <c r="H242" s="162"/>
      <c r="I242" s="856"/>
      <c r="J242" s="166"/>
      <c r="K242" s="167"/>
      <c r="L242" s="881"/>
      <c r="M242" s="104">
        <v>3552</v>
      </c>
      <c r="N242" s="104">
        <f t="shared" ref="N242:N258" si="22">M242-(M242*0.03)</f>
        <v>3445.44</v>
      </c>
      <c r="O242" s="105">
        <v>7.0000000000000007E-2</v>
      </c>
      <c r="P242" s="101">
        <f t="shared" ref="P242:P258" si="23">(N242*O242)+N242</f>
        <v>3686.6208000000001</v>
      </c>
    </row>
    <row r="243" spans="1:16" ht="34.5">
      <c r="A243" s="136"/>
      <c r="B243" s="796"/>
      <c r="C243" s="786"/>
      <c r="D243" s="811"/>
      <c r="E243" s="824"/>
      <c r="F243" s="161"/>
      <c r="G243" s="843"/>
      <c r="H243" s="162"/>
      <c r="I243" s="856"/>
      <c r="J243" s="166"/>
      <c r="K243" s="167"/>
      <c r="L243" s="881"/>
      <c r="N243" s="104">
        <f t="shared" si="22"/>
        <v>0</v>
      </c>
      <c r="O243" s="105">
        <v>7.0000000000000007E-2</v>
      </c>
      <c r="P243" s="101">
        <f t="shared" si="23"/>
        <v>0</v>
      </c>
    </row>
    <row r="244" spans="1:16" ht="34.5">
      <c r="A244" s="136"/>
      <c r="B244" s="796"/>
      <c r="C244" s="786"/>
      <c r="D244" s="811"/>
      <c r="E244" s="825"/>
      <c r="F244" s="161"/>
      <c r="G244" s="843"/>
      <c r="H244" s="434"/>
      <c r="I244" s="858"/>
      <c r="J244" s="863"/>
      <c r="K244" s="874"/>
      <c r="L244" s="881"/>
      <c r="M244" s="104">
        <v>9498.06</v>
      </c>
      <c r="N244" s="104">
        <f t="shared" si="22"/>
        <v>9213.118199999999</v>
      </c>
      <c r="O244" s="105">
        <v>7.0000000000000007E-2</v>
      </c>
      <c r="P244" s="101">
        <f t="shared" si="23"/>
        <v>9858.0364739999986</v>
      </c>
    </row>
    <row r="245" spans="1:16" ht="34.5">
      <c r="A245" s="136"/>
      <c r="B245" s="796"/>
      <c r="C245" s="786"/>
      <c r="D245" s="811"/>
      <c r="E245" s="826"/>
      <c r="F245" s="161"/>
      <c r="G245" s="843"/>
      <c r="H245" s="162"/>
      <c r="I245" s="856"/>
      <c r="J245" s="166"/>
      <c r="K245" s="167"/>
      <c r="L245" s="881"/>
      <c r="M245" s="104">
        <v>15305.4</v>
      </c>
      <c r="N245" s="104">
        <f t="shared" si="22"/>
        <v>14846.237999999999</v>
      </c>
      <c r="O245" s="105">
        <v>7.0000000000000007E-2</v>
      </c>
      <c r="P245" s="101">
        <f t="shared" si="23"/>
        <v>15885.47466</v>
      </c>
    </row>
    <row r="246" spans="1:16" ht="34.5">
      <c r="A246" s="136"/>
      <c r="B246" s="796"/>
      <c r="C246" s="786"/>
      <c r="D246" s="811"/>
      <c r="E246" s="182"/>
      <c r="F246" s="161"/>
      <c r="G246" s="843"/>
      <c r="H246" s="162"/>
      <c r="I246" s="856"/>
      <c r="J246" s="166"/>
      <c r="K246" s="167"/>
      <c r="L246" s="881"/>
      <c r="N246" s="104">
        <f t="shared" si="22"/>
        <v>0</v>
      </c>
      <c r="O246" s="105">
        <v>7.0000000000000007E-2</v>
      </c>
      <c r="P246" s="101">
        <f t="shared" si="23"/>
        <v>0</v>
      </c>
    </row>
    <row r="247" spans="1:16" ht="34.5">
      <c r="A247" s="136"/>
      <c r="B247" s="803"/>
      <c r="C247" s="786"/>
      <c r="D247" s="812"/>
      <c r="E247" s="160"/>
      <c r="F247" s="161"/>
      <c r="G247" s="843"/>
      <c r="H247" s="162"/>
      <c r="I247" s="856"/>
      <c r="J247" s="166"/>
      <c r="K247" s="167"/>
      <c r="L247" s="881"/>
      <c r="N247" s="104">
        <f t="shared" si="22"/>
        <v>0</v>
      </c>
      <c r="O247" s="105">
        <v>7.0000000000000007E-2</v>
      </c>
      <c r="P247" s="101">
        <f t="shared" si="23"/>
        <v>0</v>
      </c>
    </row>
    <row r="248" spans="1:16" ht="34.5">
      <c r="A248" s="136"/>
      <c r="B248" s="803"/>
      <c r="C248" s="786"/>
      <c r="D248" s="812"/>
      <c r="E248" s="182"/>
      <c r="F248" s="161"/>
      <c r="G248" s="843"/>
      <c r="H248" s="162"/>
      <c r="I248" s="856"/>
      <c r="J248" s="166"/>
      <c r="K248" s="167"/>
      <c r="L248" s="881"/>
      <c r="N248" s="104">
        <f t="shared" si="22"/>
        <v>0</v>
      </c>
      <c r="O248" s="105">
        <v>7.0000000000000007E-2</v>
      </c>
      <c r="P248" s="101">
        <f t="shared" si="23"/>
        <v>0</v>
      </c>
    </row>
    <row r="249" spans="1:16" ht="34.5">
      <c r="A249" s="136"/>
      <c r="B249" s="803"/>
      <c r="C249" s="786"/>
      <c r="D249" s="812"/>
      <c r="E249" s="182"/>
      <c r="F249" s="161"/>
      <c r="G249" s="843"/>
      <c r="H249" s="162"/>
      <c r="I249" s="856"/>
      <c r="J249" s="166"/>
      <c r="K249" s="167"/>
      <c r="M249" s="104">
        <v>14244.12</v>
      </c>
      <c r="N249" s="104">
        <f t="shared" si="22"/>
        <v>13816.796400000001</v>
      </c>
      <c r="O249" s="105">
        <v>7.0000000000000007E-2</v>
      </c>
      <c r="P249" s="101">
        <f t="shared" si="23"/>
        <v>14783.972148000001</v>
      </c>
    </row>
    <row r="250" spans="1:16" ht="34.5">
      <c r="A250" s="136"/>
      <c r="B250" s="803"/>
      <c r="C250" s="786"/>
      <c r="D250" s="812"/>
      <c r="E250" s="182"/>
      <c r="F250" s="161"/>
      <c r="G250" s="843"/>
      <c r="H250" s="162"/>
      <c r="I250" s="856"/>
      <c r="J250" s="166"/>
      <c r="K250" s="167"/>
      <c r="L250" s="881"/>
      <c r="M250" s="104">
        <v>3240</v>
      </c>
      <c r="N250" s="104">
        <f t="shared" si="22"/>
        <v>3142.8</v>
      </c>
      <c r="O250" s="105">
        <v>7.0000000000000007E-2</v>
      </c>
      <c r="P250" s="101">
        <f t="shared" si="23"/>
        <v>3362.7960000000003</v>
      </c>
    </row>
    <row r="251" spans="1:16" ht="34.5">
      <c r="A251" s="136"/>
      <c r="B251" s="803"/>
      <c r="C251" s="786"/>
      <c r="D251" s="812"/>
      <c r="E251" s="182"/>
      <c r="F251" s="161"/>
      <c r="G251" s="843"/>
      <c r="H251" s="162"/>
      <c r="I251" s="856"/>
      <c r="J251" s="166"/>
      <c r="K251" s="167"/>
      <c r="L251" s="881"/>
      <c r="M251" s="104">
        <v>14700</v>
      </c>
      <c r="N251" s="104">
        <f t="shared" si="22"/>
        <v>14259</v>
      </c>
      <c r="O251" s="105">
        <v>7.0000000000000007E-2</v>
      </c>
      <c r="P251" s="101">
        <f t="shared" si="23"/>
        <v>15257.130000000001</v>
      </c>
    </row>
    <row r="252" spans="1:16" ht="34.5">
      <c r="A252" s="136"/>
      <c r="B252" s="804"/>
      <c r="C252" s="789"/>
      <c r="D252" s="810"/>
      <c r="E252" s="831"/>
      <c r="F252" s="836"/>
      <c r="G252" s="844"/>
      <c r="H252" s="852"/>
      <c r="I252" s="857"/>
      <c r="J252" s="862"/>
      <c r="K252" s="873"/>
      <c r="L252" s="882"/>
      <c r="M252" s="104">
        <v>14582.7</v>
      </c>
      <c r="N252" s="104">
        <f t="shared" si="22"/>
        <v>14145.219000000001</v>
      </c>
      <c r="O252" s="105">
        <v>7.0000000000000007E-2</v>
      </c>
      <c r="P252" s="101">
        <f t="shared" si="23"/>
        <v>15135.384330000001</v>
      </c>
    </row>
    <row r="253" spans="1:16" ht="34.5">
      <c r="A253" s="136"/>
      <c r="B253" s="804"/>
      <c r="C253" s="786"/>
      <c r="D253" s="811"/>
      <c r="E253" s="822"/>
      <c r="F253" s="161"/>
      <c r="G253" s="843"/>
      <c r="H253" s="162"/>
      <c r="I253" s="856"/>
      <c r="J253" s="166"/>
      <c r="K253" s="167"/>
      <c r="L253" s="882"/>
      <c r="M253" s="104">
        <v>13483.8</v>
      </c>
      <c r="N253" s="104">
        <f t="shared" si="22"/>
        <v>13079.286</v>
      </c>
      <c r="O253" s="105">
        <v>7.0000000000000007E-2</v>
      </c>
      <c r="P253" s="101">
        <f t="shared" si="23"/>
        <v>13994.836020000001</v>
      </c>
    </row>
    <row r="254" spans="1:16" ht="34.5">
      <c r="A254" s="136"/>
      <c r="B254" s="805"/>
      <c r="C254" s="789"/>
      <c r="D254" s="810"/>
      <c r="E254" s="822"/>
      <c r="F254" s="161"/>
      <c r="G254" s="844"/>
      <c r="H254" s="852"/>
      <c r="I254" s="857"/>
      <c r="J254" s="862"/>
      <c r="K254" s="873"/>
      <c r="L254" s="882"/>
      <c r="M254" s="104">
        <v>2669.52</v>
      </c>
      <c r="N254" s="104">
        <f t="shared" si="22"/>
        <v>2589.4344000000001</v>
      </c>
      <c r="O254" s="105">
        <v>7.0000000000000007E-2</v>
      </c>
      <c r="P254" s="101">
        <f t="shared" si="23"/>
        <v>2770.6948080000002</v>
      </c>
    </row>
    <row r="255" spans="1:16" ht="34.5">
      <c r="A255" s="136"/>
      <c r="B255" s="805"/>
      <c r="C255" s="789"/>
      <c r="D255" s="810"/>
      <c r="E255" s="822"/>
      <c r="F255" s="161"/>
      <c r="G255" s="844"/>
      <c r="H255" s="852"/>
      <c r="I255" s="857"/>
      <c r="J255" s="862"/>
      <c r="K255" s="873"/>
      <c r="L255" s="882"/>
      <c r="N255" s="104">
        <f t="shared" si="22"/>
        <v>0</v>
      </c>
      <c r="O255" s="105">
        <v>7.0000000000000007E-2</v>
      </c>
      <c r="P255" s="101">
        <f t="shared" si="23"/>
        <v>0</v>
      </c>
    </row>
    <row r="256" spans="1:16" ht="34.5">
      <c r="A256" s="148"/>
      <c r="B256" s="806"/>
      <c r="C256" s="789"/>
      <c r="D256" s="810"/>
      <c r="E256" s="822"/>
      <c r="F256" s="161"/>
      <c r="G256" s="844"/>
      <c r="H256" s="852"/>
      <c r="I256" s="857"/>
      <c r="J256" s="862"/>
      <c r="K256" s="873"/>
      <c r="L256" s="882"/>
      <c r="M256" s="104">
        <v>12972.96</v>
      </c>
      <c r="N256" s="104">
        <f t="shared" si="22"/>
        <v>12583.771199999999</v>
      </c>
      <c r="O256" s="105">
        <v>7.0000000000000007E-2</v>
      </c>
      <c r="P256" s="101">
        <f t="shared" si="23"/>
        <v>13464.635183999999</v>
      </c>
    </row>
    <row r="257" spans="1:16" ht="34.5">
      <c r="A257" s="136"/>
      <c r="B257" s="805"/>
      <c r="C257" s="786"/>
      <c r="D257" s="811"/>
      <c r="E257" s="822"/>
      <c r="F257" s="161"/>
      <c r="G257" s="843"/>
      <c r="H257" s="162"/>
      <c r="I257" s="856"/>
      <c r="J257" s="862"/>
      <c r="K257" s="167"/>
      <c r="L257" s="882"/>
      <c r="M257" s="104">
        <v>12687.84</v>
      </c>
      <c r="N257" s="104">
        <f t="shared" si="22"/>
        <v>12307.2048</v>
      </c>
      <c r="O257" s="105">
        <v>7.0000000000000007E-2</v>
      </c>
      <c r="P257" s="101">
        <f t="shared" si="23"/>
        <v>13168.709135999999</v>
      </c>
    </row>
    <row r="258" spans="1:16" ht="34.5">
      <c r="A258" s="136"/>
      <c r="B258" s="805"/>
      <c r="C258" s="786"/>
      <c r="D258" s="811"/>
      <c r="E258" s="822"/>
      <c r="F258" s="161"/>
      <c r="G258" s="843"/>
      <c r="H258" s="162"/>
      <c r="I258" s="856"/>
      <c r="J258" s="166"/>
      <c r="K258" s="167"/>
      <c r="L258" s="881"/>
      <c r="M258" s="104">
        <v>16572.599999999999</v>
      </c>
      <c r="N258" s="104">
        <f t="shared" si="22"/>
        <v>16075.421999999999</v>
      </c>
      <c r="O258" s="105">
        <v>7.0000000000000007E-2</v>
      </c>
      <c r="P258" s="101">
        <f t="shared" si="23"/>
        <v>17200.701539999998</v>
      </c>
    </row>
    <row r="259" spans="1:16" ht="34.5">
      <c r="A259" s="136"/>
      <c r="B259" s="805"/>
      <c r="C259" s="786"/>
      <c r="D259" s="811"/>
      <c r="E259" s="823"/>
      <c r="F259" s="161"/>
      <c r="G259" s="843"/>
      <c r="H259" s="162"/>
      <c r="I259" s="856"/>
      <c r="J259" s="166"/>
      <c r="K259" s="167"/>
      <c r="L259" s="881"/>
      <c r="M259" s="104">
        <v>6021.12</v>
      </c>
      <c r="N259" s="104">
        <f>M259-(M259*0.03)</f>
        <v>5840.4863999999998</v>
      </c>
      <c r="O259" s="105">
        <v>7.0000000000000007E-2</v>
      </c>
      <c r="P259" s="101">
        <f>(N259*O259)+N259</f>
        <v>6249.3204479999995</v>
      </c>
    </row>
    <row r="260" spans="1:16" ht="34.5">
      <c r="A260" s="136"/>
      <c r="B260" s="805"/>
      <c r="C260" s="786"/>
      <c r="D260" s="811"/>
      <c r="E260" s="823"/>
      <c r="F260" s="161"/>
      <c r="G260" s="843"/>
      <c r="H260" s="162"/>
      <c r="I260" s="856"/>
      <c r="J260" s="166"/>
      <c r="K260" s="167"/>
      <c r="L260" s="881"/>
      <c r="M260" s="104">
        <v>8714.16</v>
      </c>
      <c r="N260" s="104">
        <f>M260-(M260*0.03)</f>
        <v>8452.7351999999992</v>
      </c>
      <c r="O260" s="105">
        <v>7.0000000000000007E-2</v>
      </c>
      <c r="P260" s="101">
        <f>(N260*O260)+N260</f>
        <v>9044.4266639999987</v>
      </c>
    </row>
    <row r="261" spans="1:16" ht="34.5">
      <c r="A261" s="136"/>
      <c r="B261" s="805"/>
      <c r="C261" s="786"/>
      <c r="D261" s="811"/>
      <c r="E261" s="823"/>
      <c r="F261" s="161"/>
      <c r="G261" s="843"/>
      <c r="H261" s="162"/>
      <c r="I261" s="856"/>
      <c r="J261" s="166"/>
      <c r="K261" s="167"/>
      <c r="L261" s="881"/>
      <c r="M261" s="104">
        <v>0</v>
      </c>
      <c r="N261" s="104">
        <f>M261-(M261*0.03)</f>
        <v>0</v>
      </c>
      <c r="O261" s="105">
        <v>7.0000000000000007E-2</v>
      </c>
      <c r="P261" s="101">
        <f t="shared" ref="P261:P267" si="24">(N261*O261)+N261</f>
        <v>0</v>
      </c>
    </row>
    <row r="262" spans="1:16" ht="34.5">
      <c r="A262" s="136"/>
      <c r="B262" s="805"/>
      <c r="C262" s="786"/>
      <c r="D262" s="811"/>
      <c r="E262" s="823"/>
      <c r="F262" s="161"/>
      <c r="G262" s="843"/>
      <c r="H262" s="162"/>
      <c r="I262" s="856"/>
      <c r="J262" s="166"/>
      <c r="K262" s="167"/>
      <c r="L262" s="881"/>
      <c r="M262" s="104">
        <v>18537.7</v>
      </c>
      <c r="N262" s="104">
        <f>M262-(M262*0.03)</f>
        <v>17981.569</v>
      </c>
      <c r="O262" s="105">
        <v>7.0000000000000007E-2</v>
      </c>
      <c r="P262" s="101">
        <f t="shared" si="24"/>
        <v>19240.278829999999</v>
      </c>
    </row>
    <row r="263" spans="1:16" ht="25.5" customHeight="1">
      <c r="A263" s="151"/>
      <c r="B263" s="805"/>
      <c r="C263" s="786"/>
      <c r="D263" s="811"/>
      <c r="E263" s="824"/>
      <c r="F263" s="161"/>
      <c r="G263" s="843"/>
      <c r="H263" s="162"/>
      <c r="I263" s="856"/>
      <c r="J263" s="166"/>
      <c r="K263" s="167"/>
      <c r="L263" s="881"/>
      <c r="M263" s="104">
        <v>9031.68</v>
      </c>
      <c r="N263" s="104">
        <f t="shared" ref="N263:N272" si="25">M263-(M263*0.03)</f>
        <v>8760.7296000000006</v>
      </c>
      <c r="O263" s="105">
        <v>7.0000000000000007E-2</v>
      </c>
      <c r="P263" s="101">
        <f t="shared" si="24"/>
        <v>9373.9806720000015</v>
      </c>
    </row>
    <row r="264" spans="1:16" ht="34.5">
      <c r="A264" s="152"/>
      <c r="B264" s="805"/>
      <c r="C264" s="786"/>
      <c r="D264" s="811"/>
      <c r="E264" s="825"/>
      <c r="F264" s="161"/>
      <c r="G264" s="843"/>
      <c r="H264" s="434"/>
      <c r="I264" s="858"/>
      <c r="J264" s="863"/>
      <c r="K264" s="874"/>
      <c r="L264" s="881"/>
      <c r="N264" s="104">
        <f t="shared" si="25"/>
        <v>0</v>
      </c>
      <c r="O264" s="105">
        <v>7.0000000000000007E-2</v>
      </c>
      <c r="P264" s="101">
        <f t="shared" si="24"/>
        <v>0</v>
      </c>
    </row>
    <row r="265" spans="1:16" ht="34.5">
      <c r="A265" s="136"/>
      <c r="B265" s="805"/>
      <c r="C265" s="786"/>
      <c r="D265" s="811"/>
      <c r="E265" s="826"/>
      <c r="F265" s="161"/>
      <c r="G265" s="843"/>
      <c r="H265" s="162"/>
      <c r="I265" s="856"/>
      <c r="J265" s="166"/>
      <c r="K265" s="167"/>
      <c r="L265" s="881"/>
      <c r="M265" s="104">
        <v>8478.9599999999991</v>
      </c>
      <c r="N265" s="104">
        <f t="shared" si="25"/>
        <v>8224.5911999999989</v>
      </c>
      <c r="O265" s="105">
        <v>7.0000000000000007E-2</v>
      </c>
      <c r="P265" s="101">
        <f t="shared" si="24"/>
        <v>8800.3125839999993</v>
      </c>
    </row>
    <row r="266" spans="1:16" ht="35.25" customHeight="1">
      <c r="A266" s="136"/>
      <c r="B266" s="805"/>
      <c r="C266" s="786"/>
      <c r="D266" s="811"/>
      <c r="E266" s="182"/>
      <c r="F266" s="161"/>
      <c r="G266" s="843"/>
      <c r="H266" s="162"/>
      <c r="I266" s="856"/>
      <c r="J266" s="166"/>
      <c r="K266" s="167"/>
      <c r="L266" s="881"/>
      <c r="M266" s="104">
        <v>11122.62</v>
      </c>
      <c r="N266" s="104">
        <f t="shared" si="25"/>
        <v>10788.941400000002</v>
      </c>
      <c r="O266" s="105">
        <v>7.0000000000000007E-2</v>
      </c>
      <c r="P266" s="101">
        <f t="shared" si="24"/>
        <v>11544.167298000002</v>
      </c>
    </row>
    <row r="267" spans="1:16" ht="34.5">
      <c r="A267" s="136"/>
      <c r="B267" s="805"/>
      <c r="C267" s="786"/>
      <c r="D267" s="812"/>
      <c r="E267" s="160"/>
      <c r="F267" s="161"/>
      <c r="G267" s="843"/>
      <c r="H267" s="162"/>
      <c r="I267" s="856"/>
      <c r="J267" s="166"/>
      <c r="K267" s="167"/>
      <c r="L267" s="881"/>
      <c r="M267" s="104">
        <v>3813.12</v>
      </c>
      <c r="N267" s="104">
        <f t="shared" si="25"/>
        <v>3698.7264</v>
      </c>
      <c r="O267" s="105">
        <v>7.0000000000000007E-2</v>
      </c>
      <c r="P267" s="101">
        <f t="shared" si="24"/>
        <v>3957.637248</v>
      </c>
    </row>
    <row r="268" spans="1:16" ht="34.5">
      <c r="A268" s="136"/>
      <c r="B268" s="805"/>
      <c r="C268" s="786"/>
      <c r="D268" s="812"/>
      <c r="E268" s="182"/>
      <c r="F268" s="161"/>
      <c r="G268" s="843"/>
      <c r="H268" s="162"/>
      <c r="I268" s="856"/>
      <c r="J268" s="166"/>
      <c r="K268" s="167"/>
      <c r="L268" s="881"/>
    </row>
    <row r="269" spans="1:16" ht="34.5">
      <c r="A269" s="136"/>
      <c r="B269" s="805"/>
      <c r="C269" s="786"/>
      <c r="D269" s="812"/>
      <c r="E269" s="182"/>
      <c r="F269" s="161"/>
      <c r="G269" s="843"/>
      <c r="H269" s="162"/>
      <c r="I269" s="856"/>
      <c r="J269" s="166"/>
      <c r="K269" s="167"/>
      <c r="L269" s="881"/>
    </row>
    <row r="270" spans="1:16" ht="34.5">
      <c r="A270" s="136"/>
      <c r="B270" s="805"/>
      <c r="C270" s="786"/>
      <c r="D270" s="812"/>
      <c r="E270" s="182"/>
      <c r="F270" s="161"/>
      <c r="G270" s="843"/>
      <c r="H270" s="162"/>
      <c r="I270" s="856"/>
      <c r="J270" s="166"/>
      <c r="K270" s="167"/>
      <c r="L270" s="881"/>
    </row>
    <row r="271" spans="1:16" ht="34.5">
      <c r="A271" s="136"/>
      <c r="B271" s="805"/>
      <c r="C271" s="786"/>
      <c r="D271" s="812"/>
      <c r="E271" s="182"/>
      <c r="F271" s="161"/>
      <c r="G271" s="843"/>
      <c r="H271" s="162"/>
      <c r="I271" s="856"/>
      <c r="J271" s="166"/>
      <c r="K271" s="167"/>
      <c r="L271" s="881"/>
    </row>
    <row r="272" spans="1:16" ht="34.5">
      <c r="A272" s="136"/>
      <c r="B272" s="805"/>
      <c r="C272" s="786"/>
      <c r="D272" s="812"/>
      <c r="E272" s="182"/>
      <c r="F272" s="161"/>
      <c r="G272" s="843"/>
      <c r="H272" s="162"/>
      <c r="I272" s="856"/>
      <c r="J272" s="166"/>
      <c r="K272" s="167"/>
      <c r="L272" s="881"/>
      <c r="M272" s="104">
        <v>8640</v>
      </c>
      <c r="N272" s="104">
        <f t="shared" si="25"/>
        <v>8380.7999999999993</v>
      </c>
      <c r="O272" s="105">
        <v>7.0000000000000007E-2</v>
      </c>
      <c r="P272" s="101">
        <f>(N272*O272)+N272</f>
        <v>8967.4559999999983</v>
      </c>
    </row>
    <row r="273" spans="1:16" ht="34.5">
      <c r="A273" s="165"/>
      <c r="B273" s="805"/>
      <c r="C273" s="786"/>
      <c r="D273" s="812"/>
      <c r="E273" s="160"/>
      <c r="F273" s="161"/>
      <c r="G273" s="843"/>
      <c r="H273" s="162"/>
      <c r="I273" s="856"/>
      <c r="J273" s="166"/>
      <c r="K273" s="167"/>
      <c r="L273" s="881"/>
    </row>
    <row r="274" spans="1:16" ht="34.5">
      <c r="A274" s="168"/>
      <c r="B274" s="790"/>
      <c r="C274" s="790"/>
      <c r="D274" s="783"/>
      <c r="E274" s="618"/>
      <c r="F274" s="618"/>
      <c r="G274" s="848"/>
      <c r="H274" s="468"/>
      <c r="I274" s="783"/>
      <c r="J274" s="865"/>
      <c r="K274" s="618"/>
      <c r="L274" s="883"/>
      <c r="M274" s="3753"/>
    </row>
    <row r="275" spans="1:16" ht="34.5">
      <c r="F275" s="399"/>
    </row>
    <row r="276" spans="1:16" ht="34.5">
      <c r="A276" s="2" t="s">
        <v>1</v>
      </c>
      <c r="B276" s="793"/>
      <c r="C276" s="785"/>
      <c r="F276" s="399"/>
      <c r="I276" s="853"/>
      <c r="K276" s="867"/>
      <c r="L276" s="878"/>
    </row>
    <row r="277" spans="1:16" ht="34.5">
      <c r="A277" s="3761" t="s">
        <v>2670</v>
      </c>
      <c r="B277" s="3761"/>
      <c r="C277" s="792"/>
      <c r="D277" s="589"/>
      <c r="F277" s="399"/>
      <c r="I277" s="853"/>
      <c r="K277" s="867"/>
      <c r="L277" s="878"/>
    </row>
    <row r="278" spans="1:16" ht="35.25" thickBot="1">
      <c r="F278" s="399"/>
    </row>
    <row r="279" spans="1:16" ht="34.5">
      <c r="A279" s="3770" t="s">
        <v>3</v>
      </c>
      <c r="B279" s="3771"/>
      <c r="C279" s="80" t="s">
        <v>4</v>
      </c>
      <c r="D279" s="808" t="s">
        <v>5</v>
      </c>
      <c r="E279" s="820" t="s">
        <v>6</v>
      </c>
      <c r="F279" s="833" t="s">
        <v>6</v>
      </c>
      <c r="G279" s="841" t="s">
        <v>7</v>
      </c>
      <c r="H279" s="850" t="s">
        <v>8</v>
      </c>
      <c r="I279" s="854" t="s">
        <v>936</v>
      </c>
      <c r="J279" s="860" t="s">
        <v>10</v>
      </c>
      <c r="K279" s="868" t="s">
        <v>10</v>
      </c>
      <c r="L279" s="879" t="s">
        <v>2534</v>
      </c>
      <c r="M279" s="117"/>
    </row>
    <row r="280" spans="1:16" ht="35.25" thickBot="1">
      <c r="A280" s="118"/>
      <c r="B280" s="794"/>
      <c r="C280" s="414"/>
      <c r="D280" s="809" t="s">
        <v>11</v>
      </c>
      <c r="E280" s="821" t="s">
        <v>13</v>
      </c>
      <c r="F280" s="834" t="s">
        <v>12</v>
      </c>
      <c r="G280" s="842"/>
      <c r="H280" s="851" t="s">
        <v>14</v>
      </c>
      <c r="I280" s="855" t="s">
        <v>937</v>
      </c>
      <c r="J280" s="861" t="s">
        <v>16</v>
      </c>
      <c r="K280" s="869" t="s">
        <v>15</v>
      </c>
      <c r="L280" s="880" t="s">
        <v>2535</v>
      </c>
      <c r="M280" s="117"/>
    </row>
    <row r="281" spans="1:16" ht="34.5">
      <c r="A281" s="127"/>
      <c r="B281" s="805"/>
      <c r="C281" s="786"/>
      <c r="D281" s="811"/>
      <c r="E281" s="830"/>
      <c r="F281" s="835"/>
      <c r="G281" s="843"/>
      <c r="H281" s="162"/>
      <c r="I281" s="856"/>
      <c r="J281" s="166"/>
      <c r="K281" s="860"/>
      <c r="L281" s="881"/>
      <c r="M281" s="104">
        <v>3552</v>
      </c>
      <c r="N281" s="104">
        <f t="shared" ref="N281:N297" si="26">M281-(M281*0.03)</f>
        <v>3445.44</v>
      </c>
      <c r="O281" s="105">
        <v>7.0000000000000007E-2</v>
      </c>
      <c r="P281" s="101">
        <f t="shared" ref="P281:P297" si="27">(N281*O281)+N281</f>
        <v>3686.6208000000001</v>
      </c>
    </row>
    <row r="282" spans="1:16" ht="34.5">
      <c r="A282" s="136"/>
      <c r="B282" s="805"/>
      <c r="C282" s="786"/>
      <c r="D282" s="811"/>
      <c r="E282" s="822"/>
      <c r="F282" s="161"/>
      <c r="G282" s="843"/>
      <c r="H282" s="162"/>
      <c r="I282" s="856"/>
      <c r="J282" s="166"/>
      <c r="K282" s="870"/>
      <c r="L282" s="881"/>
      <c r="N282" s="104">
        <f t="shared" si="26"/>
        <v>0</v>
      </c>
      <c r="O282" s="105">
        <v>7.0000000000000007E-2</v>
      </c>
      <c r="P282" s="101">
        <f t="shared" si="27"/>
        <v>0</v>
      </c>
    </row>
    <row r="283" spans="1:16" ht="34.5">
      <c r="A283" s="136"/>
      <c r="B283" s="807"/>
      <c r="C283" s="786"/>
      <c r="D283" s="811"/>
      <c r="E283" s="822"/>
      <c r="F283" s="161"/>
      <c r="G283" s="843"/>
      <c r="H283" s="162"/>
      <c r="I283" s="856"/>
      <c r="J283" s="166"/>
      <c r="K283" s="871"/>
      <c r="L283" s="881"/>
      <c r="M283" s="104">
        <v>9498.06</v>
      </c>
      <c r="N283" s="104">
        <f t="shared" si="26"/>
        <v>9213.118199999999</v>
      </c>
      <c r="O283" s="105">
        <v>7.0000000000000007E-2</v>
      </c>
      <c r="P283" s="101">
        <f t="shared" si="27"/>
        <v>9858.0364739999986</v>
      </c>
    </row>
    <row r="284" spans="1:16" ht="34.5">
      <c r="A284" s="136"/>
      <c r="B284" s="807"/>
      <c r="C284" s="786"/>
      <c r="D284" s="811"/>
      <c r="E284" s="822"/>
      <c r="F284" s="161"/>
      <c r="G284" s="843"/>
      <c r="H284" s="162"/>
      <c r="I284" s="856"/>
      <c r="J284" s="166"/>
      <c r="K284" s="167"/>
      <c r="L284" s="881"/>
      <c r="M284" s="104">
        <v>15305.4</v>
      </c>
      <c r="N284" s="104">
        <f t="shared" si="26"/>
        <v>14846.237999999999</v>
      </c>
      <c r="O284" s="105">
        <v>7.0000000000000007E-2</v>
      </c>
      <c r="P284" s="101">
        <f t="shared" si="27"/>
        <v>15885.47466</v>
      </c>
    </row>
    <row r="285" spans="1:16" ht="34.5">
      <c r="A285" s="136"/>
      <c r="B285" s="805"/>
      <c r="C285" s="786"/>
      <c r="D285" s="811"/>
      <c r="E285" s="822"/>
      <c r="F285" s="161"/>
      <c r="G285" s="843"/>
      <c r="H285" s="162"/>
      <c r="I285" s="856"/>
      <c r="J285" s="166"/>
      <c r="K285" s="167"/>
      <c r="L285" s="881"/>
      <c r="N285" s="104">
        <f t="shared" si="26"/>
        <v>0</v>
      </c>
      <c r="O285" s="105">
        <v>7.0000000000000007E-2</v>
      </c>
      <c r="P285" s="101">
        <f t="shared" si="27"/>
        <v>0</v>
      </c>
    </row>
    <row r="286" spans="1:16" ht="34.5">
      <c r="A286" s="136"/>
      <c r="B286" s="805"/>
      <c r="C286" s="786"/>
      <c r="D286" s="811"/>
      <c r="E286" s="822"/>
      <c r="F286" s="161"/>
      <c r="G286" s="843"/>
      <c r="H286" s="162"/>
      <c r="I286" s="856"/>
      <c r="J286" s="166"/>
      <c r="K286" s="167"/>
      <c r="L286" s="881"/>
      <c r="N286" s="104">
        <f t="shared" si="26"/>
        <v>0</v>
      </c>
      <c r="O286" s="105">
        <v>7.0000000000000007E-2</v>
      </c>
      <c r="P286" s="101">
        <f t="shared" si="27"/>
        <v>0</v>
      </c>
    </row>
    <row r="287" spans="1:16" ht="34.5">
      <c r="A287" s="136"/>
      <c r="B287" s="805"/>
      <c r="C287" s="786"/>
      <c r="D287" s="811"/>
      <c r="E287" s="822"/>
      <c r="F287" s="161"/>
      <c r="G287" s="843"/>
      <c r="H287" s="162"/>
      <c r="I287" s="856"/>
      <c r="J287" s="166"/>
      <c r="K287" s="167"/>
      <c r="L287" s="881"/>
      <c r="N287" s="104">
        <f t="shared" si="26"/>
        <v>0</v>
      </c>
      <c r="O287" s="105">
        <v>7.0000000000000007E-2</v>
      </c>
      <c r="P287" s="101">
        <f t="shared" si="27"/>
        <v>0</v>
      </c>
    </row>
    <row r="288" spans="1:16" ht="34.5">
      <c r="A288" s="136"/>
      <c r="B288" s="807"/>
      <c r="C288" s="789"/>
      <c r="D288" s="810"/>
      <c r="E288" s="822"/>
      <c r="F288" s="161"/>
      <c r="G288" s="844"/>
      <c r="H288" s="852"/>
      <c r="I288" s="857"/>
      <c r="J288" s="862"/>
      <c r="K288" s="872"/>
      <c r="M288" s="104">
        <v>14244.12</v>
      </c>
      <c r="N288" s="104">
        <f t="shared" si="26"/>
        <v>13816.796400000001</v>
      </c>
      <c r="O288" s="105">
        <v>7.0000000000000007E-2</v>
      </c>
      <c r="P288" s="101">
        <f t="shared" si="27"/>
        <v>14783.972148000001</v>
      </c>
    </row>
    <row r="289" spans="1:16" ht="34.5">
      <c r="A289" s="136"/>
      <c r="B289" s="804"/>
      <c r="C289" s="786"/>
      <c r="D289" s="811"/>
      <c r="E289" s="822"/>
      <c r="F289" s="161"/>
      <c r="G289" s="843"/>
      <c r="H289" s="162"/>
      <c r="I289" s="856"/>
      <c r="J289" s="166"/>
      <c r="K289" s="167"/>
      <c r="L289" s="881"/>
      <c r="M289" s="104">
        <v>3240</v>
      </c>
      <c r="N289" s="104">
        <f t="shared" si="26"/>
        <v>3142.8</v>
      </c>
      <c r="O289" s="105">
        <v>7.0000000000000007E-2</v>
      </c>
      <c r="P289" s="101">
        <f t="shared" si="27"/>
        <v>3362.7960000000003</v>
      </c>
    </row>
    <row r="290" spans="1:16" ht="34.5">
      <c r="A290" s="136"/>
      <c r="B290" s="804"/>
      <c r="C290" s="786"/>
      <c r="D290" s="811"/>
      <c r="E290" s="822"/>
      <c r="F290" s="161"/>
      <c r="G290" s="843"/>
      <c r="H290" s="162"/>
      <c r="I290" s="856"/>
      <c r="J290" s="166"/>
      <c r="K290" s="167"/>
      <c r="L290" s="881"/>
      <c r="M290" s="104">
        <v>14700</v>
      </c>
      <c r="N290" s="104">
        <f t="shared" si="26"/>
        <v>14259</v>
      </c>
      <c r="O290" s="105">
        <v>7.0000000000000007E-2</v>
      </c>
      <c r="P290" s="101">
        <f t="shared" si="27"/>
        <v>15257.130000000001</v>
      </c>
    </row>
    <row r="291" spans="1:16" ht="34.5">
      <c r="A291" s="136"/>
      <c r="B291" s="804"/>
      <c r="C291" s="789"/>
      <c r="D291" s="810"/>
      <c r="E291" s="831"/>
      <c r="F291" s="836"/>
      <c r="G291" s="844"/>
      <c r="H291" s="852"/>
      <c r="I291" s="857"/>
      <c r="J291" s="862"/>
      <c r="K291" s="873"/>
      <c r="L291" s="882"/>
      <c r="M291" s="104">
        <v>14582.7</v>
      </c>
      <c r="N291" s="104">
        <f t="shared" si="26"/>
        <v>14145.219000000001</v>
      </c>
      <c r="O291" s="105">
        <v>7.0000000000000007E-2</v>
      </c>
      <c r="P291" s="101">
        <f t="shared" si="27"/>
        <v>15135.384330000001</v>
      </c>
    </row>
    <row r="292" spans="1:16" ht="34.5">
      <c r="A292" s="136"/>
      <c r="B292" s="804"/>
      <c r="C292" s="786"/>
      <c r="D292" s="811"/>
      <c r="E292" s="822"/>
      <c r="F292" s="161"/>
      <c r="G292" s="843"/>
      <c r="H292" s="162"/>
      <c r="I292" s="856"/>
      <c r="J292" s="166"/>
      <c r="K292" s="167"/>
      <c r="L292" s="882"/>
      <c r="M292" s="104">
        <v>13483.8</v>
      </c>
      <c r="N292" s="104">
        <f t="shared" si="26"/>
        <v>13079.286</v>
      </c>
      <c r="O292" s="105">
        <v>7.0000000000000007E-2</v>
      </c>
      <c r="P292" s="101">
        <f t="shared" si="27"/>
        <v>13994.836020000001</v>
      </c>
    </row>
    <row r="293" spans="1:16" ht="34.5">
      <c r="A293" s="136"/>
      <c r="B293" s="805"/>
      <c r="C293" s="789"/>
      <c r="D293" s="810"/>
      <c r="E293" s="822"/>
      <c r="F293" s="161"/>
      <c r="G293" s="844"/>
      <c r="H293" s="852"/>
      <c r="I293" s="857"/>
      <c r="J293" s="862"/>
      <c r="K293" s="873"/>
      <c r="L293" s="882"/>
      <c r="M293" s="104">
        <v>2669.52</v>
      </c>
      <c r="N293" s="104">
        <f t="shared" si="26"/>
        <v>2589.4344000000001</v>
      </c>
      <c r="O293" s="105">
        <v>7.0000000000000007E-2</v>
      </c>
      <c r="P293" s="101">
        <f t="shared" si="27"/>
        <v>2770.6948080000002</v>
      </c>
    </row>
    <row r="294" spans="1:16" ht="34.5">
      <c r="A294" s="136"/>
      <c r="B294" s="805"/>
      <c r="C294" s="789"/>
      <c r="D294" s="810"/>
      <c r="E294" s="822"/>
      <c r="F294" s="161"/>
      <c r="G294" s="844"/>
      <c r="H294" s="852"/>
      <c r="I294" s="857"/>
      <c r="J294" s="862"/>
      <c r="K294" s="873"/>
      <c r="L294" s="882"/>
      <c r="N294" s="104">
        <f t="shared" si="26"/>
        <v>0</v>
      </c>
      <c r="O294" s="105">
        <v>7.0000000000000007E-2</v>
      </c>
      <c r="P294" s="101">
        <f t="shared" si="27"/>
        <v>0</v>
      </c>
    </row>
    <row r="295" spans="1:16" ht="34.5">
      <c r="A295" s="148"/>
      <c r="B295" s="806"/>
      <c r="C295" s="789"/>
      <c r="D295" s="810"/>
      <c r="E295" s="822"/>
      <c r="F295" s="161"/>
      <c r="G295" s="844"/>
      <c r="H295" s="852"/>
      <c r="I295" s="857"/>
      <c r="J295" s="862"/>
      <c r="K295" s="873"/>
      <c r="L295" s="882"/>
      <c r="M295" s="104">
        <v>12972.96</v>
      </c>
      <c r="N295" s="104">
        <f t="shared" si="26"/>
        <v>12583.771199999999</v>
      </c>
      <c r="O295" s="105">
        <v>7.0000000000000007E-2</v>
      </c>
      <c r="P295" s="101">
        <f t="shared" si="27"/>
        <v>13464.635183999999</v>
      </c>
    </row>
    <row r="296" spans="1:16" ht="34.5">
      <c r="A296" s="136"/>
      <c r="B296" s="805"/>
      <c r="C296" s="786"/>
      <c r="D296" s="811"/>
      <c r="E296" s="822"/>
      <c r="F296" s="161"/>
      <c r="G296" s="843"/>
      <c r="H296" s="162"/>
      <c r="I296" s="856"/>
      <c r="J296" s="862"/>
      <c r="K296" s="167"/>
      <c r="L296" s="882"/>
      <c r="M296" s="104">
        <v>12687.84</v>
      </c>
      <c r="N296" s="104">
        <f t="shared" si="26"/>
        <v>12307.2048</v>
      </c>
      <c r="O296" s="105">
        <v>7.0000000000000007E-2</v>
      </c>
      <c r="P296" s="101">
        <f t="shared" si="27"/>
        <v>13168.709135999999</v>
      </c>
    </row>
    <row r="297" spans="1:16" ht="34.5">
      <c r="A297" s="136"/>
      <c r="B297" s="805"/>
      <c r="C297" s="786"/>
      <c r="D297" s="811"/>
      <c r="E297" s="822"/>
      <c r="F297" s="161"/>
      <c r="G297" s="843"/>
      <c r="H297" s="162"/>
      <c r="I297" s="856"/>
      <c r="J297" s="166"/>
      <c r="K297" s="167"/>
      <c r="L297" s="881"/>
      <c r="M297" s="104">
        <v>16572.599999999999</v>
      </c>
      <c r="N297" s="104">
        <f t="shared" si="26"/>
        <v>16075.421999999999</v>
      </c>
      <c r="O297" s="105">
        <v>7.0000000000000007E-2</v>
      </c>
      <c r="P297" s="101">
        <f t="shared" si="27"/>
        <v>17200.701539999998</v>
      </c>
    </row>
    <row r="298" spans="1:16" ht="34.5">
      <c r="A298" s="136"/>
      <c r="B298" s="805"/>
      <c r="C298" s="786"/>
      <c r="D298" s="811"/>
      <c r="E298" s="823"/>
      <c r="F298" s="161"/>
      <c r="G298" s="843"/>
      <c r="H298" s="162"/>
      <c r="I298" s="856"/>
      <c r="J298" s="166"/>
      <c r="K298" s="167"/>
      <c r="L298" s="881"/>
      <c r="M298" s="104">
        <v>6021.12</v>
      </c>
      <c r="N298" s="104">
        <f>M298-(M298*0.03)</f>
        <v>5840.4863999999998</v>
      </c>
      <c r="O298" s="105">
        <v>7.0000000000000007E-2</v>
      </c>
      <c r="P298" s="101">
        <f>(N298*O298)+N298</f>
        <v>6249.3204479999995</v>
      </c>
    </row>
    <row r="299" spans="1:16" ht="34.5">
      <c r="A299" s="136"/>
      <c r="B299" s="805"/>
      <c r="C299" s="786"/>
      <c r="D299" s="811"/>
      <c r="E299" s="823"/>
      <c r="F299" s="161"/>
      <c r="G299" s="843"/>
      <c r="H299" s="162"/>
      <c r="I299" s="856"/>
      <c r="J299" s="166"/>
      <c r="K299" s="167"/>
      <c r="L299" s="881"/>
      <c r="M299" s="104">
        <v>8714.16</v>
      </c>
      <c r="N299" s="104">
        <f>M299-(M299*0.03)</f>
        <v>8452.7351999999992</v>
      </c>
      <c r="O299" s="105">
        <v>7.0000000000000007E-2</v>
      </c>
      <c r="P299" s="101">
        <f>(N299*O299)+N299</f>
        <v>9044.4266639999987</v>
      </c>
    </row>
    <row r="300" spans="1:16" ht="34.5">
      <c r="A300" s="136"/>
      <c r="B300" s="805"/>
      <c r="C300" s="786"/>
      <c r="D300" s="811"/>
      <c r="E300" s="823"/>
      <c r="F300" s="161"/>
      <c r="G300" s="843"/>
      <c r="H300" s="162"/>
      <c r="I300" s="856"/>
      <c r="J300" s="166"/>
      <c r="K300" s="167"/>
      <c r="L300" s="881"/>
      <c r="M300" s="104">
        <v>0</v>
      </c>
      <c r="N300" s="104">
        <f>M300-(M300*0.03)</f>
        <v>0</v>
      </c>
      <c r="O300" s="105">
        <v>7.0000000000000007E-2</v>
      </c>
      <c r="P300" s="101">
        <f t="shared" ref="P300:P306" si="28">(N300*O300)+N300</f>
        <v>0</v>
      </c>
    </row>
    <row r="301" spans="1:16" ht="35.25" customHeight="1">
      <c r="A301" s="136"/>
      <c r="B301" s="805"/>
      <c r="C301" s="786"/>
      <c r="D301" s="811"/>
      <c r="E301" s="823"/>
      <c r="F301" s="161"/>
      <c r="G301" s="843"/>
      <c r="H301" s="162"/>
      <c r="I301" s="856"/>
      <c r="J301" s="166"/>
      <c r="K301" s="167"/>
      <c r="L301" s="881"/>
      <c r="M301" s="104">
        <v>18537.7</v>
      </c>
      <c r="N301" s="104">
        <f>M301-(M301*0.03)</f>
        <v>17981.569</v>
      </c>
      <c r="O301" s="105">
        <v>7.0000000000000007E-2</v>
      </c>
      <c r="P301" s="101">
        <f t="shared" si="28"/>
        <v>19240.278829999999</v>
      </c>
    </row>
    <row r="302" spans="1:16" ht="34.5">
      <c r="A302" s="151"/>
      <c r="B302" s="805"/>
      <c r="C302" s="786"/>
      <c r="D302" s="811"/>
      <c r="E302" s="824"/>
      <c r="F302" s="161"/>
      <c r="G302" s="843"/>
      <c r="H302" s="162"/>
      <c r="I302" s="856"/>
      <c r="J302" s="166"/>
      <c r="K302" s="167"/>
      <c r="L302" s="881"/>
      <c r="M302" s="104">
        <v>9031.68</v>
      </c>
      <c r="N302" s="104">
        <f t="shared" ref="N302:N311" si="29">M302-(M302*0.03)</f>
        <v>8760.7296000000006</v>
      </c>
      <c r="O302" s="105">
        <v>7.0000000000000007E-2</v>
      </c>
      <c r="P302" s="101">
        <f t="shared" si="28"/>
        <v>9373.9806720000015</v>
      </c>
    </row>
    <row r="303" spans="1:16" ht="34.5">
      <c r="A303" s="152"/>
      <c r="B303" s="805"/>
      <c r="C303" s="786"/>
      <c r="D303" s="811"/>
      <c r="E303" s="825"/>
      <c r="F303" s="161"/>
      <c r="G303" s="843"/>
      <c r="H303" s="434"/>
      <c r="I303" s="858"/>
      <c r="J303" s="863"/>
      <c r="K303" s="874"/>
      <c r="L303" s="881"/>
      <c r="N303" s="104">
        <f t="shared" si="29"/>
        <v>0</v>
      </c>
      <c r="O303" s="105">
        <v>7.0000000000000007E-2</v>
      </c>
      <c r="P303" s="101">
        <f t="shared" si="28"/>
        <v>0</v>
      </c>
    </row>
    <row r="304" spans="1:16" ht="34.5">
      <c r="A304" s="136"/>
      <c r="B304" s="805"/>
      <c r="C304" s="786"/>
      <c r="D304" s="811"/>
      <c r="E304" s="826"/>
      <c r="F304" s="161"/>
      <c r="G304" s="843"/>
      <c r="H304" s="162"/>
      <c r="I304" s="856"/>
      <c r="J304" s="166"/>
      <c r="K304" s="167"/>
      <c r="L304" s="881"/>
      <c r="M304" s="104">
        <v>8478.9599999999991</v>
      </c>
      <c r="N304" s="104">
        <f t="shared" si="29"/>
        <v>8224.5911999999989</v>
      </c>
      <c r="O304" s="105">
        <v>7.0000000000000007E-2</v>
      </c>
      <c r="P304" s="101">
        <f t="shared" si="28"/>
        <v>8800.3125839999993</v>
      </c>
    </row>
    <row r="305" spans="1:16" ht="34.5">
      <c r="A305" s="136"/>
      <c r="B305" s="805"/>
      <c r="C305" s="786"/>
      <c r="D305" s="811"/>
      <c r="E305" s="182"/>
      <c r="F305" s="161"/>
      <c r="G305" s="843"/>
      <c r="H305" s="162"/>
      <c r="I305" s="856"/>
      <c r="J305" s="166"/>
      <c r="K305" s="167"/>
      <c r="L305" s="881"/>
      <c r="M305" s="104">
        <v>11122.62</v>
      </c>
      <c r="N305" s="104">
        <f t="shared" si="29"/>
        <v>10788.941400000002</v>
      </c>
      <c r="O305" s="105">
        <v>7.0000000000000007E-2</v>
      </c>
      <c r="P305" s="101">
        <f t="shared" si="28"/>
        <v>11544.167298000002</v>
      </c>
    </row>
    <row r="306" spans="1:16" ht="34.5">
      <c r="A306" s="136"/>
      <c r="B306" s="805"/>
      <c r="C306" s="786"/>
      <c r="D306" s="812"/>
      <c r="E306" s="160"/>
      <c r="F306" s="161"/>
      <c r="G306" s="843"/>
      <c r="H306" s="162"/>
      <c r="I306" s="856"/>
      <c r="J306" s="166"/>
      <c r="K306" s="167"/>
      <c r="L306" s="881"/>
      <c r="M306" s="104">
        <v>3813.12</v>
      </c>
      <c r="N306" s="104">
        <f t="shared" si="29"/>
        <v>3698.7264</v>
      </c>
      <c r="O306" s="105">
        <v>7.0000000000000007E-2</v>
      </c>
      <c r="P306" s="101">
        <f t="shared" si="28"/>
        <v>3957.637248</v>
      </c>
    </row>
    <row r="307" spans="1:16" ht="34.5">
      <c r="A307" s="136"/>
      <c r="B307" s="805"/>
      <c r="C307" s="786"/>
      <c r="D307" s="812"/>
      <c r="E307" s="182"/>
      <c r="F307" s="161"/>
      <c r="G307" s="843"/>
      <c r="H307" s="162"/>
      <c r="I307" s="856"/>
      <c r="J307" s="166"/>
      <c r="K307" s="167"/>
      <c r="L307" s="881"/>
    </row>
    <row r="308" spans="1:16" ht="34.5">
      <c r="A308" s="136"/>
      <c r="B308" s="805"/>
      <c r="C308" s="786"/>
      <c r="D308" s="812"/>
      <c r="E308" s="182"/>
      <c r="F308" s="161"/>
      <c r="G308" s="843"/>
      <c r="H308" s="162"/>
      <c r="I308" s="856"/>
      <c r="J308" s="166"/>
      <c r="K308" s="167"/>
      <c r="L308" s="881"/>
    </row>
    <row r="309" spans="1:16" ht="34.5">
      <c r="A309" s="136"/>
      <c r="B309" s="805"/>
      <c r="C309" s="786"/>
      <c r="D309" s="812"/>
      <c r="E309" s="182"/>
      <c r="F309" s="161"/>
      <c r="G309" s="843"/>
      <c r="H309" s="162"/>
      <c r="I309" s="856"/>
      <c r="J309" s="166"/>
      <c r="K309" s="167"/>
      <c r="L309" s="881"/>
    </row>
    <row r="310" spans="1:16" ht="34.5">
      <c r="A310" s="136"/>
      <c r="B310" s="805"/>
      <c r="C310" s="786"/>
      <c r="D310" s="812"/>
      <c r="E310" s="182"/>
      <c r="F310" s="161"/>
      <c r="G310" s="843"/>
      <c r="H310" s="162"/>
      <c r="I310" s="856"/>
      <c r="J310" s="166"/>
      <c r="K310" s="167"/>
      <c r="L310" s="881"/>
    </row>
    <row r="311" spans="1:16" ht="34.5">
      <c r="A311" s="136"/>
      <c r="B311" s="805"/>
      <c r="C311" s="786"/>
      <c r="D311" s="812"/>
      <c r="E311" s="182"/>
      <c r="F311" s="161"/>
      <c r="G311" s="843"/>
      <c r="H311" s="162"/>
      <c r="I311" s="856"/>
      <c r="J311" s="166"/>
      <c r="K311" s="167"/>
      <c r="L311" s="881"/>
      <c r="M311" s="104">
        <v>8640</v>
      </c>
      <c r="N311" s="104">
        <f t="shared" si="29"/>
        <v>8380.7999999999993</v>
      </c>
      <c r="O311" s="105">
        <v>7.0000000000000007E-2</v>
      </c>
      <c r="P311" s="101">
        <f>(N311*O311)+N311</f>
        <v>8967.4559999999983</v>
      </c>
    </row>
    <row r="312" spans="1:16" ht="34.5">
      <c r="A312" s="165"/>
      <c r="B312" s="805"/>
      <c r="C312" s="786"/>
      <c r="D312" s="812"/>
      <c r="E312" s="160"/>
      <c r="F312" s="161"/>
      <c r="G312" s="843"/>
      <c r="H312" s="162"/>
      <c r="I312" s="856"/>
      <c r="J312" s="166"/>
      <c r="K312" s="167"/>
      <c r="L312" s="881"/>
    </row>
    <row r="313" spans="1:16" ht="34.5">
      <c r="A313" s="168"/>
      <c r="B313" s="790"/>
      <c r="C313" s="790"/>
      <c r="D313" s="783"/>
      <c r="E313" s="618"/>
      <c r="F313" s="618"/>
      <c r="G313" s="848"/>
      <c r="H313" s="468"/>
      <c r="I313" s="783"/>
      <c r="J313" s="865"/>
      <c r="K313" s="618"/>
      <c r="L313" s="883"/>
      <c r="M313" s="3753"/>
    </row>
    <row r="314" spans="1:16" ht="34.5">
      <c r="F314" s="399"/>
    </row>
    <row r="315" spans="1:16" ht="34.5">
      <c r="A315" s="2" t="s">
        <v>1</v>
      </c>
      <c r="B315" s="793"/>
      <c r="C315" s="785"/>
      <c r="F315" s="399"/>
      <c r="I315" s="853"/>
      <c r="K315" s="867"/>
      <c r="L315" s="878"/>
    </row>
    <row r="316" spans="1:16" ht="34.5">
      <c r="A316" s="3761" t="s">
        <v>2670</v>
      </c>
      <c r="B316" s="3761"/>
      <c r="C316" s="792"/>
      <c r="D316" s="589"/>
      <c r="F316" s="399"/>
      <c r="I316" s="853"/>
      <c r="K316" s="867"/>
      <c r="L316" s="878"/>
    </row>
    <row r="317" spans="1:16" ht="35.25" thickBot="1">
      <c r="F317" s="399"/>
    </row>
    <row r="318" spans="1:16" ht="34.5">
      <c r="A318" s="3770" t="s">
        <v>3</v>
      </c>
      <c r="B318" s="3771"/>
      <c r="C318" s="80" t="s">
        <v>4</v>
      </c>
      <c r="D318" s="808" t="s">
        <v>5</v>
      </c>
      <c r="E318" s="820" t="s">
        <v>6</v>
      </c>
      <c r="F318" s="833" t="s">
        <v>6</v>
      </c>
      <c r="G318" s="841" t="s">
        <v>7</v>
      </c>
      <c r="H318" s="850" t="s">
        <v>8</v>
      </c>
      <c r="I318" s="854" t="s">
        <v>936</v>
      </c>
      <c r="J318" s="860" t="s">
        <v>10</v>
      </c>
      <c r="K318" s="868" t="s">
        <v>10</v>
      </c>
      <c r="L318" s="879" t="s">
        <v>2534</v>
      </c>
      <c r="M318" s="117"/>
    </row>
    <row r="319" spans="1:16" ht="35.25" thickBot="1">
      <c r="A319" s="118"/>
      <c r="B319" s="794"/>
      <c r="C319" s="414"/>
      <c r="D319" s="809" t="s">
        <v>11</v>
      </c>
      <c r="E319" s="821" t="s">
        <v>13</v>
      </c>
      <c r="F319" s="834" t="s">
        <v>12</v>
      </c>
      <c r="G319" s="842"/>
      <c r="H319" s="851" t="s">
        <v>14</v>
      </c>
      <c r="I319" s="855" t="s">
        <v>937</v>
      </c>
      <c r="J319" s="861" t="s">
        <v>16</v>
      </c>
      <c r="K319" s="869" t="s">
        <v>15</v>
      </c>
      <c r="L319" s="880" t="s">
        <v>2535</v>
      </c>
      <c r="M319" s="117"/>
    </row>
    <row r="320" spans="1:16" ht="34.5">
      <c r="A320" s="127"/>
      <c r="B320" s="805"/>
      <c r="C320" s="786"/>
      <c r="D320" s="811"/>
      <c r="E320" s="830"/>
      <c r="F320" s="835"/>
      <c r="G320" s="843"/>
      <c r="H320" s="162"/>
      <c r="I320" s="856"/>
      <c r="J320" s="166"/>
      <c r="K320" s="860"/>
      <c r="L320" s="881"/>
      <c r="M320" s="104">
        <v>3552</v>
      </c>
      <c r="N320" s="104">
        <f t="shared" ref="N320:N336" si="30">M320-(M320*0.03)</f>
        <v>3445.44</v>
      </c>
      <c r="O320" s="105">
        <v>7.0000000000000007E-2</v>
      </c>
      <c r="P320" s="101">
        <f t="shared" ref="P320:P336" si="31">(N320*O320)+N320</f>
        <v>3686.6208000000001</v>
      </c>
    </row>
    <row r="321" spans="1:16" ht="34.5">
      <c r="A321" s="136"/>
      <c r="B321" s="805"/>
      <c r="C321" s="786"/>
      <c r="D321" s="811"/>
      <c r="E321" s="822"/>
      <c r="F321" s="161"/>
      <c r="G321" s="843"/>
      <c r="H321" s="162"/>
      <c r="I321" s="856"/>
      <c r="J321" s="166"/>
      <c r="K321" s="870"/>
      <c r="L321" s="881"/>
      <c r="N321" s="104">
        <f t="shared" si="30"/>
        <v>0</v>
      </c>
      <c r="O321" s="105">
        <v>7.0000000000000007E-2</v>
      </c>
      <c r="P321" s="101">
        <f t="shared" si="31"/>
        <v>0</v>
      </c>
    </row>
    <row r="322" spans="1:16" ht="34.5">
      <c r="A322" s="136"/>
      <c r="B322" s="807"/>
      <c r="C322" s="786"/>
      <c r="D322" s="811"/>
      <c r="E322" s="822"/>
      <c r="F322" s="161"/>
      <c r="G322" s="843"/>
      <c r="H322" s="162"/>
      <c r="I322" s="856"/>
      <c r="J322" s="166"/>
      <c r="K322" s="871"/>
      <c r="L322" s="881"/>
      <c r="M322" s="104">
        <v>9498.06</v>
      </c>
      <c r="N322" s="104">
        <f t="shared" si="30"/>
        <v>9213.118199999999</v>
      </c>
      <c r="O322" s="105">
        <v>7.0000000000000007E-2</v>
      </c>
      <c r="P322" s="101">
        <f t="shared" si="31"/>
        <v>9858.0364739999986</v>
      </c>
    </row>
    <row r="323" spans="1:16" ht="34.5">
      <c r="A323" s="136"/>
      <c r="B323" s="807"/>
      <c r="C323" s="786"/>
      <c r="D323" s="811"/>
      <c r="E323" s="822"/>
      <c r="F323" s="161"/>
      <c r="G323" s="843"/>
      <c r="H323" s="162"/>
      <c r="I323" s="856"/>
      <c r="J323" s="166"/>
      <c r="K323" s="167"/>
      <c r="L323" s="881"/>
      <c r="M323" s="104">
        <v>15305.4</v>
      </c>
      <c r="N323" s="104">
        <f t="shared" si="30"/>
        <v>14846.237999999999</v>
      </c>
      <c r="O323" s="105">
        <v>7.0000000000000007E-2</v>
      </c>
      <c r="P323" s="101">
        <f t="shared" si="31"/>
        <v>15885.47466</v>
      </c>
    </row>
    <row r="324" spans="1:16" ht="34.5">
      <c r="A324" s="136"/>
      <c r="B324" s="805"/>
      <c r="C324" s="786"/>
      <c r="D324" s="811"/>
      <c r="E324" s="822"/>
      <c r="F324" s="161"/>
      <c r="G324" s="843"/>
      <c r="H324" s="162"/>
      <c r="I324" s="856"/>
      <c r="J324" s="166"/>
      <c r="K324" s="167"/>
      <c r="L324" s="881"/>
      <c r="N324" s="104">
        <f t="shared" si="30"/>
        <v>0</v>
      </c>
      <c r="O324" s="105">
        <v>7.0000000000000007E-2</v>
      </c>
      <c r="P324" s="101">
        <f t="shared" si="31"/>
        <v>0</v>
      </c>
    </row>
    <row r="325" spans="1:16" ht="34.5">
      <c r="A325" s="136"/>
      <c r="B325" s="805"/>
      <c r="C325" s="786"/>
      <c r="D325" s="811"/>
      <c r="E325" s="822"/>
      <c r="F325" s="161"/>
      <c r="G325" s="843"/>
      <c r="H325" s="162"/>
      <c r="I325" s="856"/>
      <c r="J325" s="166"/>
      <c r="K325" s="167"/>
      <c r="L325" s="881"/>
      <c r="N325" s="104">
        <f t="shared" si="30"/>
        <v>0</v>
      </c>
      <c r="O325" s="105">
        <v>7.0000000000000007E-2</v>
      </c>
      <c r="P325" s="101">
        <f t="shared" si="31"/>
        <v>0</v>
      </c>
    </row>
    <row r="326" spans="1:16" ht="34.5">
      <c r="A326" s="136"/>
      <c r="B326" s="805"/>
      <c r="C326" s="786"/>
      <c r="D326" s="811"/>
      <c r="E326" s="822"/>
      <c r="F326" s="161"/>
      <c r="G326" s="843"/>
      <c r="H326" s="162"/>
      <c r="I326" s="856"/>
      <c r="J326" s="166"/>
      <c r="K326" s="167"/>
      <c r="L326" s="881"/>
      <c r="N326" s="104">
        <f t="shared" si="30"/>
        <v>0</v>
      </c>
      <c r="O326" s="105">
        <v>7.0000000000000007E-2</v>
      </c>
      <c r="P326" s="101">
        <f t="shared" si="31"/>
        <v>0</v>
      </c>
    </row>
    <row r="327" spans="1:16" ht="34.5">
      <c r="A327" s="136"/>
      <c r="B327" s="807"/>
      <c r="C327" s="789"/>
      <c r="D327" s="810"/>
      <c r="E327" s="822"/>
      <c r="F327" s="161"/>
      <c r="G327" s="844"/>
      <c r="H327" s="852"/>
      <c r="I327" s="857"/>
      <c r="J327" s="862"/>
      <c r="K327" s="872"/>
      <c r="M327" s="104">
        <v>14244.12</v>
      </c>
      <c r="N327" s="104">
        <f t="shared" si="30"/>
        <v>13816.796400000001</v>
      </c>
      <c r="O327" s="105">
        <v>7.0000000000000007E-2</v>
      </c>
      <c r="P327" s="101">
        <f t="shared" si="31"/>
        <v>14783.972148000001</v>
      </c>
    </row>
    <row r="328" spans="1:16" ht="34.5">
      <c r="A328" s="136"/>
      <c r="B328" s="804"/>
      <c r="C328" s="786"/>
      <c r="D328" s="811"/>
      <c r="E328" s="822"/>
      <c r="F328" s="161"/>
      <c r="G328" s="843"/>
      <c r="H328" s="162"/>
      <c r="I328" s="856"/>
      <c r="J328" s="166"/>
      <c r="K328" s="167"/>
      <c r="L328" s="881"/>
      <c r="M328" s="104">
        <v>3240</v>
      </c>
      <c r="N328" s="104">
        <f t="shared" si="30"/>
        <v>3142.8</v>
      </c>
      <c r="O328" s="105">
        <v>7.0000000000000007E-2</v>
      </c>
      <c r="P328" s="101">
        <f t="shared" si="31"/>
        <v>3362.7960000000003</v>
      </c>
    </row>
    <row r="329" spans="1:16" ht="34.5">
      <c r="A329" s="136"/>
      <c r="B329" s="804"/>
      <c r="C329" s="786"/>
      <c r="D329" s="811"/>
      <c r="E329" s="822"/>
      <c r="F329" s="161"/>
      <c r="G329" s="843"/>
      <c r="H329" s="162"/>
      <c r="I329" s="856"/>
      <c r="J329" s="166"/>
      <c r="K329" s="167"/>
      <c r="L329" s="881"/>
      <c r="M329" s="104">
        <v>14700</v>
      </c>
      <c r="N329" s="104">
        <f t="shared" si="30"/>
        <v>14259</v>
      </c>
      <c r="O329" s="105">
        <v>7.0000000000000007E-2</v>
      </c>
      <c r="P329" s="101">
        <f t="shared" si="31"/>
        <v>15257.130000000001</v>
      </c>
    </row>
    <row r="330" spans="1:16" ht="34.5">
      <c r="A330" s="136"/>
      <c r="B330" s="804"/>
      <c r="C330" s="789"/>
      <c r="D330" s="810"/>
      <c r="E330" s="831"/>
      <c r="F330" s="836"/>
      <c r="G330" s="844"/>
      <c r="H330" s="852"/>
      <c r="I330" s="857"/>
      <c r="J330" s="862"/>
      <c r="K330" s="873"/>
      <c r="L330" s="882"/>
      <c r="M330" s="104">
        <v>14582.7</v>
      </c>
      <c r="N330" s="104">
        <f t="shared" si="30"/>
        <v>14145.219000000001</v>
      </c>
      <c r="O330" s="105">
        <v>7.0000000000000007E-2</v>
      </c>
      <c r="P330" s="101">
        <f t="shared" si="31"/>
        <v>15135.384330000001</v>
      </c>
    </row>
    <row r="331" spans="1:16" ht="34.5">
      <c r="A331" s="136"/>
      <c r="B331" s="804"/>
      <c r="C331" s="786"/>
      <c r="D331" s="811"/>
      <c r="E331" s="822"/>
      <c r="F331" s="161"/>
      <c r="G331" s="843"/>
      <c r="H331" s="162"/>
      <c r="I331" s="856"/>
      <c r="J331" s="166"/>
      <c r="K331" s="167"/>
      <c r="L331" s="882"/>
      <c r="M331" s="104">
        <v>13483.8</v>
      </c>
      <c r="N331" s="104">
        <f t="shared" si="30"/>
        <v>13079.286</v>
      </c>
      <c r="O331" s="105">
        <v>7.0000000000000007E-2</v>
      </c>
      <c r="P331" s="101">
        <f t="shared" si="31"/>
        <v>13994.836020000001</v>
      </c>
    </row>
    <row r="332" spans="1:16" ht="34.5">
      <c r="A332" s="136"/>
      <c r="B332" s="805"/>
      <c r="C332" s="789"/>
      <c r="D332" s="810"/>
      <c r="E332" s="822"/>
      <c r="F332" s="161"/>
      <c r="G332" s="844"/>
      <c r="H332" s="852"/>
      <c r="I332" s="857"/>
      <c r="J332" s="862"/>
      <c r="K332" s="873"/>
      <c r="L332" s="882"/>
      <c r="M332" s="104">
        <v>2669.52</v>
      </c>
      <c r="N332" s="104">
        <f t="shared" si="30"/>
        <v>2589.4344000000001</v>
      </c>
      <c r="O332" s="105">
        <v>7.0000000000000007E-2</v>
      </c>
      <c r="P332" s="101">
        <f t="shared" si="31"/>
        <v>2770.6948080000002</v>
      </c>
    </row>
    <row r="333" spans="1:16" ht="34.5">
      <c r="A333" s="136"/>
      <c r="B333" s="805"/>
      <c r="C333" s="789"/>
      <c r="D333" s="810"/>
      <c r="E333" s="822"/>
      <c r="F333" s="161"/>
      <c r="G333" s="844"/>
      <c r="H333" s="852"/>
      <c r="I333" s="857"/>
      <c r="J333" s="862"/>
      <c r="K333" s="873"/>
      <c r="L333" s="882"/>
      <c r="N333" s="104">
        <f t="shared" si="30"/>
        <v>0</v>
      </c>
      <c r="O333" s="105">
        <v>7.0000000000000007E-2</v>
      </c>
      <c r="P333" s="101">
        <f t="shared" si="31"/>
        <v>0</v>
      </c>
    </row>
    <row r="334" spans="1:16" ht="34.5">
      <c r="A334" s="148"/>
      <c r="B334" s="806"/>
      <c r="C334" s="789"/>
      <c r="D334" s="810"/>
      <c r="E334" s="822"/>
      <c r="F334" s="161"/>
      <c r="G334" s="844"/>
      <c r="H334" s="852"/>
      <c r="I334" s="857"/>
      <c r="J334" s="862"/>
      <c r="K334" s="873"/>
      <c r="L334" s="882"/>
      <c r="M334" s="104">
        <v>12972.96</v>
      </c>
      <c r="N334" s="104">
        <f t="shared" si="30"/>
        <v>12583.771199999999</v>
      </c>
      <c r="O334" s="105">
        <v>7.0000000000000007E-2</v>
      </c>
      <c r="P334" s="101">
        <f t="shared" si="31"/>
        <v>13464.635183999999</v>
      </c>
    </row>
    <row r="335" spans="1:16" ht="34.5">
      <c r="A335" s="136"/>
      <c r="B335" s="805"/>
      <c r="C335" s="786"/>
      <c r="D335" s="811"/>
      <c r="E335" s="822"/>
      <c r="F335" s="161"/>
      <c r="G335" s="843"/>
      <c r="H335" s="162"/>
      <c r="I335" s="856"/>
      <c r="J335" s="862"/>
      <c r="K335" s="167"/>
      <c r="L335" s="882"/>
      <c r="M335" s="104">
        <v>12687.84</v>
      </c>
      <c r="N335" s="104">
        <f t="shared" si="30"/>
        <v>12307.2048</v>
      </c>
      <c r="O335" s="105">
        <v>7.0000000000000007E-2</v>
      </c>
      <c r="P335" s="101">
        <f t="shared" si="31"/>
        <v>13168.709135999999</v>
      </c>
    </row>
    <row r="336" spans="1:16" ht="35.25" customHeight="1">
      <c r="A336" s="136"/>
      <c r="B336" s="805"/>
      <c r="C336" s="786"/>
      <c r="D336" s="811"/>
      <c r="E336" s="822"/>
      <c r="F336" s="161"/>
      <c r="G336" s="843"/>
      <c r="H336" s="162"/>
      <c r="I336" s="856"/>
      <c r="J336" s="166"/>
      <c r="K336" s="167"/>
      <c r="L336" s="881"/>
      <c r="M336" s="104">
        <v>16572.599999999999</v>
      </c>
      <c r="N336" s="104">
        <f t="shared" si="30"/>
        <v>16075.421999999999</v>
      </c>
      <c r="O336" s="105">
        <v>7.0000000000000007E-2</v>
      </c>
      <c r="P336" s="101">
        <f t="shared" si="31"/>
        <v>17200.701539999998</v>
      </c>
    </row>
    <row r="337" spans="1:16" ht="34.5">
      <c r="A337" s="136"/>
      <c r="B337" s="805"/>
      <c r="C337" s="786"/>
      <c r="D337" s="811"/>
      <c r="E337" s="823"/>
      <c r="F337" s="161"/>
      <c r="G337" s="843"/>
      <c r="H337" s="162"/>
      <c r="I337" s="856"/>
      <c r="J337" s="166"/>
      <c r="K337" s="167"/>
      <c r="L337" s="881"/>
      <c r="M337" s="104">
        <v>6021.12</v>
      </c>
      <c r="N337" s="104">
        <f>M337-(M337*0.03)</f>
        <v>5840.4863999999998</v>
      </c>
      <c r="O337" s="105">
        <v>7.0000000000000007E-2</v>
      </c>
      <c r="P337" s="101">
        <f>(N337*O337)+N337</f>
        <v>6249.3204479999995</v>
      </c>
    </row>
    <row r="338" spans="1:16" ht="34.5">
      <c r="A338" s="136"/>
      <c r="B338" s="805"/>
      <c r="C338" s="786"/>
      <c r="D338" s="811"/>
      <c r="E338" s="823"/>
      <c r="F338" s="161"/>
      <c r="G338" s="843"/>
      <c r="H338" s="162"/>
      <c r="I338" s="856"/>
      <c r="J338" s="166"/>
      <c r="K338" s="167"/>
      <c r="L338" s="881"/>
      <c r="M338" s="104">
        <v>8714.16</v>
      </c>
      <c r="N338" s="104">
        <f>M338-(M338*0.03)</f>
        <v>8452.7351999999992</v>
      </c>
      <c r="O338" s="105">
        <v>7.0000000000000007E-2</v>
      </c>
      <c r="P338" s="101">
        <f>(N338*O338)+N338</f>
        <v>9044.4266639999987</v>
      </c>
    </row>
    <row r="339" spans="1:16" ht="34.5">
      <c r="A339" s="136"/>
      <c r="B339" s="805"/>
      <c r="C339" s="786"/>
      <c r="D339" s="811"/>
      <c r="E339" s="823"/>
      <c r="F339" s="161"/>
      <c r="G339" s="843"/>
      <c r="H339" s="162"/>
      <c r="I339" s="856"/>
      <c r="J339" s="166"/>
      <c r="K339" s="167"/>
      <c r="L339" s="881"/>
      <c r="M339" s="104">
        <v>0</v>
      </c>
      <c r="N339" s="104">
        <f>M339-(M339*0.03)</f>
        <v>0</v>
      </c>
      <c r="O339" s="105">
        <v>7.0000000000000007E-2</v>
      </c>
      <c r="P339" s="101">
        <f t="shared" ref="P339:P345" si="32">(N339*O339)+N339</f>
        <v>0</v>
      </c>
    </row>
    <row r="340" spans="1:16" ht="34.5">
      <c r="A340" s="136"/>
      <c r="B340" s="805"/>
      <c r="C340" s="786"/>
      <c r="D340" s="811"/>
      <c r="E340" s="823"/>
      <c r="F340" s="161"/>
      <c r="G340" s="843"/>
      <c r="H340" s="162"/>
      <c r="I340" s="856"/>
      <c r="J340" s="166"/>
      <c r="K340" s="167"/>
      <c r="L340" s="881"/>
      <c r="M340" s="104">
        <v>18537.7</v>
      </c>
      <c r="N340" s="104">
        <f>M340-(M340*0.03)</f>
        <v>17981.569</v>
      </c>
      <c r="O340" s="105">
        <v>7.0000000000000007E-2</v>
      </c>
      <c r="P340" s="101">
        <f t="shared" si="32"/>
        <v>19240.278829999999</v>
      </c>
    </row>
    <row r="341" spans="1:16" ht="34.5">
      <c r="A341" s="151"/>
      <c r="B341" s="805"/>
      <c r="C341" s="786"/>
      <c r="D341" s="811"/>
      <c r="E341" s="824"/>
      <c r="F341" s="161"/>
      <c r="G341" s="843"/>
      <c r="H341" s="162"/>
      <c r="I341" s="856"/>
      <c r="J341" s="166"/>
      <c r="K341" s="167"/>
      <c r="L341" s="881"/>
      <c r="M341" s="104">
        <v>9031.68</v>
      </c>
      <c r="N341" s="104">
        <f t="shared" ref="N341:N350" si="33">M341-(M341*0.03)</f>
        <v>8760.7296000000006</v>
      </c>
      <c r="O341" s="105">
        <v>7.0000000000000007E-2</v>
      </c>
      <c r="P341" s="101">
        <f t="shared" si="32"/>
        <v>9373.9806720000015</v>
      </c>
    </row>
    <row r="342" spans="1:16" ht="34.5">
      <c r="A342" s="152"/>
      <c r="B342" s="805"/>
      <c r="C342" s="786"/>
      <c r="D342" s="811"/>
      <c r="E342" s="825"/>
      <c r="F342" s="161"/>
      <c r="G342" s="843"/>
      <c r="H342" s="434"/>
      <c r="I342" s="858"/>
      <c r="J342" s="863"/>
      <c r="K342" s="874"/>
      <c r="L342" s="881"/>
      <c r="N342" s="104">
        <f t="shared" si="33"/>
        <v>0</v>
      </c>
      <c r="O342" s="105">
        <v>7.0000000000000007E-2</v>
      </c>
      <c r="P342" s="101">
        <f t="shared" si="32"/>
        <v>0</v>
      </c>
    </row>
    <row r="343" spans="1:16" ht="34.5">
      <c r="A343" s="136"/>
      <c r="B343" s="805"/>
      <c r="C343" s="786"/>
      <c r="D343" s="811"/>
      <c r="E343" s="826"/>
      <c r="F343" s="161"/>
      <c r="G343" s="843"/>
      <c r="H343" s="162"/>
      <c r="I343" s="856"/>
      <c r="J343" s="166"/>
      <c r="K343" s="167"/>
      <c r="L343" s="881"/>
      <c r="M343" s="104">
        <v>8478.9599999999991</v>
      </c>
      <c r="N343" s="104">
        <f t="shared" si="33"/>
        <v>8224.5911999999989</v>
      </c>
      <c r="O343" s="105">
        <v>7.0000000000000007E-2</v>
      </c>
      <c r="P343" s="101">
        <f t="shared" si="32"/>
        <v>8800.3125839999993</v>
      </c>
    </row>
    <row r="344" spans="1:16" ht="34.5">
      <c r="A344" s="136"/>
      <c r="B344" s="805"/>
      <c r="C344" s="786"/>
      <c r="D344" s="811"/>
      <c r="E344" s="182"/>
      <c r="F344" s="161"/>
      <c r="G344" s="843"/>
      <c r="H344" s="162"/>
      <c r="I344" s="856"/>
      <c r="J344" s="166"/>
      <c r="K344" s="167"/>
      <c r="L344" s="881"/>
      <c r="M344" s="104">
        <v>11122.62</v>
      </c>
      <c r="N344" s="104">
        <f t="shared" si="33"/>
        <v>10788.941400000002</v>
      </c>
      <c r="O344" s="105">
        <v>7.0000000000000007E-2</v>
      </c>
      <c r="P344" s="101">
        <f t="shared" si="32"/>
        <v>11544.167298000002</v>
      </c>
    </row>
    <row r="345" spans="1:16" ht="34.5">
      <c r="A345" s="136"/>
      <c r="B345" s="805"/>
      <c r="C345" s="786"/>
      <c r="D345" s="812"/>
      <c r="E345" s="160"/>
      <c r="F345" s="161"/>
      <c r="G345" s="843"/>
      <c r="H345" s="162"/>
      <c r="I345" s="856"/>
      <c r="J345" s="166"/>
      <c r="K345" s="167"/>
      <c r="L345" s="881"/>
      <c r="M345" s="104">
        <v>3813.12</v>
      </c>
      <c r="N345" s="104">
        <f t="shared" si="33"/>
        <v>3698.7264</v>
      </c>
      <c r="O345" s="105">
        <v>7.0000000000000007E-2</v>
      </c>
      <c r="P345" s="101">
        <f t="shared" si="32"/>
        <v>3957.637248</v>
      </c>
    </row>
    <row r="346" spans="1:16" ht="34.5">
      <c r="A346" s="136"/>
      <c r="B346" s="805"/>
      <c r="C346" s="786"/>
      <c r="D346" s="812"/>
      <c r="E346" s="182"/>
      <c r="F346" s="161"/>
      <c r="G346" s="843"/>
      <c r="H346" s="162"/>
      <c r="I346" s="856"/>
      <c r="J346" s="166"/>
      <c r="K346" s="167"/>
      <c r="L346" s="881"/>
    </row>
    <row r="347" spans="1:16" ht="34.5">
      <c r="A347" s="136"/>
      <c r="B347" s="805"/>
      <c r="C347" s="786"/>
      <c r="D347" s="812"/>
      <c r="E347" s="182"/>
      <c r="F347" s="161"/>
      <c r="G347" s="843"/>
      <c r="H347" s="162"/>
      <c r="I347" s="856"/>
      <c r="J347" s="166"/>
      <c r="K347" s="167"/>
      <c r="L347" s="881"/>
    </row>
    <row r="348" spans="1:16" ht="34.5">
      <c r="A348" s="136"/>
      <c r="B348" s="805"/>
      <c r="C348" s="786"/>
      <c r="D348" s="812"/>
      <c r="E348" s="182"/>
      <c r="F348" s="161"/>
      <c r="G348" s="843"/>
      <c r="H348" s="162"/>
      <c r="I348" s="856"/>
      <c r="J348" s="166"/>
      <c r="K348" s="167"/>
      <c r="L348" s="881"/>
    </row>
    <row r="349" spans="1:16" ht="34.5">
      <c r="A349" s="136"/>
      <c r="B349" s="805"/>
      <c r="C349" s="786"/>
      <c r="D349" s="812"/>
      <c r="E349" s="182"/>
      <c r="F349" s="161"/>
      <c r="G349" s="843"/>
      <c r="H349" s="162"/>
      <c r="I349" s="856"/>
      <c r="J349" s="166"/>
      <c r="K349" s="167"/>
      <c r="L349" s="881"/>
    </row>
    <row r="350" spans="1:16" ht="34.5">
      <c r="A350" s="136"/>
      <c r="B350" s="805"/>
      <c r="C350" s="786"/>
      <c r="D350" s="812"/>
      <c r="E350" s="182"/>
      <c r="F350" s="161"/>
      <c r="G350" s="843"/>
      <c r="H350" s="162"/>
      <c r="I350" s="856"/>
      <c r="J350" s="166"/>
      <c r="K350" s="167"/>
      <c r="L350" s="881"/>
      <c r="M350" s="104">
        <v>8640</v>
      </c>
      <c r="N350" s="104">
        <f t="shared" si="33"/>
        <v>8380.7999999999993</v>
      </c>
      <c r="O350" s="105">
        <v>7.0000000000000007E-2</v>
      </c>
      <c r="P350" s="101">
        <f>(N350*O350)+N350</f>
        <v>8967.4559999999983</v>
      </c>
    </row>
    <row r="351" spans="1:16" ht="34.5">
      <c r="A351" s="165"/>
      <c r="B351" s="805"/>
      <c r="C351" s="786"/>
      <c r="D351" s="812"/>
      <c r="E351" s="160"/>
      <c r="F351" s="161"/>
      <c r="G351" s="843"/>
      <c r="H351" s="162"/>
      <c r="I351" s="856"/>
      <c r="J351" s="166"/>
      <c r="K351" s="167"/>
      <c r="L351" s="881"/>
    </row>
    <row r="352" spans="1:16" ht="34.5">
      <c r="A352" s="168"/>
      <c r="B352" s="790"/>
      <c r="C352" s="790"/>
      <c r="D352" s="783"/>
      <c r="E352" s="618"/>
      <c r="F352" s="618"/>
      <c r="G352" s="848"/>
      <c r="H352" s="468"/>
      <c r="I352" s="783"/>
      <c r="J352" s="865"/>
      <c r="K352" s="618"/>
      <c r="L352" s="883"/>
      <c r="M352" s="3753"/>
    </row>
    <row r="353" spans="1:16" ht="34.5">
      <c r="F353" s="399"/>
    </row>
    <row r="354" spans="1:16" ht="34.5">
      <c r="A354" s="2" t="s">
        <v>1</v>
      </c>
      <c r="B354" s="793"/>
      <c r="C354" s="785"/>
      <c r="F354" s="399"/>
      <c r="I354" s="853"/>
      <c r="K354" s="867"/>
      <c r="L354" s="878"/>
    </row>
    <row r="355" spans="1:16" ht="34.5">
      <c r="A355" s="3761" t="s">
        <v>2670</v>
      </c>
      <c r="B355" s="3761"/>
      <c r="C355" s="792"/>
      <c r="D355" s="589"/>
      <c r="F355" s="399"/>
      <c r="I355" s="853"/>
      <c r="K355" s="867"/>
      <c r="L355" s="878"/>
    </row>
    <row r="356" spans="1:16" ht="35.25" thickBot="1">
      <c r="F356" s="399"/>
    </row>
    <row r="357" spans="1:16" ht="34.5">
      <c r="A357" s="3770" t="s">
        <v>3</v>
      </c>
      <c r="B357" s="3771"/>
      <c r="C357" s="80" t="s">
        <v>4</v>
      </c>
      <c r="D357" s="808" t="s">
        <v>5</v>
      </c>
      <c r="E357" s="820" t="s">
        <v>6</v>
      </c>
      <c r="F357" s="833" t="s">
        <v>6</v>
      </c>
      <c r="G357" s="841" t="s">
        <v>7</v>
      </c>
      <c r="H357" s="850" t="s">
        <v>8</v>
      </c>
      <c r="I357" s="854" t="s">
        <v>936</v>
      </c>
      <c r="J357" s="860" t="s">
        <v>10</v>
      </c>
      <c r="K357" s="868" t="s">
        <v>10</v>
      </c>
      <c r="L357" s="879" t="s">
        <v>2534</v>
      </c>
      <c r="M357" s="117"/>
    </row>
    <row r="358" spans="1:16" ht="35.25" thickBot="1">
      <c r="A358" s="118"/>
      <c r="B358" s="794"/>
      <c r="C358" s="414"/>
      <c r="D358" s="809" t="s">
        <v>11</v>
      </c>
      <c r="E358" s="821" t="s">
        <v>13</v>
      </c>
      <c r="F358" s="834" t="s">
        <v>12</v>
      </c>
      <c r="G358" s="842"/>
      <c r="H358" s="851" t="s">
        <v>14</v>
      </c>
      <c r="I358" s="855" t="s">
        <v>937</v>
      </c>
      <c r="J358" s="861" t="s">
        <v>16</v>
      </c>
      <c r="K358" s="869" t="s">
        <v>15</v>
      </c>
      <c r="L358" s="880" t="s">
        <v>2535</v>
      </c>
      <c r="M358" s="117"/>
    </row>
    <row r="359" spans="1:16" ht="34.5">
      <c r="A359" s="127"/>
      <c r="B359" s="805"/>
      <c r="C359" s="786"/>
      <c r="D359" s="811"/>
      <c r="E359" s="830"/>
      <c r="F359" s="835"/>
      <c r="G359" s="843"/>
      <c r="H359" s="162"/>
      <c r="I359" s="856"/>
      <c r="J359" s="166"/>
      <c r="K359" s="860"/>
      <c r="L359" s="881"/>
      <c r="M359" s="104">
        <v>3552</v>
      </c>
      <c r="N359" s="104">
        <f t="shared" ref="N359:N375" si="34">M359-(M359*0.03)</f>
        <v>3445.44</v>
      </c>
      <c r="O359" s="105">
        <v>7.0000000000000007E-2</v>
      </c>
      <c r="P359" s="101">
        <f t="shared" ref="P359:P375" si="35">(N359*O359)+N359</f>
        <v>3686.6208000000001</v>
      </c>
    </row>
    <row r="360" spans="1:16" ht="34.5">
      <c r="A360" s="136"/>
      <c r="B360" s="805"/>
      <c r="C360" s="786"/>
      <c r="D360" s="811"/>
      <c r="E360" s="822"/>
      <c r="F360" s="161"/>
      <c r="G360" s="843"/>
      <c r="H360" s="162"/>
      <c r="I360" s="856"/>
      <c r="J360" s="166"/>
      <c r="K360" s="870"/>
      <c r="L360" s="881"/>
      <c r="N360" s="104">
        <f t="shared" si="34"/>
        <v>0</v>
      </c>
      <c r="O360" s="105">
        <v>7.0000000000000007E-2</v>
      </c>
      <c r="P360" s="101">
        <f t="shared" si="35"/>
        <v>0</v>
      </c>
    </row>
    <row r="361" spans="1:16" ht="34.5">
      <c r="A361" s="136"/>
      <c r="B361" s="807"/>
      <c r="C361" s="786"/>
      <c r="D361" s="811"/>
      <c r="E361" s="822"/>
      <c r="F361" s="161"/>
      <c r="G361" s="843"/>
      <c r="H361" s="162"/>
      <c r="I361" s="856"/>
      <c r="J361" s="166"/>
      <c r="K361" s="871"/>
      <c r="L361" s="881"/>
      <c r="M361" s="104">
        <v>9498.06</v>
      </c>
      <c r="N361" s="104">
        <f t="shared" si="34"/>
        <v>9213.118199999999</v>
      </c>
      <c r="O361" s="105">
        <v>7.0000000000000007E-2</v>
      </c>
      <c r="P361" s="101">
        <f t="shared" si="35"/>
        <v>9858.0364739999986</v>
      </c>
    </row>
    <row r="362" spans="1:16" ht="34.5">
      <c r="A362" s="136"/>
      <c r="B362" s="807"/>
      <c r="C362" s="786"/>
      <c r="D362" s="811"/>
      <c r="E362" s="822"/>
      <c r="F362" s="161"/>
      <c r="G362" s="843"/>
      <c r="H362" s="162"/>
      <c r="I362" s="856"/>
      <c r="J362" s="166"/>
      <c r="K362" s="167"/>
      <c r="L362" s="881"/>
      <c r="M362" s="104">
        <v>15305.4</v>
      </c>
      <c r="N362" s="104">
        <f t="shared" si="34"/>
        <v>14846.237999999999</v>
      </c>
      <c r="O362" s="105">
        <v>7.0000000000000007E-2</v>
      </c>
      <c r="P362" s="101">
        <f t="shared" si="35"/>
        <v>15885.47466</v>
      </c>
    </row>
    <row r="363" spans="1:16" ht="34.5">
      <c r="A363" s="136"/>
      <c r="B363" s="805"/>
      <c r="C363" s="786"/>
      <c r="D363" s="811"/>
      <c r="E363" s="822"/>
      <c r="F363" s="161"/>
      <c r="G363" s="843"/>
      <c r="H363" s="162"/>
      <c r="I363" s="856"/>
      <c r="J363" s="166"/>
      <c r="K363" s="167"/>
      <c r="L363" s="881"/>
      <c r="N363" s="104">
        <f t="shared" si="34"/>
        <v>0</v>
      </c>
      <c r="O363" s="105">
        <v>7.0000000000000007E-2</v>
      </c>
      <c r="P363" s="101">
        <f t="shared" si="35"/>
        <v>0</v>
      </c>
    </row>
    <row r="364" spans="1:16" ht="34.5">
      <c r="A364" s="136"/>
      <c r="B364" s="805"/>
      <c r="C364" s="786"/>
      <c r="D364" s="811"/>
      <c r="E364" s="822"/>
      <c r="F364" s="161"/>
      <c r="G364" s="843"/>
      <c r="H364" s="162"/>
      <c r="I364" s="856"/>
      <c r="J364" s="166"/>
      <c r="K364" s="167"/>
      <c r="L364" s="881"/>
      <c r="N364" s="104">
        <f t="shared" si="34"/>
        <v>0</v>
      </c>
      <c r="O364" s="105">
        <v>7.0000000000000007E-2</v>
      </c>
      <c r="P364" s="101">
        <f t="shared" si="35"/>
        <v>0</v>
      </c>
    </row>
    <row r="365" spans="1:16" ht="34.5">
      <c r="A365" s="136"/>
      <c r="B365" s="805"/>
      <c r="C365" s="786"/>
      <c r="D365" s="811"/>
      <c r="E365" s="822"/>
      <c r="F365" s="161"/>
      <c r="G365" s="843"/>
      <c r="H365" s="162"/>
      <c r="I365" s="856"/>
      <c r="J365" s="166"/>
      <c r="K365" s="167"/>
      <c r="L365" s="881"/>
      <c r="N365" s="104">
        <f t="shared" si="34"/>
        <v>0</v>
      </c>
      <c r="O365" s="105">
        <v>7.0000000000000007E-2</v>
      </c>
      <c r="P365" s="101">
        <f t="shared" si="35"/>
        <v>0</v>
      </c>
    </row>
    <row r="366" spans="1:16" ht="34.5">
      <c r="A366" s="136"/>
      <c r="B366" s="807"/>
      <c r="C366" s="789"/>
      <c r="D366" s="810"/>
      <c r="E366" s="822"/>
      <c r="F366" s="161"/>
      <c r="G366" s="844"/>
      <c r="H366" s="852"/>
      <c r="I366" s="857"/>
      <c r="J366" s="862"/>
      <c r="K366" s="872"/>
      <c r="M366" s="104">
        <v>14244.12</v>
      </c>
      <c r="N366" s="104">
        <f t="shared" si="34"/>
        <v>13816.796400000001</v>
      </c>
      <c r="O366" s="105">
        <v>7.0000000000000007E-2</v>
      </c>
      <c r="P366" s="101">
        <f t="shared" si="35"/>
        <v>14783.972148000001</v>
      </c>
    </row>
    <row r="367" spans="1:16" ht="34.5">
      <c r="A367" s="136"/>
      <c r="B367" s="804"/>
      <c r="C367" s="786"/>
      <c r="D367" s="811"/>
      <c r="E367" s="822"/>
      <c r="F367" s="161"/>
      <c r="G367" s="843"/>
      <c r="H367" s="162"/>
      <c r="I367" s="856"/>
      <c r="J367" s="166"/>
      <c r="K367" s="167"/>
      <c r="L367" s="881"/>
      <c r="M367" s="104">
        <v>3240</v>
      </c>
      <c r="N367" s="104">
        <f t="shared" si="34"/>
        <v>3142.8</v>
      </c>
      <c r="O367" s="105">
        <v>7.0000000000000007E-2</v>
      </c>
      <c r="P367" s="101">
        <f t="shared" si="35"/>
        <v>3362.7960000000003</v>
      </c>
    </row>
    <row r="368" spans="1:16" ht="34.5">
      <c r="A368" s="136"/>
      <c r="B368" s="804"/>
      <c r="C368" s="786"/>
      <c r="D368" s="811"/>
      <c r="E368" s="822"/>
      <c r="F368" s="161"/>
      <c r="G368" s="843"/>
      <c r="H368" s="162"/>
      <c r="I368" s="856"/>
      <c r="J368" s="166"/>
      <c r="K368" s="167"/>
      <c r="L368" s="881"/>
      <c r="M368" s="104">
        <v>14700</v>
      </c>
      <c r="N368" s="104">
        <f t="shared" si="34"/>
        <v>14259</v>
      </c>
      <c r="O368" s="105">
        <v>7.0000000000000007E-2</v>
      </c>
      <c r="P368" s="101">
        <f t="shared" si="35"/>
        <v>15257.130000000001</v>
      </c>
    </row>
    <row r="369" spans="1:16" ht="34.5">
      <c r="A369" s="136"/>
      <c r="B369" s="804"/>
      <c r="C369" s="789"/>
      <c r="D369" s="810"/>
      <c r="E369" s="831"/>
      <c r="F369" s="836"/>
      <c r="G369" s="844"/>
      <c r="H369" s="852"/>
      <c r="I369" s="857"/>
      <c r="J369" s="862"/>
      <c r="K369" s="873"/>
      <c r="L369" s="882"/>
      <c r="M369" s="104">
        <v>14582.7</v>
      </c>
      <c r="N369" s="104">
        <f t="shared" si="34"/>
        <v>14145.219000000001</v>
      </c>
      <c r="O369" s="105">
        <v>7.0000000000000007E-2</v>
      </c>
      <c r="P369" s="101">
        <f t="shared" si="35"/>
        <v>15135.384330000001</v>
      </c>
    </row>
    <row r="370" spans="1:16" ht="34.5">
      <c r="A370" s="136"/>
      <c r="B370" s="804"/>
      <c r="C370" s="786"/>
      <c r="D370" s="811"/>
      <c r="E370" s="822"/>
      <c r="F370" s="161"/>
      <c r="G370" s="843"/>
      <c r="H370" s="162"/>
      <c r="I370" s="856"/>
      <c r="J370" s="166"/>
      <c r="K370" s="167"/>
      <c r="L370" s="882"/>
      <c r="M370" s="104">
        <v>13483.8</v>
      </c>
      <c r="N370" s="104">
        <f t="shared" si="34"/>
        <v>13079.286</v>
      </c>
      <c r="O370" s="105">
        <v>7.0000000000000007E-2</v>
      </c>
      <c r="P370" s="101">
        <f t="shared" si="35"/>
        <v>13994.836020000001</v>
      </c>
    </row>
    <row r="371" spans="1:16" ht="34.5">
      <c r="A371" s="136"/>
      <c r="B371" s="805"/>
      <c r="C371" s="789"/>
      <c r="D371" s="810"/>
      <c r="E371" s="822"/>
      <c r="F371" s="161"/>
      <c r="G371" s="844"/>
      <c r="H371" s="852"/>
      <c r="I371" s="857"/>
      <c r="J371" s="862"/>
      <c r="K371" s="873"/>
      <c r="L371" s="882"/>
      <c r="M371" s="104">
        <v>2669.52</v>
      </c>
      <c r="N371" s="104">
        <f t="shared" si="34"/>
        <v>2589.4344000000001</v>
      </c>
      <c r="O371" s="105">
        <v>7.0000000000000007E-2</v>
      </c>
      <c r="P371" s="101">
        <f t="shared" si="35"/>
        <v>2770.6948080000002</v>
      </c>
    </row>
    <row r="372" spans="1:16" ht="34.5">
      <c r="A372" s="136"/>
      <c r="B372" s="805"/>
      <c r="C372" s="789"/>
      <c r="D372" s="810"/>
      <c r="E372" s="822"/>
      <c r="F372" s="161"/>
      <c r="G372" s="844"/>
      <c r="H372" s="852"/>
      <c r="I372" s="857"/>
      <c r="J372" s="862"/>
      <c r="K372" s="873"/>
      <c r="L372" s="882"/>
      <c r="N372" s="104">
        <f t="shared" si="34"/>
        <v>0</v>
      </c>
      <c r="O372" s="105">
        <v>7.0000000000000007E-2</v>
      </c>
      <c r="P372" s="101">
        <f t="shared" si="35"/>
        <v>0</v>
      </c>
    </row>
    <row r="373" spans="1:16" ht="34.5">
      <c r="A373" s="148"/>
      <c r="B373" s="806"/>
      <c r="C373" s="789"/>
      <c r="D373" s="810"/>
      <c r="E373" s="822"/>
      <c r="F373" s="161"/>
      <c r="G373" s="844"/>
      <c r="H373" s="852"/>
      <c r="I373" s="857"/>
      <c r="J373" s="862"/>
      <c r="K373" s="873"/>
      <c r="L373" s="882"/>
      <c r="M373" s="104">
        <v>12972.96</v>
      </c>
      <c r="N373" s="104">
        <f t="shared" si="34"/>
        <v>12583.771199999999</v>
      </c>
      <c r="O373" s="105">
        <v>7.0000000000000007E-2</v>
      </c>
      <c r="P373" s="101">
        <f t="shared" si="35"/>
        <v>13464.635183999999</v>
      </c>
    </row>
    <row r="374" spans="1:16" ht="34.5">
      <c r="A374" s="136"/>
      <c r="B374" s="805"/>
      <c r="C374" s="786"/>
      <c r="D374" s="811"/>
      <c r="E374" s="822"/>
      <c r="F374" s="161"/>
      <c r="G374" s="843"/>
      <c r="H374" s="162"/>
      <c r="I374" s="856"/>
      <c r="J374" s="862"/>
      <c r="K374" s="167"/>
      <c r="L374" s="882"/>
      <c r="M374" s="104">
        <v>12687.84</v>
      </c>
      <c r="N374" s="104">
        <f t="shared" si="34"/>
        <v>12307.2048</v>
      </c>
      <c r="O374" s="105">
        <v>7.0000000000000007E-2</v>
      </c>
      <c r="P374" s="101">
        <f t="shared" si="35"/>
        <v>13168.709135999999</v>
      </c>
    </row>
    <row r="375" spans="1:16" ht="34.5">
      <c r="A375" s="136"/>
      <c r="B375" s="805"/>
      <c r="C375" s="786"/>
      <c r="D375" s="811"/>
      <c r="E375" s="822"/>
      <c r="F375" s="161"/>
      <c r="G375" s="843"/>
      <c r="H375" s="162"/>
      <c r="I375" s="856"/>
      <c r="J375" s="166"/>
      <c r="K375" s="167"/>
      <c r="L375" s="881"/>
      <c r="M375" s="104">
        <v>16572.599999999999</v>
      </c>
      <c r="N375" s="104">
        <f t="shared" si="34"/>
        <v>16075.421999999999</v>
      </c>
      <c r="O375" s="105">
        <v>7.0000000000000007E-2</v>
      </c>
      <c r="P375" s="101">
        <f t="shared" si="35"/>
        <v>17200.701539999998</v>
      </c>
    </row>
    <row r="376" spans="1:16" ht="34.5">
      <c r="A376" s="136"/>
      <c r="B376" s="805"/>
      <c r="C376" s="786"/>
      <c r="D376" s="811"/>
      <c r="E376" s="823"/>
      <c r="F376" s="161"/>
      <c r="G376" s="843"/>
      <c r="H376" s="162"/>
      <c r="I376" s="856"/>
      <c r="J376" s="166"/>
      <c r="K376" s="167"/>
      <c r="L376" s="881"/>
      <c r="M376" s="104">
        <v>6021.12</v>
      </c>
      <c r="N376" s="104">
        <f>M376-(M376*0.03)</f>
        <v>5840.4863999999998</v>
      </c>
      <c r="O376" s="105">
        <v>7.0000000000000007E-2</v>
      </c>
      <c r="P376" s="101">
        <f>(N376*O376)+N376</f>
        <v>6249.3204479999995</v>
      </c>
    </row>
    <row r="377" spans="1:16" ht="34.5">
      <c r="A377" s="136"/>
      <c r="B377" s="805"/>
      <c r="C377" s="786"/>
      <c r="D377" s="811"/>
      <c r="E377" s="823"/>
      <c r="F377" s="161"/>
      <c r="G377" s="843"/>
      <c r="H377" s="162"/>
      <c r="I377" s="856"/>
      <c r="J377" s="166"/>
      <c r="K377" s="167"/>
      <c r="L377" s="881"/>
      <c r="M377" s="104">
        <v>8714.16</v>
      </c>
      <c r="N377" s="104">
        <f>M377-(M377*0.03)</f>
        <v>8452.7351999999992</v>
      </c>
      <c r="O377" s="105">
        <v>7.0000000000000007E-2</v>
      </c>
      <c r="P377" s="101">
        <f>(N377*O377)+N377</f>
        <v>9044.4266639999987</v>
      </c>
    </row>
    <row r="378" spans="1:16" ht="34.5">
      <c r="A378" s="136"/>
      <c r="B378" s="805"/>
      <c r="C378" s="786"/>
      <c r="D378" s="811"/>
      <c r="E378" s="823"/>
      <c r="F378" s="161"/>
      <c r="G378" s="843"/>
      <c r="H378" s="162"/>
      <c r="I378" s="856"/>
      <c r="J378" s="166"/>
      <c r="K378" s="167"/>
      <c r="L378" s="881"/>
      <c r="M378" s="104">
        <v>0</v>
      </c>
      <c r="N378" s="104">
        <f>M378-(M378*0.03)</f>
        <v>0</v>
      </c>
      <c r="O378" s="105">
        <v>7.0000000000000007E-2</v>
      </c>
      <c r="P378" s="101">
        <f t="shared" ref="P378:P384" si="36">(N378*O378)+N378</f>
        <v>0</v>
      </c>
    </row>
    <row r="379" spans="1:16" ht="34.5">
      <c r="A379" s="136"/>
      <c r="B379" s="805"/>
      <c r="C379" s="786"/>
      <c r="D379" s="811"/>
      <c r="E379" s="823"/>
      <c r="F379" s="161"/>
      <c r="G379" s="843"/>
      <c r="H379" s="162"/>
      <c r="I379" s="856"/>
      <c r="J379" s="166"/>
      <c r="K379" s="167"/>
      <c r="L379" s="881"/>
      <c r="M379" s="104">
        <v>18537.7</v>
      </c>
      <c r="N379" s="104">
        <f>M379-(M379*0.03)</f>
        <v>17981.569</v>
      </c>
      <c r="O379" s="105">
        <v>7.0000000000000007E-2</v>
      </c>
      <c r="P379" s="101">
        <f t="shared" si="36"/>
        <v>19240.278829999999</v>
      </c>
    </row>
    <row r="380" spans="1:16" ht="34.5">
      <c r="A380" s="151"/>
      <c r="B380" s="805"/>
      <c r="C380" s="786"/>
      <c r="D380" s="811"/>
      <c r="E380" s="824"/>
      <c r="F380" s="161"/>
      <c r="G380" s="843"/>
      <c r="H380" s="162"/>
      <c r="I380" s="856"/>
      <c r="J380" s="166"/>
      <c r="K380" s="167"/>
      <c r="L380" s="881"/>
      <c r="M380" s="104">
        <v>9031.68</v>
      </c>
      <c r="N380" s="104">
        <f t="shared" ref="N380:N390" si="37">M380-(M380*0.03)</f>
        <v>8760.7296000000006</v>
      </c>
      <c r="O380" s="105">
        <v>7.0000000000000007E-2</v>
      </c>
      <c r="P380" s="101">
        <f t="shared" si="36"/>
        <v>9373.9806720000015</v>
      </c>
    </row>
    <row r="381" spans="1:16" ht="34.5">
      <c r="A381" s="152"/>
      <c r="B381" s="805"/>
      <c r="C381" s="786"/>
      <c r="D381" s="811"/>
      <c r="E381" s="825"/>
      <c r="F381" s="161"/>
      <c r="G381" s="843"/>
      <c r="H381" s="434"/>
      <c r="I381" s="858"/>
      <c r="J381" s="863"/>
      <c r="K381" s="874"/>
      <c r="L381" s="881"/>
      <c r="N381" s="104">
        <f t="shared" si="37"/>
        <v>0</v>
      </c>
      <c r="O381" s="105">
        <v>7.0000000000000007E-2</v>
      </c>
      <c r="P381" s="101">
        <f t="shared" si="36"/>
        <v>0</v>
      </c>
    </row>
    <row r="382" spans="1:16" ht="34.5">
      <c r="A382" s="136"/>
      <c r="B382" s="805"/>
      <c r="C382" s="786"/>
      <c r="D382" s="811"/>
      <c r="E382" s="826"/>
      <c r="F382" s="161"/>
      <c r="G382" s="843"/>
      <c r="H382" s="162"/>
      <c r="I382" s="856"/>
      <c r="J382" s="166"/>
      <c r="K382" s="167"/>
      <c r="L382" s="881"/>
      <c r="M382" s="104">
        <v>8478.9599999999991</v>
      </c>
      <c r="N382" s="104">
        <f t="shared" si="37"/>
        <v>8224.5911999999989</v>
      </c>
      <c r="O382" s="105">
        <v>7.0000000000000007E-2</v>
      </c>
      <c r="P382" s="101">
        <f t="shared" si="36"/>
        <v>8800.3125839999993</v>
      </c>
    </row>
    <row r="383" spans="1:16" ht="34.5">
      <c r="A383" s="136"/>
      <c r="B383" s="805"/>
      <c r="C383" s="786"/>
      <c r="D383" s="811"/>
      <c r="E383" s="182"/>
      <c r="F383" s="161"/>
      <c r="G383" s="843"/>
      <c r="H383" s="162"/>
      <c r="I383" s="856"/>
      <c r="J383" s="166"/>
      <c r="K383" s="167"/>
      <c r="L383" s="881"/>
      <c r="M383" s="104">
        <v>11122.62</v>
      </c>
      <c r="N383" s="104">
        <f t="shared" si="37"/>
        <v>10788.941400000002</v>
      </c>
      <c r="O383" s="105">
        <v>7.0000000000000007E-2</v>
      </c>
      <c r="P383" s="101">
        <f t="shared" si="36"/>
        <v>11544.167298000002</v>
      </c>
    </row>
    <row r="384" spans="1:16" ht="34.5">
      <c r="A384" s="136"/>
      <c r="B384" s="805"/>
      <c r="C384" s="786"/>
      <c r="D384" s="812"/>
      <c r="E384" s="160"/>
      <c r="F384" s="161"/>
      <c r="G384" s="843"/>
      <c r="H384" s="162"/>
      <c r="I384" s="856"/>
      <c r="J384" s="166"/>
      <c r="K384" s="167"/>
      <c r="L384" s="881"/>
      <c r="M384" s="104">
        <v>3813.12</v>
      </c>
      <c r="N384" s="104">
        <f t="shared" si="37"/>
        <v>3698.7264</v>
      </c>
      <c r="O384" s="105">
        <v>7.0000000000000007E-2</v>
      </c>
      <c r="P384" s="101">
        <f t="shared" si="36"/>
        <v>3957.637248</v>
      </c>
    </row>
    <row r="385" spans="1:16" ht="34.5">
      <c r="A385" s="136"/>
      <c r="B385" s="805"/>
      <c r="C385" s="786"/>
      <c r="D385" s="812"/>
      <c r="E385" s="182"/>
      <c r="F385" s="161"/>
      <c r="G385" s="843"/>
      <c r="H385" s="162"/>
      <c r="I385" s="856"/>
      <c r="J385" s="166"/>
      <c r="K385" s="167"/>
      <c r="L385" s="881"/>
    </row>
    <row r="386" spans="1:16" ht="34.5">
      <c r="A386" s="136"/>
      <c r="B386" s="805"/>
      <c r="C386" s="786"/>
      <c r="D386" s="812"/>
      <c r="E386" s="182"/>
      <c r="F386" s="161"/>
      <c r="G386" s="843"/>
      <c r="H386" s="162"/>
      <c r="I386" s="856"/>
      <c r="J386" s="166"/>
      <c r="K386" s="167"/>
      <c r="L386" s="881"/>
    </row>
    <row r="387" spans="1:16" ht="34.5">
      <c r="A387" s="136"/>
      <c r="B387" s="805"/>
      <c r="C387" s="786"/>
      <c r="D387" s="812"/>
      <c r="E387" s="182"/>
      <c r="F387" s="161"/>
      <c r="G387" s="843"/>
      <c r="H387" s="162"/>
      <c r="I387" s="856"/>
      <c r="J387" s="166"/>
      <c r="K387" s="167"/>
      <c r="L387" s="881"/>
    </row>
    <row r="388" spans="1:16" ht="34.5">
      <c r="A388" s="136"/>
      <c r="B388" s="805"/>
      <c r="C388" s="786"/>
      <c r="D388" s="812"/>
      <c r="E388" s="182"/>
      <c r="F388" s="161"/>
      <c r="G388" s="843"/>
      <c r="H388" s="162"/>
      <c r="I388" s="856"/>
      <c r="J388" s="166"/>
      <c r="K388" s="167"/>
      <c r="L388" s="881"/>
    </row>
    <row r="389" spans="1:16" ht="34.5">
      <c r="A389" s="136"/>
      <c r="B389" s="805"/>
      <c r="C389" s="786"/>
      <c r="D389" s="812"/>
      <c r="E389" s="182"/>
      <c r="F389" s="161"/>
      <c r="G389" s="843"/>
      <c r="H389" s="162"/>
      <c r="I389" s="856"/>
      <c r="J389" s="166"/>
      <c r="K389" s="167"/>
      <c r="L389" s="881"/>
    </row>
    <row r="390" spans="1:16" ht="34.5">
      <c r="A390" s="136"/>
      <c r="B390" s="805"/>
      <c r="C390" s="786"/>
      <c r="D390" s="812"/>
      <c r="E390" s="182"/>
      <c r="F390" s="161"/>
      <c r="G390" s="843"/>
      <c r="H390" s="162"/>
      <c r="I390" s="856"/>
      <c r="J390" s="166"/>
      <c r="K390" s="167"/>
      <c r="L390" s="881"/>
      <c r="M390" s="104">
        <v>8640</v>
      </c>
      <c r="N390" s="104">
        <f t="shared" si="37"/>
        <v>8380.7999999999993</v>
      </c>
      <c r="O390" s="105">
        <v>7.0000000000000007E-2</v>
      </c>
      <c r="P390" s="101">
        <f>(N390*O390)+N390</f>
        <v>8967.4559999999983</v>
      </c>
    </row>
    <row r="391" spans="1:16" ht="34.5">
      <c r="A391" s="165"/>
      <c r="B391" s="805"/>
      <c r="C391" s="786"/>
      <c r="D391" s="812"/>
      <c r="E391" s="160"/>
      <c r="F391" s="161"/>
      <c r="G391" s="843"/>
      <c r="H391" s="162"/>
      <c r="I391" s="856"/>
      <c r="J391" s="166"/>
      <c r="K391" s="167"/>
      <c r="L391" s="881"/>
    </row>
    <row r="392" spans="1:16" ht="34.5">
      <c r="F392" s="399"/>
    </row>
    <row r="393" spans="1:16" ht="34.5">
      <c r="A393" s="2" t="s">
        <v>1</v>
      </c>
      <c r="B393" s="793"/>
      <c r="C393" s="785"/>
      <c r="F393" s="399"/>
      <c r="I393" s="853"/>
      <c r="K393" s="867"/>
      <c r="L393" s="878"/>
    </row>
    <row r="394" spans="1:16" ht="34.5">
      <c r="A394" s="3761" t="s">
        <v>2670</v>
      </c>
      <c r="B394" s="3761"/>
      <c r="C394" s="792"/>
      <c r="D394" s="589"/>
      <c r="F394" s="399"/>
      <c r="I394" s="853"/>
      <c r="K394" s="867"/>
      <c r="L394" s="878"/>
    </row>
    <row r="395" spans="1:16" ht="35.25" thickBot="1">
      <c r="F395" s="399"/>
    </row>
    <row r="396" spans="1:16" ht="34.5">
      <c r="A396" s="3770" t="s">
        <v>3</v>
      </c>
      <c r="B396" s="3771"/>
      <c r="C396" s="80" t="s">
        <v>4</v>
      </c>
      <c r="D396" s="808" t="s">
        <v>5</v>
      </c>
      <c r="E396" s="820" t="s">
        <v>6</v>
      </c>
      <c r="F396" s="833" t="s">
        <v>6</v>
      </c>
      <c r="G396" s="841" t="s">
        <v>7</v>
      </c>
      <c r="H396" s="850" t="s">
        <v>8</v>
      </c>
      <c r="I396" s="854" t="s">
        <v>936</v>
      </c>
      <c r="J396" s="860" t="s">
        <v>10</v>
      </c>
      <c r="K396" s="868" t="s">
        <v>10</v>
      </c>
      <c r="L396" s="879" t="s">
        <v>2534</v>
      </c>
      <c r="M396" s="117"/>
    </row>
    <row r="397" spans="1:16" ht="35.25" thickBot="1">
      <c r="A397" s="118"/>
      <c r="B397" s="794"/>
      <c r="C397" s="414"/>
      <c r="D397" s="809" t="s">
        <v>11</v>
      </c>
      <c r="E397" s="821" t="s">
        <v>13</v>
      </c>
      <c r="F397" s="834" t="s">
        <v>12</v>
      </c>
      <c r="G397" s="842"/>
      <c r="H397" s="851" t="s">
        <v>14</v>
      </c>
      <c r="I397" s="855" t="s">
        <v>937</v>
      </c>
      <c r="J397" s="861" t="s">
        <v>16</v>
      </c>
      <c r="K397" s="869" t="s">
        <v>15</v>
      </c>
      <c r="L397" s="880" t="s">
        <v>2535</v>
      </c>
      <c r="M397" s="117"/>
    </row>
    <row r="398" spans="1:16" ht="34.5">
      <c r="A398" s="127"/>
      <c r="B398" s="805"/>
      <c r="C398" s="786"/>
      <c r="D398" s="811"/>
      <c r="E398" s="830"/>
      <c r="F398" s="835"/>
      <c r="G398" s="843"/>
      <c r="H398" s="162"/>
      <c r="I398" s="856"/>
      <c r="J398" s="166"/>
      <c r="K398" s="860"/>
      <c r="L398" s="881"/>
      <c r="M398" s="104">
        <v>3552</v>
      </c>
      <c r="N398" s="104">
        <f t="shared" ref="N398:N414" si="38">M398-(M398*0.03)</f>
        <v>3445.44</v>
      </c>
      <c r="O398" s="105">
        <v>7.0000000000000007E-2</v>
      </c>
      <c r="P398" s="101">
        <f t="shared" ref="P398:P414" si="39">(N398*O398)+N398</f>
        <v>3686.6208000000001</v>
      </c>
    </row>
    <row r="399" spans="1:16" ht="34.5">
      <c r="A399" s="136"/>
      <c r="B399" s="805"/>
      <c r="C399" s="786"/>
      <c r="D399" s="811"/>
      <c r="E399" s="822"/>
      <c r="F399" s="161"/>
      <c r="G399" s="843"/>
      <c r="H399" s="162"/>
      <c r="I399" s="856"/>
      <c r="J399" s="166"/>
      <c r="K399" s="870"/>
      <c r="L399" s="881"/>
      <c r="N399" s="104">
        <f t="shared" si="38"/>
        <v>0</v>
      </c>
      <c r="O399" s="105">
        <v>7.0000000000000007E-2</v>
      </c>
      <c r="P399" s="101">
        <f t="shared" si="39"/>
        <v>0</v>
      </c>
    </row>
    <row r="400" spans="1:16" ht="34.5">
      <c r="A400" s="136"/>
      <c r="B400" s="807"/>
      <c r="C400" s="786"/>
      <c r="D400" s="811"/>
      <c r="E400" s="822"/>
      <c r="F400" s="161"/>
      <c r="G400" s="843"/>
      <c r="H400" s="162"/>
      <c r="I400" s="856"/>
      <c r="J400" s="166"/>
      <c r="K400" s="871"/>
      <c r="L400" s="881"/>
      <c r="M400" s="104">
        <v>9498.06</v>
      </c>
      <c r="N400" s="104">
        <f t="shared" si="38"/>
        <v>9213.118199999999</v>
      </c>
      <c r="O400" s="105">
        <v>7.0000000000000007E-2</v>
      </c>
      <c r="P400" s="101">
        <f t="shared" si="39"/>
        <v>9858.0364739999986</v>
      </c>
    </row>
    <row r="401" spans="1:16" ht="34.5">
      <c r="A401" s="136"/>
      <c r="B401" s="807"/>
      <c r="C401" s="786"/>
      <c r="D401" s="811"/>
      <c r="E401" s="822"/>
      <c r="F401" s="161"/>
      <c r="G401" s="843"/>
      <c r="H401" s="162"/>
      <c r="I401" s="856"/>
      <c r="J401" s="166"/>
      <c r="K401" s="167"/>
      <c r="L401" s="881"/>
      <c r="M401" s="104">
        <v>15305.4</v>
      </c>
      <c r="N401" s="104">
        <f t="shared" si="38"/>
        <v>14846.237999999999</v>
      </c>
      <c r="O401" s="105">
        <v>7.0000000000000007E-2</v>
      </c>
      <c r="P401" s="101">
        <f t="shared" si="39"/>
        <v>15885.47466</v>
      </c>
    </row>
    <row r="402" spans="1:16" ht="34.5">
      <c r="A402" s="136"/>
      <c r="B402" s="805"/>
      <c r="C402" s="786"/>
      <c r="D402" s="811"/>
      <c r="E402" s="822"/>
      <c r="F402" s="161"/>
      <c r="G402" s="843"/>
      <c r="H402" s="162"/>
      <c r="I402" s="856"/>
      <c r="J402" s="166"/>
      <c r="K402" s="167"/>
      <c r="L402" s="881"/>
      <c r="N402" s="104">
        <f t="shared" si="38"/>
        <v>0</v>
      </c>
      <c r="O402" s="105">
        <v>7.0000000000000007E-2</v>
      </c>
      <c r="P402" s="101">
        <f t="shared" si="39"/>
        <v>0</v>
      </c>
    </row>
    <row r="403" spans="1:16" ht="34.5">
      <c r="A403" s="136"/>
      <c r="B403" s="805"/>
      <c r="C403" s="786"/>
      <c r="D403" s="811"/>
      <c r="E403" s="822"/>
      <c r="F403" s="161"/>
      <c r="G403" s="843"/>
      <c r="H403" s="162"/>
      <c r="I403" s="856"/>
      <c r="J403" s="166"/>
      <c r="K403" s="167"/>
      <c r="L403" s="881"/>
      <c r="N403" s="104">
        <f t="shared" si="38"/>
        <v>0</v>
      </c>
      <c r="O403" s="105">
        <v>7.0000000000000007E-2</v>
      </c>
      <c r="P403" s="101">
        <f t="shared" si="39"/>
        <v>0</v>
      </c>
    </row>
    <row r="404" spans="1:16" ht="34.5">
      <c r="A404" s="136"/>
      <c r="B404" s="805"/>
      <c r="C404" s="786"/>
      <c r="D404" s="811"/>
      <c r="E404" s="822"/>
      <c r="F404" s="161"/>
      <c r="G404" s="843"/>
      <c r="H404" s="162"/>
      <c r="I404" s="856"/>
      <c r="J404" s="166"/>
      <c r="K404" s="167"/>
      <c r="L404" s="881"/>
      <c r="N404" s="104">
        <f t="shared" si="38"/>
        <v>0</v>
      </c>
      <c r="O404" s="105">
        <v>7.0000000000000007E-2</v>
      </c>
      <c r="P404" s="101">
        <f t="shared" si="39"/>
        <v>0</v>
      </c>
    </row>
    <row r="405" spans="1:16" ht="34.5">
      <c r="A405" s="136"/>
      <c r="B405" s="807"/>
      <c r="C405" s="789"/>
      <c r="D405" s="810"/>
      <c r="E405" s="822"/>
      <c r="F405" s="161"/>
      <c r="G405" s="844"/>
      <c r="H405" s="852"/>
      <c r="I405" s="857"/>
      <c r="J405" s="862"/>
      <c r="K405" s="872"/>
      <c r="M405" s="104">
        <v>14244.12</v>
      </c>
      <c r="N405" s="104">
        <f t="shared" si="38"/>
        <v>13816.796400000001</v>
      </c>
      <c r="O405" s="105">
        <v>7.0000000000000007E-2</v>
      </c>
      <c r="P405" s="101">
        <f t="shared" si="39"/>
        <v>14783.972148000001</v>
      </c>
    </row>
    <row r="406" spans="1:16" ht="34.5">
      <c r="A406" s="136"/>
      <c r="B406" s="804"/>
      <c r="C406" s="786"/>
      <c r="D406" s="811"/>
      <c r="E406" s="822"/>
      <c r="F406" s="161"/>
      <c r="G406" s="843"/>
      <c r="H406" s="162"/>
      <c r="I406" s="856"/>
      <c r="J406" s="166"/>
      <c r="K406" s="167"/>
      <c r="L406" s="881"/>
      <c r="M406" s="104">
        <v>3240</v>
      </c>
      <c r="N406" s="104">
        <f t="shared" si="38"/>
        <v>3142.8</v>
      </c>
      <c r="O406" s="105">
        <v>7.0000000000000007E-2</v>
      </c>
      <c r="P406" s="101">
        <f t="shared" si="39"/>
        <v>3362.7960000000003</v>
      </c>
    </row>
    <row r="407" spans="1:16" ht="34.5">
      <c r="A407" s="136"/>
      <c r="B407" s="804"/>
      <c r="C407" s="786"/>
      <c r="D407" s="811"/>
      <c r="E407" s="822"/>
      <c r="F407" s="161"/>
      <c r="G407" s="843"/>
      <c r="H407" s="162"/>
      <c r="I407" s="856"/>
      <c r="J407" s="166"/>
      <c r="K407" s="167"/>
      <c r="L407" s="881"/>
      <c r="M407" s="104">
        <v>14700</v>
      </c>
      <c r="N407" s="104">
        <f t="shared" si="38"/>
        <v>14259</v>
      </c>
      <c r="O407" s="105">
        <v>7.0000000000000007E-2</v>
      </c>
      <c r="P407" s="101">
        <f t="shared" si="39"/>
        <v>15257.130000000001</v>
      </c>
    </row>
    <row r="408" spans="1:16" ht="34.5">
      <c r="A408" s="136"/>
      <c r="B408" s="804"/>
      <c r="C408" s="789"/>
      <c r="D408" s="810"/>
      <c r="E408" s="831"/>
      <c r="F408" s="836"/>
      <c r="G408" s="844"/>
      <c r="H408" s="852"/>
      <c r="I408" s="857"/>
      <c r="J408" s="862"/>
      <c r="K408" s="873"/>
      <c r="L408" s="882"/>
      <c r="M408" s="104">
        <v>14582.7</v>
      </c>
      <c r="N408" s="104">
        <f t="shared" si="38"/>
        <v>14145.219000000001</v>
      </c>
      <c r="O408" s="105">
        <v>7.0000000000000007E-2</v>
      </c>
      <c r="P408" s="101">
        <f t="shared" si="39"/>
        <v>15135.384330000001</v>
      </c>
    </row>
    <row r="409" spans="1:16" ht="34.5">
      <c r="A409" s="136"/>
      <c r="B409" s="804"/>
      <c r="C409" s="786"/>
      <c r="D409" s="811"/>
      <c r="E409" s="822"/>
      <c r="F409" s="161"/>
      <c r="G409" s="843"/>
      <c r="H409" s="162"/>
      <c r="I409" s="856"/>
      <c r="J409" s="166"/>
      <c r="K409" s="167"/>
      <c r="L409" s="882"/>
      <c r="M409" s="104">
        <v>13483.8</v>
      </c>
      <c r="N409" s="104">
        <f t="shared" si="38"/>
        <v>13079.286</v>
      </c>
      <c r="O409" s="105">
        <v>7.0000000000000007E-2</v>
      </c>
      <c r="P409" s="101">
        <f t="shared" si="39"/>
        <v>13994.836020000001</v>
      </c>
    </row>
    <row r="410" spans="1:16" ht="34.5">
      <c r="A410" s="136"/>
      <c r="B410" s="805"/>
      <c r="C410" s="789"/>
      <c r="D410" s="810"/>
      <c r="E410" s="822"/>
      <c r="F410" s="161"/>
      <c r="G410" s="844"/>
      <c r="H410" s="852"/>
      <c r="I410" s="857"/>
      <c r="J410" s="862"/>
      <c r="K410" s="873"/>
      <c r="L410" s="882"/>
      <c r="M410" s="104">
        <v>2669.52</v>
      </c>
      <c r="N410" s="104">
        <f t="shared" si="38"/>
        <v>2589.4344000000001</v>
      </c>
      <c r="O410" s="105">
        <v>7.0000000000000007E-2</v>
      </c>
      <c r="P410" s="101">
        <f t="shared" si="39"/>
        <v>2770.6948080000002</v>
      </c>
    </row>
    <row r="411" spans="1:16" ht="34.5">
      <c r="A411" s="136"/>
      <c r="B411" s="805"/>
      <c r="C411" s="789"/>
      <c r="D411" s="810"/>
      <c r="E411" s="822"/>
      <c r="F411" s="161"/>
      <c r="G411" s="844"/>
      <c r="H411" s="852"/>
      <c r="I411" s="857"/>
      <c r="J411" s="862"/>
      <c r="K411" s="873"/>
      <c r="L411" s="882"/>
      <c r="N411" s="104">
        <f t="shared" si="38"/>
        <v>0</v>
      </c>
      <c r="O411" s="105">
        <v>7.0000000000000007E-2</v>
      </c>
      <c r="P411" s="101">
        <f t="shared" si="39"/>
        <v>0</v>
      </c>
    </row>
    <row r="412" spans="1:16" ht="34.5">
      <c r="A412" s="148"/>
      <c r="B412" s="806"/>
      <c r="C412" s="789"/>
      <c r="D412" s="810"/>
      <c r="E412" s="822"/>
      <c r="F412" s="161"/>
      <c r="G412" s="844"/>
      <c r="H412" s="852"/>
      <c r="I412" s="857"/>
      <c r="J412" s="862"/>
      <c r="K412" s="873"/>
      <c r="L412" s="882"/>
      <c r="M412" s="104">
        <v>12972.96</v>
      </c>
      <c r="N412" s="104">
        <f t="shared" si="38"/>
        <v>12583.771199999999</v>
      </c>
      <c r="O412" s="105">
        <v>7.0000000000000007E-2</v>
      </c>
      <c r="P412" s="101">
        <f t="shared" si="39"/>
        <v>13464.635183999999</v>
      </c>
    </row>
    <row r="413" spans="1:16" ht="34.5">
      <c r="A413" s="136"/>
      <c r="B413" s="805"/>
      <c r="C413" s="786"/>
      <c r="D413" s="811"/>
      <c r="E413" s="822"/>
      <c r="F413" s="161"/>
      <c r="G413" s="843"/>
      <c r="H413" s="162"/>
      <c r="I413" s="856"/>
      <c r="J413" s="862"/>
      <c r="K413" s="167"/>
      <c r="L413" s="882"/>
      <c r="M413" s="104">
        <v>12687.84</v>
      </c>
      <c r="N413" s="104">
        <f t="shared" si="38"/>
        <v>12307.2048</v>
      </c>
      <c r="O413" s="105">
        <v>7.0000000000000007E-2</v>
      </c>
      <c r="P413" s="101">
        <f t="shared" si="39"/>
        <v>13168.709135999999</v>
      </c>
    </row>
    <row r="414" spans="1:16" ht="34.5">
      <c r="A414" s="136"/>
      <c r="B414" s="805"/>
      <c r="C414" s="786"/>
      <c r="D414" s="811"/>
      <c r="E414" s="822"/>
      <c r="F414" s="161"/>
      <c r="G414" s="843"/>
      <c r="H414" s="162"/>
      <c r="I414" s="856"/>
      <c r="J414" s="166"/>
      <c r="K414" s="167"/>
      <c r="L414" s="881"/>
      <c r="M414" s="104">
        <v>16572.599999999999</v>
      </c>
      <c r="N414" s="104">
        <f t="shared" si="38"/>
        <v>16075.421999999999</v>
      </c>
      <c r="O414" s="105">
        <v>7.0000000000000007E-2</v>
      </c>
      <c r="P414" s="101">
        <f t="shared" si="39"/>
        <v>17200.701539999998</v>
      </c>
    </row>
    <row r="415" spans="1:16" ht="34.5">
      <c r="A415" s="136"/>
      <c r="B415" s="805"/>
      <c r="C415" s="786"/>
      <c r="D415" s="811"/>
      <c r="E415" s="823"/>
      <c r="F415" s="161"/>
      <c r="G415" s="843"/>
      <c r="H415" s="162"/>
      <c r="I415" s="856"/>
      <c r="J415" s="166"/>
      <c r="K415" s="167"/>
      <c r="L415" s="881"/>
      <c r="M415" s="104">
        <v>6021.12</v>
      </c>
      <c r="N415" s="104">
        <f>M415-(M415*0.03)</f>
        <v>5840.4863999999998</v>
      </c>
      <c r="O415" s="105">
        <v>7.0000000000000007E-2</v>
      </c>
      <c r="P415" s="101">
        <f>(N415*O415)+N415</f>
        <v>6249.3204479999995</v>
      </c>
    </row>
    <row r="416" spans="1:16" ht="34.5">
      <c r="A416" s="136"/>
      <c r="B416" s="805"/>
      <c r="C416" s="786"/>
      <c r="D416" s="811"/>
      <c r="E416" s="823"/>
      <c r="F416" s="161"/>
      <c r="G416" s="843"/>
      <c r="H416" s="162"/>
      <c r="I416" s="856"/>
      <c r="J416" s="166"/>
      <c r="K416" s="167"/>
      <c r="L416" s="881"/>
      <c r="M416" s="104">
        <v>8714.16</v>
      </c>
      <c r="N416" s="104">
        <f>M416-(M416*0.03)</f>
        <v>8452.7351999999992</v>
      </c>
      <c r="O416" s="105">
        <v>7.0000000000000007E-2</v>
      </c>
      <c r="P416" s="101">
        <f>(N416*O416)+N416</f>
        <v>9044.4266639999987</v>
      </c>
    </row>
    <row r="417" spans="1:16" ht="34.5">
      <c r="A417" s="136"/>
      <c r="B417" s="805"/>
      <c r="C417" s="786"/>
      <c r="D417" s="811"/>
      <c r="E417" s="823"/>
      <c r="F417" s="161"/>
      <c r="G417" s="843"/>
      <c r="H417" s="162"/>
      <c r="I417" s="856"/>
      <c r="J417" s="166"/>
      <c r="K417" s="167"/>
      <c r="L417" s="881"/>
      <c r="M417" s="104">
        <v>0</v>
      </c>
      <c r="N417" s="104">
        <f>M417-(M417*0.03)</f>
        <v>0</v>
      </c>
      <c r="O417" s="105">
        <v>7.0000000000000007E-2</v>
      </c>
      <c r="P417" s="101">
        <f t="shared" ref="P417:P423" si="40">(N417*O417)+N417</f>
        <v>0</v>
      </c>
    </row>
    <row r="418" spans="1:16" ht="34.5">
      <c r="A418" s="136"/>
      <c r="B418" s="805"/>
      <c r="C418" s="786"/>
      <c r="D418" s="811"/>
      <c r="E418" s="823"/>
      <c r="F418" s="161"/>
      <c r="G418" s="843"/>
      <c r="H418" s="162"/>
      <c r="I418" s="856"/>
      <c r="J418" s="166"/>
      <c r="K418" s="167"/>
      <c r="L418" s="881"/>
      <c r="M418" s="104">
        <v>18537.7</v>
      </c>
      <c r="N418" s="104">
        <f>M418-(M418*0.03)</f>
        <v>17981.569</v>
      </c>
      <c r="O418" s="105">
        <v>7.0000000000000007E-2</v>
      </c>
      <c r="P418" s="101">
        <f t="shared" si="40"/>
        <v>19240.278829999999</v>
      </c>
    </row>
    <row r="419" spans="1:16" ht="34.5">
      <c r="A419" s="151"/>
      <c r="B419" s="805"/>
      <c r="C419" s="786"/>
      <c r="D419" s="811"/>
      <c r="E419" s="824"/>
      <c r="F419" s="161"/>
      <c r="G419" s="843"/>
      <c r="H419" s="162"/>
      <c r="I419" s="856"/>
      <c r="J419" s="166"/>
      <c r="K419" s="167"/>
      <c r="L419" s="881"/>
      <c r="M419" s="104">
        <v>9031.68</v>
      </c>
      <c r="N419" s="104">
        <f t="shared" ref="N419:N429" si="41">M419-(M419*0.03)</f>
        <v>8760.7296000000006</v>
      </c>
      <c r="O419" s="105">
        <v>7.0000000000000007E-2</v>
      </c>
      <c r="P419" s="101">
        <f t="shared" si="40"/>
        <v>9373.9806720000015</v>
      </c>
    </row>
    <row r="420" spans="1:16" ht="34.5">
      <c r="A420" s="152"/>
      <c r="B420" s="805"/>
      <c r="C420" s="786"/>
      <c r="D420" s="811"/>
      <c r="E420" s="825"/>
      <c r="F420" s="161"/>
      <c r="G420" s="843"/>
      <c r="H420" s="434"/>
      <c r="I420" s="858"/>
      <c r="J420" s="863"/>
      <c r="K420" s="874"/>
      <c r="L420" s="881"/>
      <c r="N420" s="104">
        <f t="shared" si="41"/>
        <v>0</v>
      </c>
      <c r="O420" s="105">
        <v>7.0000000000000007E-2</v>
      </c>
      <c r="P420" s="101">
        <f t="shared" si="40"/>
        <v>0</v>
      </c>
    </row>
    <row r="421" spans="1:16" ht="34.5">
      <c r="A421" s="136"/>
      <c r="B421" s="805"/>
      <c r="C421" s="786"/>
      <c r="D421" s="811"/>
      <c r="E421" s="826"/>
      <c r="F421" s="161"/>
      <c r="G421" s="843"/>
      <c r="H421" s="162"/>
      <c r="I421" s="856"/>
      <c r="J421" s="166"/>
      <c r="K421" s="167"/>
      <c r="L421" s="881"/>
      <c r="M421" s="104">
        <v>8478.9599999999991</v>
      </c>
      <c r="N421" s="104">
        <f t="shared" si="41"/>
        <v>8224.5911999999989</v>
      </c>
      <c r="O421" s="105">
        <v>7.0000000000000007E-2</v>
      </c>
      <c r="P421" s="101">
        <f t="shared" si="40"/>
        <v>8800.3125839999993</v>
      </c>
    </row>
    <row r="422" spans="1:16" ht="34.5">
      <c r="A422" s="136"/>
      <c r="B422" s="805"/>
      <c r="C422" s="786"/>
      <c r="D422" s="811"/>
      <c r="E422" s="182"/>
      <c r="F422" s="161"/>
      <c r="G422" s="843"/>
      <c r="H422" s="162"/>
      <c r="I422" s="856"/>
      <c r="J422" s="166"/>
      <c r="K422" s="167"/>
      <c r="L422" s="881"/>
      <c r="M422" s="104">
        <v>11122.62</v>
      </c>
      <c r="N422" s="104">
        <f t="shared" si="41"/>
        <v>10788.941400000002</v>
      </c>
      <c r="O422" s="105">
        <v>7.0000000000000007E-2</v>
      </c>
      <c r="P422" s="101">
        <f t="shared" si="40"/>
        <v>11544.167298000002</v>
      </c>
    </row>
    <row r="423" spans="1:16" ht="34.5">
      <c r="A423" s="136"/>
      <c r="B423" s="805"/>
      <c r="C423" s="786"/>
      <c r="D423" s="812"/>
      <c r="E423" s="160"/>
      <c r="F423" s="161"/>
      <c r="G423" s="843"/>
      <c r="H423" s="162"/>
      <c r="I423" s="856"/>
      <c r="J423" s="166"/>
      <c r="K423" s="167"/>
      <c r="L423" s="881"/>
      <c r="M423" s="104">
        <v>3813.12</v>
      </c>
      <c r="N423" s="104">
        <f t="shared" si="41"/>
        <v>3698.7264</v>
      </c>
      <c r="O423" s="105">
        <v>7.0000000000000007E-2</v>
      </c>
      <c r="P423" s="101">
        <f t="shared" si="40"/>
        <v>3957.637248</v>
      </c>
    </row>
    <row r="424" spans="1:16" ht="34.5">
      <c r="A424" s="136"/>
      <c r="B424" s="805"/>
      <c r="C424" s="786"/>
      <c r="D424" s="812"/>
      <c r="E424" s="182"/>
      <c r="F424" s="161"/>
      <c r="G424" s="843"/>
      <c r="H424" s="162"/>
      <c r="I424" s="856"/>
      <c r="J424" s="166"/>
      <c r="K424" s="167"/>
      <c r="L424" s="881"/>
    </row>
    <row r="425" spans="1:16" ht="34.5">
      <c r="A425" s="136"/>
      <c r="B425" s="805"/>
      <c r="C425" s="786"/>
      <c r="D425" s="812"/>
      <c r="E425" s="182"/>
      <c r="F425" s="161"/>
      <c r="G425" s="843"/>
      <c r="H425" s="162"/>
      <c r="I425" s="856"/>
      <c r="J425" s="166"/>
      <c r="K425" s="167"/>
      <c r="L425" s="881"/>
    </row>
    <row r="426" spans="1:16" ht="34.5">
      <c r="A426" s="136"/>
      <c r="B426" s="805"/>
      <c r="C426" s="786"/>
      <c r="D426" s="812"/>
      <c r="E426" s="182"/>
      <c r="F426" s="161"/>
      <c r="G426" s="843"/>
      <c r="H426" s="162"/>
      <c r="I426" s="856"/>
      <c r="J426" s="166"/>
      <c r="K426" s="167"/>
      <c r="L426" s="881"/>
    </row>
    <row r="427" spans="1:16" ht="34.5">
      <c r="A427" s="136"/>
      <c r="B427" s="805"/>
      <c r="C427" s="786"/>
      <c r="D427" s="812"/>
      <c r="E427" s="182"/>
      <c r="F427" s="161"/>
      <c r="G427" s="843"/>
      <c r="H427" s="162"/>
      <c r="I427" s="856"/>
      <c r="J427" s="166"/>
      <c r="K427" s="167"/>
      <c r="L427" s="881"/>
    </row>
    <row r="428" spans="1:16" ht="34.5">
      <c r="A428" s="136"/>
      <c r="B428" s="805"/>
      <c r="C428" s="786"/>
      <c r="D428" s="812"/>
      <c r="E428" s="182"/>
      <c r="F428" s="161"/>
      <c r="G428" s="843"/>
      <c r="H428" s="162"/>
      <c r="I428" s="856"/>
      <c r="J428" s="166"/>
      <c r="K428" s="167"/>
      <c r="L428" s="881"/>
    </row>
    <row r="429" spans="1:16" ht="34.5">
      <c r="A429" s="136"/>
      <c r="B429" s="805"/>
      <c r="C429" s="786"/>
      <c r="D429" s="812"/>
      <c r="E429" s="182"/>
      <c r="F429" s="161"/>
      <c r="G429" s="843"/>
      <c r="H429" s="162"/>
      <c r="I429" s="856"/>
      <c r="J429" s="166"/>
      <c r="K429" s="167"/>
      <c r="L429" s="881"/>
      <c r="M429" s="104">
        <v>8640</v>
      </c>
      <c r="N429" s="104">
        <f t="shared" si="41"/>
        <v>8380.7999999999993</v>
      </c>
      <c r="O429" s="105">
        <v>7.0000000000000007E-2</v>
      </c>
      <c r="P429" s="101">
        <f>(N429*O429)+N429</f>
        <v>8967.4559999999983</v>
      </c>
    </row>
    <row r="430" spans="1:16" ht="34.5">
      <c r="A430" s="165"/>
      <c r="B430" s="805"/>
      <c r="C430" s="786"/>
      <c r="D430" s="812"/>
      <c r="E430" s="160"/>
      <c r="F430" s="161"/>
      <c r="G430" s="843"/>
      <c r="H430" s="162"/>
      <c r="I430" s="856"/>
      <c r="J430" s="166"/>
      <c r="K430" s="167"/>
      <c r="L430" s="881"/>
    </row>
    <row r="431" spans="1:16" ht="34.5">
      <c r="F431" s="399"/>
    </row>
    <row r="432" spans="1:16" ht="34.5">
      <c r="A432" s="2" t="s">
        <v>1</v>
      </c>
      <c r="B432" s="793"/>
      <c r="C432" s="785"/>
      <c r="F432" s="399"/>
      <c r="I432" s="853"/>
      <c r="K432" s="867"/>
      <c r="L432" s="878"/>
    </row>
    <row r="433" spans="1:16" ht="34.5">
      <c r="A433" s="3761" t="s">
        <v>2670</v>
      </c>
      <c r="B433" s="3761"/>
      <c r="C433" s="792"/>
      <c r="D433" s="589"/>
      <c r="F433" s="399"/>
      <c r="I433" s="853"/>
      <c r="K433" s="867"/>
      <c r="L433" s="878"/>
    </row>
    <row r="434" spans="1:16" ht="35.25" thickBot="1">
      <c r="F434" s="399"/>
    </row>
    <row r="435" spans="1:16" ht="34.5">
      <c r="A435" s="3770" t="s">
        <v>3</v>
      </c>
      <c r="B435" s="3771"/>
      <c r="C435" s="80" t="s">
        <v>4</v>
      </c>
      <c r="D435" s="808" t="s">
        <v>5</v>
      </c>
      <c r="E435" s="820" t="s">
        <v>6</v>
      </c>
      <c r="F435" s="833" t="s">
        <v>6</v>
      </c>
      <c r="G435" s="841" t="s">
        <v>7</v>
      </c>
      <c r="H435" s="850" t="s">
        <v>8</v>
      </c>
      <c r="I435" s="854" t="s">
        <v>936</v>
      </c>
      <c r="J435" s="860" t="s">
        <v>10</v>
      </c>
      <c r="K435" s="868" t="s">
        <v>10</v>
      </c>
      <c r="L435" s="879" t="s">
        <v>2534</v>
      </c>
      <c r="M435" s="117"/>
    </row>
    <row r="436" spans="1:16" ht="35.25" thickBot="1">
      <c r="A436" s="118"/>
      <c r="B436" s="794"/>
      <c r="C436" s="414"/>
      <c r="D436" s="809" t="s">
        <v>11</v>
      </c>
      <c r="E436" s="821" t="s">
        <v>13</v>
      </c>
      <c r="F436" s="834" t="s">
        <v>12</v>
      </c>
      <c r="G436" s="842"/>
      <c r="H436" s="851" t="s">
        <v>14</v>
      </c>
      <c r="I436" s="855" t="s">
        <v>937</v>
      </c>
      <c r="J436" s="861" t="s">
        <v>16</v>
      </c>
      <c r="K436" s="869" t="s">
        <v>15</v>
      </c>
      <c r="L436" s="880" t="s">
        <v>2535</v>
      </c>
      <c r="M436" s="117"/>
    </row>
    <row r="437" spans="1:16" ht="34.5">
      <c r="A437" s="127"/>
      <c r="B437" s="805"/>
      <c r="C437" s="786"/>
      <c r="D437" s="811"/>
      <c r="E437" s="830"/>
      <c r="F437" s="835"/>
      <c r="G437" s="843"/>
      <c r="H437" s="162"/>
      <c r="I437" s="856"/>
      <c r="J437" s="166"/>
      <c r="K437" s="860"/>
      <c r="L437" s="881"/>
      <c r="M437" s="104">
        <v>3552</v>
      </c>
      <c r="N437" s="104">
        <f t="shared" ref="N437:N453" si="42">M437-(M437*0.03)</f>
        <v>3445.44</v>
      </c>
      <c r="O437" s="105">
        <v>7.0000000000000007E-2</v>
      </c>
      <c r="P437" s="101">
        <f t="shared" ref="P437:P453" si="43">(N437*O437)+N437</f>
        <v>3686.6208000000001</v>
      </c>
    </row>
    <row r="438" spans="1:16" ht="34.5">
      <c r="A438" s="136"/>
      <c r="B438" s="805"/>
      <c r="C438" s="786"/>
      <c r="D438" s="811"/>
      <c r="E438" s="822"/>
      <c r="F438" s="161"/>
      <c r="G438" s="843"/>
      <c r="H438" s="162"/>
      <c r="I438" s="856"/>
      <c r="J438" s="166"/>
      <c r="K438" s="870"/>
      <c r="L438" s="881"/>
      <c r="N438" s="104">
        <f t="shared" si="42"/>
        <v>0</v>
      </c>
      <c r="O438" s="105">
        <v>7.0000000000000007E-2</v>
      </c>
      <c r="P438" s="101">
        <f t="shared" si="43"/>
        <v>0</v>
      </c>
    </row>
    <row r="439" spans="1:16" ht="34.5">
      <c r="A439" s="136"/>
      <c r="B439" s="807"/>
      <c r="C439" s="786"/>
      <c r="D439" s="811"/>
      <c r="E439" s="822"/>
      <c r="F439" s="161"/>
      <c r="G439" s="843"/>
      <c r="H439" s="162"/>
      <c r="I439" s="856"/>
      <c r="J439" s="166"/>
      <c r="K439" s="871"/>
      <c r="L439" s="881"/>
      <c r="M439" s="104">
        <v>9498.06</v>
      </c>
      <c r="N439" s="104">
        <f t="shared" si="42"/>
        <v>9213.118199999999</v>
      </c>
      <c r="O439" s="105">
        <v>7.0000000000000007E-2</v>
      </c>
      <c r="P439" s="101">
        <f t="shared" si="43"/>
        <v>9858.0364739999986</v>
      </c>
    </row>
    <row r="440" spans="1:16" ht="34.5">
      <c r="A440" s="136"/>
      <c r="B440" s="807"/>
      <c r="C440" s="786"/>
      <c r="D440" s="811"/>
      <c r="E440" s="822"/>
      <c r="F440" s="161"/>
      <c r="G440" s="843"/>
      <c r="H440" s="162"/>
      <c r="I440" s="856"/>
      <c r="J440" s="166"/>
      <c r="K440" s="167"/>
      <c r="L440" s="881"/>
      <c r="M440" s="104">
        <v>15305.4</v>
      </c>
      <c r="N440" s="104">
        <f t="shared" si="42"/>
        <v>14846.237999999999</v>
      </c>
      <c r="O440" s="105">
        <v>7.0000000000000007E-2</v>
      </c>
      <c r="P440" s="101">
        <f t="shared" si="43"/>
        <v>15885.47466</v>
      </c>
    </row>
    <row r="441" spans="1:16" ht="34.5">
      <c r="A441" s="136"/>
      <c r="B441" s="805"/>
      <c r="C441" s="786"/>
      <c r="D441" s="811"/>
      <c r="E441" s="822"/>
      <c r="F441" s="161"/>
      <c r="G441" s="843"/>
      <c r="H441" s="162"/>
      <c r="I441" s="856"/>
      <c r="J441" s="166"/>
      <c r="K441" s="167"/>
      <c r="L441" s="881"/>
      <c r="N441" s="104">
        <f t="shared" si="42"/>
        <v>0</v>
      </c>
      <c r="O441" s="105">
        <v>7.0000000000000007E-2</v>
      </c>
      <c r="P441" s="101">
        <f t="shared" si="43"/>
        <v>0</v>
      </c>
    </row>
    <row r="442" spans="1:16" ht="34.5">
      <c r="A442" s="136"/>
      <c r="B442" s="805"/>
      <c r="C442" s="786"/>
      <c r="D442" s="811"/>
      <c r="E442" s="822"/>
      <c r="F442" s="161"/>
      <c r="G442" s="843"/>
      <c r="H442" s="162"/>
      <c r="I442" s="856"/>
      <c r="J442" s="166"/>
      <c r="K442" s="167"/>
      <c r="L442" s="881"/>
      <c r="N442" s="104">
        <f t="shared" si="42"/>
        <v>0</v>
      </c>
      <c r="O442" s="105">
        <v>7.0000000000000007E-2</v>
      </c>
      <c r="P442" s="101">
        <f t="shared" si="43"/>
        <v>0</v>
      </c>
    </row>
    <row r="443" spans="1:16" ht="34.5">
      <c r="A443" s="136"/>
      <c r="B443" s="805"/>
      <c r="C443" s="786"/>
      <c r="D443" s="811"/>
      <c r="E443" s="822"/>
      <c r="F443" s="161"/>
      <c r="G443" s="843"/>
      <c r="H443" s="162"/>
      <c r="I443" s="856"/>
      <c r="J443" s="166"/>
      <c r="K443" s="167"/>
      <c r="L443" s="881"/>
      <c r="N443" s="104">
        <f t="shared" si="42"/>
        <v>0</v>
      </c>
      <c r="O443" s="105">
        <v>7.0000000000000007E-2</v>
      </c>
      <c r="P443" s="101">
        <f t="shared" si="43"/>
        <v>0</v>
      </c>
    </row>
    <row r="444" spans="1:16" ht="34.5">
      <c r="A444" s="136"/>
      <c r="B444" s="807"/>
      <c r="C444" s="789"/>
      <c r="D444" s="810"/>
      <c r="E444" s="822"/>
      <c r="F444" s="161"/>
      <c r="G444" s="844"/>
      <c r="H444" s="852"/>
      <c r="I444" s="857"/>
      <c r="J444" s="862"/>
      <c r="K444" s="872"/>
      <c r="M444" s="104">
        <v>14244.12</v>
      </c>
      <c r="N444" s="104">
        <f t="shared" si="42"/>
        <v>13816.796400000001</v>
      </c>
      <c r="O444" s="105">
        <v>7.0000000000000007E-2</v>
      </c>
      <c r="P444" s="101">
        <f t="shared" si="43"/>
        <v>14783.972148000001</v>
      </c>
    </row>
    <row r="445" spans="1:16" ht="34.5">
      <c r="A445" s="136"/>
      <c r="B445" s="804"/>
      <c r="C445" s="786"/>
      <c r="D445" s="811"/>
      <c r="E445" s="822"/>
      <c r="F445" s="161"/>
      <c r="G445" s="843"/>
      <c r="H445" s="162"/>
      <c r="I445" s="856"/>
      <c r="J445" s="166"/>
      <c r="K445" s="167"/>
      <c r="L445" s="881"/>
      <c r="M445" s="104">
        <v>3240</v>
      </c>
      <c r="N445" s="104">
        <f t="shared" si="42"/>
        <v>3142.8</v>
      </c>
      <c r="O445" s="105">
        <v>7.0000000000000007E-2</v>
      </c>
      <c r="P445" s="101">
        <f t="shared" si="43"/>
        <v>3362.7960000000003</v>
      </c>
    </row>
    <row r="446" spans="1:16" ht="34.5">
      <c r="A446" s="136"/>
      <c r="B446" s="804"/>
      <c r="C446" s="786"/>
      <c r="D446" s="811"/>
      <c r="E446" s="822"/>
      <c r="F446" s="161"/>
      <c r="G446" s="843"/>
      <c r="H446" s="162"/>
      <c r="I446" s="856"/>
      <c r="J446" s="166"/>
      <c r="K446" s="167"/>
      <c r="L446" s="881"/>
      <c r="M446" s="104">
        <v>14700</v>
      </c>
      <c r="N446" s="104">
        <f t="shared" si="42"/>
        <v>14259</v>
      </c>
      <c r="O446" s="105">
        <v>7.0000000000000007E-2</v>
      </c>
      <c r="P446" s="101">
        <f t="shared" si="43"/>
        <v>15257.130000000001</v>
      </c>
    </row>
    <row r="447" spans="1:16" ht="34.5">
      <c r="A447" s="136"/>
      <c r="B447" s="804"/>
      <c r="C447" s="789"/>
      <c r="D447" s="810"/>
      <c r="E447" s="831"/>
      <c r="F447" s="836"/>
      <c r="G447" s="844"/>
      <c r="H447" s="852"/>
      <c r="I447" s="857"/>
      <c r="J447" s="862"/>
      <c r="K447" s="873"/>
      <c r="L447" s="882"/>
      <c r="M447" s="104">
        <v>14582.7</v>
      </c>
      <c r="N447" s="104">
        <f t="shared" si="42"/>
        <v>14145.219000000001</v>
      </c>
      <c r="O447" s="105">
        <v>7.0000000000000007E-2</v>
      </c>
      <c r="P447" s="101">
        <f t="shared" si="43"/>
        <v>15135.384330000001</v>
      </c>
    </row>
    <row r="448" spans="1:16" ht="34.5">
      <c r="A448" s="136"/>
      <c r="B448" s="804"/>
      <c r="C448" s="786"/>
      <c r="D448" s="811"/>
      <c r="E448" s="822"/>
      <c r="F448" s="161"/>
      <c r="G448" s="843"/>
      <c r="H448" s="162"/>
      <c r="I448" s="856"/>
      <c r="J448" s="166"/>
      <c r="K448" s="167"/>
      <c r="L448" s="882"/>
      <c r="M448" s="104">
        <v>13483.8</v>
      </c>
      <c r="N448" s="104">
        <f t="shared" si="42"/>
        <v>13079.286</v>
      </c>
      <c r="O448" s="105">
        <v>7.0000000000000007E-2</v>
      </c>
      <c r="P448" s="101">
        <f t="shared" si="43"/>
        <v>13994.836020000001</v>
      </c>
    </row>
    <row r="449" spans="1:16" ht="34.5">
      <c r="A449" s="136"/>
      <c r="B449" s="805"/>
      <c r="C449" s="789"/>
      <c r="D449" s="810"/>
      <c r="E449" s="822"/>
      <c r="F449" s="161"/>
      <c r="G449" s="844"/>
      <c r="H449" s="852"/>
      <c r="I449" s="857"/>
      <c r="J449" s="862"/>
      <c r="K449" s="873"/>
      <c r="L449" s="882"/>
      <c r="M449" s="104">
        <v>2669.52</v>
      </c>
      <c r="N449" s="104">
        <f t="shared" si="42"/>
        <v>2589.4344000000001</v>
      </c>
      <c r="O449" s="105">
        <v>7.0000000000000007E-2</v>
      </c>
      <c r="P449" s="101">
        <f t="shared" si="43"/>
        <v>2770.6948080000002</v>
      </c>
    </row>
    <row r="450" spans="1:16" ht="34.5">
      <c r="A450" s="136"/>
      <c r="B450" s="805"/>
      <c r="C450" s="789"/>
      <c r="D450" s="810"/>
      <c r="E450" s="822"/>
      <c r="F450" s="161"/>
      <c r="G450" s="844"/>
      <c r="H450" s="852"/>
      <c r="I450" s="857"/>
      <c r="J450" s="862"/>
      <c r="K450" s="873"/>
      <c r="L450" s="882"/>
      <c r="N450" s="104">
        <f t="shared" si="42"/>
        <v>0</v>
      </c>
      <c r="O450" s="105">
        <v>7.0000000000000007E-2</v>
      </c>
      <c r="P450" s="101">
        <f t="shared" si="43"/>
        <v>0</v>
      </c>
    </row>
    <row r="451" spans="1:16" ht="34.5">
      <c r="A451" s="148"/>
      <c r="B451" s="806"/>
      <c r="C451" s="789"/>
      <c r="D451" s="810"/>
      <c r="E451" s="822"/>
      <c r="F451" s="161"/>
      <c r="G451" s="844"/>
      <c r="H451" s="852"/>
      <c r="I451" s="857"/>
      <c r="J451" s="862"/>
      <c r="K451" s="873"/>
      <c r="L451" s="882"/>
      <c r="M451" s="104">
        <v>12972.96</v>
      </c>
      <c r="N451" s="104">
        <f t="shared" si="42"/>
        <v>12583.771199999999</v>
      </c>
      <c r="O451" s="105">
        <v>7.0000000000000007E-2</v>
      </c>
      <c r="P451" s="101">
        <f t="shared" si="43"/>
        <v>13464.635183999999</v>
      </c>
    </row>
    <row r="452" spans="1:16" ht="34.5">
      <c r="A452" s="136"/>
      <c r="B452" s="805"/>
      <c r="C452" s="786"/>
      <c r="D452" s="811"/>
      <c r="E452" s="822"/>
      <c r="F452" s="161"/>
      <c r="G452" s="843"/>
      <c r="H452" s="162"/>
      <c r="I452" s="856"/>
      <c r="J452" s="862"/>
      <c r="K452" s="167"/>
      <c r="L452" s="882"/>
      <c r="M452" s="104">
        <v>12687.84</v>
      </c>
      <c r="N452" s="104">
        <f t="shared" si="42"/>
        <v>12307.2048</v>
      </c>
      <c r="O452" s="105">
        <v>7.0000000000000007E-2</v>
      </c>
      <c r="P452" s="101">
        <f t="shared" si="43"/>
        <v>13168.709135999999</v>
      </c>
    </row>
    <row r="453" spans="1:16" ht="34.5">
      <c r="A453" s="136"/>
      <c r="B453" s="805"/>
      <c r="C453" s="786"/>
      <c r="D453" s="811"/>
      <c r="E453" s="822"/>
      <c r="F453" s="161"/>
      <c r="G453" s="843"/>
      <c r="H453" s="162"/>
      <c r="I453" s="856"/>
      <c r="J453" s="166"/>
      <c r="K453" s="167"/>
      <c r="L453" s="881"/>
      <c r="M453" s="104">
        <v>16572.599999999999</v>
      </c>
      <c r="N453" s="104">
        <f t="shared" si="42"/>
        <v>16075.421999999999</v>
      </c>
      <c r="O453" s="105">
        <v>7.0000000000000007E-2</v>
      </c>
      <c r="P453" s="101">
        <f t="shared" si="43"/>
        <v>17200.701539999998</v>
      </c>
    </row>
    <row r="454" spans="1:16" ht="34.5">
      <c r="A454" s="136"/>
      <c r="B454" s="805"/>
      <c r="C454" s="786"/>
      <c r="D454" s="811"/>
      <c r="E454" s="823"/>
      <c r="F454" s="161"/>
      <c r="G454" s="843"/>
      <c r="H454" s="162"/>
      <c r="I454" s="856"/>
      <c r="J454" s="166"/>
      <c r="K454" s="167"/>
      <c r="L454" s="881"/>
      <c r="M454" s="104">
        <v>6021.12</v>
      </c>
      <c r="N454" s="104">
        <f>M454-(M454*0.03)</f>
        <v>5840.4863999999998</v>
      </c>
      <c r="O454" s="105">
        <v>7.0000000000000007E-2</v>
      </c>
      <c r="P454" s="101">
        <f>(N454*O454)+N454</f>
        <v>6249.3204479999995</v>
      </c>
    </row>
    <row r="455" spans="1:16" ht="34.5">
      <c r="A455" s="136"/>
      <c r="B455" s="805"/>
      <c r="C455" s="786"/>
      <c r="D455" s="811"/>
      <c r="E455" s="823"/>
      <c r="F455" s="161"/>
      <c r="G455" s="843"/>
      <c r="H455" s="162"/>
      <c r="I455" s="856"/>
      <c r="J455" s="166"/>
      <c r="K455" s="167"/>
      <c r="L455" s="881"/>
      <c r="M455" s="104">
        <v>8714.16</v>
      </c>
      <c r="N455" s="104">
        <f>M455-(M455*0.03)</f>
        <v>8452.7351999999992</v>
      </c>
      <c r="O455" s="105">
        <v>7.0000000000000007E-2</v>
      </c>
      <c r="P455" s="101">
        <f>(N455*O455)+N455</f>
        <v>9044.4266639999987</v>
      </c>
    </row>
    <row r="456" spans="1:16" ht="34.5">
      <c r="A456" s="136"/>
      <c r="B456" s="805"/>
      <c r="C456" s="786"/>
      <c r="D456" s="811"/>
      <c r="E456" s="823"/>
      <c r="F456" s="161"/>
      <c r="G456" s="843"/>
      <c r="H456" s="162"/>
      <c r="I456" s="856"/>
      <c r="J456" s="166"/>
      <c r="K456" s="167"/>
      <c r="L456" s="881"/>
      <c r="M456" s="104">
        <v>0</v>
      </c>
      <c r="N456" s="104">
        <f>M456-(M456*0.03)</f>
        <v>0</v>
      </c>
      <c r="O456" s="105">
        <v>7.0000000000000007E-2</v>
      </c>
      <c r="P456" s="101">
        <f t="shared" ref="P456:P462" si="44">(N456*O456)+N456</f>
        <v>0</v>
      </c>
    </row>
    <row r="457" spans="1:16" ht="34.5">
      <c r="A457" s="136"/>
      <c r="B457" s="805"/>
      <c r="C457" s="786"/>
      <c r="D457" s="811"/>
      <c r="E457" s="823"/>
      <c r="F457" s="161"/>
      <c r="G457" s="843"/>
      <c r="H457" s="162"/>
      <c r="I457" s="856"/>
      <c r="J457" s="166"/>
      <c r="K457" s="167"/>
      <c r="L457" s="881"/>
      <c r="M457" s="104">
        <v>18537.7</v>
      </c>
      <c r="N457" s="104">
        <f>M457-(M457*0.03)</f>
        <v>17981.569</v>
      </c>
      <c r="O457" s="105">
        <v>7.0000000000000007E-2</v>
      </c>
      <c r="P457" s="101">
        <f t="shared" si="44"/>
        <v>19240.278829999999</v>
      </c>
    </row>
    <row r="458" spans="1:16" ht="34.5">
      <c r="A458" s="151"/>
      <c r="B458" s="805"/>
      <c r="C458" s="786"/>
      <c r="D458" s="811"/>
      <c r="E458" s="824"/>
      <c r="F458" s="161"/>
      <c r="G458" s="843"/>
      <c r="H458" s="162"/>
      <c r="I458" s="856"/>
      <c r="J458" s="166"/>
      <c r="K458" s="167"/>
      <c r="L458" s="881"/>
      <c r="M458" s="104">
        <v>9031.68</v>
      </c>
      <c r="N458" s="104">
        <f t="shared" ref="N458:N468" si="45">M458-(M458*0.03)</f>
        <v>8760.7296000000006</v>
      </c>
      <c r="O458" s="105">
        <v>7.0000000000000007E-2</v>
      </c>
      <c r="P458" s="101">
        <f t="shared" si="44"/>
        <v>9373.9806720000015</v>
      </c>
    </row>
    <row r="459" spans="1:16" ht="34.5">
      <c r="A459" s="152"/>
      <c r="B459" s="805"/>
      <c r="C459" s="786"/>
      <c r="D459" s="811"/>
      <c r="E459" s="825"/>
      <c r="F459" s="161"/>
      <c r="G459" s="843"/>
      <c r="H459" s="434"/>
      <c r="I459" s="858"/>
      <c r="J459" s="863"/>
      <c r="K459" s="874"/>
      <c r="L459" s="881"/>
      <c r="N459" s="104">
        <f t="shared" si="45"/>
        <v>0</v>
      </c>
      <c r="O459" s="105">
        <v>7.0000000000000007E-2</v>
      </c>
      <c r="P459" s="101">
        <f t="shared" si="44"/>
        <v>0</v>
      </c>
    </row>
    <row r="460" spans="1:16" ht="34.5">
      <c r="A460" s="136"/>
      <c r="B460" s="805"/>
      <c r="C460" s="786"/>
      <c r="D460" s="811"/>
      <c r="E460" s="826"/>
      <c r="F460" s="161"/>
      <c r="G460" s="843"/>
      <c r="H460" s="162"/>
      <c r="I460" s="856"/>
      <c r="J460" s="166"/>
      <c r="K460" s="167"/>
      <c r="L460" s="881"/>
      <c r="M460" s="104">
        <v>8478.9599999999991</v>
      </c>
      <c r="N460" s="104">
        <f t="shared" si="45"/>
        <v>8224.5911999999989</v>
      </c>
      <c r="O460" s="105">
        <v>7.0000000000000007E-2</v>
      </c>
      <c r="P460" s="101">
        <f t="shared" si="44"/>
        <v>8800.3125839999993</v>
      </c>
    </row>
    <row r="461" spans="1:16" ht="34.5">
      <c r="A461" s="136"/>
      <c r="B461" s="805"/>
      <c r="C461" s="786"/>
      <c r="D461" s="811"/>
      <c r="E461" s="182"/>
      <c r="F461" s="161"/>
      <c r="G461" s="843"/>
      <c r="H461" s="162"/>
      <c r="I461" s="856"/>
      <c r="J461" s="166"/>
      <c r="K461" s="167"/>
      <c r="L461" s="881"/>
      <c r="M461" s="104">
        <v>11122.62</v>
      </c>
      <c r="N461" s="104">
        <f t="shared" si="45"/>
        <v>10788.941400000002</v>
      </c>
      <c r="O461" s="105">
        <v>7.0000000000000007E-2</v>
      </c>
      <c r="P461" s="101">
        <f t="shared" si="44"/>
        <v>11544.167298000002</v>
      </c>
    </row>
    <row r="462" spans="1:16" ht="34.5">
      <c r="A462" s="136"/>
      <c r="B462" s="805"/>
      <c r="C462" s="786"/>
      <c r="D462" s="812"/>
      <c r="E462" s="160"/>
      <c r="F462" s="161"/>
      <c r="G462" s="843"/>
      <c r="H462" s="162"/>
      <c r="I462" s="856"/>
      <c r="J462" s="166"/>
      <c r="K462" s="167"/>
      <c r="L462" s="881"/>
      <c r="M462" s="104">
        <v>3813.12</v>
      </c>
      <c r="N462" s="104">
        <f t="shared" si="45"/>
        <v>3698.7264</v>
      </c>
      <c r="O462" s="105">
        <v>7.0000000000000007E-2</v>
      </c>
      <c r="P462" s="101">
        <f t="shared" si="44"/>
        <v>3957.637248</v>
      </c>
    </row>
    <row r="463" spans="1:16" ht="34.5">
      <c r="A463" s="136"/>
      <c r="B463" s="805"/>
      <c r="C463" s="786"/>
      <c r="D463" s="812"/>
      <c r="E463" s="182"/>
      <c r="F463" s="161"/>
      <c r="G463" s="843"/>
      <c r="H463" s="162"/>
      <c r="I463" s="856"/>
      <c r="J463" s="166"/>
      <c r="K463" s="167"/>
      <c r="L463" s="881"/>
    </row>
    <row r="464" spans="1:16" ht="34.5">
      <c r="A464" s="136"/>
      <c r="B464" s="805"/>
      <c r="C464" s="786"/>
      <c r="D464" s="812"/>
      <c r="E464" s="182"/>
      <c r="F464" s="161"/>
      <c r="G464" s="843"/>
      <c r="H464" s="162"/>
      <c r="I464" s="856"/>
      <c r="J464" s="166"/>
      <c r="K464" s="167"/>
      <c r="L464" s="881"/>
    </row>
    <row r="465" spans="1:16" ht="34.5">
      <c r="A465" s="136"/>
      <c r="B465" s="805"/>
      <c r="C465" s="786"/>
      <c r="D465" s="812"/>
      <c r="E465" s="182"/>
      <c r="F465" s="161"/>
      <c r="G465" s="843"/>
      <c r="H465" s="162"/>
      <c r="I465" s="856"/>
      <c r="J465" s="166"/>
      <c r="K465" s="167"/>
      <c r="L465" s="881"/>
    </row>
    <row r="466" spans="1:16" ht="34.5">
      <c r="A466" s="136"/>
      <c r="B466" s="805"/>
      <c r="C466" s="786"/>
      <c r="D466" s="812"/>
      <c r="E466" s="182"/>
      <c r="F466" s="161"/>
      <c r="G466" s="843"/>
      <c r="H466" s="162"/>
      <c r="I466" s="856"/>
      <c r="J466" s="166"/>
      <c r="K466" s="167"/>
      <c r="L466" s="881"/>
    </row>
    <row r="467" spans="1:16" ht="34.5">
      <c r="A467" s="136"/>
      <c r="B467" s="805"/>
      <c r="C467" s="786"/>
      <c r="D467" s="812"/>
      <c r="E467" s="182"/>
      <c r="F467" s="161"/>
      <c r="G467" s="843"/>
      <c r="H467" s="162"/>
      <c r="I467" s="856"/>
      <c r="J467" s="166"/>
      <c r="K467" s="167"/>
      <c r="L467" s="881"/>
    </row>
    <row r="468" spans="1:16" ht="34.5">
      <c r="A468" s="136"/>
      <c r="B468" s="805"/>
      <c r="C468" s="786"/>
      <c r="D468" s="812"/>
      <c r="E468" s="182"/>
      <c r="F468" s="161"/>
      <c r="G468" s="843"/>
      <c r="H468" s="162"/>
      <c r="I468" s="856"/>
      <c r="J468" s="166"/>
      <c r="K468" s="167"/>
      <c r="L468" s="881"/>
      <c r="M468" s="104">
        <v>8640</v>
      </c>
      <c r="N468" s="104">
        <f t="shared" si="45"/>
        <v>8380.7999999999993</v>
      </c>
      <c r="O468" s="105">
        <v>7.0000000000000007E-2</v>
      </c>
      <c r="P468" s="101">
        <f>(N468*O468)+N468</f>
        <v>8967.4559999999983</v>
      </c>
    </row>
    <row r="469" spans="1:16" ht="34.5">
      <c r="A469" s="165"/>
      <c r="B469" s="805"/>
      <c r="C469" s="786"/>
      <c r="D469" s="812"/>
      <c r="E469" s="160"/>
      <c r="F469" s="161"/>
      <c r="G469" s="843"/>
      <c r="H469" s="162"/>
      <c r="I469" s="856"/>
      <c r="J469" s="166"/>
      <c r="K469" s="167"/>
      <c r="L469" s="881"/>
    </row>
    <row r="470" spans="1:16" ht="34.5">
      <c r="F470" s="399"/>
    </row>
    <row r="471" spans="1:16" ht="34.5">
      <c r="A471" s="2" t="s">
        <v>1</v>
      </c>
      <c r="B471" s="793"/>
      <c r="C471" s="785"/>
      <c r="F471" s="399"/>
      <c r="I471" s="853"/>
      <c r="K471" s="867"/>
      <c r="L471" s="878"/>
    </row>
    <row r="472" spans="1:16" ht="34.5">
      <c r="A472" s="3761" t="s">
        <v>2670</v>
      </c>
      <c r="B472" s="3761"/>
      <c r="C472" s="792"/>
      <c r="D472" s="589"/>
      <c r="F472" s="399"/>
      <c r="I472" s="853"/>
      <c r="K472" s="867"/>
      <c r="L472" s="878"/>
    </row>
    <row r="473" spans="1:16" ht="35.25" thickBot="1">
      <c r="F473" s="399"/>
    </row>
    <row r="474" spans="1:16" ht="34.5">
      <c r="A474" s="3770" t="s">
        <v>3</v>
      </c>
      <c r="B474" s="3771"/>
      <c r="C474" s="80" t="s">
        <v>4</v>
      </c>
      <c r="D474" s="808" t="s">
        <v>5</v>
      </c>
      <c r="E474" s="820" t="s">
        <v>6</v>
      </c>
      <c r="F474" s="833" t="s">
        <v>6</v>
      </c>
      <c r="G474" s="841" t="s">
        <v>7</v>
      </c>
      <c r="H474" s="850" t="s">
        <v>8</v>
      </c>
      <c r="I474" s="854" t="s">
        <v>936</v>
      </c>
      <c r="J474" s="860" t="s">
        <v>10</v>
      </c>
      <c r="K474" s="868" t="s">
        <v>10</v>
      </c>
      <c r="L474" s="879" t="s">
        <v>2534</v>
      </c>
      <c r="M474" s="117"/>
    </row>
    <row r="475" spans="1:16" ht="35.25" thickBot="1">
      <c r="A475" s="118"/>
      <c r="B475" s="794"/>
      <c r="C475" s="414"/>
      <c r="D475" s="809" t="s">
        <v>11</v>
      </c>
      <c r="E475" s="821" t="s">
        <v>13</v>
      </c>
      <c r="F475" s="834" t="s">
        <v>12</v>
      </c>
      <c r="G475" s="842"/>
      <c r="H475" s="851" t="s">
        <v>14</v>
      </c>
      <c r="I475" s="855" t="s">
        <v>937</v>
      </c>
      <c r="J475" s="861" t="s">
        <v>16</v>
      </c>
      <c r="K475" s="869" t="s">
        <v>15</v>
      </c>
      <c r="L475" s="880" t="s">
        <v>2535</v>
      </c>
      <c r="M475" s="117"/>
    </row>
    <row r="476" spans="1:16" ht="34.5">
      <c r="A476" s="127"/>
      <c r="B476" s="805"/>
      <c r="C476" s="786"/>
      <c r="D476" s="811"/>
      <c r="E476" s="830"/>
      <c r="F476" s="835"/>
      <c r="G476" s="843"/>
      <c r="H476" s="162"/>
      <c r="I476" s="856"/>
      <c r="J476" s="166"/>
      <c r="K476" s="860"/>
      <c r="L476" s="881"/>
      <c r="M476" s="104">
        <v>3552</v>
      </c>
      <c r="N476" s="104">
        <f t="shared" ref="N476:N492" si="46">M476-(M476*0.03)</f>
        <v>3445.44</v>
      </c>
      <c r="O476" s="105">
        <v>7.0000000000000007E-2</v>
      </c>
      <c r="P476" s="101">
        <f t="shared" ref="P476:P492" si="47">(N476*O476)+N476</f>
        <v>3686.6208000000001</v>
      </c>
    </row>
    <row r="477" spans="1:16" ht="34.5">
      <c r="A477" s="136"/>
      <c r="B477" s="805"/>
      <c r="C477" s="786"/>
      <c r="D477" s="811"/>
      <c r="E477" s="822"/>
      <c r="F477" s="161"/>
      <c r="G477" s="843"/>
      <c r="H477" s="162"/>
      <c r="I477" s="856"/>
      <c r="J477" s="166"/>
      <c r="K477" s="870"/>
      <c r="L477" s="881"/>
      <c r="N477" s="104">
        <f t="shared" si="46"/>
        <v>0</v>
      </c>
      <c r="O477" s="105">
        <v>7.0000000000000007E-2</v>
      </c>
      <c r="P477" s="101">
        <f t="shared" si="47"/>
        <v>0</v>
      </c>
    </row>
    <row r="478" spans="1:16" ht="34.5">
      <c r="A478" s="136"/>
      <c r="B478" s="807"/>
      <c r="C478" s="786"/>
      <c r="D478" s="811"/>
      <c r="E478" s="822"/>
      <c r="F478" s="161"/>
      <c r="G478" s="843"/>
      <c r="H478" s="162"/>
      <c r="I478" s="856"/>
      <c r="J478" s="166"/>
      <c r="K478" s="871"/>
      <c r="L478" s="881"/>
      <c r="M478" s="104">
        <v>9498.06</v>
      </c>
      <c r="N478" s="104">
        <f t="shared" si="46"/>
        <v>9213.118199999999</v>
      </c>
      <c r="O478" s="105">
        <v>7.0000000000000007E-2</v>
      </c>
      <c r="P478" s="101">
        <f t="shared" si="47"/>
        <v>9858.0364739999986</v>
      </c>
    </row>
    <row r="479" spans="1:16" ht="34.5">
      <c r="A479" s="136"/>
      <c r="B479" s="807"/>
      <c r="C479" s="786"/>
      <c r="D479" s="811"/>
      <c r="E479" s="822"/>
      <c r="F479" s="161"/>
      <c r="G479" s="843"/>
      <c r="H479" s="162"/>
      <c r="I479" s="856"/>
      <c r="J479" s="166"/>
      <c r="K479" s="167"/>
      <c r="L479" s="881"/>
      <c r="M479" s="104">
        <v>15305.4</v>
      </c>
      <c r="N479" s="104">
        <f t="shared" si="46"/>
        <v>14846.237999999999</v>
      </c>
      <c r="O479" s="105">
        <v>7.0000000000000007E-2</v>
      </c>
      <c r="P479" s="101">
        <f t="shared" si="47"/>
        <v>15885.47466</v>
      </c>
    </row>
    <row r="480" spans="1:16" ht="34.5">
      <c r="A480" s="136"/>
      <c r="B480" s="805"/>
      <c r="C480" s="786"/>
      <c r="D480" s="811"/>
      <c r="E480" s="822"/>
      <c r="F480" s="161"/>
      <c r="G480" s="843"/>
      <c r="H480" s="162"/>
      <c r="I480" s="856"/>
      <c r="J480" s="166"/>
      <c r="K480" s="167"/>
      <c r="L480" s="881"/>
      <c r="N480" s="104">
        <f t="shared" si="46"/>
        <v>0</v>
      </c>
      <c r="O480" s="105">
        <v>7.0000000000000007E-2</v>
      </c>
      <c r="P480" s="101">
        <f t="shared" si="47"/>
        <v>0</v>
      </c>
    </row>
    <row r="481" spans="1:16" ht="34.5">
      <c r="A481" s="136"/>
      <c r="B481" s="805"/>
      <c r="C481" s="786"/>
      <c r="D481" s="811"/>
      <c r="E481" s="822"/>
      <c r="F481" s="161"/>
      <c r="G481" s="843"/>
      <c r="H481" s="162"/>
      <c r="I481" s="856"/>
      <c r="J481" s="166"/>
      <c r="K481" s="167"/>
      <c r="L481" s="881"/>
      <c r="N481" s="104">
        <f t="shared" si="46"/>
        <v>0</v>
      </c>
      <c r="O481" s="105">
        <v>7.0000000000000007E-2</v>
      </c>
      <c r="P481" s="101">
        <f t="shared" si="47"/>
        <v>0</v>
      </c>
    </row>
    <row r="482" spans="1:16" ht="34.5">
      <c r="A482" s="136"/>
      <c r="B482" s="805"/>
      <c r="C482" s="786"/>
      <c r="D482" s="811"/>
      <c r="E482" s="822"/>
      <c r="F482" s="161"/>
      <c r="G482" s="843"/>
      <c r="H482" s="162"/>
      <c r="I482" s="856"/>
      <c r="J482" s="166"/>
      <c r="K482" s="167"/>
      <c r="L482" s="881"/>
      <c r="N482" s="104">
        <f t="shared" si="46"/>
        <v>0</v>
      </c>
      <c r="O482" s="105">
        <v>7.0000000000000007E-2</v>
      </c>
      <c r="P482" s="101">
        <f t="shared" si="47"/>
        <v>0</v>
      </c>
    </row>
    <row r="483" spans="1:16" ht="34.5">
      <c r="A483" s="136"/>
      <c r="B483" s="807"/>
      <c r="C483" s="789"/>
      <c r="D483" s="810"/>
      <c r="E483" s="822"/>
      <c r="F483" s="161"/>
      <c r="G483" s="844"/>
      <c r="H483" s="852"/>
      <c r="I483" s="857"/>
      <c r="J483" s="862"/>
      <c r="K483" s="872"/>
      <c r="M483" s="104">
        <v>14244.12</v>
      </c>
      <c r="N483" s="104">
        <f t="shared" si="46"/>
        <v>13816.796400000001</v>
      </c>
      <c r="O483" s="105">
        <v>7.0000000000000007E-2</v>
      </c>
      <c r="P483" s="101">
        <f t="shared" si="47"/>
        <v>14783.972148000001</v>
      </c>
    </row>
    <row r="484" spans="1:16" ht="34.5">
      <c r="A484" s="136"/>
      <c r="B484" s="804"/>
      <c r="C484" s="786"/>
      <c r="D484" s="811"/>
      <c r="E484" s="822"/>
      <c r="F484" s="161"/>
      <c r="G484" s="843"/>
      <c r="H484" s="162"/>
      <c r="I484" s="856"/>
      <c r="J484" s="166"/>
      <c r="K484" s="167"/>
      <c r="L484" s="881"/>
      <c r="M484" s="104">
        <v>3240</v>
      </c>
      <c r="N484" s="104">
        <f t="shared" si="46"/>
        <v>3142.8</v>
      </c>
      <c r="O484" s="105">
        <v>7.0000000000000007E-2</v>
      </c>
      <c r="P484" s="101">
        <f t="shared" si="47"/>
        <v>3362.7960000000003</v>
      </c>
    </row>
    <row r="485" spans="1:16" ht="34.5">
      <c r="A485" s="136"/>
      <c r="B485" s="804"/>
      <c r="C485" s="786"/>
      <c r="D485" s="811"/>
      <c r="E485" s="822"/>
      <c r="F485" s="161"/>
      <c r="G485" s="843"/>
      <c r="H485" s="162"/>
      <c r="I485" s="856"/>
      <c r="J485" s="166"/>
      <c r="K485" s="167"/>
      <c r="L485" s="881"/>
      <c r="M485" s="104">
        <v>14700</v>
      </c>
      <c r="N485" s="104">
        <f t="shared" si="46"/>
        <v>14259</v>
      </c>
      <c r="O485" s="105">
        <v>7.0000000000000007E-2</v>
      </c>
      <c r="P485" s="101">
        <f t="shared" si="47"/>
        <v>15257.130000000001</v>
      </c>
    </row>
    <row r="486" spans="1:16" ht="34.5">
      <c r="A486" s="136"/>
      <c r="B486" s="804"/>
      <c r="C486" s="789"/>
      <c r="D486" s="810"/>
      <c r="E486" s="831"/>
      <c r="F486" s="836"/>
      <c r="G486" s="844"/>
      <c r="H486" s="852"/>
      <c r="I486" s="857"/>
      <c r="J486" s="862"/>
      <c r="K486" s="873"/>
      <c r="L486" s="882"/>
      <c r="M486" s="104">
        <v>14582.7</v>
      </c>
      <c r="N486" s="104">
        <f t="shared" si="46"/>
        <v>14145.219000000001</v>
      </c>
      <c r="O486" s="105">
        <v>7.0000000000000007E-2</v>
      </c>
      <c r="P486" s="101">
        <f t="shared" si="47"/>
        <v>15135.384330000001</v>
      </c>
    </row>
    <row r="487" spans="1:16" ht="34.5">
      <c r="A487" s="136"/>
      <c r="B487" s="804"/>
      <c r="C487" s="786"/>
      <c r="D487" s="811"/>
      <c r="E487" s="822"/>
      <c r="F487" s="161"/>
      <c r="G487" s="843"/>
      <c r="H487" s="162"/>
      <c r="I487" s="856"/>
      <c r="J487" s="166"/>
      <c r="K487" s="167"/>
      <c r="L487" s="882"/>
      <c r="M487" s="104">
        <v>13483.8</v>
      </c>
      <c r="N487" s="104">
        <f t="shared" si="46"/>
        <v>13079.286</v>
      </c>
      <c r="O487" s="105">
        <v>7.0000000000000007E-2</v>
      </c>
      <c r="P487" s="101">
        <f t="shared" si="47"/>
        <v>13994.836020000001</v>
      </c>
    </row>
    <row r="488" spans="1:16" ht="34.5">
      <c r="A488" s="136"/>
      <c r="B488" s="805"/>
      <c r="C488" s="789"/>
      <c r="D488" s="810"/>
      <c r="E488" s="822"/>
      <c r="F488" s="161"/>
      <c r="G488" s="844"/>
      <c r="H488" s="852"/>
      <c r="I488" s="857"/>
      <c r="J488" s="862"/>
      <c r="K488" s="873"/>
      <c r="L488" s="882"/>
      <c r="M488" s="104">
        <v>2669.52</v>
      </c>
      <c r="N488" s="104">
        <f t="shared" si="46"/>
        <v>2589.4344000000001</v>
      </c>
      <c r="O488" s="105">
        <v>7.0000000000000007E-2</v>
      </c>
      <c r="P488" s="101">
        <f t="shared" si="47"/>
        <v>2770.6948080000002</v>
      </c>
    </row>
    <row r="489" spans="1:16" ht="34.5">
      <c r="A489" s="136"/>
      <c r="B489" s="805"/>
      <c r="C489" s="789"/>
      <c r="D489" s="810"/>
      <c r="E489" s="822"/>
      <c r="F489" s="161"/>
      <c r="G489" s="844"/>
      <c r="H489" s="852"/>
      <c r="I489" s="857"/>
      <c r="J489" s="862"/>
      <c r="K489" s="873"/>
      <c r="L489" s="882"/>
      <c r="N489" s="104">
        <f t="shared" si="46"/>
        <v>0</v>
      </c>
      <c r="O489" s="105">
        <v>7.0000000000000007E-2</v>
      </c>
      <c r="P489" s="101">
        <f t="shared" si="47"/>
        <v>0</v>
      </c>
    </row>
    <row r="490" spans="1:16" ht="34.5">
      <c r="A490" s="148"/>
      <c r="B490" s="806"/>
      <c r="C490" s="789"/>
      <c r="D490" s="810"/>
      <c r="E490" s="822"/>
      <c r="F490" s="161"/>
      <c r="G490" s="844"/>
      <c r="H490" s="852"/>
      <c r="I490" s="857"/>
      <c r="J490" s="862"/>
      <c r="K490" s="873"/>
      <c r="L490" s="882"/>
      <c r="M490" s="104">
        <v>12972.96</v>
      </c>
      <c r="N490" s="104">
        <f t="shared" si="46"/>
        <v>12583.771199999999</v>
      </c>
      <c r="O490" s="105">
        <v>7.0000000000000007E-2</v>
      </c>
      <c r="P490" s="101">
        <f t="shared" si="47"/>
        <v>13464.635183999999</v>
      </c>
    </row>
    <row r="491" spans="1:16" ht="34.5">
      <c r="A491" s="136"/>
      <c r="B491" s="805"/>
      <c r="C491" s="786"/>
      <c r="D491" s="811"/>
      <c r="E491" s="822"/>
      <c r="F491" s="161"/>
      <c r="G491" s="843"/>
      <c r="H491" s="162"/>
      <c r="I491" s="856"/>
      <c r="J491" s="862"/>
      <c r="K491" s="167"/>
      <c r="L491" s="882"/>
      <c r="M491" s="104">
        <v>12687.84</v>
      </c>
      <c r="N491" s="104">
        <f t="shared" si="46"/>
        <v>12307.2048</v>
      </c>
      <c r="O491" s="105">
        <v>7.0000000000000007E-2</v>
      </c>
      <c r="P491" s="101">
        <f t="shared" si="47"/>
        <v>13168.709135999999</v>
      </c>
    </row>
    <row r="492" spans="1:16" ht="34.5">
      <c r="A492" s="136"/>
      <c r="B492" s="805"/>
      <c r="C492" s="786"/>
      <c r="D492" s="811"/>
      <c r="E492" s="822"/>
      <c r="F492" s="161"/>
      <c r="G492" s="843"/>
      <c r="H492" s="162"/>
      <c r="I492" s="856"/>
      <c r="J492" s="166"/>
      <c r="K492" s="167"/>
      <c r="L492" s="881"/>
      <c r="M492" s="104">
        <v>16572.599999999999</v>
      </c>
      <c r="N492" s="104">
        <f t="shared" si="46"/>
        <v>16075.421999999999</v>
      </c>
      <c r="O492" s="105">
        <v>7.0000000000000007E-2</v>
      </c>
      <c r="P492" s="101">
        <f t="shared" si="47"/>
        <v>17200.701539999998</v>
      </c>
    </row>
    <row r="493" spans="1:16" ht="34.5">
      <c r="A493" s="136"/>
      <c r="B493" s="805"/>
      <c r="C493" s="786"/>
      <c r="D493" s="811"/>
      <c r="E493" s="823"/>
      <c r="F493" s="161"/>
      <c r="G493" s="843"/>
      <c r="H493" s="162"/>
      <c r="I493" s="856"/>
      <c r="J493" s="166"/>
      <c r="K493" s="167"/>
      <c r="L493" s="881"/>
      <c r="M493" s="104">
        <v>6021.12</v>
      </c>
      <c r="N493" s="104">
        <f>M493-(M493*0.03)</f>
        <v>5840.4863999999998</v>
      </c>
      <c r="O493" s="105">
        <v>7.0000000000000007E-2</v>
      </c>
      <c r="P493" s="101">
        <f>(N493*O493)+N493</f>
        <v>6249.3204479999995</v>
      </c>
    </row>
    <row r="494" spans="1:16" ht="34.5">
      <c r="A494" s="136"/>
      <c r="B494" s="805"/>
      <c r="C494" s="786"/>
      <c r="D494" s="811"/>
      <c r="E494" s="823"/>
      <c r="F494" s="161"/>
      <c r="G494" s="843"/>
      <c r="H494" s="162"/>
      <c r="I494" s="856"/>
      <c r="J494" s="166"/>
      <c r="K494" s="167"/>
      <c r="L494" s="881"/>
      <c r="M494" s="104">
        <v>8714.16</v>
      </c>
      <c r="N494" s="104">
        <f>M494-(M494*0.03)</f>
        <v>8452.7351999999992</v>
      </c>
      <c r="O494" s="105">
        <v>7.0000000000000007E-2</v>
      </c>
      <c r="P494" s="101">
        <f>(N494*O494)+N494</f>
        <v>9044.4266639999987</v>
      </c>
    </row>
    <row r="495" spans="1:16" ht="34.5">
      <c r="A495" s="136"/>
      <c r="B495" s="805"/>
      <c r="C495" s="786"/>
      <c r="D495" s="811"/>
      <c r="E495" s="823"/>
      <c r="F495" s="161"/>
      <c r="G495" s="843"/>
      <c r="H495" s="162"/>
      <c r="I495" s="856"/>
      <c r="J495" s="166"/>
      <c r="K495" s="167"/>
      <c r="L495" s="881"/>
      <c r="M495" s="104">
        <v>0</v>
      </c>
      <c r="N495" s="104">
        <f>M495-(M495*0.03)</f>
        <v>0</v>
      </c>
      <c r="O495" s="105">
        <v>7.0000000000000007E-2</v>
      </c>
      <c r="P495" s="101">
        <f t="shared" ref="P495:P501" si="48">(N495*O495)+N495</f>
        <v>0</v>
      </c>
    </row>
    <row r="496" spans="1:16" ht="34.5">
      <c r="A496" s="136"/>
      <c r="B496" s="805"/>
      <c r="C496" s="786"/>
      <c r="D496" s="811"/>
      <c r="E496" s="823"/>
      <c r="F496" s="161"/>
      <c r="G496" s="843"/>
      <c r="H496" s="162"/>
      <c r="I496" s="856"/>
      <c r="J496" s="166"/>
      <c r="K496" s="167"/>
      <c r="L496" s="881"/>
      <c r="M496" s="104">
        <v>18537.7</v>
      </c>
      <c r="N496" s="104">
        <f>M496-(M496*0.03)</f>
        <v>17981.569</v>
      </c>
      <c r="O496" s="105">
        <v>7.0000000000000007E-2</v>
      </c>
      <c r="P496" s="101">
        <f t="shared" si="48"/>
        <v>19240.278829999999</v>
      </c>
    </row>
    <row r="497" spans="1:16" ht="34.5">
      <c r="A497" s="151"/>
      <c r="B497" s="805"/>
      <c r="C497" s="786"/>
      <c r="D497" s="811"/>
      <c r="E497" s="824"/>
      <c r="F497" s="161"/>
      <c r="G497" s="843"/>
      <c r="H497" s="162"/>
      <c r="I497" s="856"/>
      <c r="J497" s="166"/>
      <c r="K497" s="167"/>
      <c r="L497" s="881"/>
      <c r="M497" s="104">
        <v>9031.68</v>
      </c>
      <c r="N497" s="104">
        <f t="shared" ref="N497:N506" si="49">M497-(M497*0.03)</f>
        <v>8760.7296000000006</v>
      </c>
      <c r="O497" s="105">
        <v>7.0000000000000007E-2</v>
      </c>
      <c r="P497" s="101">
        <f t="shared" si="48"/>
        <v>9373.9806720000015</v>
      </c>
    </row>
    <row r="498" spans="1:16" ht="34.5">
      <c r="A498" s="152"/>
      <c r="B498" s="805"/>
      <c r="C498" s="786"/>
      <c r="D498" s="811"/>
      <c r="E498" s="825"/>
      <c r="F498" s="161"/>
      <c r="G498" s="843"/>
      <c r="H498" s="434"/>
      <c r="I498" s="858"/>
      <c r="J498" s="863"/>
      <c r="K498" s="874"/>
      <c r="L498" s="881"/>
      <c r="N498" s="104">
        <f t="shared" si="49"/>
        <v>0</v>
      </c>
      <c r="O498" s="105">
        <v>7.0000000000000007E-2</v>
      </c>
      <c r="P498" s="101">
        <f t="shared" si="48"/>
        <v>0</v>
      </c>
    </row>
    <row r="499" spans="1:16" ht="34.5">
      <c r="A499" s="136"/>
      <c r="B499" s="805"/>
      <c r="C499" s="786"/>
      <c r="D499" s="811"/>
      <c r="E499" s="826"/>
      <c r="F499" s="161"/>
      <c r="G499" s="843"/>
      <c r="H499" s="162"/>
      <c r="I499" s="856"/>
      <c r="J499" s="166"/>
      <c r="K499" s="167"/>
      <c r="L499" s="881"/>
      <c r="M499" s="104">
        <v>8478.9599999999991</v>
      </c>
      <c r="N499" s="104">
        <f t="shared" si="49"/>
        <v>8224.5911999999989</v>
      </c>
      <c r="O499" s="105">
        <v>7.0000000000000007E-2</v>
      </c>
      <c r="P499" s="101">
        <f t="shared" si="48"/>
        <v>8800.3125839999993</v>
      </c>
    </row>
    <row r="500" spans="1:16" ht="34.5">
      <c r="A500" s="136"/>
      <c r="B500" s="805"/>
      <c r="C500" s="786"/>
      <c r="D500" s="811"/>
      <c r="E500" s="182"/>
      <c r="F500" s="161"/>
      <c r="G500" s="843"/>
      <c r="H500" s="162"/>
      <c r="I500" s="856"/>
      <c r="J500" s="166"/>
      <c r="K500" s="167"/>
      <c r="L500" s="881"/>
      <c r="M500" s="104">
        <v>11122.62</v>
      </c>
      <c r="N500" s="104">
        <f t="shared" si="49"/>
        <v>10788.941400000002</v>
      </c>
      <c r="O500" s="105">
        <v>7.0000000000000007E-2</v>
      </c>
      <c r="P500" s="101">
        <f t="shared" si="48"/>
        <v>11544.167298000002</v>
      </c>
    </row>
    <row r="501" spans="1:16" ht="34.5">
      <c r="A501" s="136"/>
      <c r="B501" s="805"/>
      <c r="C501" s="786"/>
      <c r="D501" s="812"/>
      <c r="E501" s="160"/>
      <c r="F501" s="161"/>
      <c r="G501" s="843"/>
      <c r="H501" s="162"/>
      <c r="I501" s="856"/>
      <c r="J501" s="166"/>
      <c r="K501" s="167"/>
      <c r="L501" s="881"/>
      <c r="M501" s="104">
        <v>3813.12</v>
      </c>
      <c r="N501" s="104">
        <f t="shared" si="49"/>
        <v>3698.7264</v>
      </c>
      <c r="O501" s="105">
        <v>7.0000000000000007E-2</v>
      </c>
      <c r="P501" s="101">
        <f t="shared" si="48"/>
        <v>3957.637248</v>
      </c>
    </row>
    <row r="502" spans="1:16" ht="34.5">
      <c r="A502" s="136"/>
      <c r="B502" s="805"/>
      <c r="C502" s="786"/>
      <c r="D502" s="812"/>
      <c r="E502" s="182"/>
      <c r="F502" s="161"/>
      <c r="G502" s="843"/>
      <c r="H502" s="162"/>
      <c r="I502" s="856"/>
      <c r="J502" s="166"/>
      <c r="K502" s="167"/>
      <c r="L502" s="881"/>
    </row>
    <row r="503" spans="1:16" ht="34.5">
      <c r="A503" s="136"/>
      <c r="B503" s="805"/>
      <c r="C503" s="786"/>
      <c r="D503" s="812"/>
      <c r="E503" s="182"/>
      <c r="F503" s="161"/>
      <c r="G503" s="843"/>
      <c r="H503" s="162"/>
      <c r="I503" s="856"/>
      <c r="J503" s="166"/>
      <c r="K503" s="167"/>
      <c r="L503" s="881"/>
    </row>
    <row r="504" spans="1:16" ht="34.5">
      <c r="A504" s="136"/>
      <c r="B504" s="805"/>
      <c r="C504" s="786"/>
      <c r="D504" s="812"/>
      <c r="E504" s="182"/>
      <c r="F504" s="161"/>
      <c r="G504" s="843"/>
      <c r="H504" s="162"/>
      <c r="I504" s="856"/>
      <c r="J504" s="166"/>
      <c r="K504" s="167"/>
      <c r="L504" s="881"/>
    </row>
    <row r="505" spans="1:16" ht="34.5">
      <c r="A505" s="136"/>
      <c r="B505" s="805"/>
      <c r="C505" s="786"/>
      <c r="D505" s="812"/>
      <c r="E505" s="182"/>
      <c r="F505" s="161"/>
      <c r="G505" s="843"/>
      <c r="H505" s="162"/>
      <c r="I505" s="856"/>
      <c r="J505" s="166"/>
      <c r="K505" s="167"/>
      <c r="L505" s="881"/>
    </row>
    <row r="506" spans="1:16" ht="34.5">
      <c r="A506" s="136"/>
      <c r="B506" s="805"/>
      <c r="C506" s="786"/>
      <c r="D506" s="812"/>
      <c r="E506" s="182"/>
      <c r="F506" s="161"/>
      <c r="G506" s="843"/>
      <c r="H506" s="162"/>
      <c r="I506" s="856"/>
      <c r="J506" s="166"/>
      <c r="K506" s="167"/>
      <c r="L506" s="881"/>
      <c r="M506" s="104">
        <v>8640</v>
      </c>
      <c r="N506" s="104">
        <f t="shared" si="49"/>
        <v>8380.7999999999993</v>
      </c>
      <c r="O506" s="105">
        <v>7.0000000000000007E-2</v>
      </c>
      <c r="P506" s="101">
        <f>(N506*O506)+N506</f>
        <v>8967.4559999999983</v>
      </c>
    </row>
    <row r="507" spans="1:16" ht="34.5">
      <c r="A507" s="165"/>
      <c r="B507" s="805"/>
      <c r="C507" s="786"/>
      <c r="D507" s="812"/>
      <c r="E507" s="160"/>
      <c r="F507" s="161"/>
      <c r="G507" s="843"/>
      <c r="H507" s="162"/>
      <c r="I507" s="856"/>
      <c r="J507" s="166"/>
      <c r="K507" s="167"/>
      <c r="L507" s="881"/>
    </row>
    <row r="508" spans="1:16" ht="34.5">
      <c r="F508" s="399"/>
    </row>
    <row r="509" spans="1:16" ht="34.5">
      <c r="A509" s="2" t="s">
        <v>1</v>
      </c>
      <c r="B509" s="793"/>
      <c r="C509" s="785"/>
      <c r="F509" s="399"/>
      <c r="I509" s="853"/>
      <c r="K509" s="867"/>
      <c r="L509" s="878"/>
    </row>
    <row r="510" spans="1:16" ht="34.5">
      <c r="A510" s="3761" t="s">
        <v>2670</v>
      </c>
      <c r="B510" s="3761"/>
      <c r="C510" s="792"/>
      <c r="D510" s="589"/>
      <c r="F510" s="399"/>
      <c r="I510" s="853"/>
      <c r="K510" s="867"/>
      <c r="L510" s="878"/>
    </row>
    <row r="511" spans="1:16" ht="35.25" thickBot="1">
      <c r="F511" s="399"/>
    </row>
    <row r="512" spans="1:16" ht="34.5">
      <c r="A512" s="3770" t="s">
        <v>3</v>
      </c>
      <c r="B512" s="3771"/>
      <c r="C512" s="80" t="s">
        <v>4</v>
      </c>
      <c r="D512" s="808" t="s">
        <v>5</v>
      </c>
      <c r="E512" s="820" t="s">
        <v>6</v>
      </c>
      <c r="F512" s="833" t="s">
        <v>6</v>
      </c>
      <c r="G512" s="841" t="s">
        <v>7</v>
      </c>
      <c r="H512" s="850" t="s">
        <v>8</v>
      </c>
      <c r="I512" s="854" t="s">
        <v>936</v>
      </c>
      <c r="J512" s="860" t="s">
        <v>10</v>
      </c>
      <c r="K512" s="868" t="s">
        <v>10</v>
      </c>
      <c r="L512" s="879" t="s">
        <v>2534</v>
      </c>
      <c r="M512" s="117"/>
    </row>
    <row r="513" spans="1:16" ht="35.25" thickBot="1">
      <c r="A513" s="118"/>
      <c r="B513" s="794"/>
      <c r="C513" s="414"/>
      <c r="D513" s="809" t="s">
        <v>11</v>
      </c>
      <c r="E513" s="821" t="s">
        <v>13</v>
      </c>
      <c r="F513" s="834" t="s">
        <v>12</v>
      </c>
      <c r="G513" s="842"/>
      <c r="H513" s="851" t="s">
        <v>14</v>
      </c>
      <c r="I513" s="855" t="s">
        <v>937</v>
      </c>
      <c r="J513" s="861" t="s">
        <v>16</v>
      </c>
      <c r="K513" s="869" t="s">
        <v>15</v>
      </c>
      <c r="L513" s="880" t="s">
        <v>2535</v>
      </c>
      <c r="M513" s="117"/>
    </row>
    <row r="514" spans="1:16" ht="34.5">
      <c r="A514" s="127"/>
      <c r="B514" s="805"/>
      <c r="C514" s="786"/>
      <c r="D514" s="811"/>
      <c r="E514" s="830"/>
      <c r="F514" s="835"/>
      <c r="G514" s="843"/>
      <c r="H514" s="162"/>
      <c r="I514" s="856"/>
      <c r="J514" s="166"/>
      <c r="K514" s="860"/>
      <c r="L514" s="881"/>
      <c r="M514" s="104">
        <v>3552</v>
      </c>
      <c r="N514" s="104">
        <f t="shared" ref="N514:N530" si="50">M514-(M514*0.03)</f>
        <v>3445.44</v>
      </c>
      <c r="O514" s="105">
        <v>7.0000000000000007E-2</v>
      </c>
      <c r="P514" s="101">
        <f t="shared" ref="P514:P530" si="51">(N514*O514)+N514</f>
        <v>3686.6208000000001</v>
      </c>
    </row>
    <row r="515" spans="1:16" ht="34.5">
      <c r="A515" s="136"/>
      <c r="B515" s="805"/>
      <c r="C515" s="786"/>
      <c r="D515" s="811"/>
      <c r="E515" s="822"/>
      <c r="F515" s="161"/>
      <c r="G515" s="843"/>
      <c r="H515" s="162"/>
      <c r="I515" s="856"/>
      <c r="J515" s="166"/>
      <c r="K515" s="870"/>
      <c r="L515" s="881"/>
      <c r="N515" s="104">
        <f t="shared" si="50"/>
        <v>0</v>
      </c>
      <c r="O515" s="105">
        <v>7.0000000000000007E-2</v>
      </c>
      <c r="P515" s="101">
        <f t="shared" si="51"/>
        <v>0</v>
      </c>
    </row>
    <row r="516" spans="1:16" ht="34.5">
      <c r="A516" s="136"/>
      <c r="B516" s="807"/>
      <c r="C516" s="786"/>
      <c r="D516" s="811"/>
      <c r="E516" s="822"/>
      <c r="F516" s="161"/>
      <c r="G516" s="843"/>
      <c r="H516" s="162"/>
      <c r="I516" s="856"/>
      <c r="J516" s="166"/>
      <c r="K516" s="871"/>
      <c r="L516" s="881"/>
      <c r="M516" s="104">
        <v>9498.06</v>
      </c>
      <c r="N516" s="104">
        <f t="shared" si="50"/>
        <v>9213.118199999999</v>
      </c>
      <c r="O516" s="105">
        <v>7.0000000000000007E-2</v>
      </c>
      <c r="P516" s="101">
        <f t="shared" si="51"/>
        <v>9858.0364739999986</v>
      </c>
    </row>
    <row r="517" spans="1:16" ht="34.5">
      <c r="A517" s="136"/>
      <c r="B517" s="807"/>
      <c r="C517" s="786"/>
      <c r="D517" s="811"/>
      <c r="E517" s="822"/>
      <c r="F517" s="161"/>
      <c r="G517" s="843"/>
      <c r="H517" s="162"/>
      <c r="I517" s="856"/>
      <c r="J517" s="166"/>
      <c r="K517" s="167"/>
      <c r="L517" s="881"/>
      <c r="M517" s="104">
        <v>15305.4</v>
      </c>
      <c r="N517" s="104">
        <f t="shared" si="50"/>
        <v>14846.237999999999</v>
      </c>
      <c r="O517" s="105">
        <v>7.0000000000000007E-2</v>
      </c>
      <c r="P517" s="101">
        <f t="shared" si="51"/>
        <v>15885.47466</v>
      </c>
    </row>
    <row r="518" spans="1:16" ht="34.5">
      <c r="A518" s="136"/>
      <c r="B518" s="805"/>
      <c r="C518" s="786"/>
      <c r="D518" s="811"/>
      <c r="E518" s="822"/>
      <c r="F518" s="161"/>
      <c r="G518" s="843"/>
      <c r="H518" s="162"/>
      <c r="I518" s="856"/>
      <c r="J518" s="166"/>
      <c r="K518" s="167"/>
      <c r="L518" s="881"/>
      <c r="N518" s="104">
        <f t="shared" si="50"/>
        <v>0</v>
      </c>
      <c r="O518" s="105">
        <v>7.0000000000000007E-2</v>
      </c>
      <c r="P518" s="101">
        <f t="shared" si="51"/>
        <v>0</v>
      </c>
    </row>
    <row r="519" spans="1:16" ht="34.5">
      <c r="A519" s="136"/>
      <c r="B519" s="805"/>
      <c r="C519" s="786"/>
      <c r="D519" s="811"/>
      <c r="E519" s="822"/>
      <c r="F519" s="161"/>
      <c r="G519" s="843"/>
      <c r="H519" s="162"/>
      <c r="I519" s="856"/>
      <c r="J519" s="166"/>
      <c r="K519" s="167"/>
      <c r="L519" s="881"/>
      <c r="N519" s="104">
        <f t="shared" si="50"/>
        <v>0</v>
      </c>
      <c r="O519" s="105">
        <v>7.0000000000000007E-2</v>
      </c>
      <c r="P519" s="101">
        <f t="shared" si="51"/>
        <v>0</v>
      </c>
    </row>
    <row r="520" spans="1:16" ht="34.5">
      <c r="A520" s="136"/>
      <c r="B520" s="805"/>
      <c r="C520" s="786"/>
      <c r="D520" s="811"/>
      <c r="E520" s="822"/>
      <c r="F520" s="161"/>
      <c r="G520" s="843"/>
      <c r="H520" s="162"/>
      <c r="I520" s="856"/>
      <c r="J520" s="166"/>
      <c r="K520" s="167"/>
      <c r="L520" s="881"/>
      <c r="N520" s="104">
        <f t="shared" si="50"/>
        <v>0</v>
      </c>
      <c r="O520" s="105">
        <v>7.0000000000000007E-2</v>
      </c>
      <c r="P520" s="101">
        <f t="shared" si="51"/>
        <v>0</v>
      </c>
    </row>
    <row r="521" spans="1:16" ht="34.5">
      <c r="A521" s="136"/>
      <c r="B521" s="807"/>
      <c r="C521" s="789"/>
      <c r="D521" s="810"/>
      <c r="E521" s="822"/>
      <c r="F521" s="161"/>
      <c r="G521" s="844"/>
      <c r="H521" s="852"/>
      <c r="I521" s="857"/>
      <c r="J521" s="862"/>
      <c r="K521" s="872"/>
      <c r="M521" s="104">
        <v>14244.12</v>
      </c>
      <c r="N521" s="104">
        <f t="shared" si="50"/>
        <v>13816.796400000001</v>
      </c>
      <c r="O521" s="105">
        <v>7.0000000000000007E-2</v>
      </c>
      <c r="P521" s="101">
        <f t="shared" si="51"/>
        <v>14783.972148000001</v>
      </c>
    </row>
    <row r="522" spans="1:16" ht="34.5">
      <c r="A522" s="136"/>
      <c r="B522" s="804"/>
      <c r="C522" s="786"/>
      <c r="D522" s="811"/>
      <c r="E522" s="822"/>
      <c r="F522" s="161"/>
      <c r="G522" s="843"/>
      <c r="H522" s="162"/>
      <c r="I522" s="856"/>
      <c r="J522" s="166"/>
      <c r="K522" s="167"/>
      <c r="L522" s="881"/>
      <c r="M522" s="104">
        <v>3240</v>
      </c>
      <c r="N522" s="104">
        <f t="shared" si="50"/>
        <v>3142.8</v>
      </c>
      <c r="O522" s="105">
        <v>7.0000000000000007E-2</v>
      </c>
      <c r="P522" s="101">
        <f t="shared" si="51"/>
        <v>3362.7960000000003</v>
      </c>
    </row>
    <row r="523" spans="1:16" ht="34.5">
      <c r="A523" s="136"/>
      <c r="B523" s="804"/>
      <c r="C523" s="786"/>
      <c r="D523" s="811"/>
      <c r="E523" s="822"/>
      <c r="F523" s="161"/>
      <c r="G523" s="843"/>
      <c r="H523" s="162"/>
      <c r="I523" s="856"/>
      <c r="J523" s="166"/>
      <c r="K523" s="167"/>
      <c r="L523" s="881"/>
      <c r="M523" s="104">
        <v>14700</v>
      </c>
      <c r="N523" s="104">
        <f t="shared" si="50"/>
        <v>14259</v>
      </c>
      <c r="O523" s="105">
        <v>7.0000000000000007E-2</v>
      </c>
      <c r="P523" s="101">
        <f t="shared" si="51"/>
        <v>15257.130000000001</v>
      </c>
    </row>
    <row r="524" spans="1:16" ht="34.5">
      <c r="A524" s="136"/>
      <c r="B524" s="804"/>
      <c r="C524" s="789"/>
      <c r="D524" s="810"/>
      <c r="E524" s="831"/>
      <c r="F524" s="836"/>
      <c r="G524" s="844"/>
      <c r="H524" s="852"/>
      <c r="I524" s="857"/>
      <c r="J524" s="862"/>
      <c r="K524" s="873"/>
      <c r="L524" s="882"/>
      <c r="M524" s="104">
        <v>14582.7</v>
      </c>
      <c r="N524" s="104">
        <f t="shared" si="50"/>
        <v>14145.219000000001</v>
      </c>
      <c r="O524" s="105">
        <v>7.0000000000000007E-2</v>
      </c>
      <c r="P524" s="101">
        <f t="shared" si="51"/>
        <v>15135.384330000001</v>
      </c>
    </row>
    <row r="525" spans="1:16" ht="34.5">
      <c r="A525" s="136"/>
      <c r="B525" s="804"/>
      <c r="C525" s="786"/>
      <c r="D525" s="811"/>
      <c r="E525" s="822"/>
      <c r="F525" s="161"/>
      <c r="G525" s="843"/>
      <c r="H525" s="162"/>
      <c r="I525" s="856"/>
      <c r="J525" s="166"/>
      <c r="K525" s="167"/>
      <c r="L525" s="882"/>
      <c r="M525" s="104">
        <v>13483.8</v>
      </c>
      <c r="N525" s="104">
        <f t="shared" si="50"/>
        <v>13079.286</v>
      </c>
      <c r="O525" s="105">
        <v>7.0000000000000007E-2</v>
      </c>
      <c r="P525" s="101">
        <f t="shared" si="51"/>
        <v>13994.836020000001</v>
      </c>
    </row>
    <row r="526" spans="1:16" ht="34.5">
      <c r="A526" s="136"/>
      <c r="B526" s="805"/>
      <c r="C526" s="789"/>
      <c r="D526" s="810"/>
      <c r="E526" s="822"/>
      <c r="F526" s="161"/>
      <c r="G526" s="844"/>
      <c r="H526" s="852"/>
      <c r="I526" s="857"/>
      <c r="J526" s="862"/>
      <c r="K526" s="873"/>
      <c r="L526" s="882"/>
      <c r="M526" s="104">
        <v>2669.52</v>
      </c>
      <c r="N526" s="104">
        <f t="shared" si="50"/>
        <v>2589.4344000000001</v>
      </c>
      <c r="O526" s="105">
        <v>7.0000000000000007E-2</v>
      </c>
      <c r="P526" s="101">
        <f t="shared" si="51"/>
        <v>2770.6948080000002</v>
      </c>
    </row>
    <row r="527" spans="1:16" ht="34.5">
      <c r="A527" s="136"/>
      <c r="B527" s="805"/>
      <c r="C527" s="789"/>
      <c r="D527" s="810"/>
      <c r="E527" s="822"/>
      <c r="F527" s="161"/>
      <c r="G527" s="844"/>
      <c r="H527" s="852"/>
      <c r="I527" s="857"/>
      <c r="J527" s="862"/>
      <c r="K527" s="873"/>
      <c r="L527" s="882"/>
      <c r="N527" s="104">
        <f t="shared" si="50"/>
        <v>0</v>
      </c>
      <c r="O527" s="105">
        <v>7.0000000000000007E-2</v>
      </c>
      <c r="P527" s="101">
        <f t="shared" si="51"/>
        <v>0</v>
      </c>
    </row>
    <row r="528" spans="1:16" ht="34.5">
      <c r="A528" s="148"/>
      <c r="B528" s="806"/>
      <c r="C528" s="789"/>
      <c r="D528" s="810"/>
      <c r="E528" s="822"/>
      <c r="F528" s="161"/>
      <c r="G528" s="844"/>
      <c r="H528" s="852"/>
      <c r="I528" s="857"/>
      <c r="J528" s="862"/>
      <c r="K528" s="873"/>
      <c r="L528" s="882"/>
      <c r="M528" s="104">
        <v>12972.96</v>
      </c>
      <c r="N528" s="104">
        <f t="shared" si="50"/>
        <v>12583.771199999999</v>
      </c>
      <c r="O528" s="105">
        <v>7.0000000000000007E-2</v>
      </c>
      <c r="P528" s="101">
        <f t="shared" si="51"/>
        <v>13464.635183999999</v>
      </c>
    </row>
    <row r="529" spans="1:16" ht="34.5">
      <c r="A529" s="136"/>
      <c r="B529" s="805"/>
      <c r="C529" s="786"/>
      <c r="D529" s="811"/>
      <c r="E529" s="822"/>
      <c r="F529" s="161"/>
      <c r="G529" s="843"/>
      <c r="H529" s="162"/>
      <c r="I529" s="856"/>
      <c r="J529" s="862"/>
      <c r="K529" s="167"/>
      <c r="L529" s="882"/>
      <c r="M529" s="104">
        <v>12687.84</v>
      </c>
      <c r="N529" s="104">
        <f t="shared" si="50"/>
        <v>12307.2048</v>
      </c>
      <c r="O529" s="105">
        <v>7.0000000000000007E-2</v>
      </c>
      <c r="P529" s="101">
        <f t="shared" si="51"/>
        <v>13168.709135999999</v>
      </c>
    </row>
    <row r="530" spans="1:16" ht="34.5">
      <c r="A530" s="136"/>
      <c r="B530" s="805"/>
      <c r="C530" s="786"/>
      <c r="D530" s="811"/>
      <c r="E530" s="822"/>
      <c r="F530" s="161"/>
      <c r="G530" s="843"/>
      <c r="H530" s="162"/>
      <c r="I530" s="856"/>
      <c r="J530" s="166"/>
      <c r="K530" s="167"/>
      <c r="L530" s="881"/>
      <c r="M530" s="104">
        <v>16572.599999999999</v>
      </c>
      <c r="N530" s="104">
        <f t="shared" si="50"/>
        <v>16075.421999999999</v>
      </c>
      <c r="O530" s="105">
        <v>7.0000000000000007E-2</v>
      </c>
      <c r="P530" s="101">
        <f t="shared" si="51"/>
        <v>17200.701539999998</v>
      </c>
    </row>
    <row r="531" spans="1:16" ht="34.5">
      <c r="A531" s="136"/>
      <c r="B531" s="805"/>
      <c r="C531" s="786"/>
      <c r="D531" s="811"/>
      <c r="E531" s="823"/>
      <c r="F531" s="161"/>
      <c r="G531" s="843"/>
      <c r="H531" s="162"/>
      <c r="I531" s="856"/>
      <c r="J531" s="166"/>
      <c r="K531" s="167"/>
      <c r="L531" s="881"/>
      <c r="M531" s="104">
        <v>6021.12</v>
      </c>
      <c r="N531" s="104">
        <f>M531-(M531*0.03)</f>
        <v>5840.4863999999998</v>
      </c>
      <c r="O531" s="105">
        <v>7.0000000000000007E-2</v>
      </c>
      <c r="P531" s="101">
        <f>(N531*O531)+N531</f>
        <v>6249.3204479999995</v>
      </c>
    </row>
    <row r="532" spans="1:16" ht="34.5">
      <c r="A532" s="136"/>
      <c r="B532" s="805"/>
      <c r="C532" s="786"/>
      <c r="D532" s="811"/>
      <c r="E532" s="823"/>
      <c r="F532" s="161"/>
      <c r="G532" s="843"/>
      <c r="H532" s="162"/>
      <c r="I532" s="856"/>
      <c r="J532" s="166"/>
      <c r="K532" s="167"/>
      <c r="L532" s="881"/>
      <c r="M532" s="104">
        <v>8714.16</v>
      </c>
      <c r="N532" s="104">
        <f>M532-(M532*0.03)</f>
        <v>8452.7351999999992</v>
      </c>
      <c r="O532" s="105">
        <v>7.0000000000000007E-2</v>
      </c>
      <c r="P532" s="101">
        <f>(N532*O532)+N532</f>
        <v>9044.4266639999987</v>
      </c>
    </row>
    <row r="533" spans="1:16" ht="34.5">
      <c r="A533" s="136"/>
      <c r="B533" s="805"/>
      <c r="C533" s="786"/>
      <c r="D533" s="811"/>
      <c r="E533" s="823"/>
      <c r="F533" s="161"/>
      <c r="G533" s="843"/>
      <c r="H533" s="162"/>
      <c r="I533" s="856"/>
      <c r="J533" s="166"/>
      <c r="K533" s="167"/>
      <c r="L533" s="881"/>
      <c r="M533" s="104">
        <v>0</v>
      </c>
      <c r="N533" s="104">
        <f>M533-(M533*0.03)</f>
        <v>0</v>
      </c>
      <c r="O533" s="105">
        <v>7.0000000000000007E-2</v>
      </c>
      <c r="P533" s="101">
        <f t="shared" ref="P533:P539" si="52">(N533*O533)+N533</f>
        <v>0</v>
      </c>
    </row>
    <row r="534" spans="1:16" ht="34.5">
      <c r="A534" s="136"/>
      <c r="B534" s="805"/>
      <c r="C534" s="786"/>
      <c r="D534" s="811"/>
      <c r="E534" s="823"/>
      <c r="F534" s="161"/>
      <c r="G534" s="843"/>
      <c r="H534" s="162"/>
      <c r="I534" s="856"/>
      <c r="J534" s="166"/>
      <c r="K534" s="167"/>
      <c r="L534" s="881"/>
      <c r="M534" s="104">
        <v>18537.7</v>
      </c>
      <c r="N534" s="104">
        <f>M534-(M534*0.03)</f>
        <v>17981.569</v>
      </c>
      <c r="O534" s="105">
        <v>7.0000000000000007E-2</v>
      </c>
      <c r="P534" s="101">
        <f t="shared" si="52"/>
        <v>19240.278829999999</v>
      </c>
    </row>
    <row r="535" spans="1:16" ht="34.5">
      <c r="A535" s="151"/>
      <c r="B535" s="805"/>
      <c r="C535" s="786"/>
      <c r="D535" s="811"/>
      <c r="E535" s="824"/>
      <c r="F535" s="161"/>
      <c r="G535" s="843"/>
      <c r="H535" s="162"/>
      <c r="I535" s="856"/>
      <c r="J535" s="166"/>
      <c r="K535" s="167"/>
      <c r="L535" s="881"/>
      <c r="M535" s="104">
        <v>9031.68</v>
      </c>
      <c r="N535" s="104">
        <f t="shared" ref="N535:N544" si="53">M535-(M535*0.03)</f>
        <v>8760.7296000000006</v>
      </c>
      <c r="O535" s="105">
        <v>7.0000000000000007E-2</v>
      </c>
      <c r="P535" s="101">
        <f t="shared" si="52"/>
        <v>9373.9806720000015</v>
      </c>
    </row>
    <row r="536" spans="1:16" ht="34.5">
      <c r="A536" s="152"/>
      <c r="B536" s="805"/>
      <c r="C536" s="786"/>
      <c r="D536" s="811"/>
      <c r="E536" s="825"/>
      <c r="F536" s="161"/>
      <c r="G536" s="843"/>
      <c r="H536" s="434"/>
      <c r="I536" s="858"/>
      <c r="J536" s="863"/>
      <c r="K536" s="874"/>
      <c r="L536" s="881"/>
      <c r="N536" s="104">
        <f t="shared" si="53"/>
        <v>0</v>
      </c>
      <c r="O536" s="105">
        <v>7.0000000000000007E-2</v>
      </c>
      <c r="P536" s="101">
        <f t="shared" si="52"/>
        <v>0</v>
      </c>
    </row>
    <row r="537" spans="1:16" ht="34.5">
      <c r="A537" s="136"/>
      <c r="B537" s="805"/>
      <c r="C537" s="786"/>
      <c r="D537" s="811"/>
      <c r="E537" s="826"/>
      <c r="F537" s="161"/>
      <c r="G537" s="843"/>
      <c r="H537" s="162"/>
      <c r="I537" s="856"/>
      <c r="J537" s="166"/>
      <c r="K537" s="167"/>
      <c r="L537" s="881"/>
      <c r="M537" s="104">
        <v>8478.9599999999991</v>
      </c>
      <c r="N537" s="104">
        <f t="shared" si="53"/>
        <v>8224.5911999999989</v>
      </c>
      <c r="O537" s="105">
        <v>7.0000000000000007E-2</v>
      </c>
      <c r="P537" s="101">
        <f t="shared" si="52"/>
        <v>8800.3125839999993</v>
      </c>
    </row>
    <row r="538" spans="1:16" ht="34.5">
      <c r="A538" s="136"/>
      <c r="B538" s="805"/>
      <c r="C538" s="786"/>
      <c r="D538" s="811"/>
      <c r="E538" s="182"/>
      <c r="F538" s="161"/>
      <c r="G538" s="843"/>
      <c r="H538" s="162"/>
      <c r="I538" s="856"/>
      <c r="J538" s="166"/>
      <c r="K538" s="167"/>
      <c r="L538" s="881"/>
      <c r="M538" s="104">
        <v>11122.62</v>
      </c>
      <c r="N538" s="104">
        <f t="shared" si="53"/>
        <v>10788.941400000002</v>
      </c>
      <c r="O538" s="105">
        <v>7.0000000000000007E-2</v>
      </c>
      <c r="P538" s="101">
        <f t="shared" si="52"/>
        <v>11544.167298000002</v>
      </c>
    </row>
    <row r="539" spans="1:16" ht="34.5">
      <c r="A539" s="136"/>
      <c r="B539" s="805"/>
      <c r="C539" s="786"/>
      <c r="D539" s="812"/>
      <c r="E539" s="160"/>
      <c r="F539" s="161"/>
      <c r="G539" s="843"/>
      <c r="H539" s="162"/>
      <c r="I539" s="856"/>
      <c r="J539" s="166"/>
      <c r="K539" s="167"/>
      <c r="L539" s="881"/>
      <c r="M539" s="104">
        <v>3813.12</v>
      </c>
      <c r="N539" s="104">
        <f t="shared" si="53"/>
        <v>3698.7264</v>
      </c>
      <c r="O539" s="105">
        <v>7.0000000000000007E-2</v>
      </c>
      <c r="P539" s="101">
        <f t="shared" si="52"/>
        <v>3957.637248</v>
      </c>
    </row>
    <row r="540" spans="1:16" ht="34.5">
      <c r="A540" s="136"/>
      <c r="B540" s="805"/>
      <c r="C540" s="786"/>
      <c r="D540" s="812"/>
      <c r="E540" s="182"/>
      <c r="F540" s="161"/>
      <c r="G540" s="843"/>
      <c r="H540" s="162"/>
      <c r="I540" s="856"/>
      <c r="J540" s="166"/>
      <c r="K540" s="167"/>
      <c r="L540" s="881"/>
    </row>
    <row r="541" spans="1:16" ht="34.5">
      <c r="A541" s="136"/>
      <c r="B541" s="805"/>
      <c r="C541" s="786"/>
      <c r="D541" s="812"/>
      <c r="E541" s="182"/>
      <c r="F541" s="161"/>
      <c r="G541" s="843"/>
      <c r="H541" s="162"/>
      <c r="I541" s="856"/>
      <c r="J541" s="166"/>
      <c r="K541" s="167"/>
      <c r="L541" s="881"/>
    </row>
    <row r="542" spans="1:16" ht="34.5">
      <c r="A542" s="136"/>
      <c r="B542" s="805"/>
      <c r="C542" s="786"/>
      <c r="D542" s="812"/>
      <c r="E542" s="182"/>
      <c r="F542" s="161"/>
      <c r="G542" s="843"/>
      <c r="H542" s="162"/>
      <c r="I542" s="856"/>
      <c r="J542" s="166"/>
      <c r="K542" s="167"/>
      <c r="L542" s="881"/>
    </row>
    <row r="543" spans="1:16" ht="34.5">
      <c r="A543" s="136"/>
      <c r="B543" s="805"/>
      <c r="C543" s="786"/>
      <c r="D543" s="812"/>
      <c r="E543" s="182"/>
      <c r="F543" s="161"/>
      <c r="G543" s="843"/>
      <c r="H543" s="162"/>
      <c r="I543" s="856"/>
      <c r="J543" s="166"/>
      <c r="K543" s="167"/>
      <c r="L543" s="881"/>
    </row>
    <row r="544" spans="1:16" ht="34.5">
      <c r="A544" s="136"/>
      <c r="B544" s="805"/>
      <c r="C544" s="786"/>
      <c r="D544" s="812"/>
      <c r="E544" s="182"/>
      <c r="F544" s="161"/>
      <c r="G544" s="843"/>
      <c r="H544" s="162"/>
      <c r="I544" s="856"/>
      <c r="J544" s="166"/>
      <c r="K544" s="167"/>
      <c r="L544" s="881"/>
      <c r="M544" s="104">
        <v>8640</v>
      </c>
      <c r="N544" s="104">
        <f t="shared" si="53"/>
        <v>8380.7999999999993</v>
      </c>
      <c r="O544" s="105">
        <v>7.0000000000000007E-2</v>
      </c>
      <c r="P544" s="101">
        <f>(N544*O544)+N544</f>
        <v>8967.4559999999983</v>
      </c>
    </row>
    <row r="545" spans="1:16" ht="34.5">
      <c r="A545" s="165"/>
      <c r="B545" s="805"/>
      <c r="C545" s="786"/>
      <c r="D545" s="812"/>
      <c r="E545" s="160"/>
      <c r="F545" s="161"/>
      <c r="G545" s="843"/>
      <c r="H545" s="162"/>
      <c r="I545" s="856"/>
      <c r="J545" s="166"/>
      <c r="K545" s="167"/>
      <c r="L545" s="881"/>
    </row>
    <row r="546" spans="1:16" ht="34.5">
      <c r="F546" s="399"/>
    </row>
    <row r="547" spans="1:16" ht="34.5">
      <c r="A547" s="2" t="s">
        <v>1</v>
      </c>
      <c r="B547" s="793"/>
      <c r="C547" s="785"/>
      <c r="F547" s="399"/>
      <c r="I547" s="853"/>
      <c r="K547" s="867"/>
      <c r="L547" s="878"/>
    </row>
    <row r="548" spans="1:16" ht="34.5">
      <c r="A548" s="3761" t="s">
        <v>2670</v>
      </c>
      <c r="B548" s="3761"/>
      <c r="C548" s="792"/>
      <c r="D548" s="589"/>
      <c r="F548" s="399"/>
      <c r="I548" s="853"/>
      <c r="K548" s="867"/>
      <c r="L548" s="878"/>
    </row>
    <row r="549" spans="1:16" ht="35.25" thickBot="1">
      <c r="F549" s="399"/>
    </row>
    <row r="550" spans="1:16" ht="34.5">
      <c r="A550" s="3770" t="s">
        <v>3</v>
      </c>
      <c r="B550" s="3771"/>
      <c r="C550" s="80" t="s">
        <v>4</v>
      </c>
      <c r="D550" s="808" t="s">
        <v>5</v>
      </c>
      <c r="E550" s="820" t="s">
        <v>6</v>
      </c>
      <c r="F550" s="833" t="s">
        <v>6</v>
      </c>
      <c r="G550" s="841" t="s">
        <v>7</v>
      </c>
      <c r="H550" s="850" t="s">
        <v>8</v>
      </c>
      <c r="I550" s="854" t="s">
        <v>936</v>
      </c>
      <c r="J550" s="860" t="s">
        <v>10</v>
      </c>
      <c r="K550" s="868" t="s">
        <v>10</v>
      </c>
      <c r="L550" s="879" t="s">
        <v>2534</v>
      </c>
      <c r="M550" s="117"/>
    </row>
    <row r="551" spans="1:16" ht="35.25" thickBot="1">
      <c r="A551" s="118"/>
      <c r="B551" s="794"/>
      <c r="C551" s="414"/>
      <c r="D551" s="809" t="s">
        <v>11</v>
      </c>
      <c r="E551" s="821" t="s">
        <v>13</v>
      </c>
      <c r="F551" s="834" t="s">
        <v>12</v>
      </c>
      <c r="G551" s="842"/>
      <c r="H551" s="851" t="s">
        <v>14</v>
      </c>
      <c r="I551" s="855" t="s">
        <v>937</v>
      </c>
      <c r="J551" s="861" t="s">
        <v>16</v>
      </c>
      <c r="K551" s="869" t="s">
        <v>15</v>
      </c>
      <c r="L551" s="880" t="s">
        <v>2535</v>
      </c>
      <c r="M551" s="117"/>
    </row>
    <row r="552" spans="1:16" ht="34.5">
      <c r="A552" s="127"/>
      <c r="B552" s="805"/>
      <c r="C552" s="786"/>
      <c r="D552" s="811"/>
      <c r="E552" s="830"/>
      <c r="F552" s="835"/>
      <c r="G552" s="843"/>
      <c r="H552" s="162"/>
      <c r="I552" s="856"/>
      <c r="J552" s="166"/>
      <c r="K552" s="860"/>
      <c r="L552" s="881"/>
      <c r="M552" s="104">
        <v>3552</v>
      </c>
      <c r="N552" s="104">
        <f t="shared" ref="N552:N568" si="54">M552-(M552*0.03)</f>
        <v>3445.44</v>
      </c>
      <c r="O552" s="105">
        <v>7.0000000000000007E-2</v>
      </c>
      <c r="P552" s="101">
        <f t="shared" ref="P552:P568" si="55">(N552*O552)+N552</f>
        <v>3686.6208000000001</v>
      </c>
    </row>
    <row r="553" spans="1:16" ht="34.5">
      <c r="A553" s="136"/>
      <c r="B553" s="805"/>
      <c r="C553" s="786"/>
      <c r="D553" s="811"/>
      <c r="E553" s="822"/>
      <c r="F553" s="161"/>
      <c r="G553" s="843"/>
      <c r="H553" s="162"/>
      <c r="I553" s="856"/>
      <c r="J553" s="166"/>
      <c r="K553" s="870"/>
      <c r="L553" s="881"/>
      <c r="N553" s="104">
        <f t="shared" si="54"/>
        <v>0</v>
      </c>
      <c r="O553" s="105">
        <v>7.0000000000000007E-2</v>
      </c>
      <c r="P553" s="101">
        <f t="shared" si="55"/>
        <v>0</v>
      </c>
    </row>
    <row r="554" spans="1:16" ht="34.5">
      <c r="A554" s="136"/>
      <c r="B554" s="807"/>
      <c r="C554" s="786"/>
      <c r="D554" s="811"/>
      <c r="E554" s="822"/>
      <c r="F554" s="161"/>
      <c r="G554" s="843"/>
      <c r="H554" s="162"/>
      <c r="I554" s="856"/>
      <c r="J554" s="166"/>
      <c r="K554" s="871"/>
      <c r="L554" s="881"/>
      <c r="M554" s="104">
        <v>9498.06</v>
      </c>
      <c r="N554" s="104">
        <f t="shared" si="54"/>
        <v>9213.118199999999</v>
      </c>
      <c r="O554" s="105">
        <v>7.0000000000000007E-2</v>
      </c>
      <c r="P554" s="101">
        <f t="shared" si="55"/>
        <v>9858.0364739999986</v>
      </c>
    </row>
    <row r="555" spans="1:16" ht="34.5">
      <c r="A555" s="136"/>
      <c r="B555" s="807"/>
      <c r="C555" s="786"/>
      <c r="D555" s="811"/>
      <c r="E555" s="822"/>
      <c r="F555" s="161"/>
      <c r="G555" s="843"/>
      <c r="H555" s="162"/>
      <c r="I555" s="856"/>
      <c r="J555" s="166"/>
      <c r="K555" s="167"/>
      <c r="L555" s="881"/>
      <c r="M555" s="104">
        <v>15305.4</v>
      </c>
      <c r="N555" s="104">
        <f t="shared" si="54"/>
        <v>14846.237999999999</v>
      </c>
      <c r="O555" s="105">
        <v>7.0000000000000007E-2</v>
      </c>
      <c r="P555" s="101">
        <f t="shared" si="55"/>
        <v>15885.47466</v>
      </c>
    </row>
    <row r="556" spans="1:16" ht="34.5">
      <c r="A556" s="136"/>
      <c r="B556" s="805"/>
      <c r="C556" s="786"/>
      <c r="D556" s="811"/>
      <c r="E556" s="822"/>
      <c r="F556" s="161"/>
      <c r="G556" s="843"/>
      <c r="H556" s="162"/>
      <c r="I556" s="856"/>
      <c r="J556" s="166"/>
      <c r="K556" s="167"/>
      <c r="L556" s="881"/>
      <c r="N556" s="104">
        <f t="shared" si="54"/>
        <v>0</v>
      </c>
      <c r="O556" s="105">
        <v>7.0000000000000007E-2</v>
      </c>
      <c r="P556" s="101">
        <f t="shared" si="55"/>
        <v>0</v>
      </c>
    </row>
    <row r="557" spans="1:16" ht="34.5">
      <c r="A557" s="136"/>
      <c r="B557" s="805"/>
      <c r="C557" s="786"/>
      <c r="D557" s="811"/>
      <c r="E557" s="822"/>
      <c r="F557" s="161"/>
      <c r="G557" s="843"/>
      <c r="H557" s="162"/>
      <c r="I557" s="856"/>
      <c r="J557" s="166"/>
      <c r="K557" s="167"/>
      <c r="L557" s="881"/>
      <c r="N557" s="104">
        <f t="shared" si="54"/>
        <v>0</v>
      </c>
      <c r="O557" s="105">
        <v>7.0000000000000007E-2</v>
      </c>
      <c r="P557" s="101">
        <f t="shared" si="55"/>
        <v>0</v>
      </c>
    </row>
    <row r="558" spans="1:16" ht="34.5">
      <c r="A558" s="136"/>
      <c r="B558" s="805"/>
      <c r="C558" s="786"/>
      <c r="D558" s="811"/>
      <c r="E558" s="822"/>
      <c r="F558" s="161"/>
      <c r="G558" s="843"/>
      <c r="H558" s="162"/>
      <c r="I558" s="856"/>
      <c r="J558" s="166"/>
      <c r="K558" s="167"/>
      <c r="L558" s="881"/>
      <c r="N558" s="104">
        <f t="shared" si="54"/>
        <v>0</v>
      </c>
      <c r="O558" s="105">
        <v>7.0000000000000007E-2</v>
      </c>
      <c r="P558" s="101">
        <f t="shared" si="55"/>
        <v>0</v>
      </c>
    </row>
    <row r="559" spans="1:16" ht="34.5">
      <c r="A559" s="136"/>
      <c r="B559" s="807"/>
      <c r="C559" s="789"/>
      <c r="D559" s="810"/>
      <c r="E559" s="822"/>
      <c r="F559" s="161"/>
      <c r="G559" s="844"/>
      <c r="H559" s="852"/>
      <c r="I559" s="857"/>
      <c r="J559" s="862"/>
      <c r="K559" s="872"/>
      <c r="M559" s="104">
        <v>14244.12</v>
      </c>
      <c r="N559" s="104">
        <f t="shared" si="54"/>
        <v>13816.796400000001</v>
      </c>
      <c r="O559" s="105">
        <v>7.0000000000000007E-2</v>
      </c>
      <c r="P559" s="101">
        <f t="shared" si="55"/>
        <v>14783.972148000001</v>
      </c>
    </row>
    <row r="560" spans="1:16" ht="34.5">
      <c r="A560" s="136"/>
      <c r="B560" s="804"/>
      <c r="C560" s="786"/>
      <c r="D560" s="811"/>
      <c r="E560" s="822"/>
      <c r="F560" s="161"/>
      <c r="G560" s="843"/>
      <c r="H560" s="162"/>
      <c r="I560" s="856"/>
      <c r="J560" s="166"/>
      <c r="K560" s="167"/>
      <c r="L560" s="881"/>
      <c r="M560" s="104">
        <v>3240</v>
      </c>
      <c r="N560" s="104">
        <f t="shared" si="54"/>
        <v>3142.8</v>
      </c>
      <c r="O560" s="105">
        <v>7.0000000000000007E-2</v>
      </c>
      <c r="P560" s="101">
        <f t="shared" si="55"/>
        <v>3362.7960000000003</v>
      </c>
    </row>
    <row r="561" spans="1:16" ht="34.5">
      <c r="A561" s="136"/>
      <c r="B561" s="804"/>
      <c r="C561" s="786"/>
      <c r="D561" s="811"/>
      <c r="E561" s="822"/>
      <c r="F561" s="161"/>
      <c r="G561" s="843"/>
      <c r="H561" s="162"/>
      <c r="I561" s="856"/>
      <c r="J561" s="166"/>
      <c r="K561" s="167"/>
      <c r="L561" s="881"/>
      <c r="M561" s="104">
        <v>14700</v>
      </c>
      <c r="N561" s="104">
        <f t="shared" si="54"/>
        <v>14259</v>
      </c>
      <c r="O561" s="105">
        <v>7.0000000000000007E-2</v>
      </c>
      <c r="P561" s="101">
        <f t="shared" si="55"/>
        <v>15257.130000000001</v>
      </c>
    </row>
    <row r="562" spans="1:16" ht="34.5">
      <c r="A562" s="136"/>
      <c r="B562" s="804"/>
      <c r="C562" s="789"/>
      <c r="D562" s="810"/>
      <c r="E562" s="831"/>
      <c r="F562" s="836"/>
      <c r="G562" s="844"/>
      <c r="H562" s="852"/>
      <c r="I562" s="857"/>
      <c r="J562" s="862"/>
      <c r="K562" s="873"/>
      <c r="L562" s="882"/>
      <c r="M562" s="104">
        <v>14582.7</v>
      </c>
      <c r="N562" s="104">
        <f t="shared" si="54"/>
        <v>14145.219000000001</v>
      </c>
      <c r="O562" s="105">
        <v>7.0000000000000007E-2</v>
      </c>
      <c r="P562" s="101">
        <f t="shared" si="55"/>
        <v>15135.384330000001</v>
      </c>
    </row>
    <row r="563" spans="1:16" ht="34.5">
      <c r="A563" s="136"/>
      <c r="B563" s="804"/>
      <c r="C563" s="786"/>
      <c r="D563" s="811"/>
      <c r="E563" s="822"/>
      <c r="F563" s="161"/>
      <c r="G563" s="843"/>
      <c r="H563" s="162"/>
      <c r="I563" s="856"/>
      <c r="J563" s="166"/>
      <c r="K563" s="167"/>
      <c r="L563" s="882"/>
      <c r="M563" s="104">
        <v>13483.8</v>
      </c>
      <c r="N563" s="104">
        <f t="shared" si="54"/>
        <v>13079.286</v>
      </c>
      <c r="O563" s="105">
        <v>7.0000000000000007E-2</v>
      </c>
      <c r="P563" s="101">
        <f t="shared" si="55"/>
        <v>13994.836020000001</v>
      </c>
    </row>
    <row r="564" spans="1:16" ht="34.5">
      <c r="A564" s="136"/>
      <c r="B564" s="805"/>
      <c r="C564" s="789"/>
      <c r="D564" s="810"/>
      <c r="E564" s="822"/>
      <c r="F564" s="161"/>
      <c r="G564" s="844"/>
      <c r="H564" s="852"/>
      <c r="I564" s="857"/>
      <c r="J564" s="862"/>
      <c r="K564" s="873"/>
      <c r="L564" s="882"/>
      <c r="M564" s="104">
        <v>2669.52</v>
      </c>
      <c r="N564" s="104">
        <f t="shared" si="54"/>
        <v>2589.4344000000001</v>
      </c>
      <c r="O564" s="105">
        <v>7.0000000000000007E-2</v>
      </c>
      <c r="P564" s="101">
        <f t="shared" si="55"/>
        <v>2770.6948080000002</v>
      </c>
    </row>
    <row r="565" spans="1:16" ht="34.5">
      <c r="A565" s="136"/>
      <c r="B565" s="805"/>
      <c r="C565" s="789"/>
      <c r="D565" s="810"/>
      <c r="E565" s="822"/>
      <c r="F565" s="161"/>
      <c r="G565" s="844"/>
      <c r="H565" s="852"/>
      <c r="I565" s="857"/>
      <c r="J565" s="862"/>
      <c r="K565" s="873"/>
      <c r="L565" s="882"/>
      <c r="N565" s="104">
        <f t="shared" si="54"/>
        <v>0</v>
      </c>
      <c r="O565" s="105">
        <v>7.0000000000000007E-2</v>
      </c>
      <c r="P565" s="101">
        <f t="shared" si="55"/>
        <v>0</v>
      </c>
    </row>
    <row r="566" spans="1:16" ht="34.5">
      <c r="A566" s="148"/>
      <c r="B566" s="806"/>
      <c r="C566" s="789"/>
      <c r="D566" s="810"/>
      <c r="E566" s="822"/>
      <c r="F566" s="161"/>
      <c r="G566" s="844"/>
      <c r="H566" s="852"/>
      <c r="I566" s="857"/>
      <c r="J566" s="862"/>
      <c r="K566" s="873"/>
      <c r="L566" s="882"/>
      <c r="M566" s="104">
        <v>12972.96</v>
      </c>
      <c r="N566" s="104">
        <f t="shared" si="54"/>
        <v>12583.771199999999</v>
      </c>
      <c r="O566" s="105">
        <v>7.0000000000000007E-2</v>
      </c>
      <c r="P566" s="101">
        <f t="shared" si="55"/>
        <v>13464.635183999999</v>
      </c>
    </row>
    <row r="567" spans="1:16" ht="34.5">
      <c r="A567" s="136"/>
      <c r="B567" s="805"/>
      <c r="C567" s="786"/>
      <c r="D567" s="811"/>
      <c r="E567" s="822"/>
      <c r="F567" s="161"/>
      <c r="G567" s="843"/>
      <c r="H567" s="162"/>
      <c r="I567" s="856"/>
      <c r="J567" s="862"/>
      <c r="K567" s="167"/>
      <c r="L567" s="882"/>
      <c r="M567" s="104">
        <v>12687.84</v>
      </c>
      <c r="N567" s="104">
        <f t="shared" si="54"/>
        <v>12307.2048</v>
      </c>
      <c r="O567" s="105">
        <v>7.0000000000000007E-2</v>
      </c>
      <c r="P567" s="101">
        <f t="shared" si="55"/>
        <v>13168.709135999999</v>
      </c>
    </row>
    <row r="568" spans="1:16" ht="34.5">
      <c r="A568" s="136"/>
      <c r="B568" s="805"/>
      <c r="C568" s="786"/>
      <c r="D568" s="811"/>
      <c r="E568" s="822"/>
      <c r="F568" s="161"/>
      <c r="G568" s="843"/>
      <c r="H568" s="162"/>
      <c r="I568" s="856"/>
      <c r="J568" s="166"/>
      <c r="K568" s="167"/>
      <c r="L568" s="881"/>
      <c r="M568" s="104">
        <v>16572.599999999999</v>
      </c>
      <c r="N568" s="104">
        <f t="shared" si="54"/>
        <v>16075.421999999999</v>
      </c>
      <c r="O568" s="105">
        <v>7.0000000000000007E-2</v>
      </c>
      <c r="P568" s="101">
        <f t="shared" si="55"/>
        <v>17200.701539999998</v>
      </c>
    </row>
    <row r="569" spans="1:16" ht="34.5">
      <c r="A569" s="136"/>
      <c r="B569" s="805"/>
      <c r="C569" s="786"/>
      <c r="D569" s="811"/>
      <c r="E569" s="823"/>
      <c r="F569" s="161"/>
      <c r="G569" s="843"/>
      <c r="H569" s="162"/>
      <c r="I569" s="856"/>
      <c r="J569" s="166"/>
      <c r="K569" s="167"/>
      <c r="L569" s="881"/>
      <c r="M569" s="104">
        <v>6021.12</v>
      </c>
      <c r="N569" s="104">
        <f>M569-(M569*0.03)</f>
        <v>5840.4863999999998</v>
      </c>
      <c r="O569" s="105">
        <v>7.0000000000000007E-2</v>
      </c>
      <c r="P569" s="101">
        <f>(N569*O569)+N569</f>
        <v>6249.3204479999995</v>
      </c>
    </row>
    <row r="570" spans="1:16" ht="34.5">
      <c r="A570" s="136"/>
      <c r="B570" s="805"/>
      <c r="C570" s="786"/>
      <c r="D570" s="811"/>
      <c r="E570" s="823"/>
      <c r="F570" s="161"/>
      <c r="G570" s="843"/>
      <c r="H570" s="162"/>
      <c r="I570" s="856"/>
      <c r="J570" s="166"/>
      <c r="K570" s="167"/>
      <c r="L570" s="881"/>
      <c r="M570" s="104">
        <v>8714.16</v>
      </c>
      <c r="N570" s="104">
        <f>M570-(M570*0.03)</f>
        <v>8452.7351999999992</v>
      </c>
      <c r="O570" s="105">
        <v>7.0000000000000007E-2</v>
      </c>
      <c r="P570" s="101">
        <f>(N570*O570)+N570</f>
        <v>9044.4266639999987</v>
      </c>
    </row>
    <row r="571" spans="1:16" ht="34.5">
      <c r="A571" s="136"/>
      <c r="B571" s="805"/>
      <c r="C571" s="786"/>
      <c r="D571" s="811"/>
      <c r="E571" s="823"/>
      <c r="F571" s="161"/>
      <c r="G571" s="843"/>
      <c r="H571" s="162"/>
      <c r="I571" s="856"/>
      <c r="J571" s="166"/>
      <c r="K571" s="167"/>
      <c r="L571" s="881"/>
      <c r="M571" s="104">
        <v>0</v>
      </c>
      <c r="N571" s="104">
        <f>M571-(M571*0.03)</f>
        <v>0</v>
      </c>
      <c r="O571" s="105">
        <v>7.0000000000000007E-2</v>
      </c>
      <c r="P571" s="101">
        <f t="shared" ref="P571:P577" si="56">(N571*O571)+N571</f>
        <v>0</v>
      </c>
    </row>
    <row r="572" spans="1:16" ht="34.5">
      <c r="A572" s="136"/>
      <c r="B572" s="805"/>
      <c r="C572" s="786"/>
      <c r="D572" s="811"/>
      <c r="E572" s="823"/>
      <c r="F572" s="161"/>
      <c r="G572" s="843"/>
      <c r="H572" s="162"/>
      <c r="I572" s="856"/>
      <c r="J572" s="166"/>
      <c r="K572" s="167"/>
      <c r="L572" s="881"/>
      <c r="M572" s="104">
        <v>18537.7</v>
      </c>
      <c r="N572" s="104">
        <f>M572-(M572*0.03)</f>
        <v>17981.569</v>
      </c>
      <c r="O572" s="105">
        <v>7.0000000000000007E-2</v>
      </c>
      <c r="P572" s="101">
        <f t="shared" si="56"/>
        <v>19240.278829999999</v>
      </c>
    </row>
    <row r="573" spans="1:16" ht="34.5">
      <c r="A573" s="151"/>
      <c r="B573" s="805"/>
      <c r="C573" s="786"/>
      <c r="D573" s="811"/>
      <c r="E573" s="824"/>
      <c r="F573" s="161"/>
      <c r="G573" s="843"/>
      <c r="H573" s="162"/>
      <c r="I573" s="856"/>
      <c r="J573" s="166"/>
      <c r="K573" s="167"/>
      <c r="L573" s="881"/>
      <c r="M573" s="104">
        <v>9031.68</v>
      </c>
      <c r="N573" s="104">
        <f t="shared" ref="N573:N582" si="57">M573-(M573*0.03)</f>
        <v>8760.7296000000006</v>
      </c>
      <c r="O573" s="105">
        <v>7.0000000000000007E-2</v>
      </c>
      <c r="P573" s="101">
        <f t="shared" si="56"/>
        <v>9373.9806720000015</v>
      </c>
    </row>
    <row r="574" spans="1:16" ht="34.5">
      <c r="A574" s="152"/>
      <c r="B574" s="805"/>
      <c r="C574" s="786"/>
      <c r="D574" s="811"/>
      <c r="E574" s="825"/>
      <c r="F574" s="161"/>
      <c r="G574" s="843"/>
      <c r="H574" s="434"/>
      <c r="I574" s="858"/>
      <c r="J574" s="863"/>
      <c r="K574" s="874"/>
      <c r="L574" s="881"/>
      <c r="N574" s="104">
        <f t="shared" si="57"/>
        <v>0</v>
      </c>
      <c r="O574" s="105">
        <v>7.0000000000000007E-2</v>
      </c>
      <c r="P574" s="101">
        <f t="shared" si="56"/>
        <v>0</v>
      </c>
    </row>
    <row r="575" spans="1:16" ht="34.5">
      <c r="A575" s="136"/>
      <c r="B575" s="805"/>
      <c r="C575" s="786"/>
      <c r="D575" s="811"/>
      <c r="E575" s="826"/>
      <c r="F575" s="161"/>
      <c r="G575" s="843"/>
      <c r="H575" s="162"/>
      <c r="I575" s="856"/>
      <c r="J575" s="166"/>
      <c r="K575" s="167"/>
      <c r="L575" s="881"/>
      <c r="M575" s="104">
        <v>8478.9599999999991</v>
      </c>
      <c r="N575" s="104">
        <f t="shared" si="57"/>
        <v>8224.5911999999989</v>
      </c>
      <c r="O575" s="105">
        <v>7.0000000000000007E-2</v>
      </c>
      <c r="P575" s="101">
        <f t="shared" si="56"/>
        <v>8800.3125839999993</v>
      </c>
    </row>
    <row r="576" spans="1:16" ht="34.5">
      <c r="A576" s="136"/>
      <c r="B576" s="805"/>
      <c r="C576" s="786"/>
      <c r="D576" s="811"/>
      <c r="E576" s="182"/>
      <c r="F576" s="161"/>
      <c r="G576" s="843"/>
      <c r="H576" s="162"/>
      <c r="I576" s="856"/>
      <c r="J576" s="166"/>
      <c r="K576" s="167"/>
      <c r="L576" s="881"/>
      <c r="M576" s="104">
        <v>11122.62</v>
      </c>
      <c r="N576" s="104">
        <f t="shared" si="57"/>
        <v>10788.941400000002</v>
      </c>
      <c r="O576" s="105">
        <v>7.0000000000000007E-2</v>
      </c>
      <c r="P576" s="101">
        <f t="shared" si="56"/>
        <v>11544.167298000002</v>
      </c>
    </row>
    <row r="577" spans="1:16" ht="34.5">
      <c r="A577" s="136"/>
      <c r="B577" s="805"/>
      <c r="C577" s="786"/>
      <c r="D577" s="812"/>
      <c r="E577" s="160"/>
      <c r="F577" s="161"/>
      <c r="G577" s="843"/>
      <c r="H577" s="162"/>
      <c r="I577" s="856"/>
      <c r="J577" s="166"/>
      <c r="K577" s="167"/>
      <c r="L577" s="881"/>
      <c r="M577" s="104">
        <v>3813.12</v>
      </c>
      <c r="N577" s="104">
        <f t="shared" si="57"/>
        <v>3698.7264</v>
      </c>
      <c r="O577" s="105">
        <v>7.0000000000000007E-2</v>
      </c>
      <c r="P577" s="101">
        <f t="shared" si="56"/>
        <v>3957.637248</v>
      </c>
    </row>
    <row r="578" spans="1:16" ht="34.5">
      <c r="A578" s="136"/>
      <c r="B578" s="805"/>
      <c r="C578" s="786"/>
      <c r="D578" s="812"/>
      <c r="E578" s="182"/>
      <c r="F578" s="161"/>
      <c r="G578" s="843"/>
      <c r="H578" s="162"/>
      <c r="I578" s="856"/>
      <c r="J578" s="166"/>
      <c r="K578" s="167"/>
      <c r="L578" s="881"/>
    </row>
    <row r="579" spans="1:16" ht="34.5">
      <c r="A579" s="136"/>
      <c r="B579" s="805"/>
      <c r="C579" s="786"/>
      <c r="D579" s="812"/>
      <c r="E579" s="182"/>
      <c r="F579" s="161"/>
      <c r="G579" s="843"/>
      <c r="H579" s="162"/>
      <c r="I579" s="856"/>
      <c r="J579" s="166"/>
      <c r="K579" s="167"/>
      <c r="L579" s="881"/>
    </row>
    <row r="580" spans="1:16" ht="34.5">
      <c r="A580" s="136"/>
      <c r="B580" s="805"/>
      <c r="C580" s="786"/>
      <c r="D580" s="812"/>
      <c r="E580" s="182"/>
      <c r="F580" s="161"/>
      <c r="G580" s="843"/>
      <c r="H580" s="162"/>
      <c r="I580" s="856"/>
      <c r="J580" s="166"/>
      <c r="K580" s="167"/>
      <c r="L580" s="881"/>
    </row>
    <row r="581" spans="1:16" ht="34.5">
      <c r="A581" s="136"/>
      <c r="B581" s="805"/>
      <c r="C581" s="786"/>
      <c r="D581" s="812"/>
      <c r="E581" s="182"/>
      <c r="F581" s="161"/>
      <c r="G581" s="843"/>
      <c r="H581" s="162"/>
      <c r="I581" s="856"/>
      <c r="J581" s="166"/>
      <c r="K581" s="167"/>
      <c r="L581" s="881"/>
    </row>
    <row r="582" spans="1:16" ht="34.5">
      <c r="A582" s="136"/>
      <c r="B582" s="805"/>
      <c r="C582" s="786"/>
      <c r="D582" s="812"/>
      <c r="E582" s="182"/>
      <c r="F582" s="161"/>
      <c r="G582" s="843"/>
      <c r="H582" s="162"/>
      <c r="I582" s="856"/>
      <c r="J582" s="166"/>
      <c r="K582" s="167"/>
      <c r="L582" s="881"/>
      <c r="M582" s="104">
        <v>8640</v>
      </c>
      <c r="N582" s="104">
        <f t="shared" si="57"/>
        <v>8380.7999999999993</v>
      </c>
      <c r="O582" s="105">
        <v>7.0000000000000007E-2</v>
      </c>
      <c r="P582" s="101">
        <f>(N582*O582)+N582</f>
        <v>8967.4559999999983</v>
      </c>
    </row>
    <row r="583" spans="1:16" ht="34.5">
      <c r="A583" s="165"/>
      <c r="B583" s="805"/>
      <c r="C583" s="786"/>
      <c r="D583" s="812"/>
      <c r="E583" s="160"/>
      <c r="F583" s="161"/>
      <c r="G583" s="843"/>
      <c r="H583" s="162"/>
      <c r="I583" s="856"/>
      <c r="J583" s="166"/>
      <c r="K583" s="167"/>
      <c r="L583" s="881"/>
    </row>
    <row r="584" spans="1:16" ht="34.5">
      <c r="A584" s="168"/>
      <c r="B584" s="790"/>
      <c r="C584" s="790"/>
      <c r="D584" s="783"/>
      <c r="E584" s="618"/>
      <c r="F584" s="618"/>
      <c r="G584" s="848"/>
      <c r="H584" s="468"/>
      <c r="I584" s="783"/>
      <c r="J584" s="865"/>
      <c r="K584" s="618"/>
      <c r="L584" s="883"/>
      <c r="M584" s="3753"/>
    </row>
  </sheetData>
  <mergeCells count="24">
    <mergeCell ref="A318:B318"/>
    <mergeCell ref="A5:B5"/>
    <mergeCell ref="A45:B45"/>
    <mergeCell ref="A84:B84"/>
    <mergeCell ref="A123:B123"/>
    <mergeCell ref="A162:B162"/>
    <mergeCell ref="A201:B201"/>
    <mergeCell ref="A238:B238"/>
    <mergeCell ref="A240:B240"/>
    <mergeCell ref="A277:B277"/>
    <mergeCell ref="A279:B279"/>
    <mergeCell ref="A316:B316"/>
    <mergeCell ref="A550:B550"/>
    <mergeCell ref="A355:B355"/>
    <mergeCell ref="A357:B357"/>
    <mergeCell ref="A394:B394"/>
    <mergeCell ref="A396:B396"/>
    <mergeCell ref="A433:B433"/>
    <mergeCell ref="A435:B435"/>
    <mergeCell ref="A472:B472"/>
    <mergeCell ref="A474:B474"/>
    <mergeCell ref="A510:B510"/>
    <mergeCell ref="A512:B512"/>
    <mergeCell ref="A548:B548"/>
  </mergeCells>
  <phoneticPr fontId="4" type="noConversion"/>
  <pageMargins left="0.3" right="0.22" top="0.27" bottom="0.32" header="0.18" footer="0.17"/>
  <pageSetup paperSize="9" scale="55" orientation="portrait" r:id="rId1"/>
  <headerFooter alignWithMargins="0"/>
  <rowBreaks count="6" manualBreakCount="6">
    <brk id="42" max="16383" man="1"/>
    <brk id="83" max="16383" man="1"/>
    <brk id="124" max="16383" man="1"/>
    <brk id="165" max="16383" man="1"/>
    <brk id="206" max="16383" man="1"/>
    <brk id="247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08859-EE24-406E-8C70-180EB478153C}">
  <dimension ref="A1:J41"/>
  <sheetViews>
    <sheetView view="pageBreakPreview" topLeftCell="A13" zoomScale="60" zoomScaleNormal="100" workbookViewId="0">
      <selection activeCell="G23" sqref="G23"/>
    </sheetView>
  </sheetViews>
  <sheetFormatPr defaultRowHeight="18"/>
  <cols>
    <col min="1" max="1" width="12.140625" style="2027" customWidth="1"/>
    <col min="2" max="3" width="10.28515625" style="2027" customWidth="1"/>
    <col min="4" max="4" width="12.140625" style="2027" customWidth="1"/>
    <col min="5" max="6" width="10.28515625" style="2027" customWidth="1"/>
    <col min="7" max="7" width="12.140625" style="2027" customWidth="1"/>
    <col min="8" max="16384" width="9.140625" style="2027"/>
  </cols>
  <sheetData>
    <row r="1" spans="1:10" ht="18.75" thickBot="1">
      <c r="A1" s="2031" t="s">
        <v>3</v>
      </c>
      <c r="B1" s="2032" t="s">
        <v>9531</v>
      </c>
      <c r="C1" s="2034" t="s">
        <v>9532</v>
      </c>
      <c r="D1" s="2031" t="s">
        <v>3</v>
      </c>
      <c r="E1" s="2032" t="s">
        <v>9531</v>
      </c>
      <c r="F1" s="2033" t="s">
        <v>9532</v>
      </c>
      <c r="G1" s="2036" t="s">
        <v>3</v>
      </c>
      <c r="H1" s="2046" t="s">
        <v>9531</v>
      </c>
      <c r="I1" s="2033" t="s">
        <v>9532</v>
      </c>
      <c r="J1" s="2029"/>
    </row>
    <row r="2" spans="1:10" ht="23.25">
      <c r="A2" s="1603" t="s">
        <v>9533</v>
      </c>
      <c r="B2" s="2030"/>
      <c r="C2" s="2035"/>
      <c r="D2" s="1524" t="s">
        <v>9534</v>
      </c>
      <c r="E2" s="2030"/>
      <c r="F2" s="2038"/>
      <c r="G2" s="3354" t="s">
        <v>9535</v>
      </c>
      <c r="H2" s="2030"/>
      <c r="I2" s="2038"/>
      <c r="J2" s="2029"/>
    </row>
    <row r="3" spans="1:10" ht="23.25">
      <c r="A3" s="1524" t="s">
        <v>9536</v>
      </c>
      <c r="B3" s="2026"/>
      <c r="C3" s="2028"/>
      <c r="D3" s="1524" t="s">
        <v>9537</v>
      </c>
      <c r="E3" s="2026"/>
      <c r="F3" s="2040"/>
      <c r="G3" s="3354" t="s">
        <v>9538</v>
      </c>
      <c r="H3" s="2026"/>
      <c r="I3" s="2040"/>
      <c r="J3" s="2029"/>
    </row>
    <row r="4" spans="1:10" ht="23.25">
      <c r="A4" s="1524" t="s">
        <v>9539</v>
      </c>
      <c r="B4" s="2026"/>
      <c r="C4" s="2028"/>
      <c r="D4" s="1524" t="s">
        <v>9540</v>
      </c>
      <c r="E4" s="2026"/>
      <c r="F4" s="2040"/>
      <c r="G4" s="3354" t="s">
        <v>2762</v>
      </c>
      <c r="H4" s="2026"/>
      <c r="I4" s="2040"/>
    </row>
    <row r="5" spans="1:10" ht="23.25">
      <c r="A5" s="1524" t="s">
        <v>20</v>
      </c>
      <c r="B5" s="2026"/>
      <c r="C5" s="2028"/>
      <c r="D5" s="1524" t="s">
        <v>9541</v>
      </c>
      <c r="E5" s="2026"/>
      <c r="F5" s="2040"/>
      <c r="G5" s="3354" t="s">
        <v>9542</v>
      </c>
      <c r="H5" s="2026"/>
      <c r="I5" s="2040"/>
    </row>
    <row r="6" spans="1:10" ht="23.25">
      <c r="A6" s="1524" t="s">
        <v>9543</v>
      </c>
      <c r="B6" s="2026"/>
      <c r="C6" s="2028"/>
      <c r="D6" s="1524" t="s">
        <v>9544</v>
      </c>
      <c r="E6" s="2026"/>
      <c r="F6" s="2040"/>
      <c r="G6" s="3354" t="s">
        <v>9545</v>
      </c>
      <c r="H6" s="2026"/>
      <c r="I6" s="2040"/>
    </row>
    <row r="7" spans="1:10" ht="23.25">
      <c r="A7" s="1524" t="s">
        <v>9546</v>
      </c>
      <c r="B7" s="2026"/>
      <c r="C7" s="2028"/>
      <c r="D7" s="1524" t="s">
        <v>9547</v>
      </c>
      <c r="E7" s="2026"/>
      <c r="F7" s="2040"/>
      <c r="G7" s="3354" t="s">
        <v>9548</v>
      </c>
      <c r="H7" s="2026"/>
      <c r="I7" s="2040"/>
    </row>
    <row r="8" spans="1:10" ht="26.25">
      <c r="A8" s="1523" t="s">
        <v>9549</v>
      </c>
      <c r="B8" s="2026"/>
      <c r="C8" s="2028"/>
      <c r="D8" s="1524" t="s">
        <v>9550</v>
      </c>
      <c r="E8" s="2026"/>
      <c r="F8" s="2040"/>
      <c r="G8" s="3354" t="s">
        <v>2574</v>
      </c>
      <c r="H8" s="2026"/>
      <c r="I8" s="2040"/>
    </row>
    <row r="9" spans="1:10" ht="23.25">
      <c r="A9" s="1524" t="s">
        <v>9551</v>
      </c>
      <c r="B9" s="2026"/>
      <c r="C9" s="2028"/>
      <c r="D9" s="1524" t="s">
        <v>9552</v>
      </c>
      <c r="E9" s="2026"/>
      <c r="F9" s="2040"/>
      <c r="G9" s="3354" t="s">
        <v>9553</v>
      </c>
      <c r="H9" s="2026"/>
      <c r="I9" s="2040"/>
    </row>
    <row r="10" spans="1:10" ht="23.25">
      <c r="A10" s="1524" t="s">
        <v>9554</v>
      </c>
      <c r="B10" s="2026"/>
      <c r="C10" s="2028"/>
      <c r="D10" s="1524" t="s">
        <v>9555</v>
      </c>
      <c r="E10" s="2026"/>
      <c r="F10" s="2040"/>
      <c r="G10" s="3354" t="s">
        <v>9556</v>
      </c>
      <c r="H10" s="2026"/>
      <c r="I10" s="2040"/>
    </row>
    <row r="11" spans="1:10" ht="23.25">
      <c r="A11" s="1524" t="s">
        <v>9557</v>
      </c>
      <c r="B11" s="2026"/>
      <c r="C11" s="2028"/>
      <c r="D11" s="1524" t="s">
        <v>9558</v>
      </c>
      <c r="E11" s="2026"/>
      <c r="F11" s="2040"/>
      <c r="G11" s="3354" t="s">
        <v>2549</v>
      </c>
      <c r="H11" s="2026"/>
      <c r="I11" s="2040"/>
    </row>
    <row r="12" spans="1:10" ht="23.25">
      <c r="A12" s="1524" t="s">
        <v>9559</v>
      </c>
      <c r="B12" s="2026"/>
      <c r="C12" s="2028"/>
      <c r="D12" s="1524" t="s">
        <v>9560</v>
      </c>
      <c r="E12" s="2026"/>
      <c r="F12" s="2040"/>
      <c r="G12" s="3354" t="s">
        <v>9561</v>
      </c>
      <c r="H12" s="2026"/>
      <c r="I12" s="2040"/>
    </row>
    <row r="13" spans="1:10" ht="23.25">
      <c r="A13" s="1524" t="s">
        <v>216</v>
      </c>
      <c r="B13" s="2026"/>
      <c r="C13" s="2028"/>
      <c r="D13" s="1524" t="s">
        <v>9562</v>
      </c>
      <c r="E13" s="2026"/>
      <c r="F13" s="2040"/>
      <c r="G13" s="3354" t="s">
        <v>9563</v>
      </c>
      <c r="H13" s="2026"/>
      <c r="I13" s="2040"/>
    </row>
    <row r="14" spans="1:10" ht="23.25">
      <c r="A14" s="1524" t="s">
        <v>9564</v>
      </c>
      <c r="B14" s="2026"/>
      <c r="C14" s="2028"/>
      <c r="D14" s="1524" t="s">
        <v>9565</v>
      </c>
      <c r="E14" s="2026"/>
      <c r="F14" s="2040"/>
      <c r="G14" s="3354" t="s">
        <v>9566</v>
      </c>
      <c r="H14" s="2026"/>
      <c r="I14" s="2040"/>
    </row>
    <row r="15" spans="1:10" ht="23.25">
      <c r="A15" s="1524" t="s">
        <v>9567</v>
      </c>
      <c r="B15" s="2026"/>
      <c r="C15" s="2028"/>
      <c r="D15" s="1524" t="s">
        <v>9568</v>
      </c>
      <c r="E15" s="2026"/>
      <c r="F15" s="2040"/>
      <c r="G15" s="1524" t="s">
        <v>9569</v>
      </c>
      <c r="H15" s="2026"/>
      <c r="I15" s="2040"/>
    </row>
    <row r="16" spans="1:10" ht="26.25">
      <c r="A16" s="1523" t="s">
        <v>9570</v>
      </c>
      <c r="B16" s="2026"/>
      <c r="C16" s="2028"/>
      <c r="D16" s="1524" t="s">
        <v>9571</v>
      </c>
      <c r="E16" s="2026"/>
      <c r="F16" s="2040"/>
      <c r="G16" s="1524" t="s">
        <v>9572</v>
      </c>
      <c r="H16" s="2026"/>
      <c r="I16" s="2040"/>
    </row>
    <row r="17" spans="1:9" ht="26.25">
      <c r="A17" s="1523" t="s">
        <v>9573</v>
      </c>
      <c r="B17" s="2026"/>
      <c r="C17" s="2028"/>
      <c r="D17" s="1524" t="s">
        <v>9574</v>
      </c>
      <c r="E17" s="2026"/>
      <c r="F17" s="2040"/>
      <c r="G17" s="1524" t="s">
        <v>9575</v>
      </c>
      <c r="H17" s="2026"/>
      <c r="I17" s="2040"/>
    </row>
    <row r="18" spans="1:9" ht="23.25">
      <c r="A18" s="1524" t="s">
        <v>9576</v>
      </c>
      <c r="B18" s="2026"/>
      <c r="C18" s="2028"/>
      <c r="D18" s="3354" t="s">
        <v>9577</v>
      </c>
      <c r="E18" s="2026"/>
      <c r="F18" s="2040"/>
      <c r="G18" s="1524" t="s">
        <v>9578</v>
      </c>
      <c r="H18" s="2026"/>
      <c r="I18" s="2040"/>
    </row>
    <row r="19" spans="1:9" ht="23.25">
      <c r="A19" s="1524" t="s">
        <v>9579</v>
      </c>
      <c r="B19" s="2026"/>
      <c r="C19" s="2028"/>
      <c r="D19" s="3354" t="s">
        <v>9580</v>
      </c>
      <c r="E19" s="2026"/>
      <c r="F19" s="2040"/>
      <c r="G19" s="1524" t="s">
        <v>9581</v>
      </c>
      <c r="H19" s="2026"/>
      <c r="I19" s="2040"/>
    </row>
    <row r="20" spans="1:9" ht="23.25">
      <c r="A20" s="1524" t="s">
        <v>9582</v>
      </c>
      <c r="B20" s="2026"/>
      <c r="C20" s="2028"/>
      <c r="D20" s="3354" t="s">
        <v>9583</v>
      </c>
      <c r="E20" s="2026"/>
      <c r="F20" s="2040"/>
      <c r="G20" s="1524" t="s">
        <v>9584</v>
      </c>
      <c r="H20" s="2026"/>
      <c r="I20" s="2040"/>
    </row>
    <row r="21" spans="1:9" ht="23.25">
      <c r="A21" s="1524" t="s">
        <v>9585</v>
      </c>
      <c r="B21" s="2026"/>
      <c r="C21" s="2028"/>
      <c r="D21" s="3354" t="s">
        <v>9586</v>
      </c>
      <c r="E21" s="2026"/>
      <c r="F21" s="2040"/>
      <c r="G21" s="1524" t="s">
        <v>9587</v>
      </c>
      <c r="H21" s="2026"/>
      <c r="I21" s="2040"/>
    </row>
    <row r="22" spans="1:9" ht="23.25">
      <c r="A22" s="1524" t="s">
        <v>9588</v>
      </c>
      <c r="B22" s="2026"/>
      <c r="C22" s="2028"/>
      <c r="D22" s="3354" t="s">
        <v>9589</v>
      </c>
      <c r="E22" s="2026"/>
      <c r="F22" s="2040"/>
      <c r="G22" s="1524" t="s">
        <v>9590</v>
      </c>
      <c r="H22" s="2026"/>
      <c r="I22" s="2040"/>
    </row>
    <row r="23" spans="1:9" ht="23.25">
      <c r="A23" s="1524" t="s">
        <v>9591</v>
      </c>
      <c r="B23" s="2026"/>
      <c r="C23" s="2028"/>
      <c r="D23" s="3354" t="s">
        <v>9592</v>
      </c>
      <c r="E23" s="2026"/>
      <c r="F23" s="2040"/>
      <c r="G23" s="1524" t="s">
        <v>9593</v>
      </c>
      <c r="H23" s="2026"/>
      <c r="I23" s="2040"/>
    </row>
    <row r="24" spans="1:9" ht="23.25">
      <c r="A24" s="1524" t="s">
        <v>9594</v>
      </c>
      <c r="B24" s="2026"/>
      <c r="C24" s="2028"/>
      <c r="D24" s="3354" t="s">
        <v>9595</v>
      </c>
      <c r="E24" s="2026"/>
      <c r="F24" s="2040"/>
      <c r="G24" s="1524" t="s">
        <v>9596</v>
      </c>
      <c r="H24" s="2026"/>
      <c r="I24" s="2040"/>
    </row>
    <row r="25" spans="1:9" ht="23.25">
      <c r="A25" s="1524" t="s">
        <v>9597</v>
      </c>
      <c r="B25" s="2026"/>
      <c r="C25" s="2028"/>
      <c r="D25" s="3354" t="s">
        <v>9598</v>
      </c>
      <c r="E25" s="2026"/>
      <c r="F25" s="2040"/>
      <c r="G25" s="1524" t="s">
        <v>891</v>
      </c>
      <c r="H25" s="2026"/>
      <c r="I25" s="2040"/>
    </row>
    <row r="26" spans="1:9" ht="23.25">
      <c r="A26" s="3354" t="s">
        <v>9599</v>
      </c>
      <c r="B26" s="2026"/>
      <c r="C26" s="2028"/>
      <c r="D26" s="3354" t="s">
        <v>9600</v>
      </c>
      <c r="E26" s="2026"/>
      <c r="F26" s="2040"/>
      <c r="G26" s="1524" t="s">
        <v>9601</v>
      </c>
      <c r="H26" s="2026"/>
      <c r="I26" s="2040"/>
    </row>
    <row r="27" spans="1:9" ht="23.25">
      <c r="A27" s="3354" t="s">
        <v>9602</v>
      </c>
      <c r="B27" s="2026"/>
      <c r="C27" s="2028"/>
      <c r="D27" s="1524" t="s">
        <v>9603</v>
      </c>
      <c r="E27" s="2026"/>
      <c r="F27" s="2040"/>
      <c r="G27" s="1524" t="s">
        <v>9604</v>
      </c>
      <c r="H27" s="2026"/>
      <c r="I27" s="2040"/>
    </row>
    <row r="28" spans="1:9" ht="23.25">
      <c r="A28" s="3354" t="s">
        <v>9605</v>
      </c>
      <c r="B28" s="2026"/>
      <c r="C28" s="2028"/>
      <c r="D28" s="1524" t="s">
        <v>9606</v>
      </c>
      <c r="E28" s="2026"/>
      <c r="F28" s="2040"/>
      <c r="G28" s="1524" t="s">
        <v>9607</v>
      </c>
      <c r="H28" s="2026"/>
      <c r="I28" s="2040"/>
    </row>
    <row r="29" spans="1:9" ht="23.25">
      <c r="A29" s="3354" t="s">
        <v>9608</v>
      </c>
      <c r="B29" s="2026"/>
      <c r="C29" s="2028"/>
      <c r="D29" s="1524" t="s">
        <v>9609</v>
      </c>
      <c r="E29" s="2026"/>
      <c r="F29" s="2040"/>
      <c r="G29" s="1524" t="s">
        <v>9610</v>
      </c>
      <c r="H29" s="2026"/>
      <c r="I29" s="2040"/>
    </row>
    <row r="30" spans="1:9" ht="23.25">
      <c r="A30" s="3354" t="s">
        <v>9611</v>
      </c>
      <c r="B30" s="2026"/>
      <c r="C30" s="2028"/>
      <c r="D30" s="1524" t="s">
        <v>9612</v>
      </c>
      <c r="E30" s="2026"/>
      <c r="F30" s="2040"/>
      <c r="G30" s="1524" t="s">
        <v>9613</v>
      </c>
      <c r="H30" s="2026"/>
      <c r="I30" s="2040"/>
    </row>
    <row r="31" spans="1:9" ht="23.25">
      <c r="A31" s="3354" t="s">
        <v>9614</v>
      </c>
      <c r="B31" s="2026"/>
      <c r="C31" s="2028"/>
      <c r="D31" s="1524" t="s">
        <v>9615</v>
      </c>
      <c r="E31" s="2026"/>
      <c r="F31" s="2040"/>
      <c r="G31" s="1524" t="s">
        <v>9616</v>
      </c>
      <c r="H31" s="2026"/>
      <c r="I31" s="2040"/>
    </row>
    <row r="32" spans="1:9" ht="23.25">
      <c r="A32" s="1524"/>
      <c r="B32" s="2026"/>
      <c r="C32" s="2028"/>
      <c r="D32" s="1524" t="s">
        <v>9617</v>
      </c>
      <c r="E32" s="2026"/>
      <c r="F32" s="2040"/>
      <c r="G32" s="1524" t="s">
        <v>316</v>
      </c>
      <c r="H32" s="2026"/>
      <c r="I32" s="2040"/>
    </row>
    <row r="33" spans="1:9" ht="23.25">
      <c r="A33" s="1524"/>
      <c r="B33" s="2026"/>
      <c r="C33" s="2028"/>
      <c r="D33" s="2039"/>
      <c r="E33" s="2026"/>
      <c r="F33" s="2040"/>
      <c r="G33" s="1524" t="s">
        <v>9618</v>
      </c>
      <c r="H33" s="2026"/>
      <c r="I33" s="2040"/>
    </row>
    <row r="34" spans="1:9" ht="20.25">
      <c r="A34" s="2047"/>
      <c r="B34" s="2026"/>
      <c r="C34" s="2028"/>
      <c r="D34" s="2039"/>
      <c r="E34" s="2026"/>
      <c r="F34" s="2040"/>
      <c r="G34" s="2037"/>
      <c r="H34" s="2026"/>
      <c r="I34" s="2040"/>
    </row>
    <row r="35" spans="1:9">
      <c r="A35" s="2039"/>
      <c r="B35" s="2026"/>
      <c r="C35" s="2028"/>
      <c r="D35" s="2039"/>
      <c r="E35" s="2026"/>
      <c r="F35" s="2040"/>
      <c r="G35" s="2037"/>
      <c r="H35" s="2026"/>
      <c r="I35" s="2040"/>
    </row>
    <row r="36" spans="1:9">
      <c r="A36" s="2039"/>
      <c r="B36" s="2026"/>
      <c r="C36" s="2028"/>
      <c r="D36" s="2039"/>
      <c r="E36" s="2026"/>
      <c r="F36" s="2040"/>
      <c r="G36" s="2037"/>
      <c r="H36" s="2026"/>
      <c r="I36" s="2040"/>
    </row>
    <row r="37" spans="1:9">
      <c r="A37" s="2039"/>
      <c r="B37" s="2026"/>
      <c r="C37" s="2028"/>
      <c r="D37" s="2039"/>
      <c r="E37" s="2026"/>
      <c r="F37" s="2040"/>
      <c r="G37" s="2037"/>
      <c r="H37" s="2026"/>
      <c r="I37" s="2040"/>
    </row>
    <row r="38" spans="1:9">
      <c r="A38" s="2039"/>
      <c r="B38" s="2026"/>
      <c r="C38" s="2028"/>
      <c r="D38" s="2039"/>
      <c r="E38" s="2026"/>
      <c r="F38" s="2040"/>
      <c r="G38" s="2037"/>
      <c r="H38" s="2026"/>
      <c r="I38" s="2040"/>
    </row>
    <row r="39" spans="1:9">
      <c r="A39" s="2039"/>
      <c r="B39" s="2026"/>
      <c r="C39" s="2028"/>
      <c r="D39" s="2039"/>
      <c r="E39" s="2026"/>
      <c r="F39" s="2040"/>
      <c r="G39" s="2037"/>
      <c r="H39" s="2026"/>
      <c r="I39" s="2040"/>
    </row>
    <row r="40" spans="1:9">
      <c r="A40" s="2039"/>
      <c r="B40" s="2026"/>
      <c r="C40" s="2028"/>
      <c r="D40" s="2039"/>
      <c r="E40" s="2026"/>
      <c r="F40" s="2040"/>
      <c r="G40" s="2037"/>
      <c r="H40" s="2026"/>
      <c r="I40" s="2040"/>
    </row>
    <row r="41" spans="1:9" ht="18.75" thickBot="1">
      <c r="A41" s="2041"/>
      <c r="B41" s="2042"/>
      <c r="C41" s="2044"/>
      <c r="D41" s="2041"/>
      <c r="E41" s="2042"/>
      <c r="F41" s="2043"/>
      <c r="G41" s="2045"/>
      <c r="H41" s="2042"/>
      <c r="I41" s="2043"/>
    </row>
  </sheetData>
  <pageMargins left="0.25" right="0.25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28FB0-F373-487F-8FF3-CF65407E44B8}">
  <dimension ref="A1:K330"/>
  <sheetViews>
    <sheetView view="pageBreakPreview" topLeftCell="A188" zoomScale="60" zoomScaleNormal="100" workbookViewId="0">
      <selection activeCell="G302" sqref="G302"/>
    </sheetView>
  </sheetViews>
  <sheetFormatPr defaultColWidth="8.85546875" defaultRowHeight="25.5"/>
  <cols>
    <col min="1" max="1" width="4.42578125" style="2502" customWidth="1"/>
    <col min="2" max="2" width="20.85546875" style="2502" customWidth="1"/>
    <col min="3" max="9" width="10.7109375" style="2502" customWidth="1"/>
    <col min="10" max="10" width="10.28515625" style="2502" customWidth="1"/>
    <col min="11" max="11" width="12.7109375" style="2502" customWidth="1"/>
    <col min="12" max="16384" width="8.85546875" style="2502"/>
  </cols>
  <sheetData>
    <row r="1" spans="1:11" ht="29.25">
      <c r="A1" s="2493" t="s">
        <v>1</v>
      </c>
      <c r="B1" s="2493"/>
      <c r="C1" s="2494"/>
      <c r="D1" s="2495"/>
      <c r="E1" s="2496"/>
      <c r="F1" s="2497"/>
      <c r="G1" s="2498"/>
      <c r="H1" s="2499"/>
      <c r="I1" s="2493"/>
      <c r="J1" s="2500"/>
      <c r="K1" s="2501"/>
    </row>
    <row r="2" spans="1:11" ht="29.25">
      <c r="A2" s="2503" t="s">
        <v>1004</v>
      </c>
      <c r="B2" s="2503"/>
      <c r="C2" s="2504"/>
      <c r="D2" s="2505"/>
      <c r="E2" s="2496"/>
      <c r="F2" s="2497"/>
      <c r="G2" s="2498"/>
      <c r="H2" s="2499"/>
      <c r="I2" s="2493"/>
      <c r="J2" s="2500"/>
      <c r="K2" s="2501"/>
    </row>
    <row r="3" spans="1:11" ht="29.25">
      <c r="A3" s="2506"/>
      <c r="B3" s="2507"/>
      <c r="C3" s="2508"/>
      <c r="D3" s="2508"/>
      <c r="E3" s="2509"/>
      <c r="F3" s="2509"/>
      <c r="G3" s="2510"/>
      <c r="H3" s="2511"/>
      <c r="I3" s="2512"/>
      <c r="J3" s="2511"/>
      <c r="K3" s="2513"/>
    </row>
    <row r="4" spans="1:11" ht="30" thickBot="1">
      <c r="A4" s="2514"/>
      <c r="B4" s="2515" t="s">
        <v>3</v>
      </c>
      <c r="C4" s="2516" t="s">
        <v>4</v>
      </c>
      <c r="D4" s="2517" t="s">
        <v>5</v>
      </c>
      <c r="E4" s="2518"/>
      <c r="F4" s="2519"/>
      <c r="G4" s="2520"/>
      <c r="H4" s="2516"/>
      <c r="I4" s="2516"/>
      <c r="J4" s="2521"/>
      <c r="K4" s="2522"/>
    </row>
    <row r="5" spans="1:11" ht="30" thickBot="1">
      <c r="A5" s="2523"/>
      <c r="B5" s="2524" t="s">
        <v>3864</v>
      </c>
      <c r="C5" s="2525"/>
      <c r="D5" s="2526" t="s">
        <v>11</v>
      </c>
      <c r="E5" s="2595"/>
      <c r="F5" s="2596"/>
      <c r="G5" s="2597"/>
      <c r="H5" s="2598"/>
      <c r="I5" s="2598"/>
      <c r="J5" s="2599"/>
      <c r="K5" s="2600"/>
    </row>
    <row r="6" spans="1:11" ht="30" thickBot="1">
      <c r="A6" s="2527"/>
      <c r="B6" s="2528" t="s">
        <v>3999</v>
      </c>
      <c r="C6" s="2529" t="s">
        <v>3577</v>
      </c>
      <c r="D6" s="2588" t="s">
        <v>4000</v>
      </c>
      <c r="E6" s="2531"/>
      <c r="F6" s="2532"/>
      <c r="G6" s="2533"/>
      <c r="H6" s="2534"/>
      <c r="I6" s="2535"/>
      <c r="J6" s="2534"/>
      <c r="K6" s="2536"/>
    </row>
    <row r="7" spans="1:11" ht="29.25">
      <c r="A7" s="2527"/>
      <c r="B7" s="2528" t="s">
        <v>4007</v>
      </c>
      <c r="C7" s="2529" t="s">
        <v>4008</v>
      </c>
      <c r="D7" s="2588" t="s">
        <v>4009</v>
      </c>
      <c r="E7" s="2531"/>
      <c r="F7" s="2532"/>
      <c r="G7" s="2533"/>
      <c r="H7" s="2534"/>
      <c r="I7" s="2535"/>
      <c r="J7" s="2534"/>
      <c r="K7" s="2536"/>
    </row>
    <row r="8" spans="1:11" ht="29.25">
      <c r="A8" s="2527"/>
      <c r="B8" s="2528" t="s">
        <v>4017</v>
      </c>
      <c r="C8" s="2529" t="s">
        <v>656</v>
      </c>
      <c r="D8" s="2589" t="s">
        <v>4018</v>
      </c>
      <c r="E8" s="2538"/>
      <c r="F8" s="2539"/>
      <c r="G8" s="2533"/>
      <c r="H8" s="2540"/>
      <c r="I8" s="2541"/>
      <c r="J8" s="2542"/>
      <c r="K8" s="2543"/>
    </row>
    <row r="9" spans="1:11" ht="29.25">
      <c r="A9" s="2527"/>
      <c r="B9" s="2528" t="s">
        <v>8932</v>
      </c>
      <c r="C9" s="2529" t="s">
        <v>656</v>
      </c>
      <c r="D9" s="2589" t="s">
        <v>4027</v>
      </c>
      <c r="E9" s="2538"/>
      <c r="F9" s="2539"/>
      <c r="G9" s="2533"/>
      <c r="H9" s="2544"/>
      <c r="I9" s="2541"/>
      <c r="J9" s="2545"/>
      <c r="K9" s="2546"/>
    </row>
    <row r="10" spans="1:11" ht="29.25">
      <c r="A10" s="2527"/>
      <c r="B10" s="2528" t="s">
        <v>4035</v>
      </c>
      <c r="C10" s="2529" t="s">
        <v>656</v>
      </c>
      <c r="D10" s="2537" t="s">
        <v>4036</v>
      </c>
      <c r="E10" s="2538"/>
      <c r="F10" s="2539"/>
      <c r="G10" s="2533"/>
      <c r="H10" s="2540"/>
      <c r="I10" s="2541"/>
      <c r="J10" s="2545"/>
      <c r="K10" s="2546"/>
    </row>
    <row r="11" spans="1:11" ht="29.25">
      <c r="A11" s="2527"/>
      <c r="B11" s="2528" t="s">
        <v>4043</v>
      </c>
      <c r="C11" s="2529" t="s">
        <v>3650</v>
      </c>
      <c r="D11" s="2489" t="s">
        <v>4044</v>
      </c>
      <c r="E11" s="2538"/>
      <c r="F11" s="2539"/>
      <c r="G11" s="2533"/>
      <c r="H11" s="2542"/>
      <c r="I11" s="2541"/>
      <c r="J11" s="2542"/>
      <c r="K11" s="2543"/>
    </row>
    <row r="12" spans="1:11" ht="29.25">
      <c r="A12" s="2527"/>
      <c r="B12" s="2547" t="s">
        <v>4043</v>
      </c>
      <c r="C12" s="2548" t="s">
        <v>3650</v>
      </c>
      <c r="D12" s="2549" t="s">
        <v>4051</v>
      </c>
      <c r="E12" s="3912"/>
      <c r="F12" s="3913"/>
      <c r="G12" s="2550"/>
      <c r="H12" s="2540"/>
      <c r="I12" s="2541"/>
      <c r="J12" s="2551"/>
      <c r="K12" s="3914"/>
    </row>
    <row r="13" spans="1:11" ht="29.25">
      <c r="A13" s="2527"/>
      <c r="B13" s="2528" t="s">
        <v>4043</v>
      </c>
      <c r="C13" s="2552" t="s">
        <v>3776</v>
      </c>
      <c r="D13" s="774" t="s">
        <v>4058</v>
      </c>
      <c r="E13" s="2538"/>
      <c r="F13" s="2539"/>
      <c r="G13" s="2533"/>
      <c r="H13" s="2540"/>
      <c r="I13" s="2541"/>
      <c r="J13" s="2542"/>
      <c r="K13" s="2543"/>
    </row>
    <row r="14" spans="1:11" ht="29.25">
      <c r="A14" s="2527"/>
      <c r="B14" s="2528" t="s">
        <v>4043</v>
      </c>
      <c r="C14" s="2552" t="s">
        <v>3776</v>
      </c>
      <c r="D14" s="2530" t="s">
        <v>4051</v>
      </c>
      <c r="E14" s="2538"/>
      <c r="F14" s="2539"/>
      <c r="G14" s="2533"/>
      <c r="H14" s="2540"/>
      <c r="I14" s="2541"/>
      <c r="J14" s="2542"/>
      <c r="K14" s="2543"/>
    </row>
    <row r="15" spans="1:11" ht="29.25">
      <c r="A15" s="2527"/>
      <c r="B15" s="2553" t="s">
        <v>4070</v>
      </c>
      <c r="C15" s="2554" t="s">
        <v>4071</v>
      </c>
      <c r="D15" s="2554" t="s">
        <v>4072</v>
      </c>
      <c r="E15" s="2538"/>
      <c r="F15" s="2539"/>
      <c r="G15" s="2555"/>
      <c r="H15" s="2556"/>
      <c r="I15" s="2541"/>
      <c r="J15" s="2557"/>
      <c r="K15" s="2557"/>
    </row>
    <row r="16" spans="1:11" ht="29.25">
      <c r="A16" s="2527"/>
      <c r="B16" s="2558" t="s">
        <v>4192</v>
      </c>
      <c r="C16" s="2554" t="s">
        <v>4193</v>
      </c>
      <c r="D16" s="2554" t="s">
        <v>4194</v>
      </c>
      <c r="E16" s="2538"/>
      <c r="F16" s="2539"/>
      <c r="G16" s="2559"/>
      <c r="H16" s="2556"/>
      <c r="I16" s="2541"/>
      <c r="J16" s="2560"/>
      <c r="K16" s="2561"/>
    </row>
    <row r="17" spans="1:11" ht="29.25">
      <c r="A17" s="2527"/>
      <c r="B17" s="2562" t="s">
        <v>5303</v>
      </c>
      <c r="C17" s="2529" t="s">
        <v>4162</v>
      </c>
      <c r="D17" s="2491" t="s">
        <v>8968</v>
      </c>
      <c r="E17" s="2538"/>
      <c r="F17" s="2539"/>
      <c r="G17" s="2559"/>
      <c r="H17" s="2540"/>
      <c r="I17" s="2541"/>
      <c r="J17" s="2560"/>
      <c r="K17" s="2561"/>
    </row>
    <row r="18" spans="1:11" ht="29.25">
      <c r="A18" s="2527"/>
      <c r="B18" s="2562" t="s">
        <v>4170</v>
      </c>
      <c r="C18" s="2529" t="s">
        <v>4162</v>
      </c>
      <c r="D18" s="2491" t="s">
        <v>8974</v>
      </c>
      <c r="E18" s="2538"/>
      <c r="F18" s="2539"/>
      <c r="G18" s="2559"/>
      <c r="H18" s="2540"/>
      <c r="I18" s="2541"/>
      <c r="J18" s="2560"/>
      <c r="K18" s="2561"/>
    </row>
    <row r="19" spans="1:11" ht="29.25">
      <c r="A19" s="2527"/>
      <c r="B19" s="2562" t="s">
        <v>8978</v>
      </c>
      <c r="C19" s="2529" t="s">
        <v>4162</v>
      </c>
      <c r="D19" s="2491" t="s">
        <v>8979</v>
      </c>
      <c r="E19" s="2538"/>
      <c r="F19" s="2539"/>
      <c r="G19" s="2564"/>
      <c r="H19" s="2565"/>
      <c r="I19" s="2566"/>
      <c r="J19" s="2567"/>
      <c r="K19" s="2568"/>
    </row>
    <row r="20" spans="1:11" ht="30" thickBot="1">
      <c r="A20" s="2527"/>
      <c r="B20" s="2562" t="s">
        <v>9238</v>
      </c>
      <c r="C20" s="2552" t="s">
        <v>3450</v>
      </c>
      <c r="D20" s="2563" t="s">
        <v>555</v>
      </c>
      <c r="E20" s="2538"/>
      <c r="F20" s="2539"/>
      <c r="G20" s="2564"/>
      <c r="H20" s="2565"/>
      <c r="I20" s="2566"/>
      <c r="J20" s="2567"/>
      <c r="K20" s="2568"/>
    </row>
    <row r="21" spans="1:11" ht="29.25">
      <c r="A21" s="2527"/>
      <c r="B21" s="2569" t="s">
        <v>4078</v>
      </c>
      <c r="C21" s="2570" t="s">
        <v>4079</v>
      </c>
      <c r="D21" s="2571" t="s">
        <v>1789</v>
      </c>
      <c r="E21" s="2572"/>
      <c r="F21" s="2573"/>
      <c r="G21" s="2574"/>
      <c r="H21" s="2575"/>
      <c r="I21" s="2541"/>
      <c r="J21" s="2576"/>
      <c r="K21" s="2577"/>
    </row>
    <row r="22" spans="1:11" ht="29.25">
      <c r="A22" s="2527"/>
      <c r="B22" s="2556" t="s">
        <v>8987</v>
      </c>
      <c r="C22" s="2554" t="s">
        <v>4201</v>
      </c>
      <c r="D22" s="2492" t="s">
        <v>4202</v>
      </c>
      <c r="E22" s="2538"/>
      <c r="F22" s="2539"/>
      <c r="G22" s="2555"/>
      <c r="H22" s="2556"/>
      <c r="I22" s="2541"/>
      <c r="J22" s="2557"/>
      <c r="K22" s="2557"/>
    </row>
    <row r="23" spans="1:11" ht="29.25">
      <c r="A23" s="2527"/>
      <c r="B23" s="2556" t="s">
        <v>4087</v>
      </c>
      <c r="C23" s="2554" t="s">
        <v>8991</v>
      </c>
      <c r="D23" s="2492" t="s">
        <v>8992</v>
      </c>
      <c r="E23" s="2538"/>
      <c r="F23" s="2539"/>
      <c r="G23" s="2555"/>
      <c r="H23" s="2556"/>
      <c r="I23" s="2541"/>
      <c r="J23" s="2557"/>
      <c r="K23" s="2557"/>
    </row>
    <row r="24" spans="1:11" ht="29.25">
      <c r="A24" s="2527"/>
      <c r="B24" s="2556" t="s">
        <v>8998</v>
      </c>
      <c r="C24" s="2554" t="s">
        <v>4094</v>
      </c>
      <c r="D24" s="2490" t="s">
        <v>4095</v>
      </c>
      <c r="E24" s="2538"/>
      <c r="F24" s="2539"/>
      <c r="G24" s="2555"/>
      <c r="H24" s="2556"/>
      <c r="I24" s="2541"/>
      <c r="J24" s="2557"/>
      <c r="K24" s="2557"/>
    </row>
    <row r="25" spans="1:11" ht="29.25">
      <c r="A25" s="2578"/>
      <c r="B25" s="2556" t="s">
        <v>9003</v>
      </c>
      <c r="C25" s="2554"/>
      <c r="D25" s="2554" t="s">
        <v>4298</v>
      </c>
      <c r="E25" s="2538"/>
      <c r="F25" s="2539"/>
      <c r="G25" s="2555"/>
      <c r="H25" s="2556"/>
      <c r="I25" s="2541"/>
      <c r="J25" s="2557"/>
      <c r="K25" s="2557"/>
    </row>
    <row r="26" spans="1:11" ht="29.25">
      <c r="A26" s="2579"/>
      <c r="B26" s="2556" t="s">
        <v>9009</v>
      </c>
      <c r="C26" s="2554"/>
      <c r="D26" s="2554" t="s">
        <v>9249</v>
      </c>
      <c r="E26" s="2538"/>
      <c r="F26" s="2539"/>
      <c r="G26" s="2555"/>
      <c r="H26" s="2556"/>
      <c r="I26" s="2541"/>
      <c r="J26" s="2557"/>
      <c r="K26" s="2557"/>
    </row>
    <row r="27" spans="1:11" ht="29.25">
      <c r="A27" s="2579"/>
      <c r="B27" s="2556" t="s">
        <v>9009</v>
      </c>
      <c r="C27" s="2554" t="s">
        <v>4282</v>
      </c>
      <c r="D27" s="2554" t="s">
        <v>4298</v>
      </c>
      <c r="E27" s="2538"/>
      <c r="F27" s="2539"/>
      <c r="G27" s="2555"/>
      <c r="H27" s="2556"/>
      <c r="I27" s="2541"/>
      <c r="J27" s="2557"/>
      <c r="K27" s="2557"/>
    </row>
    <row r="28" spans="1:11" ht="29.25">
      <c r="A28" s="2580"/>
      <c r="B28" s="2556" t="s">
        <v>4113</v>
      </c>
      <c r="C28" s="2554" t="s">
        <v>4114</v>
      </c>
      <c r="D28" s="2554" t="s">
        <v>4115</v>
      </c>
      <c r="E28" s="2538"/>
      <c r="F28" s="2539"/>
      <c r="G28" s="2555"/>
      <c r="H28" s="2556"/>
      <c r="I28" s="2556"/>
      <c r="J28" s="2557"/>
      <c r="K28" s="2557"/>
    </row>
    <row r="29" spans="1:11" ht="29.25">
      <c r="A29" s="2579"/>
      <c r="B29" s="2556" t="s">
        <v>4119</v>
      </c>
      <c r="C29" s="2554" t="s">
        <v>4120</v>
      </c>
      <c r="D29" s="2554" t="s">
        <v>4121</v>
      </c>
      <c r="E29" s="2538"/>
      <c r="F29" s="2539"/>
      <c r="G29" s="2555"/>
      <c r="H29" s="2556"/>
      <c r="I29" s="2556"/>
      <c r="J29" s="2557"/>
      <c r="K29" s="2557"/>
    </row>
    <row r="30" spans="1:11" ht="29.25">
      <c r="A30" s="2527"/>
      <c r="B30" s="2556" t="s">
        <v>4119</v>
      </c>
      <c r="C30" s="2554" t="s">
        <v>4127</v>
      </c>
      <c r="D30" s="2554" t="s">
        <v>4128</v>
      </c>
      <c r="E30" s="2538"/>
      <c r="F30" s="2539"/>
      <c r="G30" s="2555"/>
      <c r="H30" s="2556"/>
      <c r="I30" s="2556"/>
      <c r="J30" s="2557"/>
      <c r="K30" s="2557"/>
    </row>
    <row r="31" spans="1:11" ht="29.25">
      <c r="A31" s="2527"/>
      <c r="B31" s="2556" t="s">
        <v>4119</v>
      </c>
      <c r="C31" s="2554" t="s">
        <v>4152</v>
      </c>
      <c r="D31" s="2590" t="s">
        <v>4153</v>
      </c>
      <c r="E31" s="2538"/>
      <c r="F31" s="2539"/>
      <c r="G31" s="2555"/>
      <c r="H31" s="2556"/>
      <c r="I31" s="2556"/>
      <c r="J31" s="2557"/>
      <c r="K31" s="2557"/>
    </row>
    <row r="32" spans="1:11" ht="29.25">
      <c r="A32" s="2527"/>
      <c r="B32" s="2556" t="s">
        <v>4119</v>
      </c>
      <c r="C32" s="2554" t="s">
        <v>4186</v>
      </c>
      <c r="D32" s="2590" t="s">
        <v>4128</v>
      </c>
      <c r="E32" s="2538"/>
      <c r="F32" s="2539"/>
      <c r="G32" s="2555"/>
      <c r="H32" s="2556"/>
      <c r="I32" s="2556"/>
      <c r="J32" s="2557"/>
      <c r="K32" s="2557"/>
    </row>
    <row r="33" spans="1:11" ht="29.25">
      <c r="A33" s="2527"/>
      <c r="B33" s="2556" t="s">
        <v>4119</v>
      </c>
      <c r="C33" s="2554" t="s">
        <v>4226</v>
      </c>
      <c r="D33" s="2590" t="s">
        <v>4227</v>
      </c>
      <c r="E33" s="2538"/>
      <c r="F33" s="2539"/>
      <c r="G33" s="2555"/>
      <c r="H33" s="2556"/>
      <c r="I33" s="2556"/>
      <c r="J33" s="2557"/>
      <c r="K33" s="2557"/>
    </row>
    <row r="34" spans="1:11" ht="29.25">
      <c r="A34" s="2527"/>
      <c r="B34" s="2556" t="s">
        <v>4119</v>
      </c>
      <c r="C34" s="2554" t="s">
        <v>4234</v>
      </c>
      <c r="D34" s="2590" t="s">
        <v>4235</v>
      </c>
      <c r="E34" s="2538"/>
      <c r="F34" s="2539"/>
      <c r="G34" s="2559"/>
      <c r="H34" s="2540"/>
      <c r="I34" s="2541"/>
      <c r="J34" s="2560"/>
      <c r="K34" s="2561"/>
    </row>
    <row r="35" spans="1:11" ht="29.25">
      <c r="A35" s="2527"/>
      <c r="B35" s="2556" t="s">
        <v>4119</v>
      </c>
      <c r="C35" s="2554" t="s">
        <v>4242</v>
      </c>
      <c r="D35" s="2590" t="s">
        <v>4153</v>
      </c>
      <c r="E35" s="3915"/>
      <c r="F35" s="3916"/>
      <c r="G35" s="2581"/>
      <c r="H35" s="2582"/>
      <c r="I35" s="2556"/>
      <c r="J35" s="2582"/>
      <c r="K35" s="3917"/>
    </row>
    <row r="36" spans="1:11" ht="29.25">
      <c r="A36" s="2527"/>
      <c r="B36" s="2583"/>
      <c r="C36" s="2554"/>
      <c r="D36" s="2584"/>
      <c r="E36" s="3915"/>
      <c r="F36" s="3916"/>
      <c r="G36" s="2581"/>
      <c r="H36" s="2556"/>
      <c r="I36" s="2556"/>
      <c r="J36" s="2582"/>
      <c r="K36" s="3917"/>
    </row>
    <row r="37" spans="1:11" ht="29.25">
      <c r="A37" s="2527"/>
      <c r="B37" s="2547" t="s">
        <v>5437</v>
      </c>
      <c r="C37" s="2548" t="s">
        <v>2388</v>
      </c>
      <c r="D37" s="2549" t="s">
        <v>1789</v>
      </c>
      <c r="E37" s="3912"/>
      <c r="F37" s="3913"/>
      <c r="G37" s="2550"/>
      <c r="H37" s="2540"/>
      <c r="I37" s="2540"/>
      <c r="J37" s="2551"/>
      <c r="K37" s="3914"/>
    </row>
    <row r="38" spans="1:11" ht="29.25">
      <c r="A38" s="2527"/>
      <c r="B38" s="2547"/>
      <c r="C38" s="2548"/>
      <c r="D38" s="2549"/>
      <c r="E38" s="3912"/>
      <c r="F38" s="3913"/>
      <c r="G38" s="2550"/>
      <c r="H38" s="2540"/>
      <c r="I38" s="2540"/>
      <c r="J38" s="2551"/>
      <c r="K38" s="3914"/>
    </row>
    <row r="39" spans="1:11" ht="29.25">
      <c r="A39" s="2527"/>
      <c r="B39" s="2585" t="s">
        <v>3925</v>
      </c>
      <c r="C39" s="2548" t="s">
        <v>3926</v>
      </c>
      <c r="D39" s="2549" t="s">
        <v>3927</v>
      </c>
      <c r="E39" s="3918"/>
      <c r="F39" s="3913"/>
      <c r="G39" s="2550"/>
      <c r="H39" s="2540"/>
      <c r="I39" s="2540"/>
      <c r="J39" s="2551"/>
      <c r="K39" s="2543"/>
    </row>
    <row r="40" spans="1:11" ht="29.25">
      <c r="A40" s="2527"/>
      <c r="B40" s="2585" t="s">
        <v>3915</v>
      </c>
      <c r="C40" s="2548" t="s">
        <v>9267</v>
      </c>
      <c r="D40" s="2549" t="s">
        <v>3917</v>
      </c>
      <c r="E40" s="2586"/>
      <c r="F40" s="2587"/>
      <c r="G40" s="2550"/>
      <c r="H40" s="2551"/>
      <c r="I40" s="2540"/>
      <c r="J40" s="2551"/>
      <c r="K40" s="3914"/>
    </row>
    <row r="41" spans="1:11" ht="29.25">
      <c r="A41" s="2506"/>
      <c r="B41" s="2585" t="s">
        <v>3922</v>
      </c>
      <c r="C41" s="2548" t="s">
        <v>9270</v>
      </c>
      <c r="D41" s="2549" t="s">
        <v>3917</v>
      </c>
      <c r="E41" s="2586"/>
      <c r="F41" s="2587"/>
      <c r="G41" s="2550"/>
      <c r="H41" s="2551"/>
      <c r="I41" s="2540"/>
      <c r="J41" s="2551"/>
      <c r="K41" s="3914"/>
    </row>
    <row r="42" spans="1:11" ht="29.25">
      <c r="A42" s="2493" t="s">
        <v>1</v>
      </c>
      <c r="B42" s="2493"/>
      <c r="C42" s="2494"/>
      <c r="D42" s="2495"/>
      <c r="E42" s="2496"/>
      <c r="F42" s="2497"/>
      <c r="G42" s="2498"/>
      <c r="H42" s="2499"/>
      <c r="I42" s="2493"/>
      <c r="J42" s="2500"/>
      <c r="K42" s="2501"/>
    </row>
    <row r="43" spans="1:11" ht="29.25">
      <c r="A43" s="2503" t="s">
        <v>1004</v>
      </c>
      <c r="B43" s="2503"/>
      <c r="C43" s="2504"/>
      <c r="D43" s="2505"/>
      <c r="E43" s="2496"/>
      <c r="F43" s="2497"/>
      <c r="G43" s="2498"/>
      <c r="H43" s="2499"/>
      <c r="I43" s="2493"/>
      <c r="J43" s="2500"/>
      <c r="K43" s="2501"/>
    </row>
    <row r="44" spans="1:11" ht="29.25">
      <c r="A44" s="2506"/>
      <c r="B44" s="2507"/>
      <c r="C44" s="2508"/>
      <c r="D44" s="2508"/>
      <c r="E44" s="2509"/>
      <c r="F44" s="2509"/>
      <c r="G44" s="2510"/>
      <c r="H44" s="2511"/>
      <c r="I44" s="2512"/>
      <c r="J44" s="2511"/>
      <c r="K44" s="2513"/>
    </row>
    <row r="45" spans="1:11" ht="30" thickBot="1">
      <c r="A45" s="2514"/>
      <c r="B45" s="2515" t="s">
        <v>3</v>
      </c>
      <c r="C45" s="2516" t="s">
        <v>4</v>
      </c>
      <c r="D45" s="2517" t="s">
        <v>5</v>
      </c>
      <c r="E45" s="2518"/>
      <c r="F45" s="2519"/>
      <c r="G45" s="2520"/>
      <c r="H45" s="2516"/>
      <c r="I45" s="2516"/>
      <c r="J45" s="2521"/>
      <c r="K45" s="2522"/>
    </row>
    <row r="46" spans="1:11" ht="30" thickBot="1">
      <c r="A46" s="2591"/>
      <c r="B46" s="2592"/>
      <c r="C46" s="2593"/>
      <c r="D46" s="2594" t="s">
        <v>11</v>
      </c>
      <c r="E46" s="2595"/>
      <c r="F46" s="2596"/>
      <c r="G46" s="2597"/>
      <c r="H46" s="2598"/>
      <c r="I46" s="2598"/>
      <c r="J46" s="2599"/>
      <c r="K46" s="2600"/>
    </row>
    <row r="47" spans="1:11" ht="35.25" thickBot="1">
      <c r="A47" s="2527"/>
      <c r="B47" s="1257" t="s">
        <v>3864</v>
      </c>
      <c r="C47" s="776"/>
      <c r="D47" s="634"/>
      <c r="E47" s="2531"/>
      <c r="F47" s="2532"/>
      <c r="G47" s="2533"/>
      <c r="H47" s="2534"/>
      <c r="I47" s="2535"/>
      <c r="J47" s="2534"/>
      <c r="K47" s="2536"/>
    </row>
    <row r="48" spans="1:11" ht="34.5">
      <c r="A48" s="2527"/>
      <c r="B48" s="960" t="s">
        <v>3881</v>
      </c>
      <c r="C48" s="776">
        <v>3219</v>
      </c>
      <c r="D48" s="2250" t="s">
        <v>3882</v>
      </c>
      <c r="E48" s="2531"/>
      <c r="F48" s="2532"/>
      <c r="G48" s="2533"/>
      <c r="H48" s="2534"/>
      <c r="I48" s="2535"/>
      <c r="J48" s="2534"/>
      <c r="K48" s="2536"/>
    </row>
    <row r="49" spans="1:11" ht="34.5">
      <c r="A49" s="2527"/>
      <c r="B49" s="960" t="s">
        <v>3888</v>
      </c>
      <c r="C49" s="776" t="s">
        <v>3889</v>
      </c>
      <c r="D49" s="2250" t="s">
        <v>3890</v>
      </c>
      <c r="E49" s="2538"/>
      <c r="F49" s="2539"/>
      <c r="G49" s="2533"/>
      <c r="H49" s="2540"/>
      <c r="I49" s="2541"/>
      <c r="J49" s="2542"/>
      <c r="K49" s="2543"/>
    </row>
    <row r="50" spans="1:11" ht="34.5">
      <c r="A50" s="2527"/>
      <c r="B50" s="960" t="s">
        <v>3888</v>
      </c>
      <c r="C50" s="776" t="s">
        <v>3895</v>
      </c>
      <c r="D50" s="2250" t="s">
        <v>3890</v>
      </c>
      <c r="E50" s="2538"/>
      <c r="F50" s="2539"/>
      <c r="G50" s="2533"/>
      <c r="H50" s="2544"/>
      <c r="I50" s="2541"/>
      <c r="J50" s="2545"/>
      <c r="K50" s="2546"/>
    </row>
    <row r="51" spans="1:11" ht="34.5">
      <c r="A51" s="2527"/>
      <c r="B51" s="960" t="s">
        <v>3898</v>
      </c>
      <c r="C51" s="776" t="s">
        <v>3899</v>
      </c>
      <c r="D51" s="2251" t="s">
        <v>3900</v>
      </c>
      <c r="E51" s="2538"/>
      <c r="F51" s="2539"/>
      <c r="G51" s="2533"/>
      <c r="H51" s="2540"/>
      <c r="I51" s="2541"/>
      <c r="J51" s="2545"/>
      <c r="K51" s="2546"/>
    </row>
    <row r="52" spans="1:11" ht="34.5">
      <c r="A52" s="2527"/>
      <c r="B52" s="960" t="s">
        <v>3903</v>
      </c>
      <c r="C52" s="776" t="s">
        <v>3904</v>
      </c>
      <c r="D52" s="2251" t="s">
        <v>3905</v>
      </c>
      <c r="E52" s="2538"/>
      <c r="F52" s="2539"/>
      <c r="G52" s="2533"/>
      <c r="H52" s="2542"/>
      <c r="I52" s="2541"/>
      <c r="J52" s="2542"/>
      <c r="K52" s="2543"/>
    </row>
    <row r="53" spans="1:11" ht="34.5">
      <c r="A53" s="2527"/>
      <c r="B53" s="960" t="s">
        <v>3903</v>
      </c>
      <c r="C53" s="776" t="s">
        <v>3908</v>
      </c>
      <c r="D53" s="2251" t="s">
        <v>3909</v>
      </c>
      <c r="E53" s="3912"/>
      <c r="F53" s="3913"/>
      <c r="G53" s="2550"/>
      <c r="H53" s="2540"/>
      <c r="I53" s="2541"/>
      <c r="J53" s="2551"/>
      <c r="K53" s="3914"/>
    </row>
    <row r="54" spans="1:11" ht="34.5">
      <c r="A54" s="2527"/>
      <c r="B54" s="960" t="s">
        <v>3903</v>
      </c>
      <c r="C54" s="776" t="s">
        <v>3911</v>
      </c>
      <c r="D54" s="2251" t="s">
        <v>3900</v>
      </c>
      <c r="E54" s="2538"/>
      <c r="F54" s="2539"/>
      <c r="G54" s="2533"/>
      <c r="H54" s="2540"/>
      <c r="I54" s="2541"/>
      <c r="J54" s="2542"/>
      <c r="K54" s="2543"/>
    </row>
    <row r="55" spans="1:11" ht="34.5">
      <c r="A55" s="2527"/>
      <c r="B55" s="1716" t="s">
        <v>3929</v>
      </c>
      <c r="C55" s="1717"/>
      <c r="D55" s="899"/>
      <c r="E55" s="2538"/>
      <c r="F55" s="2539"/>
      <c r="G55" s="2533"/>
      <c r="H55" s="2540"/>
      <c r="I55" s="2541"/>
      <c r="J55" s="2542"/>
      <c r="K55" s="2543"/>
    </row>
    <row r="56" spans="1:11" ht="34.5">
      <c r="A56" s="2527"/>
      <c r="B56" s="69" t="s">
        <v>3898</v>
      </c>
      <c r="C56" s="218">
        <v>6002</v>
      </c>
      <c r="D56" s="899" t="s">
        <v>3931</v>
      </c>
      <c r="E56" s="2538"/>
      <c r="F56" s="2539"/>
      <c r="G56" s="2555"/>
      <c r="H56" s="2556"/>
      <c r="I56" s="2541"/>
      <c r="J56" s="2557"/>
      <c r="K56" s="2557"/>
    </row>
    <row r="57" spans="1:11" ht="34.5">
      <c r="A57" s="2527"/>
      <c r="B57" s="1375" t="s">
        <v>3939</v>
      </c>
      <c r="C57" s="218">
        <v>4032</v>
      </c>
      <c r="D57" s="899" t="s">
        <v>9197</v>
      </c>
      <c r="E57" s="2538"/>
      <c r="F57" s="2539"/>
      <c r="G57" s="2559"/>
      <c r="H57" s="2556"/>
      <c r="I57" s="2541"/>
      <c r="J57" s="2560"/>
      <c r="K57" s="2561"/>
    </row>
    <row r="58" spans="1:11" ht="34.5">
      <c r="A58" s="2527"/>
      <c r="B58" s="1375" t="s">
        <v>3939</v>
      </c>
      <c r="C58" s="218">
        <v>4004</v>
      </c>
      <c r="D58" s="899" t="s">
        <v>3943</v>
      </c>
      <c r="E58" s="2538"/>
      <c r="F58" s="2539"/>
      <c r="G58" s="2559"/>
      <c r="H58" s="2540"/>
      <c r="I58" s="2541"/>
      <c r="J58" s="2560"/>
      <c r="K58" s="2561"/>
    </row>
    <row r="59" spans="1:11" ht="34.5">
      <c r="A59" s="2527"/>
      <c r="B59" s="1375" t="s">
        <v>3952</v>
      </c>
      <c r="C59" s="218">
        <v>4009</v>
      </c>
      <c r="D59" s="899" t="s">
        <v>3957</v>
      </c>
      <c r="E59" s="2538"/>
      <c r="F59" s="2539"/>
      <c r="G59" s="2559"/>
      <c r="H59" s="2540"/>
      <c r="I59" s="2541"/>
      <c r="J59" s="2560"/>
      <c r="K59" s="2561"/>
    </row>
    <row r="60" spans="1:11" ht="34.5">
      <c r="A60" s="2527"/>
      <c r="B60" s="1375" t="s">
        <v>3952</v>
      </c>
      <c r="C60" s="82">
        <v>4001</v>
      </c>
      <c r="D60" s="322" t="s">
        <v>3960</v>
      </c>
      <c r="E60" s="2538"/>
      <c r="F60" s="2539"/>
      <c r="G60" s="2564"/>
      <c r="H60" s="2565"/>
      <c r="I60" s="2566"/>
      <c r="J60" s="2567"/>
      <c r="K60" s="2568"/>
    </row>
    <row r="61" spans="1:11" ht="35.25" thickBot="1">
      <c r="A61" s="2527"/>
      <c r="B61" s="1375" t="s">
        <v>3952</v>
      </c>
      <c r="C61" s="82">
        <v>4002</v>
      </c>
      <c r="D61" s="322" t="s">
        <v>3963</v>
      </c>
      <c r="E61" s="2538"/>
      <c r="F61" s="2539"/>
      <c r="G61" s="2564"/>
      <c r="H61" s="2565"/>
      <c r="I61" s="2566"/>
      <c r="J61" s="2567"/>
      <c r="K61" s="2568"/>
    </row>
    <row r="62" spans="1:11" ht="34.5">
      <c r="A62" s="2527"/>
      <c r="B62" s="1375" t="s">
        <v>3971</v>
      </c>
      <c r="C62" s="82">
        <v>3003</v>
      </c>
      <c r="D62" s="322" t="s">
        <v>3900</v>
      </c>
      <c r="E62" s="2572"/>
      <c r="F62" s="2573"/>
      <c r="G62" s="2574"/>
      <c r="H62" s="2575"/>
      <c r="I62" s="2541"/>
      <c r="J62" s="2576"/>
      <c r="K62" s="2577"/>
    </row>
    <row r="63" spans="1:11" ht="34.5">
      <c r="A63" s="2527"/>
      <c r="B63" s="1375" t="s">
        <v>3971</v>
      </c>
      <c r="C63" s="82">
        <v>3013</v>
      </c>
      <c r="D63" s="322" t="s">
        <v>3979</v>
      </c>
      <c r="E63" s="2538"/>
      <c r="F63" s="2539"/>
      <c r="G63" s="2555"/>
      <c r="H63" s="2556"/>
      <c r="I63" s="2541"/>
      <c r="J63" s="2557"/>
      <c r="K63" s="2557"/>
    </row>
    <row r="64" spans="1:11" ht="34.5">
      <c r="A64" s="2527"/>
      <c r="B64" s="393" t="s">
        <v>3983</v>
      </c>
      <c r="C64" s="82" t="s">
        <v>3984</v>
      </c>
      <c r="D64" s="322" t="s">
        <v>3985</v>
      </c>
      <c r="E64" s="2538"/>
      <c r="F64" s="2539"/>
      <c r="G64" s="2555"/>
      <c r="H64" s="2556"/>
      <c r="I64" s="2541"/>
      <c r="J64" s="2557"/>
      <c r="K64" s="2557"/>
    </row>
    <row r="65" spans="1:11" ht="34.5">
      <c r="A65" s="2527"/>
      <c r="B65" s="393" t="s">
        <v>3983</v>
      </c>
      <c r="C65" s="82" t="s">
        <v>9212</v>
      </c>
      <c r="D65" s="322" t="s">
        <v>3985</v>
      </c>
      <c r="E65" s="2538"/>
      <c r="F65" s="2539"/>
      <c r="G65" s="2555"/>
      <c r="H65" s="2556"/>
      <c r="I65" s="2541"/>
      <c r="J65" s="2557"/>
      <c r="K65" s="2557"/>
    </row>
    <row r="66" spans="1:11" ht="34.5">
      <c r="A66" s="2578"/>
      <c r="B66" s="393" t="s">
        <v>3990</v>
      </c>
      <c r="C66" s="82" t="s">
        <v>3991</v>
      </c>
      <c r="D66" s="322" t="s">
        <v>3927</v>
      </c>
      <c r="E66" s="2538"/>
      <c r="F66" s="2539"/>
      <c r="G66" s="2555"/>
      <c r="H66" s="2556"/>
      <c r="I66" s="2541"/>
      <c r="J66" s="2557"/>
      <c r="K66" s="2557"/>
    </row>
    <row r="67" spans="1:11" ht="31.5">
      <c r="A67" s="2579"/>
      <c r="B67" s="459" t="s">
        <v>9116</v>
      </c>
      <c r="C67" s="459" t="s">
        <v>9117</v>
      </c>
      <c r="D67" s="459"/>
      <c r="E67" s="2538"/>
      <c r="F67" s="2539"/>
      <c r="G67" s="2555"/>
      <c r="H67" s="2556"/>
      <c r="I67" s="2541"/>
      <c r="J67" s="2557"/>
      <c r="K67" s="2557"/>
    </row>
    <row r="68" spans="1:11" ht="31.5">
      <c r="A68" s="2579"/>
      <c r="B68" s="459"/>
      <c r="C68" s="459" t="s">
        <v>9119</v>
      </c>
      <c r="D68" s="459"/>
      <c r="E68" s="2538"/>
      <c r="F68" s="2539"/>
      <c r="G68" s="2555"/>
      <c r="H68" s="2556"/>
      <c r="I68" s="2541"/>
      <c r="J68" s="2557"/>
      <c r="K68" s="2557"/>
    </row>
    <row r="69" spans="1:11" ht="31.5">
      <c r="A69" s="2580"/>
      <c r="B69" s="459"/>
      <c r="C69" s="459" t="s">
        <v>5354</v>
      </c>
      <c r="D69" s="459"/>
      <c r="E69" s="2538"/>
      <c r="F69" s="2539"/>
      <c r="G69" s="2555"/>
      <c r="H69" s="2556"/>
      <c r="I69" s="2556"/>
      <c r="J69" s="2557"/>
      <c r="K69" s="2557"/>
    </row>
    <row r="70" spans="1:11" ht="31.5">
      <c r="A70" s="2579"/>
      <c r="B70" s="459"/>
      <c r="C70" s="459" t="s">
        <v>9121</v>
      </c>
      <c r="D70" s="459"/>
      <c r="E70" s="2538"/>
      <c r="F70" s="2539"/>
      <c r="G70" s="2555"/>
      <c r="H70" s="2556"/>
      <c r="I70" s="2556"/>
      <c r="J70" s="2557"/>
      <c r="K70" s="2557"/>
    </row>
    <row r="71" spans="1:11" ht="31.5">
      <c r="A71" s="2527"/>
      <c r="B71" s="459"/>
      <c r="C71" s="459" t="s">
        <v>5359</v>
      </c>
      <c r="D71" s="459"/>
      <c r="E71" s="2538"/>
      <c r="F71" s="2539"/>
      <c r="G71" s="2555"/>
      <c r="H71" s="2556"/>
      <c r="I71" s="2556"/>
      <c r="J71" s="2557"/>
      <c r="K71" s="2557"/>
    </row>
    <row r="72" spans="1:11" ht="32.25" thickBot="1">
      <c r="A72" s="2527"/>
      <c r="B72" s="460"/>
      <c r="C72" s="1655" t="s">
        <v>9122</v>
      </c>
      <c r="D72" s="1655"/>
      <c r="E72" s="2538"/>
      <c r="F72" s="2539"/>
      <c r="G72" s="2555"/>
      <c r="H72" s="2556"/>
      <c r="I72" s="2556"/>
      <c r="J72" s="2557"/>
      <c r="K72" s="2557"/>
    </row>
    <row r="73" spans="1:11" ht="33" thickTop="1" thickBot="1">
      <c r="A73" s="2527"/>
      <c r="B73" s="1655"/>
      <c r="C73" s="1655" t="s">
        <v>9123</v>
      </c>
      <c r="D73" s="460"/>
      <c r="E73" s="2538"/>
      <c r="F73" s="2539"/>
      <c r="G73" s="2555"/>
      <c r="H73" s="2556"/>
      <c r="I73" s="2556"/>
      <c r="J73" s="2557"/>
      <c r="K73" s="2557"/>
    </row>
    <row r="74" spans="1:11" ht="33" thickTop="1" thickBot="1">
      <c r="A74" s="2527"/>
      <c r="B74" s="2556"/>
      <c r="C74" s="1655">
        <v>3217</v>
      </c>
      <c r="D74" s="1655"/>
      <c r="E74" s="2538"/>
      <c r="F74" s="2539"/>
      <c r="G74" s="2555"/>
      <c r="H74" s="2556"/>
      <c r="I74" s="2556"/>
      <c r="J74" s="2557"/>
      <c r="K74" s="2557"/>
    </row>
    <row r="75" spans="1:11" ht="30" thickTop="1">
      <c r="A75" s="2527"/>
      <c r="B75" s="2556"/>
      <c r="C75" s="2554" t="s">
        <v>9124</v>
      </c>
      <c r="D75" s="2590"/>
      <c r="E75" s="2538"/>
      <c r="F75" s="2539"/>
      <c r="G75" s="2559"/>
      <c r="H75" s="2540"/>
      <c r="I75" s="2541"/>
      <c r="J75" s="2560"/>
      <c r="K75" s="2561"/>
    </row>
    <row r="76" spans="1:11" ht="29.25">
      <c r="A76" s="2527"/>
      <c r="B76" s="2556"/>
      <c r="C76" s="2554">
        <v>3220</v>
      </c>
      <c r="D76" s="2590"/>
      <c r="E76" s="3915"/>
      <c r="F76" s="3916"/>
      <c r="G76" s="2581"/>
      <c r="H76" s="2582"/>
      <c r="I76" s="2556"/>
      <c r="J76" s="2582"/>
      <c r="K76" s="3917"/>
    </row>
    <row r="77" spans="1:11" ht="29.25">
      <c r="A77" s="2527"/>
      <c r="B77" s="2583"/>
      <c r="C77" s="2554" t="s">
        <v>9619</v>
      </c>
      <c r="D77" s="2584"/>
      <c r="E77" s="3915"/>
      <c r="F77" s="3916"/>
      <c r="G77" s="2581"/>
      <c r="H77" s="2556"/>
      <c r="I77" s="2556"/>
      <c r="J77" s="2582"/>
      <c r="K77" s="3917"/>
    </row>
    <row r="78" spans="1:11" ht="29.25">
      <c r="A78" s="2493" t="s">
        <v>1</v>
      </c>
      <c r="B78" s="2493"/>
      <c r="C78" s="2494"/>
      <c r="D78" s="2495"/>
      <c r="E78" s="2496"/>
      <c r="F78" s="2497"/>
      <c r="G78" s="2498"/>
      <c r="H78" s="2499"/>
      <c r="I78" s="2493"/>
      <c r="J78" s="2500"/>
      <c r="K78" s="2501"/>
    </row>
    <row r="79" spans="1:11" ht="29.25">
      <c r="A79" s="2503" t="s">
        <v>1004</v>
      </c>
      <c r="B79" s="2503"/>
      <c r="C79" s="2504"/>
      <c r="D79" s="2505"/>
      <c r="E79" s="2496"/>
      <c r="F79" s="2497"/>
      <c r="G79" s="2498"/>
      <c r="H79" s="2499"/>
      <c r="I79" s="2493"/>
      <c r="J79" s="2500"/>
      <c r="K79" s="2501"/>
    </row>
    <row r="80" spans="1:11" ht="29.25">
      <c r="A80" s="2506"/>
      <c r="B80" s="2507"/>
      <c r="C80" s="2508"/>
      <c r="D80" s="2508"/>
      <c r="E80" s="2509"/>
      <c r="F80" s="2509"/>
      <c r="G80" s="2510"/>
      <c r="H80" s="2511"/>
      <c r="I80" s="2512"/>
      <c r="J80" s="2511"/>
      <c r="K80" s="2513"/>
    </row>
    <row r="81" spans="1:11" ht="30" thickBot="1">
      <c r="A81" s="2514"/>
      <c r="B81" s="2515" t="s">
        <v>3</v>
      </c>
      <c r="C81" s="2516" t="s">
        <v>4</v>
      </c>
      <c r="D81" s="2517" t="s">
        <v>5</v>
      </c>
      <c r="E81" s="2518"/>
      <c r="F81" s="2519"/>
      <c r="G81" s="2520"/>
      <c r="H81" s="2516"/>
      <c r="I81" s="2516"/>
      <c r="J81" s="2521"/>
      <c r="K81" s="2522"/>
    </row>
    <row r="82" spans="1:11" ht="30" thickBot="1">
      <c r="A82" s="2591"/>
      <c r="B82" s="2592"/>
      <c r="C82" s="2593"/>
      <c r="D82" s="2594" t="s">
        <v>11</v>
      </c>
      <c r="E82" s="2595"/>
      <c r="F82" s="2596"/>
      <c r="G82" s="2597"/>
      <c r="H82" s="2598"/>
      <c r="I82" s="2598"/>
      <c r="J82" s="2599"/>
      <c r="K82" s="2600"/>
    </row>
    <row r="83" spans="1:11" ht="35.25" thickBot="1">
      <c r="A83" s="2527"/>
      <c r="B83" s="1257" t="s">
        <v>3864</v>
      </c>
      <c r="C83" s="776"/>
      <c r="D83" s="634"/>
      <c r="E83" s="2531"/>
      <c r="F83" s="2532"/>
      <c r="G83" s="2533"/>
      <c r="H83" s="2534"/>
      <c r="I83" s="2535"/>
      <c r="J83" s="2534"/>
      <c r="K83" s="2536"/>
    </row>
    <row r="84" spans="1:11" ht="34.5">
      <c r="A84" s="2527"/>
      <c r="B84" s="960" t="s">
        <v>3881</v>
      </c>
      <c r="C84" s="776">
        <v>3219</v>
      </c>
      <c r="D84" s="2250" t="s">
        <v>3882</v>
      </c>
      <c r="E84" s="2531"/>
      <c r="F84" s="2532"/>
      <c r="G84" s="2533"/>
      <c r="H84" s="2534"/>
      <c r="I84" s="2535"/>
      <c r="J84" s="2534"/>
      <c r="K84" s="2536"/>
    </row>
    <row r="85" spans="1:11" ht="34.5">
      <c r="A85" s="2527"/>
      <c r="B85" s="960" t="s">
        <v>3888</v>
      </c>
      <c r="C85" s="776" t="s">
        <v>3889</v>
      </c>
      <c r="D85" s="2250" t="s">
        <v>3890</v>
      </c>
      <c r="E85" s="2538"/>
      <c r="F85" s="2539"/>
      <c r="G85" s="2533"/>
      <c r="H85" s="2540"/>
      <c r="I85" s="2541"/>
      <c r="J85" s="2542"/>
      <c r="K85" s="2543"/>
    </row>
    <row r="86" spans="1:11" ht="34.5">
      <c r="A86" s="2527"/>
      <c r="B86" s="960" t="s">
        <v>3888</v>
      </c>
      <c r="C86" s="776" t="s">
        <v>3895</v>
      </c>
      <c r="D86" s="2250" t="s">
        <v>3890</v>
      </c>
      <c r="E86" s="2538"/>
      <c r="F86" s="2539"/>
      <c r="G86" s="2533"/>
      <c r="H86" s="2544"/>
      <c r="I86" s="2541"/>
      <c r="J86" s="2545"/>
      <c r="K86" s="2546"/>
    </row>
    <row r="87" spans="1:11" ht="34.5">
      <c r="A87" s="2527"/>
      <c r="B87" s="960" t="s">
        <v>3898</v>
      </c>
      <c r="C87" s="776" t="s">
        <v>3899</v>
      </c>
      <c r="D87" s="2251" t="s">
        <v>3900</v>
      </c>
      <c r="E87" s="2538"/>
      <c r="F87" s="2539"/>
      <c r="G87" s="2533"/>
      <c r="H87" s="2540"/>
      <c r="I87" s="2541"/>
      <c r="J87" s="2545"/>
      <c r="K87" s="2546"/>
    </row>
    <row r="88" spans="1:11" ht="34.5">
      <c r="A88" s="2527"/>
      <c r="B88" s="960" t="s">
        <v>3903</v>
      </c>
      <c r="C88" s="776" t="s">
        <v>3904</v>
      </c>
      <c r="D88" s="2251" t="s">
        <v>3905</v>
      </c>
      <c r="E88" s="2538"/>
      <c r="F88" s="2539"/>
      <c r="G88" s="2533"/>
      <c r="H88" s="2542"/>
      <c r="I88" s="2541"/>
      <c r="J88" s="2542"/>
      <c r="K88" s="2543"/>
    </row>
    <row r="89" spans="1:11" ht="34.5">
      <c r="A89" s="2527"/>
      <c r="B89" s="960" t="s">
        <v>3903</v>
      </c>
      <c r="C89" s="776" t="s">
        <v>3908</v>
      </c>
      <c r="D89" s="2251" t="s">
        <v>3909</v>
      </c>
      <c r="E89" s="3912"/>
      <c r="F89" s="3913"/>
      <c r="G89" s="2550"/>
      <c r="H89" s="2540"/>
      <c r="I89" s="2541"/>
      <c r="J89" s="2551"/>
      <c r="K89" s="3914"/>
    </row>
    <row r="90" spans="1:11" ht="34.5">
      <c r="A90" s="2527"/>
      <c r="B90" s="960" t="s">
        <v>3903</v>
      </c>
      <c r="C90" s="776" t="s">
        <v>3911</v>
      </c>
      <c r="D90" s="2251" t="s">
        <v>3900</v>
      </c>
      <c r="E90" s="2538"/>
      <c r="F90" s="2539"/>
      <c r="G90" s="2533"/>
      <c r="H90" s="2540"/>
      <c r="I90" s="2541"/>
      <c r="J90" s="2542"/>
      <c r="K90" s="2543"/>
    </row>
    <row r="91" spans="1:11" ht="34.5">
      <c r="A91" s="2527"/>
      <c r="B91" s="1716" t="s">
        <v>3929</v>
      </c>
      <c r="C91" s="1717"/>
      <c r="D91" s="899"/>
      <c r="E91" s="2538"/>
      <c r="F91" s="2539"/>
      <c r="G91" s="2533"/>
      <c r="H91" s="2540"/>
      <c r="I91" s="2541"/>
      <c r="J91" s="2542"/>
      <c r="K91" s="2543"/>
    </row>
    <row r="92" spans="1:11" ht="34.5">
      <c r="A92" s="2527"/>
      <c r="B92" s="69" t="s">
        <v>3898</v>
      </c>
      <c r="C92" s="218">
        <v>6002</v>
      </c>
      <c r="D92" s="899" t="s">
        <v>3931</v>
      </c>
      <c r="E92" s="2538"/>
      <c r="F92" s="2539"/>
      <c r="G92" s="2555"/>
      <c r="H92" s="2556"/>
      <c r="I92" s="2541"/>
      <c r="J92" s="2557"/>
      <c r="K92" s="2557"/>
    </row>
    <row r="93" spans="1:11" ht="34.5">
      <c r="A93" s="2527"/>
      <c r="B93" s="1375" t="s">
        <v>3939</v>
      </c>
      <c r="C93" s="218">
        <v>4032</v>
      </c>
      <c r="D93" s="899" t="s">
        <v>9197</v>
      </c>
      <c r="E93" s="2538"/>
      <c r="F93" s="2539"/>
      <c r="G93" s="2559"/>
      <c r="H93" s="2556"/>
      <c r="I93" s="2541"/>
      <c r="J93" s="2560"/>
      <c r="K93" s="2561"/>
    </row>
    <row r="94" spans="1:11" ht="34.5">
      <c r="A94" s="2527"/>
      <c r="B94" s="1375" t="s">
        <v>3939</v>
      </c>
      <c r="C94" s="218">
        <v>4004</v>
      </c>
      <c r="D94" s="899" t="s">
        <v>3943</v>
      </c>
      <c r="E94" s="2538"/>
      <c r="F94" s="2539"/>
      <c r="G94" s="2559"/>
      <c r="H94" s="2540"/>
      <c r="I94" s="2541"/>
      <c r="J94" s="2560"/>
      <c r="K94" s="2561"/>
    </row>
    <row r="95" spans="1:11" ht="34.5">
      <c r="A95" s="2527"/>
      <c r="B95" s="1375" t="s">
        <v>3952</v>
      </c>
      <c r="C95" s="218">
        <v>4009</v>
      </c>
      <c r="D95" s="899" t="s">
        <v>3957</v>
      </c>
      <c r="E95" s="2538"/>
      <c r="F95" s="2539"/>
      <c r="G95" s="2559"/>
      <c r="H95" s="2540"/>
      <c r="I95" s="2541"/>
      <c r="J95" s="2560"/>
      <c r="K95" s="2561"/>
    </row>
    <row r="96" spans="1:11" ht="34.5">
      <c r="A96" s="2527"/>
      <c r="B96" s="1375" t="s">
        <v>3952</v>
      </c>
      <c r="C96" s="82">
        <v>4001</v>
      </c>
      <c r="D96" s="322" t="s">
        <v>3960</v>
      </c>
      <c r="E96" s="2538"/>
      <c r="F96" s="2539"/>
      <c r="G96" s="2564"/>
      <c r="H96" s="2565"/>
      <c r="I96" s="2566"/>
      <c r="J96" s="2567"/>
      <c r="K96" s="2568"/>
    </row>
    <row r="97" spans="1:11" ht="35.25" thickBot="1">
      <c r="A97" s="2527"/>
      <c r="B97" s="1375" t="s">
        <v>3952</v>
      </c>
      <c r="C97" s="82">
        <v>4002</v>
      </c>
      <c r="D97" s="322" t="s">
        <v>3963</v>
      </c>
      <c r="E97" s="2538"/>
      <c r="F97" s="2539"/>
      <c r="G97" s="2564"/>
      <c r="H97" s="2565"/>
      <c r="I97" s="2566"/>
      <c r="J97" s="2567"/>
      <c r="K97" s="2568"/>
    </row>
    <row r="98" spans="1:11" ht="34.5">
      <c r="A98" s="2527"/>
      <c r="B98" s="1375" t="s">
        <v>3971</v>
      </c>
      <c r="C98" s="82">
        <v>3003</v>
      </c>
      <c r="D98" s="322" t="s">
        <v>3900</v>
      </c>
      <c r="E98" s="2572"/>
      <c r="F98" s="2573"/>
      <c r="G98" s="2574"/>
      <c r="H98" s="2575"/>
      <c r="I98" s="2541"/>
      <c r="J98" s="2576"/>
      <c r="K98" s="2577"/>
    </row>
    <row r="99" spans="1:11" ht="34.5">
      <c r="A99" s="2527"/>
      <c r="B99" s="1375" t="s">
        <v>3971</v>
      </c>
      <c r="C99" s="82">
        <v>3013</v>
      </c>
      <c r="D99" s="322" t="s">
        <v>3979</v>
      </c>
      <c r="E99" s="2538"/>
      <c r="F99" s="2539"/>
      <c r="G99" s="2555"/>
      <c r="H99" s="2556"/>
      <c r="I99" s="2541"/>
      <c r="J99" s="2557"/>
      <c r="K99" s="2557"/>
    </row>
    <row r="100" spans="1:11" ht="34.5">
      <c r="A100" s="2527"/>
      <c r="B100" s="393" t="s">
        <v>3983</v>
      </c>
      <c r="C100" s="82" t="s">
        <v>3984</v>
      </c>
      <c r="D100" s="322" t="s">
        <v>3985</v>
      </c>
      <c r="E100" s="2538"/>
      <c r="F100" s="2539"/>
      <c r="G100" s="2555"/>
      <c r="H100" s="2556"/>
      <c r="I100" s="2541"/>
      <c r="J100" s="2557"/>
      <c r="K100" s="2557"/>
    </row>
    <row r="101" spans="1:11" ht="34.5">
      <c r="A101" s="2527"/>
      <c r="B101" s="393" t="s">
        <v>3983</v>
      </c>
      <c r="C101" s="82" t="s">
        <v>9212</v>
      </c>
      <c r="D101" s="322" t="s">
        <v>3985</v>
      </c>
      <c r="E101" s="2538"/>
      <c r="F101" s="2539"/>
      <c r="G101" s="2555"/>
      <c r="H101" s="2556"/>
      <c r="I101" s="2541"/>
      <c r="J101" s="2557"/>
      <c r="K101" s="2557"/>
    </row>
    <row r="102" spans="1:11" ht="34.5">
      <c r="A102" s="2578"/>
      <c r="B102" s="393" t="s">
        <v>3990</v>
      </c>
      <c r="C102" s="82" t="s">
        <v>3991</v>
      </c>
      <c r="D102" s="322" t="s">
        <v>3927</v>
      </c>
      <c r="E102" s="2538"/>
      <c r="F102" s="2539"/>
      <c r="G102" s="2555"/>
      <c r="H102" s="2556"/>
      <c r="I102" s="2541"/>
      <c r="J102" s="2557"/>
      <c r="K102" s="2557"/>
    </row>
    <row r="103" spans="1:11" ht="31.5">
      <c r="A103" s="2579"/>
      <c r="B103" s="459" t="s">
        <v>9116</v>
      </c>
      <c r="C103" s="459" t="s">
        <v>9117</v>
      </c>
      <c r="D103" s="459"/>
      <c r="E103" s="2538"/>
      <c r="F103" s="2539"/>
      <c r="G103" s="2555"/>
      <c r="H103" s="2556"/>
      <c r="I103" s="2541"/>
      <c r="J103" s="2557"/>
      <c r="K103" s="2557"/>
    </row>
    <row r="104" spans="1:11" ht="31.5">
      <c r="A104" s="2579"/>
      <c r="B104" s="459" t="s">
        <v>9116</v>
      </c>
      <c r="C104" s="459" t="s">
        <v>9119</v>
      </c>
      <c r="D104" s="459"/>
      <c r="E104" s="2538"/>
      <c r="F104" s="2539"/>
      <c r="G104" s="2555"/>
      <c r="H104" s="2556"/>
      <c r="I104" s="2541"/>
      <c r="J104" s="2557"/>
      <c r="K104" s="2557"/>
    </row>
    <row r="105" spans="1:11" ht="31.5">
      <c r="A105" s="2580"/>
      <c r="B105" s="459" t="s">
        <v>9116</v>
      </c>
      <c r="C105" s="459" t="s">
        <v>5354</v>
      </c>
      <c r="D105" s="459"/>
      <c r="E105" s="2538"/>
      <c r="F105" s="2539"/>
      <c r="G105" s="2555"/>
      <c r="H105" s="2556"/>
      <c r="I105" s="2556"/>
      <c r="J105" s="2557"/>
      <c r="K105" s="2557"/>
    </row>
    <row r="106" spans="1:11" ht="31.5">
      <c r="A106" s="2579"/>
      <c r="B106" s="459" t="s">
        <v>9116</v>
      </c>
      <c r="C106" s="459" t="s">
        <v>9121</v>
      </c>
      <c r="D106" s="459"/>
      <c r="E106" s="2538"/>
      <c r="F106" s="2539"/>
      <c r="G106" s="2555"/>
      <c r="H106" s="2556"/>
      <c r="I106" s="2556"/>
      <c r="J106" s="2557"/>
      <c r="K106" s="2557"/>
    </row>
    <row r="107" spans="1:11" ht="31.5">
      <c r="A107" s="2527"/>
      <c r="B107" s="459" t="s">
        <v>9116</v>
      </c>
      <c r="C107" s="459" t="s">
        <v>5359</v>
      </c>
      <c r="D107" s="459"/>
      <c r="E107" s="2538"/>
      <c r="F107" s="2539"/>
      <c r="G107" s="2555"/>
      <c r="H107" s="2556"/>
      <c r="I107" s="2556"/>
      <c r="J107" s="2557"/>
      <c r="K107" s="2557"/>
    </row>
    <row r="108" spans="1:11" ht="32.25" thickBot="1">
      <c r="A108" s="2527"/>
      <c r="B108" s="459" t="s">
        <v>9116</v>
      </c>
      <c r="C108" s="1655" t="s">
        <v>9122</v>
      </c>
      <c r="D108" s="1655"/>
      <c r="E108" s="2538"/>
      <c r="F108" s="2539"/>
      <c r="G108" s="2555"/>
      <c r="H108" s="2556"/>
      <c r="I108" s="2556"/>
      <c r="J108" s="2557"/>
      <c r="K108" s="2557"/>
    </row>
    <row r="109" spans="1:11" ht="33" thickTop="1" thickBot="1">
      <c r="A109" s="2527"/>
      <c r="B109" s="459" t="s">
        <v>9116</v>
      </c>
      <c r="C109" s="1655" t="s">
        <v>9123</v>
      </c>
      <c r="D109" s="460"/>
      <c r="E109" s="2538"/>
      <c r="F109" s="2539"/>
      <c r="G109" s="2555"/>
      <c r="H109" s="2556"/>
      <c r="I109" s="2556"/>
      <c r="J109" s="2557"/>
      <c r="K109" s="2557"/>
    </row>
    <row r="110" spans="1:11" ht="33" thickTop="1" thickBot="1">
      <c r="A110" s="2527"/>
      <c r="B110" s="459" t="s">
        <v>9116</v>
      </c>
      <c r="C110" s="1655">
        <v>3217</v>
      </c>
      <c r="D110" s="1655"/>
      <c r="E110" s="2538"/>
      <c r="F110" s="2539"/>
      <c r="G110" s="2555"/>
      <c r="H110" s="2556"/>
      <c r="I110" s="2556"/>
      <c r="J110" s="2557"/>
      <c r="K110" s="2557"/>
    </row>
    <row r="111" spans="1:11" ht="32.25" thickTop="1">
      <c r="A111" s="2527"/>
      <c r="B111" s="459" t="s">
        <v>9116</v>
      </c>
      <c r="C111" s="2554" t="s">
        <v>9124</v>
      </c>
      <c r="D111" s="2590"/>
      <c r="E111" s="2538"/>
      <c r="F111" s="2539"/>
      <c r="G111" s="2559"/>
      <c r="H111" s="2540"/>
      <c r="I111" s="2541"/>
      <c r="J111" s="2560"/>
      <c r="K111" s="2561"/>
    </row>
    <row r="112" spans="1:11" ht="31.5">
      <c r="A112" s="2527"/>
      <c r="B112" s="459" t="s">
        <v>9116</v>
      </c>
      <c r="C112" s="2554">
        <v>3220</v>
      </c>
      <c r="D112" s="2590"/>
      <c r="E112" s="3915"/>
      <c r="F112" s="3916"/>
      <c r="G112" s="2581"/>
      <c r="H112" s="2582"/>
      <c r="I112" s="2556"/>
      <c r="J112" s="2582"/>
      <c r="K112" s="3917"/>
    </row>
    <row r="113" spans="1:11" ht="31.5">
      <c r="A113" s="2527"/>
      <c r="B113" s="459" t="s">
        <v>9116</v>
      </c>
      <c r="C113" s="2554" t="s">
        <v>9619</v>
      </c>
      <c r="D113" s="2584"/>
      <c r="E113" s="3915"/>
      <c r="F113" s="3916"/>
      <c r="G113" s="2581"/>
      <c r="H113" s="2556"/>
      <c r="I113" s="2556"/>
      <c r="J113" s="2582"/>
      <c r="K113" s="3917"/>
    </row>
    <row r="114" spans="1:11" ht="29.25">
      <c r="A114" s="2493" t="s">
        <v>1</v>
      </c>
      <c r="B114" s="2493"/>
      <c r="C114" s="2494"/>
      <c r="D114" s="2495"/>
      <c r="E114" s="2496"/>
      <c r="F114" s="2497"/>
      <c r="G114" s="2498"/>
      <c r="H114" s="2499"/>
      <c r="I114" s="2493"/>
      <c r="J114" s="2500"/>
      <c r="K114" s="2501"/>
    </row>
    <row r="115" spans="1:11" ht="29.25">
      <c r="A115" s="2503" t="s">
        <v>1004</v>
      </c>
      <c r="B115" s="2503"/>
      <c r="C115" s="2504"/>
      <c r="D115" s="2505"/>
      <c r="E115" s="2496"/>
      <c r="F115" s="2497"/>
      <c r="G115" s="2498"/>
      <c r="H115" s="2499"/>
      <c r="I115" s="2493"/>
      <c r="J115" s="2500"/>
      <c r="K115" s="2501"/>
    </row>
    <row r="116" spans="1:11" ht="29.25">
      <c r="A116" s="2506"/>
      <c r="B116" s="2507"/>
      <c r="C116" s="2508"/>
      <c r="D116" s="2508"/>
      <c r="E116" s="2509"/>
      <c r="F116" s="2509"/>
      <c r="G116" s="2510"/>
      <c r="H116" s="2511"/>
      <c r="I116" s="2512"/>
      <c r="J116" s="2511"/>
      <c r="K116" s="2513"/>
    </row>
    <row r="117" spans="1:11" ht="30" thickBot="1">
      <c r="A117" s="2514"/>
      <c r="B117" s="2515" t="s">
        <v>3</v>
      </c>
      <c r="C117" s="2516" t="s">
        <v>4</v>
      </c>
      <c r="D117" s="2517" t="s">
        <v>5</v>
      </c>
      <c r="E117" s="2518"/>
      <c r="F117" s="2519"/>
      <c r="G117" s="2520"/>
      <c r="H117" s="2516"/>
      <c r="I117" s="2516"/>
      <c r="J117" s="2521"/>
      <c r="K117" s="2522"/>
    </row>
    <row r="118" spans="1:11" ht="30" thickBot="1">
      <c r="A118" s="2591"/>
      <c r="B118" s="2592"/>
      <c r="C118" s="2593"/>
      <c r="D118" s="2594" t="s">
        <v>11</v>
      </c>
      <c r="E118" s="2595"/>
      <c r="F118" s="2596"/>
      <c r="G118" s="2597"/>
      <c r="H118" s="2598"/>
      <c r="I118" s="2598"/>
      <c r="J118" s="2599"/>
      <c r="K118" s="2600"/>
    </row>
    <row r="119" spans="1:11" ht="32.25" thickBot="1">
      <c r="A119" s="2527"/>
      <c r="B119" s="162" t="s">
        <v>3546</v>
      </c>
      <c r="C119" s="583" t="s">
        <v>3547</v>
      </c>
      <c r="D119" s="634"/>
      <c r="E119" s="2531"/>
      <c r="F119" s="2532"/>
      <c r="G119" s="2533"/>
      <c r="H119" s="2534"/>
      <c r="I119" s="2535"/>
      <c r="J119" s="2534"/>
      <c r="K119" s="2536"/>
    </row>
    <row r="120" spans="1:11" ht="31.5">
      <c r="A120" s="2527"/>
      <c r="B120" s="1341" t="s">
        <v>3548</v>
      </c>
      <c r="C120" s="579" t="s">
        <v>3547</v>
      </c>
      <c r="D120" s="2601"/>
      <c r="E120" s="2531"/>
      <c r="F120" s="2532"/>
      <c r="G120" s="2533"/>
      <c r="H120" s="2534"/>
      <c r="I120" s="2535"/>
      <c r="J120" s="2534"/>
      <c r="K120" s="2536"/>
    </row>
    <row r="121" spans="1:11" ht="31.5">
      <c r="A121" s="2527"/>
      <c r="B121" s="162" t="s">
        <v>3549</v>
      </c>
      <c r="C121" s="579" t="s">
        <v>3547</v>
      </c>
      <c r="D121" s="2601"/>
      <c r="E121" s="2538"/>
      <c r="F121" s="2539"/>
      <c r="G121" s="2533"/>
      <c r="H121" s="2540"/>
      <c r="I121" s="2541"/>
      <c r="J121" s="2542"/>
      <c r="K121" s="2543"/>
    </row>
    <row r="122" spans="1:11" ht="32.25" thickBot="1">
      <c r="A122" s="2527"/>
      <c r="B122" s="1695" t="s">
        <v>3550</v>
      </c>
      <c r="C122" s="1839" t="s">
        <v>3547</v>
      </c>
      <c r="D122" s="2601"/>
      <c r="E122" s="2538"/>
      <c r="F122" s="2539"/>
      <c r="G122" s="2533"/>
      <c r="H122" s="2544"/>
      <c r="I122" s="2541"/>
      <c r="J122" s="2545"/>
      <c r="K122" s="2546"/>
    </row>
    <row r="123" spans="1:11" ht="32.25" thickTop="1">
      <c r="A123" s="2527"/>
      <c r="B123" s="432" t="s">
        <v>3546</v>
      </c>
      <c r="C123" s="579" t="s">
        <v>3551</v>
      </c>
      <c r="D123" s="899"/>
      <c r="E123" s="2538"/>
      <c r="F123" s="2539"/>
      <c r="G123" s="2533"/>
      <c r="H123" s="2540"/>
      <c r="I123" s="2541"/>
      <c r="J123" s="2545"/>
      <c r="K123" s="2546"/>
    </row>
    <row r="124" spans="1:11" ht="31.5">
      <c r="A124" s="2527"/>
      <c r="B124" s="162" t="s">
        <v>3552</v>
      </c>
      <c r="C124" s="583" t="s">
        <v>3551</v>
      </c>
      <c r="D124" s="899"/>
      <c r="E124" s="2538"/>
      <c r="F124" s="2539"/>
      <c r="G124" s="2533"/>
      <c r="H124" s="2542"/>
      <c r="I124" s="2541"/>
      <c r="J124" s="2542"/>
      <c r="K124" s="2543"/>
    </row>
    <row r="125" spans="1:11" ht="31.5">
      <c r="A125" s="2527"/>
      <c r="B125" s="162" t="s">
        <v>3549</v>
      </c>
      <c r="C125" s="583" t="s">
        <v>3551</v>
      </c>
      <c r="D125" s="899"/>
      <c r="E125" s="3912"/>
      <c r="F125" s="3913"/>
      <c r="G125" s="2550"/>
      <c r="H125" s="2540"/>
      <c r="I125" s="2541"/>
      <c r="J125" s="2551"/>
      <c r="K125" s="3914"/>
    </row>
    <row r="126" spans="1:11" ht="32.25" thickBot="1">
      <c r="A126" s="2527"/>
      <c r="B126" s="1654" t="s">
        <v>3550</v>
      </c>
      <c r="C126" s="1840" t="s">
        <v>3551</v>
      </c>
      <c r="D126" s="899"/>
      <c r="E126" s="2538"/>
      <c r="F126" s="2539"/>
      <c r="G126" s="2533"/>
      <c r="H126" s="2540"/>
      <c r="I126" s="2541"/>
      <c r="J126" s="2542"/>
      <c r="K126" s="2543"/>
    </row>
    <row r="127" spans="1:11" ht="32.25" thickTop="1">
      <c r="A127" s="2527"/>
      <c r="B127" s="432" t="s">
        <v>3546</v>
      </c>
      <c r="C127" s="579" t="s">
        <v>3554</v>
      </c>
      <c r="D127" s="899"/>
      <c r="E127" s="2538"/>
      <c r="F127" s="2539"/>
      <c r="G127" s="2533"/>
      <c r="H127" s="2540"/>
      <c r="I127" s="2541"/>
      <c r="J127" s="2542"/>
      <c r="K127" s="2543"/>
    </row>
    <row r="128" spans="1:11" ht="31.5">
      <c r="A128" s="2527"/>
      <c r="B128" s="432" t="s">
        <v>3552</v>
      </c>
      <c r="C128" s="579" t="s">
        <v>3554</v>
      </c>
      <c r="D128" s="899"/>
      <c r="E128" s="2538"/>
      <c r="F128" s="2539"/>
      <c r="G128" s="2555"/>
      <c r="H128" s="2556"/>
      <c r="I128" s="2541"/>
      <c r="J128" s="2557"/>
      <c r="K128" s="2557"/>
    </row>
    <row r="129" spans="1:11" ht="31.5">
      <c r="A129" s="2527"/>
      <c r="B129" s="162" t="s">
        <v>3549</v>
      </c>
      <c r="C129" s="583" t="s">
        <v>3554</v>
      </c>
      <c r="D129" s="899"/>
      <c r="E129" s="2538"/>
      <c r="F129" s="2539"/>
      <c r="G129" s="2559"/>
      <c r="H129" s="2556"/>
      <c r="I129" s="2541"/>
      <c r="J129" s="2560"/>
      <c r="K129" s="2561"/>
    </row>
    <row r="130" spans="1:11" ht="32.25" thickBot="1">
      <c r="A130" s="2527"/>
      <c r="B130" s="1654" t="s">
        <v>3550</v>
      </c>
      <c r="C130" s="1840" t="s">
        <v>3554</v>
      </c>
      <c r="D130" s="899"/>
      <c r="E130" s="2538"/>
      <c r="F130" s="2539"/>
      <c r="G130" s="2559"/>
      <c r="H130" s="2540"/>
      <c r="I130" s="2541"/>
      <c r="J130" s="2560"/>
      <c r="K130" s="2561"/>
    </row>
    <row r="131" spans="1:11" ht="32.25" thickTop="1">
      <c r="A131" s="2527"/>
      <c r="B131" s="432" t="s">
        <v>3546</v>
      </c>
      <c r="C131" s="579" t="s">
        <v>3556</v>
      </c>
      <c r="D131" s="899"/>
      <c r="E131" s="2538"/>
      <c r="F131" s="2539"/>
      <c r="G131" s="2559"/>
      <c r="H131" s="2540"/>
      <c r="I131" s="2541"/>
      <c r="J131" s="2560"/>
      <c r="K131" s="2561"/>
    </row>
    <row r="132" spans="1:11" ht="31.5">
      <c r="A132" s="2527"/>
      <c r="B132" s="162" t="s">
        <v>3552</v>
      </c>
      <c r="C132" s="583" t="s">
        <v>3556</v>
      </c>
      <c r="D132" s="322"/>
      <c r="E132" s="2538"/>
      <c r="F132" s="2539"/>
      <c r="G132" s="2564"/>
      <c r="H132" s="2565"/>
      <c r="I132" s="2566"/>
      <c r="J132" s="2567"/>
      <c r="K132" s="2568"/>
    </row>
    <row r="133" spans="1:11" ht="32.25" thickBot="1">
      <c r="A133" s="2527"/>
      <c r="B133" s="162" t="s">
        <v>3549</v>
      </c>
      <c r="C133" s="583" t="s">
        <v>3556</v>
      </c>
      <c r="D133" s="322"/>
      <c r="E133" s="2538"/>
      <c r="F133" s="2539"/>
      <c r="G133" s="2564"/>
      <c r="H133" s="2565"/>
      <c r="I133" s="2566"/>
      <c r="J133" s="2567"/>
      <c r="K133" s="2568"/>
    </row>
    <row r="134" spans="1:11" ht="32.25" thickBot="1">
      <c r="A134" s="2527"/>
      <c r="B134" s="1654" t="s">
        <v>3550</v>
      </c>
      <c r="C134" s="1840" t="s">
        <v>3556</v>
      </c>
      <c r="D134" s="322"/>
      <c r="E134" s="2572"/>
      <c r="F134" s="2573"/>
      <c r="G134" s="2574"/>
      <c r="H134" s="2575"/>
      <c r="I134" s="2541"/>
      <c r="J134" s="2576"/>
      <c r="K134" s="2577"/>
    </row>
    <row r="135" spans="1:11" ht="32.25" thickTop="1">
      <c r="A135" s="2527"/>
      <c r="B135" s="432" t="s">
        <v>3546</v>
      </c>
      <c r="C135" s="579" t="s">
        <v>5414</v>
      </c>
      <c r="D135" s="322"/>
      <c r="E135" s="2538"/>
      <c r="F135" s="2539"/>
      <c r="G135" s="2555"/>
      <c r="H135" s="2556"/>
      <c r="I135" s="2541"/>
      <c r="J135" s="2557"/>
      <c r="K135" s="2557"/>
    </row>
    <row r="136" spans="1:11" ht="31.5">
      <c r="A136" s="2527"/>
      <c r="B136" s="162" t="s">
        <v>9620</v>
      </c>
      <c r="C136" s="583" t="s">
        <v>9621</v>
      </c>
      <c r="D136" s="322"/>
      <c r="E136" s="2538"/>
      <c r="F136" s="2539"/>
      <c r="G136" s="2555"/>
      <c r="H136" s="2556"/>
      <c r="I136" s="2541"/>
      <c r="J136" s="2557"/>
      <c r="K136" s="2557"/>
    </row>
    <row r="137" spans="1:11" ht="31.5">
      <c r="A137" s="2527"/>
      <c r="B137" s="432" t="s">
        <v>3546</v>
      </c>
      <c r="C137" s="579" t="s">
        <v>3558</v>
      </c>
      <c r="D137" s="322"/>
      <c r="E137" s="2538"/>
      <c r="F137" s="2539"/>
      <c r="G137" s="2555"/>
      <c r="H137" s="2556"/>
      <c r="I137" s="2541"/>
      <c r="J137" s="2557"/>
      <c r="K137" s="2557"/>
    </row>
    <row r="138" spans="1:11" ht="31.5">
      <c r="A138" s="2578"/>
      <c r="B138" s="162" t="s">
        <v>9622</v>
      </c>
      <c r="C138" s="583" t="s">
        <v>3558</v>
      </c>
      <c r="D138" s="322"/>
      <c r="E138" s="2538"/>
      <c r="F138" s="2539"/>
      <c r="G138" s="2555"/>
      <c r="H138" s="2556"/>
      <c r="I138" s="2541"/>
      <c r="J138" s="2557"/>
      <c r="K138" s="2557"/>
    </row>
    <row r="139" spans="1:11" ht="31.5">
      <c r="A139" s="2579"/>
      <c r="B139" s="1340" t="s">
        <v>9623</v>
      </c>
      <c r="C139" s="634"/>
      <c r="D139" s="459"/>
      <c r="E139" s="2538"/>
      <c r="F139" s="2539"/>
      <c r="G139" s="2555"/>
      <c r="H139" s="2556"/>
      <c r="I139" s="2541"/>
      <c r="J139" s="2557"/>
      <c r="K139" s="2557"/>
    </row>
    <row r="140" spans="1:11" ht="32.25" thickBot="1">
      <c r="A140" s="2579"/>
      <c r="B140" s="1686" t="s">
        <v>9624</v>
      </c>
      <c r="C140" s="1841" t="s">
        <v>3577</v>
      </c>
      <c r="D140" s="459"/>
      <c r="E140" s="2538"/>
      <c r="F140" s="2539"/>
      <c r="G140" s="2555"/>
      <c r="H140" s="2556"/>
      <c r="I140" s="2541"/>
      <c r="J140" s="2557"/>
      <c r="K140" s="2557"/>
    </row>
    <row r="141" spans="1:11" ht="31.5">
      <c r="A141" s="2580"/>
      <c r="B141" s="967" t="s">
        <v>9625</v>
      </c>
      <c r="C141" s="639" t="s">
        <v>3551</v>
      </c>
      <c r="D141" s="459"/>
      <c r="E141" s="2538"/>
      <c r="F141" s="2539"/>
      <c r="G141" s="2555"/>
      <c r="H141" s="2556"/>
      <c r="I141" s="2556"/>
      <c r="J141" s="2557"/>
      <c r="K141" s="2557"/>
    </row>
    <row r="142" spans="1:11" ht="32.25" thickBot="1">
      <c r="A142" s="2579"/>
      <c r="B142" s="1686" t="s">
        <v>3565</v>
      </c>
      <c r="C142" s="1841" t="s">
        <v>3566</v>
      </c>
      <c r="D142" s="459"/>
      <c r="E142" s="2538"/>
      <c r="F142" s="2539"/>
      <c r="G142" s="2555"/>
      <c r="H142" s="2556"/>
      <c r="I142" s="2556"/>
      <c r="J142" s="2557"/>
      <c r="K142" s="2557"/>
    </row>
    <row r="143" spans="1:11" ht="31.5">
      <c r="A143" s="2527"/>
      <c r="B143" s="1350" t="s">
        <v>3568</v>
      </c>
      <c r="C143" s="1842" t="s">
        <v>3569</v>
      </c>
      <c r="D143" s="459"/>
      <c r="E143" s="2538"/>
      <c r="F143" s="2539"/>
      <c r="G143" s="2555"/>
      <c r="H143" s="2556"/>
      <c r="I143" s="2556"/>
      <c r="J143" s="2557"/>
      <c r="K143" s="2557"/>
    </row>
    <row r="144" spans="1:11" ht="32.25" thickBot="1">
      <c r="A144" s="2527"/>
      <c r="B144" s="227" t="s">
        <v>3571</v>
      </c>
      <c r="C144" s="459" t="s">
        <v>3070</v>
      </c>
      <c r="D144" s="1655"/>
      <c r="E144" s="2538"/>
      <c r="F144" s="2539"/>
      <c r="G144" s="2555"/>
      <c r="H144" s="2556"/>
      <c r="I144" s="2556"/>
      <c r="J144" s="2557"/>
      <c r="K144" s="2557"/>
    </row>
    <row r="145" spans="1:11" ht="32.25" thickTop="1">
      <c r="A145" s="2527"/>
      <c r="B145" s="227" t="s">
        <v>3575</v>
      </c>
      <c r="C145" s="459"/>
      <c r="D145" s="460"/>
      <c r="E145" s="2538"/>
      <c r="F145" s="2539"/>
      <c r="G145" s="2555"/>
      <c r="H145" s="2556"/>
      <c r="I145" s="2556"/>
      <c r="J145" s="2557"/>
      <c r="K145" s="2557"/>
    </row>
    <row r="146" spans="1:11" ht="32.25" thickBot="1">
      <c r="A146" s="2527"/>
      <c r="B146" s="459"/>
      <c r="C146" s="1655"/>
      <c r="D146" s="1655"/>
      <c r="E146" s="2538"/>
      <c r="F146" s="2539"/>
      <c r="G146" s="2555"/>
      <c r="H146" s="2556"/>
      <c r="I146" s="2556"/>
      <c r="J146" s="2557"/>
      <c r="K146" s="2557"/>
    </row>
    <row r="147" spans="1:11" ht="32.25" thickTop="1">
      <c r="A147" s="2527"/>
      <c r="B147" s="459"/>
      <c r="C147" s="2554"/>
      <c r="D147" s="2590"/>
      <c r="E147" s="2538"/>
      <c r="F147" s="2539"/>
      <c r="G147" s="2559"/>
      <c r="H147" s="2540"/>
      <c r="I147" s="2541"/>
      <c r="J147" s="2560"/>
      <c r="K147" s="2561"/>
    </row>
    <row r="148" spans="1:11" ht="31.5">
      <c r="A148" s="2527"/>
      <c r="B148" s="459"/>
      <c r="C148" s="2554"/>
      <c r="D148" s="2590"/>
      <c r="E148" s="3915"/>
      <c r="F148" s="3916"/>
      <c r="G148" s="2581"/>
      <c r="H148" s="2582"/>
      <c r="I148" s="2556"/>
      <c r="J148" s="2582"/>
      <c r="K148" s="3917"/>
    </row>
    <row r="149" spans="1:11" ht="31.5">
      <c r="A149" s="2527"/>
      <c r="B149" s="459"/>
      <c r="C149" s="2554"/>
      <c r="D149" s="2584"/>
      <c r="E149" s="3915"/>
      <c r="F149" s="3916"/>
      <c r="G149" s="2581"/>
      <c r="H149" s="2556"/>
      <c r="I149" s="2556"/>
      <c r="J149" s="2582"/>
      <c r="K149" s="3917"/>
    </row>
    <row r="150" spans="1:11" ht="31.5">
      <c r="A150" s="2527"/>
      <c r="B150" s="459"/>
      <c r="C150" s="2554"/>
      <c r="D150" s="2590"/>
      <c r="E150" s="3915"/>
      <c r="F150" s="3916"/>
      <c r="G150" s="2581"/>
      <c r="H150" s="2582"/>
      <c r="I150" s="2556"/>
      <c r="J150" s="2582"/>
      <c r="K150" s="3917"/>
    </row>
    <row r="151" spans="1:11" ht="29.25">
      <c r="A151" s="2493" t="s">
        <v>1</v>
      </c>
      <c r="B151" s="2493"/>
      <c r="C151" s="2494"/>
      <c r="D151" s="2495"/>
      <c r="E151" s="2496"/>
      <c r="F151" s="2497"/>
      <c r="G151" s="2498"/>
      <c r="H151" s="2499"/>
      <c r="I151" s="2493"/>
      <c r="J151" s="2500"/>
      <c r="K151" s="2501"/>
    </row>
    <row r="152" spans="1:11" ht="29.25">
      <c r="A152" s="2503" t="s">
        <v>1004</v>
      </c>
      <c r="B152" s="2503"/>
      <c r="C152" s="2504"/>
      <c r="D152" s="2505"/>
      <c r="E152" s="2496"/>
      <c r="F152" s="2497"/>
      <c r="G152" s="2498"/>
      <c r="H152" s="2499"/>
      <c r="I152" s="2493"/>
      <c r="J152" s="2500"/>
      <c r="K152" s="2501"/>
    </row>
    <row r="153" spans="1:11" ht="29.25">
      <c r="A153" s="2506"/>
      <c r="B153" s="2507"/>
      <c r="C153" s="2508"/>
      <c r="D153" s="2508"/>
      <c r="E153" s="2509"/>
      <c r="F153" s="2509"/>
      <c r="G153" s="2510"/>
      <c r="H153" s="2511"/>
      <c r="I153" s="2512"/>
      <c r="J153" s="2511"/>
      <c r="K153" s="2513"/>
    </row>
    <row r="154" spans="1:11" ht="30" thickBot="1">
      <c r="A154" s="2514"/>
      <c r="B154" s="2515" t="s">
        <v>3</v>
      </c>
      <c r="C154" s="2516" t="s">
        <v>4</v>
      </c>
      <c r="D154" s="2517" t="s">
        <v>5</v>
      </c>
      <c r="E154" s="2518"/>
      <c r="F154" s="2519"/>
      <c r="G154" s="2520"/>
      <c r="H154" s="2516"/>
      <c r="I154" s="2516"/>
      <c r="J154" s="2521"/>
      <c r="K154" s="2522"/>
    </row>
    <row r="155" spans="1:11" ht="30" thickBot="1">
      <c r="A155" s="2591"/>
      <c r="B155" s="2592"/>
      <c r="C155" s="2593"/>
      <c r="D155" s="2594" t="s">
        <v>11</v>
      </c>
      <c r="E155" s="2595"/>
      <c r="F155" s="2596"/>
      <c r="G155" s="2597"/>
      <c r="H155" s="2598"/>
      <c r="I155" s="2598"/>
      <c r="J155" s="2599"/>
      <c r="K155" s="2600"/>
    </row>
    <row r="156" spans="1:11" ht="32.25" thickBot="1">
      <c r="A156" s="2527"/>
      <c r="B156" s="227" t="s">
        <v>7475</v>
      </c>
      <c r="C156" s="579" t="s">
        <v>2975</v>
      </c>
      <c r="D156" s="599" t="s">
        <v>9626</v>
      </c>
      <c r="E156" s="2531"/>
      <c r="F156" s="2532"/>
      <c r="G156" s="2533"/>
      <c r="H156" s="2534"/>
      <c r="I156" s="2535"/>
      <c r="J156" s="2534"/>
      <c r="K156" s="2536"/>
    </row>
    <row r="157" spans="1:11" ht="31.5">
      <c r="A157" s="2527"/>
      <c r="B157" s="227" t="s">
        <v>9627</v>
      </c>
      <c r="C157" s="598" t="s">
        <v>724</v>
      </c>
      <c r="D157" s="599" t="s">
        <v>2999</v>
      </c>
      <c r="E157" s="2531"/>
      <c r="F157" s="2532"/>
      <c r="G157" s="2533"/>
      <c r="H157" s="2534"/>
      <c r="I157" s="2535"/>
      <c r="J157" s="2534"/>
      <c r="K157" s="2536"/>
    </row>
    <row r="158" spans="1:11" ht="31.5">
      <c r="A158" s="2527"/>
      <c r="B158" s="227" t="s">
        <v>9628</v>
      </c>
      <c r="C158" s="598" t="s">
        <v>724</v>
      </c>
      <c r="D158" s="599" t="s">
        <v>2999</v>
      </c>
      <c r="E158" s="2538"/>
      <c r="F158" s="2539"/>
      <c r="G158" s="2533"/>
      <c r="H158" s="2540"/>
      <c r="I158" s="2541"/>
      <c r="J158" s="2542"/>
      <c r="K158" s="2543"/>
    </row>
    <row r="159" spans="1:11" ht="31.5">
      <c r="A159" s="2527"/>
      <c r="B159" s="227" t="s">
        <v>3007</v>
      </c>
      <c r="C159" s="598" t="s">
        <v>724</v>
      </c>
      <c r="D159" s="599" t="s">
        <v>2999</v>
      </c>
      <c r="E159" s="2538"/>
      <c r="F159" s="2539"/>
      <c r="G159" s="2533"/>
      <c r="H159" s="2544"/>
      <c r="I159" s="2541"/>
      <c r="J159" s="2545"/>
      <c r="K159" s="2546"/>
    </row>
    <row r="160" spans="1:11" ht="29.25">
      <c r="A160" s="2527"/>
      <c r="B160" s="2486" t="s">
        <v>9629</v>
      </c>
      <c r="C160" s="1786" t="s">
        <v>3015</v>
      </c>
      <c r="D160" s="814" t="s">
        <v>3016</v>
      </c>
      <c r="E160" s="2538"/>
      <c r="F160" s="2539"/>
      <c r="G160" s="2533"/>
      <c r="H160" s="2540"/>
      <c r="I160" s="2541"/>
      <c r="J160" s="2545"/>
      <c r="K160" s="2546"/>
    </row>
    <row r="161" spans="1:11" ht="31.5">
      <c r="A161" s="2527"/>
      <c r="B161" s="2464" t="s">
        <v>9630</v>
      </c>
      <c r="C161" s="207" t="s">
        <v>847</v>
      </c>
      <c r="D161" s="814" t="s">
        <v>3016</v>
      </c>
      <c r="E161" s="2538"/>
      <c r="F161" s="2539"/>
      <c r="G161" s="2533"/>
      <c r="H161" s="2542"/>
      <c r="I161" s="2541"/>
      <c r="J161" s="2542"/>
      <c r="K161" s="2543"/>
    </row>
    <row r="162" spans="1:11" ht="29.25">
      <c r="A162" s="2527"/>
      <c r="B162" s="2605" t="s">
        <v>3027</v>
      </c>
      <c r="C162" s="207" t="s">
        <v>2934</v>
      </c>
      <c r="D162" s="2274" t="s">
        <v>3054</v>
      </c>
      <c r="E162" s="3912"/>
      <c r="F162" s="3913"/>
      <c r="G162" s="2550"/>
      <c r="H162" s="2540"/>
      <c r="I162" s="2541"/>
      <c r="J162" s="2551"/>
      <c r="K162" s="3914"/>
    </row>
    <row r="163" spans="1:11" ht="29.25">
      <c r="A163" s="2527"/>
      <c r="B163" s="2605" t="s">
        <v>3027</v>
      </c>
      <c r="C163" s="207" t="s">
        <v>3033</v>
      </c>
      <c r="D163" s="2273" t="s">
        <v>3028</v>
      </c>
      <c r="E163" s="2538"/>
      <c r="F163" s="2539"/>
      <c r="G163" s="2533"/>
      <c r="H163" s="2540"/>
      <c r="I163" s="2541"/>
      <c r="J163" s="2542"/>
      <c r="K163" s="2543"/>
    </row>
    <row r="164" spans="1:11" ht="29.25">
      <c r="A164" s="2527"/>
      <c r="B164" s="2605" t="s">
        <v>3027</v>
      </c>
      <c r="C164" s="207" t="s">
        <v>3038</v>
      </c>
      <c r="D164" s="2273" t="s">
        <v>3039</v>
      </c>
      <c r="E164" s="2538"/>
      <c r="F164" s="2539"/>
      <c r="G164" s="2533"/>
      <c r="H164" s="2540"/>
      <c r="I164" s="2541"/>
      <c r="J164" s="2542"/>
      <c r="K164" s="2543"/>
    </row>
    <row r="165" spans="1:11" ht="29.25">
      <c r="A165" s="2527"/>
      <c r="B165" s="561" t="s">
        <v>3052</v>
      </c>
      <c r="C165" s="583" t="s">
        <v>3053</v>
      </c>
      <c r="D165" s="1843" t="s">
        <v>3054</v>
      </c>
      <c r="E165" s="2538"/>
      <c r="F165" s="2539"/>
      <c r="G165" s="2555"/>
      <c r="H165" s="2556"/>
      <c r="I165" s="2541"/>
      <c r="J165" s="2557"/>
      <c r="K165" s="2557"/>
    </row>
    <row r="166" spans="1:11" ht="29.25">
      <c r="A166" s="2527"/>
      <c r="B166" s="561" t="s">
        <v>3052</v>
      </c>
      <c r="C166" s="583" t="s">
        <v>3060</v>
      </c>
      <c r="D166" s="1843" t="s">
        <v>3028</v>
      </c>
      <c r="E166" s="2538"/>
      <c r="F166" s="2539"/>
      <c r="G166" s="2559"/>
      <c r="H166" s="2556"/>
      <c r="I166" s="2541"/>
      <c r="J166" s="2560"/>
      <c r="K166" s="2561"/>
    </row>
    <row r="167" spans="1:11" ht="30" thickBot="1">
      <c r="A167" s="2527"/>
      <c r="B167" s="2606" t="s">
        <v>3063</v>
      </c>
      <c r="C167" s="2277" t="s">
        <v>3064</v>
      </c>
      <c r="D167" s="2277" t="s">
        <v>3054</v>
      </c>
      <c r="E167" s="2538"/>
      <c r="F167" s="2539"/>
      <c r="G167" s="2559"/>
      <c r="H167" s="2540"/>
      <c r="I167" s="2541"/>
      <c r="J167" s="2560"/>
      <c r="K167" s="2561"/>
    </row>
    <row r="168" spans="1:11" ht="30" thickTop="1">
      <c r="A168" s="2527"/>
      <c r="B168" s="2605" t="s">
        <v>3042</v>
      </c>
      <c r="C168" s="207" t="s">
        <v>2934</v>
      </c>
      <c r="D168" s="2487" t="s">
        <v>3028</v>
      </c>
      <c r="E168" s="2538"/>
      <c r="F168" s="2539"/>
      <c r="G168" s="2559"/>
      <c r="H168" s="2540"/>
      <c r="I168" s="2541"/>
      <c r="J168" s="2560"/>
      <c r="K168" s="2561"/>
    </row>
    <row r="169" spans="1:11" ht="29.25">
      <c r="A169" s="2527"/>
      <c r="B169" s="2605" t="s">
        <v>3042</v>
      </c>
      <c r="C169" s="207" t="s">
        <v>3033</v>
      </c>
      <c r="D169" s="2488" t="s">
        <v>3043</v>
      </c>
      <c r="E169" s="2538"/>
      <c r="F169" s="2539"/>
      <c r="G169" s="2564"/>
      <c r="H169" s="2565"/>
      <c r="I169" s="2566"/>
      <c r="J169" s="2567"/>
      <c r="K169" s="2568"/>
    </row>
    <row r="170" spans="1:11" ht="32.25" thickBot="1">
      <c r="A170" s="2527"/>
      <c r="B170" s="967" t="s">
        <v>9631</v>
      </c>
      <c r="C170" s="751"/>
      <c r="D170" s="1684"/>
      <c r="E170" s="2538"/>
      <c r="F170" s="2539"/>
      <c r="G170" s="2564"/>
      <c r="H170" s="2565"/>
      <c r="I170" s="2566"/>
      <c r="J170" s="2567"/>
      <c r="K170" s="2568"/>
    </row>
    <row r="171" spans="1:11" ht="31.5">
      <c r="A171" s="2527"/>
      <c r="B171" s="1782" t="s">
        <v>9632</v>
      </c>
      <c r="C171" s="1871"/>
      <c r="D171" s="1466"/>
      <c r="E171" s="2572"/>
      <c r="F171" s="2573"/>
      <c r="G171" s="2574"/>
      <c r="H171" s="2575"/>
      <c r="I171" s="2541"/>
      <c r="J171" s="2576"/>
      <c r="K171" s="2577"/>
    </row>
    <row r="172" spans="1:11" ht="31.5">
      <c r="A172" s="2527"/>
      <c r="B172" s="432" t="s">
        <v>9633</v>
      </c>
      <c r="C172" s="747" t="s">
        <v>3516</v>
      </c>
      <c r="D172" s="579"/>
      <c r="E172" s="2538"/>
      <c r="F172" s="2539"/>
      <c r="G172" s="2555"/>
      <c r="H172" s="2556"/>
      <c r="I172" s="2541"/>
      <c r="J172" s="2557"/>
      <c r="K172" s="2557"/>
    </row>
    <row r="173" spans="1:11" ht="31.5">
      <c r="A173" s="2527"/>
      <c r="B173" s="432" t="s">
        <v>9633</v>
      </c>
      <c r="C173" s="459" t="s">
        <v>3518</v>
      </c>
      <c r="D173" s="583"/>
      <c r="E173" s="2538"/>
      <c r="F173" s="2539"/>
      <c r="G173" s="2555"/>
      <c r="H173" s="2556"/>
      <c r="I173" s="2541"/>
      <c r="J173" s="2557"/>
      <c r="K173" s="2557"/>
    </row>
    <row r="174" spans="1:11" ht="31.5">
      <c r="A174" s="2527"/>
      <c r="B174" s="432" t="s">
        <v>9633</v>
      </c>
      <c r="C174" s="747" t="s">
        <v>3038</v>
      </c>
      <c r="D174" s="579"/>
      <c r="E174" s="2538"/>
      <c r="F174" s="2539"/>
      <c r="G174" s="2555"/>
      <c r="H174" s="2556"/>
      <c r="I174" s="2541"/>
      <c r="J174" s="2557"/>
      <c r="K174" s="2557"/>
    </row>
    <row r="175" spans="1:11" ht="31.5">
      <c r="A175" s="2578"/>
      <c r="B175" s="432" t="s">
        <v>9633</v>
      </c>
      <c r="C175" s="459"/>
      <c r="D175" s="583"/>
      <c r="E175" s="2538"/>
      <c r="F175" s="2539"/>
      <c r="G175" s="2555"/>
      <c r="H175" s="2556"/>
      <c r="I175" s="2541"/>
      <c r="J175" s="2557"/>
      <c r="K175" s="2557"/>
    </row>
    <row r="176" spans="1:11" ht="31.5">
      <c r="A176" s="2579"/>
      <c r="B176" s="432" t="s">
        <v>3117</v>
      </c>
      <c r="C176" s="747" t="s">
        <v>3033</v>
      </c>
      <c r="D176" s="579" t="s">
        <v>3118</v>
      </c>
      <c r="E176" s="2538"/>
      <c r="F176" s="2539"/>
      <c r="G176" s="2555"/>
      <c r="H176" s="2556"/>
      <c r="I176" s="2541"/>
      <c r="J176" s="2557"/>
      <c r="K176" s="2557"/>
    </row>
    <row r="177" spans="1:11" ht="31.5">
      <c r="A177" s="2579"/>
      <c r="B177" s="432" t="s">
        <v>3124</v>
      </c>
      <c r="C177" s="747" t="s">
        <v>3033</v>
      </c>
      <c r="D177" s="579" t="s">
        <v>3118</v>
      </c>
      <c r="E177" s="2538"/>
      <c r="F177" s="2539"/>
      <c r="G177" s="2555"/>
      <c r="H177" s="2556"/>
      <c r="I177" s="2541"/>
      <c r="J177" s="2557"/>
      <c r="K177" s="2557"/>
    </row>
    <row r="178" spans="1:11" ht="31.5">
      <c r="A178" s="2580"/>
      <c r="B178" s="422" t="s">
        <v>3131</v>
      </c>
      <c r="C178" s="460" t="s">
        <v>2934</v>
      </c>
      <c r="D178" s="1786" t="s">
        <v>3132</v>
      </c>
      <c r="E178" s="2538"/>
      <c r="F178" s="2539"/>
      <c r="G178" s="2555"/>
      <c r="H178" s="2556"/>
      <c r="I178" s="2556"/>
      <c r="J178" s="2557"/>
      <c r="K178" s="2557"/>
    </row>
    <row r="179" spans="1:11" ht="35.25" thickBot="1">
      <c r="A179" s="2579"/>
      <c r="B179" s="1654" t="s">
        <v>3138</v>
      </c>
      <c r="C179" s="1662" t="s">
        <v>847</v>
      </c>
      <c r="D179" s="1956" t="s">
        <v>3139</v>
      </c>
      <c r="E179" s="2538"/>
      <c r="F179" s="2539"/>
      <c r="G179" s="2555"/>
      <c r="H179" s="2556"/>
      <c r="I179" s="2556"/>
      <c r="J179" s="2557"/>
      <c r="K179" s="2557"/>
    </row>
    <row r="180" spans="1:11" ht="32.25" thickTop="1">
      <c r="A180" s="2527"/>
      <c r="B180" s="967" t="s">
        <v>3858</v>
      </c>
      <c r="C180" s="751" t="s">
        <v>3569</v>
      </c>
      <c r="D180" s="1684" t="s">
        <v>2388</v>
      </c>
      <c r="E180" s="2538"/>
      <c r="F180" s="2539"/>
      <c r="G180" s="2555"/>
      <c r="H180" s="2556"/>
      <c r="I180" s="2556"/>
      <c r="J180" s="2557"/>
      <c r="K180" s="2557"/>
    </row>
    <row r="181" spans="1:11" ht="31.5">
      <c r="A181" s="2527"/>
      <c r="B181" s="1782" t="s">
        <v>9634</v>
      </c>
      <c r="C181" s="1871" t="s">
        <v>9635</v>
      </c>
      <c r="D181" s="1466"/>
      <c r="E181" s="2602"/>
      <c r="F181" s="2539"/>
      <c r="G181" s="2555"/>
      <c r="H181" s="2556"/>
      <c r="I181" s="2556"/>
      <c r="J181" s="2557"/>
      <c r="K181" s="2557"/>
    </row>
    <row r="182" spans="1:11" ht="31.5">
      <c r="A182" s="2527"/>
      <c r="B182" s="1189" t="s">
        <v>9636</v>
      </c>
      <c r="C182" s="459" t="s">
        <v>9637</v>
      </c>
      <c r="D182" s="459"/>
      <c r="E182" s="2602"/>
      <c r="F182" s="2539"/>
      <c r="G182" s="2555"/>
      <c r="H182" s="2556"/>
      <c r="I182" s="2556"/>
      <c r="J182" s="2557"/>
      <c r="K182" s="2557"/>
    </row>
    <row r="183" spans="1:11" ht="31.5">
      <c r="A183" s="2527"/>
      <c r="B183" s="1189" t="s">
        <v>9636</v>
      </c>
      <c r="C183" s="459" t="s">
        <v>9638</v>
      </c>
      <c r="D183" s="459"/>
      <c r="E183" s="2602"/>
      <c r="F183" s="2539"/>
      <c r="G183" s="2555"/>
      <c r="H183" s="2556"/>
      <c r="I183" s="2556"/>
      <c r="J183" s="2557"/>
      <c r="K183" s="2557"/>
    </row>
    <row r="184" spans="1:11" ht="31.5">
      <c r="A184" s="2527"/>
      <c r="B184" s="1189" t="s">
        <v>9639</v>
      </c>
      <c r="C184" s="459" t="s">
        <v>7041</v>
      </c>
      <c r="D184" s="459"/>
      <c r="E184" s="2538"/>
      <c r="F184" s="2539"/>
      <c r="G184" s="2559"/>
      <c r="H184" s="2540"/>
      <c r="I184" s="2541"/>
      <c r="J184" s="2560"/>
      <c r="K184" s="2561"/>
    </row>
    <row r="185" spans="1:11" ht="31.5">
      <c r="A185" s="2527"/>
      <c r="B185" s="1189" t="s">
        <v>9640</v>
      </c>
      <c r="C185" s="2603" t="s">
        <v>7041</v>
      </c>
      <c r="D185" s="2604"/>
      <c r="E185" s="3915"/>
      <c r="F185" s="3916"/>
      <c r="G185" s="2581"/>
      <c r="H185" s="2582"/>
      <c r="I185" s="2556"/>
      <c r="J185" s="2582"/>
      <c r="K185" s="3917"/>
    </row>
    <row r="186" spans="1:11" ht="31.5">
      <c r="A186" s="2527"/>
      <c r="B186" s="1189"/>
      <c r="C186" s="2603"/>
      <c r="D186" s="2604"/>
      <c r="E186" s="3915"/>
      <c r="F186" s="3916"/>
      <c r="G186" s="2581"/>
      <c r="H186" s="2556"/>
      <c r="I186" s="2556"/>
      <c r="J186" s="2582"/>
      <c r="K186" s="3917"/>
    </row>
    <row r="190" spans="1:11" ht="29.25">
      <c r="A190" s="2493" t="s">
        <v>1</v>
      </c>
      <c r="B190" s="2493"/>
      <c r="C190" s="2494"/>
      <c r="D190" s="2495"/>
      <c r="E190" s="2496"/>
      <c r="F190" s="2497"/>
      <c r="G190" s="2498"/>
      <c r="H190" s="2499"/>
      <c r="I190" s="2493"/>
      <c r="J190" s="2500"/>
      <c r="K190" s="2501"/>
    </row>
    <row r="191" spans="1:11" ht="29.25">
      <c r="A191" s="2503" t="s">
        <v>1004</v>
      </c>
      <c r="B191" s="2503"/>
      <c r="C191" s="2504"/>
      <c r="D191" s="2505"/>
      <c r="E191" s="2496"/>
      <c r="F191" s="2497"/>
      <c r="G191" s="2498"/>
      <c r="H191" s="2499"/>
      <c r="I191" s="2493"/>
      <c r="J191" s="2500"/>
      <c r="K191" s="2501"/>
    </row>
    <row r="192" spans="1:11" ht="30" thickBot="1">
      <c r="A192" s="2506"/>
      <c r="B192" s="2507"/>
      <c r="C192" s="2508"/>
      <c r="D192" s="2508"/>
      <c r="E192" s="2509"/>
      <c r="F192" s="2509"/>
      <c r="G192" s="2510"/>
      <c r="H192" s="2511"/>
      <c r="I192" s="2512"/>
      <c r="J192" s="2511"/>
      <c r="K192" s="2513"/>
    </row>
    <row r="193" spans="1:11" ht="30" thickBot="1">
      <c r="A193" s="2514"/>
      <c r="B193" s="1854" t="s">
        <v>3</v>
      </c>
      <c r="C193" s="80" t="s">
        <v>4</v>
      </c>
      <c r="D193" s="379" t="s">
        <v>5</v>
      </c>
      <c r="E193" s="2518"/>
      <c r="F193" s="2519"/>
      <c r="G193" s="2520"/>
      <c r="H193" s="2516"/>
      <c r="I193" s="2516"/>
      <c r="J193" s="2521"/>
      <c r="K193" s="2522"/>
    </row>
    <row r="194" spans="1:11" ht="30" thickBot="1">
      <c r="A194" s="2591"/>
      <c r="B194" s="1860"/>
      <c r="C194" s="414"/>
      <c r="D194" s="381" t="s">
        <v>11</v>
      </c>
      <c r="E194" s="2595"/>
      <c r="F194" s="2596"/>
      <c r="G194" s="2597"/>
      <c r="H194" s="2598"/>
      <c r="I194" s="2598"/>
      <c r="J194" s="2599"/>
      <c r="K194" s="2600"/>
    </row>
    <row r="195" spans="1:11" ht="39" thickBot="1">
      <c r="A195" s="2527"/>
      <c r="B195" s="2124" t="s">
        <v>5015</v>
      </c>
      <c r="C195" s="443"/>
      <c r="D195" s="1467"/>
      <c r="E195" s="2531"/>
      <c r="F195" s="2532"/>
      <c r="G195" s="2533"/>
      <c r="H195" s="2534"/>
      <c r="I195" s="2535"/>
      <c r="J195" s="2534"/>
      <c r="K195" s="2536"/>
    </row>
    <row r="196" spans="1:11" ht="34.5">
      <c r="A196" s="2527"/>
      <c r="B196" s="852" t="s">
        <v>5016</v>
      </c>
      <c r="C196" s="82" t="s">
        <v>4714</v>
      </c>
      <c r="D196" s="322" t="s">
        <v>653</v>
      </c>
      <c r="E196" s="2531"/>
      <c r="F196" s="2532"/>
      <c r="G196" s="2533"/>
      <c r="H196" s="2534"/>
      <c r="I196" s="2535"/>
      <c r="J196" s="2534"/>
      <c r="K196" s="2536"/>
    </row>
    <row r="197" spans="1:11" ht="34.5">
      <c r="A197" s="2527"/>
      <c r="B197" s="852" t="s">
        <v>5019</v>
      </c>
      <c r="C197" s="82" t="s">
        <v>4714</v>
      </c>
      <c r="D197" s="322" t="s">
        <v>653</v>
      </c>
      <c r="E197" s="2538"/>
      <c r="F197" s="2539"/>
      <c r="G197" s="2533"/>
      <c r="H197" s="2540"/>
      <c r="I197" s="2541"/>
      <c r="J197" s="2542"/>
      <c r="K197" s="2543"/>
    </row>
    <row r="198" spans="1:11" ht="34.5">
      <c r="A198" s="2527"/>
      <c r="B198" s="852" t="s">
        <v>5024</v>
      </c>
      <c r="C198" s="82" t="s">
        <v>4714</v>
      </c>
      <c r="D198" s="322" t="s">
        <v>1629</v>
      </c>
      <c r="E198" s="2538"/>
      <c r="F198" s="2539"/>
      <c r="G198" s="2533"/>
      <c r="H198" s="2544"/>
      <c r="I198" s="2541"/>
      <c r="J198" s="2545"/>
      <c r="K198" s="2546"/>
    </row>
    <row r="199" spans="1:11" ht="34.5">
      <c r="A199" s="2527"/>
      <c r="B199" s="852" t="s">
        <v>5029</v>
      </c>
      <c r="C199" s="82" t="s">
        <v>4714</v>
      </c>
      <c r="D199" s="322" t="s">
        <v>653</v>
      </c>
      <c r="E199" s="2538"/>
      <c r="F199" s="2539"/>
      <c r="G199" s="2533"/>
      <c r="H199" s="2540"/>
      <c r="I199" s="2541"/>
      <c r="J199" s="2545"/>
      <c r="K199" s="2546"/>
    </row>
    <row r="200" spans="1:11" ht="34.5">
      <c r="A200" s="2527"/>
      <c r="B200" s="852" t="s">
        <v>5033</v>
      </c>
      <c r="C200" s="82" t="s">
        <v>4714</v>
      </c>
      <c r="D200" s="322" t="s">
        <v>1629</v>
      </c>
      <c r="E200" s="2538"/>
      <c r="F200" s="2539"/>
      <c r="G200" s="2533"/>
      <c r="H200" s="2542"/>
      <c r="I200" s="2541"/>
      <c r="J200" s="2542"/>
      <c r="K200" s="2543"/>
    </row>
    <row r="201" spans="1:11" ht="34.5">
      <c r="A201" s="2527"/>
      <c r="B201" s="852" t="s">
        <v>5036</v>
      </c>
      <c r="C201" s="82" t="s">
        <v>4714</v>
      </c>
      <c r="D201" s="322" t="s">
        <v>2976</v>
      </c>
      <c r="E201" s="3912"/>
      <c r="F201" s="3913"/>
      <c r="G201" s="2550"/>
      <c r="H201" s="2540"/>
      <c r="I201" s="2541"/>
      <c r="J201" s="2551"/>
      <c r="K201" s="3914"/>
    </row>
    <row r="202" spans="1:11" ht="34.5">
      <c r="A202" s="2527"/>
      <c r="B202" s="852" t="s">
        <v>5039</v>
      </c>
      <c r="C202" s="82" t="s">
        <v>4714</v>
      </c>
      <c r="D202" s="322" t="s">
        <v>2976</v>
      </c>
      <c r="E202" s="2538"/>
      <c r="F202" s="2539"/>
      <c r="G202" s="2533"/>
      <c r="H202" s="2540"/>
      <c r="I202" s="2541"/>
      <c r="J202" s="2542"/>
      <c r="K202" s="2543"/>
    </row>
    <row r="203" spans="1:11" ht="34.5">
      <c r="A203" s="2527"/>
      <c r="B203" s="1345" t="s">
        <v>5044</v>
      </c>
      <c r="C203" s="82" t="s">
        <v>4714</v>
      </c>
      <c r="D203" s="322" t="s">
        <v>334</v>
      </c>
      <c r="E203" s="2538"/>
      <c r="F203" s="2539"/>
      <c r="G203" s="2533"/>
      <c r="H203" s="2540"/>
      <c r="I203" s="2541"/>
      <c r="J203" s="2542"/>
      <c r="K203" s="2543"/>
    </row>
    <row r="204" spans="1:11" ht="34.5">
      <c r="A204" s="2527"/>
      <c r="B204" s="1345" t="s">
        <v>5046</v>
      </c>
      <c r="C204" s="82" t="s">
        <v>4714</v>
      </c>
      <c r="D204" s="218" t="s">
        <v>1629</v>
      </c>
      <c r="E204" s="2538"/>
      <c r="F204" s="2539"/>
      <c r="G204" s="2555"/>
      <c r="H204" s="2556"/>
      <c r="I204" s="2541"/>
      <c r="J204" s="2557"/>
      <c r="K204" s="2557"/>
    </row>
    <row r="205" spans="1:11" ht="34.5">
      <c r="A205" s="2527"/>
      <c r="B205" s="1345" t="s">
        <v>5048</v>
      </c>
      <c r="C205" s="82" t="s">
        <v>4714</v>
      </c>
      <c r="D205" s="218" t="s">
        <v>550</v>
      </c>
      <c r="E205" s="2538"/>
      <c r="F205" s="2539"/>
      <c r="G205" s="2559"/>
      <c r="H205" s="2556"/>
      <c r="I205" s="2541"/>
      <c r="J205" s="2560"/>
      <c r="K205" s="2561"/>
    </row>
    <row r="206" spans="1:11" ht="34.5">
      <c r="A206" s="2527"/>
      <c r="B206" s="1345" t="s">
        <v>5050</v>
      </c>
      <c r="C206" s="82" t="s">
        <v>4714</v>
      </c>
      <c r="D206" s="218" t="s">
        <v>5051</v>
      </c>
      <c r="E206" s="2538"/>
      <c r="F206" s="2539"/>
      <c r="G206" s="2559"/>
      <c r="H206" s="2540"/>
      <c r="I206" s="2541"/>
      <c r="J206" s="2560"/>
      <c r="K206" s="2561"/>
    </row>
    <row r="207" spans="1:11" ht="34.5">
      <c r="A207" s="2527"/>
      <c r="B207" s="1345" t="s">
        <v>5054</v>
      </c>
      <c r="C207" s="82" t="s">
        <v>4714</v>
      </c>
      <c r="D207" s="322" t="s">
        <v>5051</v>
      </c>
      <c r="E207" s="2538"/>
      <c r="F207" s="2539"/>
      <c r="G207" s="2559"/>
      <c r="H207" s="2540"/>
      <c r="I207" s="2541"/>
      <c r="J207" s="2560"/>
      <c r="K207" s="2561"/>
    </row>
    <row r="208" spans="1:11" ht="34.5">
      <c r="A208" s="2527"/>
      <c r="B208" s="1345" t="s">
        <v>5058</v>
      </c>
      <c r="C208" s="82" t="s">
        <v>4714</v>
      </c>
      <c r="D208" s="322" t="s">
        <v>5059</v>
      </c>
      <c r="E208" s="2538"/>
      <c r="F208" s="2539"/>
      <c r="G208" s="2564"/>
      <c r="H208" s="2565"/>
      <c r="I208" s="2566"/>
      <c r="J208" s="2567"/>
      <c r="K208" s="2568"/>
    </row>
    <row r="209" spans="1:11" ht="35.25" thickBot="1">
      <c r="A209" s="2527"/>
      <c r="B209" s="1345" t="s">
        <v>5290</v>
      </c>
      <c r="C209" s="82" t="s">
        <v>4714</v>
      </c>
      <c r="D209" s="605" t="s">
        <v>4745</v>
      </c>
      <c r="E209" s="2538"/>
      <c r="F209" s="2539"/>
      <c r="G209" s="2564"/>
      <c r="H209" s="2565"/>
      <c r="I209" s="2566"/>
      <c r="J209" s="2567"/>
      <c r="K209" s="2568"/>
    </row>
    <row r="210" spans="1:11" ht="34.5">
      <c r="A210" s="2527"/>
      <c r="B210" s="1345" t="s">
        <v>5090</v>
      </c>
      <c r="C210" s="82" t="s">
        <v>4714</v>
      </c>
      <c r="D210" s="605" t="s">
        <v>183</v>
      </c>
      <c r="E210" s="2572"/>
      <c r="F210" s="2573"/>
      <c r="G210" s="2574"/>
      <c r="H210" s="2575"/>
      <c r="I210" s="2541"/>
      <c r="J210" s="2576"/>
      <c r="K210" s="2577"/>
    </row>
    <row r="211" spans="1:11" ht="34.5">
      <c r="A211" s="2527"/>
      <c r="B211" s="1345" t="s">
        <v>5044</v>
      </c>
      <c r="C211" s="82" t="s">
        <v>4714</v>
      </c>
      <c r="D211" s="605" t="s">
        <v>183</v>
      </c>
      <c r="E211" s="2538"/>
      <c r="F211" s="2539"/>
      <c r="G211" s="2555"/>
      <c r="H211" s="2556"/>
      <c r="I211" s="2541"/>
      <c r="J211" s="2557"/>
      <c r="K211" s="2557"/>
    </row>
    <row r="212" spans="1:11" ht="34.5">
      <c r="A212" s="2527"/>
      <c r="B212" s="1345" t="s">
        <v>5036</v>
      </c>
      <c r="C212" s="82" t="s">
        <v>901</v>
      </c>
      <c r="D212" s="322" t="s">
        <v>303</v>
      </c>
      <c r="E212" s="2538"/>
      <c r="F212" s="2539"/>
      <c r="G212" s="2555"/>
      <c r="H212" s="2556"/>
      <c r="I212" s="2541"/>
      <c r="J212" s="2557"/>
      <c r="K212" s="2557"/>
    </row>
    <row r="213" spans="1:11" ht="34.5">
      <c r="A213" s="2527"/>
      <c r="B213" s="1345" t="s">
        <v>5071</v>
      </c>
      <c r="C213" s="82" t="s">
        <v>901</v>
      </c>
      <c r="D213" s="322" t="s">
        <v>453</v>
      </c>
      <c r="E213" s="2538"/>
      <c r="F213" s="2539"/>
      <c r="G213" s="2555"/>
      <c r="H213" s="2556"/>
      <c r="I213" s="2541"/>
      <c r="J213" s="2557"/>
      <c r="K213" s="2557"/>
    </row>
    <row r="214" spans="1:11" ht="34.5">
      <c r="A214" s="2578"/>
      <c r="B214" s="1345" t="s">
        <v>5074</v>
      </c>
      <c r="C214" s="82" t="s">
        <v>4563</v>
      </c>
      <c r="D214" s="322" t="s">
        <v>550</v>
      </c>
      <c r="E214" s="2538"/>
      <c r="F214" s="2539"/>
      <c r="G214" s="2555"/>
      <c r="H214" s="2556"/>
      <c r="I214" s="2541"/>
      <c r="J214" s="2557"/>
      <c r="K214" s="2557"/>
    </row>
    <row r="215" spans="1:11" ht="34.5">
      <c r="A215" s="2579"/>
      <c r="B215" s="1345" t="s">
        <v>5079</v>
      </c>
      <c r="C215" s="82" t="s">
        <v>4563</v>
      </c>
      <c r="D215" s="322" t="s">
        <v>550</v>
      </c>
      <c r="E215" s="2538"/>
      <c r="F215" s="2539"/>
      <c r="G215" s="2555"/>
      <c r="H215" s="2556"/>
      <c r="I215" s="2541"/>
      <c r="J215" s="2557"/>
      <c r="K215" s="2557"/>
    </row>
    <row r="216" spans="1:11" ht="34.5">
      <c r="A216" s="2579"/>
      <c r="B216" s="1345" t="s">
        <v>4666</v>
      </c>
      <c r="C216" s="82" t="s">
        <v>4563</v>
      </c>
      <c r="D216" s="322" t="s">
        <v>172</v>
      </c>
      <c r="E216" s="2538"/>
      <c r="F216" s="2539"/>
      <c r="G216" s="2555"/>
      <c r="H216" s="2556"/>
      <c r="I216" s="2541"/>
      <c r="J216" s="2557"/>
      <c r="K216" s="2557"/>
    </row>
    <row r="217" spans="1:11" ht="34.5">
      <c r="A217" s="2580"/>
      <c r="B217" s="1345" t="s">
        <v>8823</v>
      </c>
      <c r="C217" s="82" t="s">
        <v>4563</v>
      </c>
      <c r="D217" s="322" t="s">
        <v>172</v>
      </c>
      <c r="E217" s="2538"/>
      <c r="F217" s="2539"/>
      <c r="G217" s="2555"/>
      <c r="H217" s="2556"/>
      <c r="I217" s="2556"/>
      <c r="J217" s="2557"/>
      <c r="K217" s="2557"/>
    </row>
    <row r="218" spans="1:11" ht="34.5">
      <c r="A218" s="2579"/>
      <c r="B218" s="1345" t="s">
        <v>4673</v>
      </c>
      <c r="C218" s="82" t="s">
        <v>4563</v>
      </c>
      <c r="D218" s="322" t="s">
        <v>172</v>
      </c>
      <c r="E218" s="2538"/>
      <c r="F218" s="2539"/>
      <c r="G218" s="852"/>
      <c r="H218" s="753"/>
      <c r="I218" s="753"/>
      <c r="J218" s="2557"/>
      <c r="K218" s="2557"/>
    </row>
    <row r="219" spans="1:11" ht="34.5">
      <c r="A219" s="2527"/>
      <c r="B219" s="1345" t="s">
        <v>5090</v>
      </c>
      <c r="C219" s="82" t="s">
        <v>4714</v>
      </c>
      <c r="D219" s="605" t="s">
        <v>183</v>
      </c>
      <c r="E219" s="2538"/>
      <c r="F219" s="2539"/>
      <c r="G219" s="852"/>
      <c r="H219" s="3793"/>
      <c r="I219" s="3353"/>
      <c r="J219" s="2557"/>
      <c r="K219" s="2557"/>
    </row>
    <row r="220" spans="1:11" ht="34.5">
      <c r="A220" s="2527"/>
      <c r="B220" s="1066" t="s">
        <v>5092</v>
      </c>
      <c r="C220" s="82" t="s">
        <v>4714</v>
      </c>
      <c r="D220" s="322" t="s">
        <v>334</v>
      </c>
      <c r="E220" s="2538"/>
      <c r="F220" s="2539"/>
      <c r="G220" s="852"/>
      <c r="H220" s="3793"/>
      <c r="I220" s="3353"/>
      <c r="J220" s="2557"/>
      <c r="K220" s="2557"/>
    </row>
    <row r="221" spans="1:11" ht="34.5">
      <c r="A221" s="2527"/>
      <c r="B221" s="852" t="s">
        <v>900</v>
      </c>
      <c r="C221" s="753" t="s">
        <v>901</v>
      </c>
      <c r="D221" s="753" t="s">
        <v>172</v>
      </c>
      <c r="E221" s="2538"/>
      <c r="F221" s="2539"/>
      <c r="G221" s="852"/>
      <c r="H221" s="3793"/>
      <c r="I221" s="3353"/>
      <c r="J221" s="2557"/>
      <c r="K221" s="2557"/>
    </row>
    <row r="222" spans="1:11" ht="34.5">
      <c r="A222" s="2527"/>
      <c r="B222" s="852" t="s">
        <v>8828</v>
      </c>
      <c r="C222" s="3793" t="s">
        <v>3450</v>
      </c>
      <c r="D222" s="3919" t="s">
        <v>3132</v>
      </c>
      <c r="E222" s="2538"/>
      <c r="F222" s="2539"/>
      <c r="G222" s="2555"/>
      <c r="H222" s="2556"/>
      <c r="I222" s="2556"/>
      <c r="J222" s="2557"/>
      <c r="K222" s="2557"/>
    </row>
    <row r="223" spans="1:11" ht="34.5">
      <c r="A223" s="2527"/>
      <c r="B223" s="852" t="s">
        <v>8670</v>
      </c>
      <c r="C223" s="3793" t="s">
        <v>3450</v>
      </c>
      <c r="D223" s="3919" t="s">
        <v>3506</v>
      </c>
      <c r="E223" s="2538"/>
      <c r="F223" s="2539"/>
      <c r="G223" s="2559"/>
      <c r="H223" s="2540"/>
      <c r="I223" s="2541"/>
      <c r="J223" s="2560"/>
      <c r="K223" s="2561"/>
    </row>
    <row r="224" spans="1:11" ht="34.5">
      <c r="A224" s="2527"/>
      <c r="B224" s="852" t="s">
        <v>4824</v>
      </c>
      <c r="C224" s="3793" t="s">
        <v>3450</v>
      </c>
      <c r="D224" s="3920" t="s">
        <v>3132</v>
      </c>
      <c r="E224" s="3915"/>
      <c r="F224" s="3916"/>
      <c r="G224" s="2581"/>
      <c r="H224" s="2582"/>
      <c r="I224" s="2556"/>
      <c r="J224" s="2582"/>
      <c r="K224" s="3917"/>
    </row>
    <row r="225" spans="1:11" ht="29.25">
      <c r="A225" s="2493" t="s">
        <v>1</v>
      </c>
      <c r="B225" s="2493"/>
      <c r="C225" s="2494"/>
      <c r="D225" s="2495"/>
      <c r="E225" s="2496"/>
      <c r="F225" s="2497"/>
      <c r="G225" s="2498"/>
      <c r="H225" s="2499"/>
      <c r="I225" s="2493"/>
      <c r="J225" s="2500"/>
      <c r="K225" s="2501"/>
    </row>
    <row r="226" spans="1:11" ht="29.25">
      <c r="A226" s="2503" t="s">
        <v>1004</v>
      </c>
      <c r="B226" s="2503"/>
      <c r="C226" s="2504"/>
      <c r="D226" s="2505"/>
      <c r="E226" s="2496"/>
      <c r="F226" s="2497"/>
      <c r="G226" s="2498"/>
      <c r="H226" s="2499"/>
      <c r="I226" s="2493"/>
      <c r="J226" s="2500"/>
      <c r="K226" s="2501"/>
    </row>
    <row r="227" spans="1:11" ht="30" thickBot="1">
      <c r="A227" s="2506"/>
      <c r="B227" s="2507"/>
      <c r="C227" s="2508"/>
      <c r="D227" s="2508"/>
      <c r="E227" s="2509"/>
      <c r="F227" s="2509"/>
      <c r="G227" s="2510"/>
      <c r="H227" s="2511"/>
      <c r="I227" s="2512"/>
      <c r="J227" s="2511"/>
      <c r="K227" s="2513"/>
    </row>
    <row r="228" spans="1:11" ht="29.25">
      <c r="A228" s="2619"/>
      <c r="B228" s="2629" t="s">
        <v>3</v>
      </c>
      <c r="C228" s="2639" t="s">
        <v>4</v>
      </c>
      <c r="D228" s="2640" t="s">
        <v>5</v>
      </c>
      <c r="E228" s="2634"/>
      <c r="F228" s="2532"/>
      <c r="G228" s="2620"/>
      <c r="H228" s="2621"/>
      <c r="I228" s="2621"/>
      <c r="J228" s="2622"/>
      <c r="K228" s="2623"/>
    </row>
    <row r="229" spans="1:11" ht="30" thickBot="1">
      <c r="A229" s="2591"/>
      <c r="B229" s="2630"/>
      <c r="C229" s="2641"/>
      <c r="D229" s="2642" t="s">
        <v>11</v>
      </c>
      <c r="E229" s="2635"/>
      <c r="F229" s="2624"/>
      <c r="G229" s="2625"/>
      <c r="H229" s="2626"/>
      <c r="I229" s="2626"/>
      <c r="J229" s="2627"/>
      <c r="K229" s="2628"/>
    </row>
    <row r="230" spans="1:11" ht="30" thickBot="1">
      <c r="A230" s="1817"/>
      <c r="B230" s="2631" t="s">
        <v>4418</v>
      </c>
      <c r="C230" s="2643" t="s">
        <v>5204</v>
      </c>
      <c r="D230" s="2661" t="s">
        <v>4407</v>
      </c>
      <c r="E230" s="2636"/>
      <c r="F230" s="2615"/>
      <c r="G230" s="2616"/>
      <c r="H230" s="2617"/>
      <c r="I230" s="2616"/>
      <c r="J230" s="2617"/>
      <c r="K230" s="2618"/>
    </row>
    <row r="231" spans="1:11" ht="29.25">
      <c r="A231" s="1806"/>
      <c r="B231" s="2631" t="s">
        <v>4418</v>
      </c>
      <c r="C231" s="2644" t="s">
        <v>5208</v>
      </c>
      <c r="D231" s="2646" t="s">
        <v>5209</v>
      </c>
      <c r="E231" s="2634"/>
      <c r="F231" s="2532"/>
      <c r="G231" s="2533"/>
      <c r="H231" s="2609"/>
      <c r="I231" s="2533"/>
      <c r="J231" s="2609"/>
      <c r="K231" s="2610"/>
    </row>
    <row r="232" spans="1:11" ht="29.25">
      <c r="A232" s="1806"/>
      <c r="B232" s="2631" t="s">
        <v>4418</v>
      </c>
      <c r="C232" s="2644" t="s">
        <v>5213</v>
      </c>
      <c r="D232" s="2645" t="s">
        <v>5214</v>
      </c>
      <c r="E232" s="2602"/>
      <c r="F232" s="2607"/>
      <c r="G232" s="2533"/>
      <c r="H232" s="2540"/>
      <c r="I232" s="2541"/>
      <c r="J232" s="2542"/>
      <c r="K232" s="2610"/>
    </row>
    <row r="233" spans="1:11" ht="29.25">
      <c r="A233" s="1806"/>
      <c r="B233" s="2631" t="s">
        <v>4418</v>
      </c>
      <c r="C233" s="2644" t="s">
        <v>5216</v>
      </c>
      <c r="D233" s="2645" t="s">
        <v>5217</v>
      </c>
      <c r="E233" s="2602"/>
      <c r="F233" s="2607"/>
      <c r="G233" s="2533"/>
      <c r="H233" s="2540"/>
      <c r="I233" s="2541"/>
      <c r="J233" s="2542"/>
      <c r="K233" s="2610"/>
    </row>
    <row r="234" spans="1:11" ht="29.25">
      <c r="A234" s="1806"/>
      <c r="B234" s="2631" t="s">
        <v>4418</v>
      </c>
      <c r="C234" s="2644" t="s">
        <v>5218</v>
      </c>
      <c r="D234" s="2646" t="s">
        <v>5219</v>
      </c>
      <c r="E234" s="2602"/>
      <c r="F234" s="2607"/>
      <c r="G234" s="2533"/>
      <c r="H234" s="2540"/>
      <c r="I234" s="2541"/>
      <c r="J234" s="2542"/>
      <c r="K234" s="2610"/>
    </row>
    <row r="235" spans="1:11" ht="29.25">
      <c r="A235" s="1806"/>
      <c r="B235" s="2631" t="s">
        <v>4418</v>
      </c>
      <c r="C235" s="2644" t="s">
        <v>5222</v>
      </c>
      <c r="D235" s="810" t="s">
        <v>3016</v>
      </c>
      <c r="E235" s="2602"/>
      <c r="F235" s="2607"/>
      <c r="G235" s="2533"/>
      <c r="H235" s="2542"/>
      <c r="I235" s="2541"/>
      <c r="J235" s="2542"/>
      <c r="K235" s="2610"/>
    </row>
    <row r="236" spans="1:11" ht="29.25">
      <c r="A236" s="1806"/>
      <c r="B236" s="2631" t="s">
        <v>4418</v>
      </c>
      <c r="C236" s="2644" t="s">
        <v>5223</v>
      </c>
      <c r="D236" s="2645" t="s">
        <v>4420</v>
      </c>
      <c r="E236" s="3912"/>
      <c r="F236" s="3921"/>
      <c r="G236" s="2611"/>
      <c r="H236" s="2540"/>
      <c r="I236" s="2541"/>
      <c r="J236" s="2551"/>
      <c r="K236" s="3922"/>
    </row>
    <row r="237" spans="1:11" ht="29.25">
      <c r="A237" s="1806"/>
      <c r="B237" s="2631" t="s">
        <v>4418</v>
      </c>
      <c r="C237" s="2644" t="s">
        <v>5225</v>
      </c>
      <c r="D237" s="2645" t="s">
        <v>4458</v>
      </c>
      <c r="E237" s="2602"/>
      <c r="F237" s="2607"/>
      <c r="G237" s="2533"/>
      <c r="H237" s="2540"/>
      <c r="I237" s="2541"/>
      <c r="J237" s="2542"/>
      <c r="K237" s="2610"/>
    </row>
    <row r="238" spans="1:11" ht="29.25">
      <c r="A238" s="1806"/>
      <c r="B238" s="2631" t="s">
        <v>4418</v>
      </c>
      <c r="C238" s="2644" t="s">
        <v>5227</v>
      </c>
      <c r="D238" s="2645" t="s">
        <v>4420</v>
      </c>
      <c r="E238" s="2602"/>
      <c r="F238" s="2607"/>
      <c r="G238" s="2533"/>
      <c r="H238" s="2540"/>
      <c r="I238" s="2541"/>
      <c r="J238" s="2542"/>
      <c r="K238" s="2610"/>
    </row>
    <row r="239" spans="1:11" ht="29.25">
      <c r="A239" s="1806"/>
      <c r="B239" s="2631" t="s">
        <v>5231</v>
      </c>
      <c r="C239" s="2644" t="s">
        <v>5232</v>
      </c>
      <c r="D239" s="2645" t="s">
        <v>4470</v>
      </c>
      <c r="E239" s="2602"/>
      <c r="F239" s="2607"/>
      <c r="G239" s="2555"/>
      <c r="H239" s="2556"/>
      <c r="I239" s="2541"/>
      <c r="J239" s="2557"/>
      <c r="K239" s="2557"/>
    </row>
    <row r="240" spans="1:11" ht="29.25">
      <c r="A240" s="1806"/>
      <c r="B240" s="1464" t="s">
        <v>5234</v>
      </c>
      <c r="C240" s="2644" t="s">
        <v>4516</v>
      </c>
      <c r="D240" s="2645" t="s">
        <v>4517</v>
      </c>
      <c r="E240" s="2602"/>
      <c r="F240" s="2607"/>
      <c r="G240" s="2541"/>
      <c r="H240" s="2556"/>
      <c r="I240" s="2541"/>
      <c r="J240" s="2560"/>
      <c r="K240" s="2612"/>
    </row>
    <row r="241" spans="1:11" ht="30" thickBot="1">
      <c r="A241" s="1806"/>
      <c r="B241" s="2667" t="s">
        <v>5236</v>
      </c>
      <c r="C241" s="2643" t="s">
        <v>5237</v>
      </c>
      <c r="D241" s="2647" t="s">
        <v>3088</v>
      </c>
      <c r="E241" s="2602"/>
      <c r="F241" s="2607"/>
      <c r="G241" s="2541"/>
      <c r="H241" s="2540"/>
      <c r="I241" s="2541"/>
      <c r="J241" s="2560"/>
      <c r="K241" s="2612"/>
    </row>
    <row r="242" spans="1:11" ht="29.25">
      <c r="A242" s="1806"/>
      <c r="B242" s="2668" t="s">
        <v>4527</v>
      </c>
      <c r="C242" s="2648" t="s">
        <v>5240</v>
      </c>
      <c r="D242" s="2649" t="s">
        <v>2976</v>
      </c>
      <c r="E242" s="2602"/>
      <c r="F242" s="2607"/>
      <c r="G242" s="2541"/>
      <c r="H242" s="2540"/>
      <c r="I242" s="2541"/>
      <c r="J242" s="2560"/>
      <c r="K242" s="2612"/>
    </row>
    <row r="243" spans="1:11" ht="29.25">
      <c r="A243" s="1806"/>
      <c r="B243" s="2669" t="s">
        <v>4527</v>
      </c>
      <c r="C243" s="2644" t="s">
        <v>5241</v>
      </c>
      <c r="D243" s="2645" t="s">
        <v>5242</v>
      </c>
      <c r="E243" s="2602"/>
      <c r="F243" s="2607"/>
      <c r="G243" s="2566"/>
      <c r="H243" s="2565"/>
      <c r="I243" s="2566"/>
      <c r="J243" s="2567"/>
      <c r="K243" s="2613"/>
    </row>
    <row r="244" spans="1:11" ht="35.25" thickBot="1">
      <c r="A244" s="1806"/>
      <c r="B244" s="2669" t="s">
        <v>4527</v>
      </c>
      <c r="C244" s="2644" t="s">
        <v>5243</v>
      </c>
      <c r="D244" s="1121" t="s">
        <v>5244</v>
      </c>
      <c r="E244" s="2602"/>
      <c r="F244" s="2607"/>
      <c r="G244" s="2566"/>
      <c r="H244" s="2565"/>
      <c r="I244" s="2566"/>
      <c r="J244" s="2567"/>
      <c r="K244" s="2613"/>
    </row>
    <row r="245" spans="1:11" ht="30" thickBot="1">
      <c r="A245" s="1806"/>
      <c r="B245" s="2670" t="s">
        <v>4527</v>
      </c>
      <c r="C245" s="2650" t="s">
        <v>4583</v>
      </c>
      <c r="D245" s="2651" t="s">
        <v>4584</v>
      </c>
      <c r="E245" s="2637"/>
      <c r="F245" s="2608"/>
      <c r="G245" s="2541"/>
      <c r="H245" s="2556"/>
      <c r="I245" s="2541"/>
      <c r="J245" s="2560"/>
      <c r="K245" s="2613"/>
    </row>
    <row r="246" spans="1:11" ht="30" thickBot="1">
      <c r="A246" s="1806"/>
      <c r="B246" s="2671" t="s">
        <v>912</v>
      </c>
      <c r="C246" s="2648" t="s">
        <v>4531</v>
      </c>
      <c r="D246" s="2652" t="s">
        <v>5246</v>
      </c>
      <c r="E246" s="2638"/>
      <c r="F246" s="2607"/>
      <c r="G246" s="2555"/>
      <c r="H246" s="2556"/>
      <c r="I246" s="2541"/>
      <c r="J246" s="2557"/>
      <c r="K246" s="2557"/>
    </row>
    <row r="247" spans="1:11" ht="29.25">
      <c r="A247" s="1806"/>
      <c r="B247" s="2632" t="s">
        <v>912</v>
      </c>
      <c r="C247" s="2648" t="s">
        <v>4537</v>
      </c>
      <c r="D247" s="2652" t="s">
        <v>5248</v>
      </c>
      <c r="E247" s="2638"/>
      <c r="F247" s="2607"/>
      <c r="G247" s="2555"/>
      <c r="H247" s="2556"/>
      <c r="I247" s="2541"/>
      <c r="J247" s="2557"/>
      <c r="K247" s="2557"/>
    </row>
    <row r="248" spans="1:11" ht="30" thickBot="1">
      <c r="A248" s="1903"/>
      <c r="B248" s="1413" t="s">
        <v>912</v>
      </c>
      <c r="C248" s="2653" t="s">
        <v>4544</v>
      </c>
      <c r="D248" s="2654" t="s">
        <v>5249</v>
      </c>
      <c r="E248" s="2602"/>
      <c r="F248" s="2607"/>
      <c r="G248" s="2555"/>
      <c r="H248" s="2556"/>
      <c r="I248" s="2541"/>
      <c r="J248" s="2557"/>
      <c r="K248" s="2557"/>
    </row>
    <row r="249" spans="1:11" ht="30" thickBot="1">
      <c r="A249" s="1806"/>
      <c r="B249" s="1413" t="s">
        <v>912</v>
      </c>
      <c r="C249" s="2653" t="s">
        <v>4558</v>
      </c>
      <c r="D249" s="2654" t="s">
        <v>3088</v>
      </c>
      <c r="E249" s="2602"/>
      <c r="F249" s="2607"/>
      <c r="G249" s="2555"/>
      <c r="H249" s="2556"/>
      <c r="I249" s="2541"/>
      <c r="J249" s="2557"/>
      <c r="K249" s="2557"/>
    </row>
    <row r="250" spans="1:11" ht="29.25">
      <c r="A250" s="1806"/>
      <c r="B250" s="1413" t="s">
        <v>912</v>
      </c>
      <c r="C250" s="2653" t="s">
        <v>913</v>
      </c>
      <c r="D250" s="2655" t="s">
        <v>3088</v>
      </c>
      <c r="E250" s="2602"/>
      <c r="F250" s="2607"/>
      <c r="G250" s="2555"/>
      <c r="H250" s="2556"/>
      <c r="I250" s="2541"/>
      <c r="J250" s="2557"/>
      <c r="K250" s="2557"/>
    </row>
    <row r="251" spans="1:11" ht="30" thickBot="1">
      <c r="A251" s="1806"/>
      <c r="B251" s="2633" t="s">
        <v>5437</v>
      </c>
      <c r="C251" s="2656" t="s">
        <v>5438</v>
      </c>
      <c r="D251" s="2657" t="s">
        <v>5439</v>
      </c>
      <c r="E251" s="2602"/>
      <c r="F251" s="2607"/>
      <c r="G251" s="2555"/>
      <c r="H251" s="2556"/>
      <c r="I251" s="2541"/>
      <c r="J251" s="2557"/>
      <c r="K251" s="2557"/>
    </row>
    <row r="252" spans="1:11" ht="32.25" thickTop="1">
      <c r="A252" s="1806"/>
      <c r="B252" s="852" t="s">
        <v>900</v>
      </c>
      <c r="C252" s="753" t="s">
        <v>901</v>
      </c>
      <c r="D252" s="753" t="s">
        <v>172</v>
      </c>
      <c r="E252" s="2602"/>
      <c r="F252" s="2607"/>
      <c r="G252" s="2555"/>
      <c r="H252" s="2556"/>
      <c r="I252" s="2556"/>
      <c r="J252" s="2557"/>
      <c r="K252" s="2557"/>
    </row>
    <row r="253" spans="1:11" ht="34.5">
      <c r="A253" s="1806"/>
      <c r="B253" s="852" t="s">
        <v>8828</v>
      </c>
      <c r="C253" s="3793" t="s">
        <v>3450</v>
      </c>
      <c r="D253" s="3353" t="s">
        <v>3132</v>
      </c>
      <c r="E253" s="2602"/>
      <c r="F253" s="2607"/>
      <c r="G253" s="2555"/>
      <c r="H253" s="2556"/>
      <c r="I253" s="2556"/>
      <c r="J253" s="2557"/>
      <c r="K253" s="2557"/>
    </row>
    <row r="254" spans="1:11" ht="34.5">
      <c r="A254" s="1806"/>
      <c r="B254" s="852" t="s">
        <v>8670</v>
      </c>
      <c r="C254" s="3793" t="s">
        <v>3450</v>
      </c>
      <c r="D254" s="3353" t="s">
        <v>3506</v>
      </c>
      <c r="E254" s="2602"/>
      <c r="F254" s="2607"/>
      <c r="G254" s="2555"/>
      <c r="H254" s="2556"/>
      <c r="I254" s="2556"/>
      <c r="J254" s="2557"/>
      <c r="K254" s="2557"/>
    </row>
    <row r="255" spans="1:11" ht="34.5">
      <c r="A255" s="1806"/>
      <c r="B255" s="852" t="s">
        <v>4824</v>
      </c>
      <c r="C255" s="3793" t="s">
        <v>3450</v>
      </c>
      <c r="D255" s="3353" t="s">
        <v>3132</v>
      </c>
      <c r="E255" s="2602"/>
      <c r="F255" s="2607"/>
      <c r="G255" s="2555"/>
      <c r="H255" s="2556"/>
      <c r="I255" s="2556"/>
      <c r="J255" s="2557"/>
      <c r="K255" s="2557"/>
    </row>
    <row r="256" spans="1:11" ht="34.5">
      <c r="A256" s="1806"/>
      <c r="B256" s="2672"/>
      <c r="C256" s="2658"/>
      <c r="D256" s="322"/>
      <c r="E256" s="2602"/>
      <c r="F256" s="2607"/>
      <c r="G256" s="2555"/>
      <c r="H256" s="2556"/>
      <c r="I256" s="2556"/>
      <c r="J256" s="2557"/>
      <c r="K256" s="2557"/>
    </row>
    <row r="257" spans="1:11" ht="34.5">
      <c r="A257" s="1806"/>
      <c r="B257" s="2672"/>
      <c r="C257" s="2658"/>
      <c r="D257" s="322"/>
      <c r="E257" s="2602"/>
      <c r="F257" s="2607"/>
      <c r="G257" s="2555"/>
      <c r="H257" s="2556"/>
      <c r="I257" s="2556"/>
      <c r="J257" s="2557"/>
      <c r="K257" s="2557"/>
    </row>
    <row r="258" spans="1:11" ht="34.5">
      <c r="A258" s="1806"/>
      <c r="B258" s="2672"/>
      <c r="C258" s="2658"/>
      <c r="D258" s="322"/>
      <c r="E258" s="2602"/>
      <c r="F258" s="2607"/>
      <c r="G258" s="2541"/>
      <c r="H258" s="2540"/>
      <c r="I258" s="2541"/>
      <c r="J258" s="2560"/>
      <c r="K258" s="2612"/>
    </row>
    <row r="259" spans="1:11" ht="34.5">
      <c r="A259" s="1806"/>
      <c r="B259" s="2672"/>
      <c r="C259" s="2658"/>
      <c r="D259" s="322"/>
      <c r="E259" s="2602"/>
      <c r="F259" s="2607"/>
      <c r="G259" s="2555"/>
      <c r="H259" s="2582"/>
      <c r="I259" s="2556"/>
      <c r="J259" s="2582"/>
      <c r="K259" s="3923"/>
    </row>
    <row r="260" spans="1:11" ht="34.5">
      <c r="A260" s="1806"/>
      <c r="B260" s="2672"/>
      <c r="C260" s="2658"/>
      <c r="D260" s="968"/>
      <c r="E260" s="2602"/>
      <c r="F260" s="2607"/>
      <c r="G260" s="2555"/>
      <c r="H260" s="2556"/>
      <c r="I260" s="2556"/>
      <c r="J260" s="2582"/>
      <c r="K260" s="3923"/>
    </row>
    <row r="261" spans="1:11" ht="34.5">
      <c r="A261" s="1806"/>
      <c r="B261" s="2672"/>
      <c r="C261" s="2658"/>
      <c r="D261" s="968"/>
      <c r="E261" s="2602"/>
      <c r="F261" s="2607"/>
      <c r="G261" s="2555"/>
      <c r="H261" s="2582"/>
      <c r="I261" s="2556"/>
      <c r="J261" s="2582"/>
      <c r="K261" s="3923"/>
    </row>
    <row r="262" spans="1:11" ht="35.25" thickBot="1">
      <c r="A262" s="1903"/>
      <c r="B262" s="2672"/>
      <c r="C262" s="2659"/>
      <c r="D262" s="2660"/>
      <c r="E262" s="2602"/>
      <c r="F262" s="2607"/>
      <c r="G262" s="2614"/>
      <c r="H262" s="2614"/>
      <c r="I262" s="2614"/>
      <c r="J262" s="2614"/>
      <c r="K262" s="2614"/>
    </row>
    <row r="263" spans="1:11" ht="29.25">
      <c r="A263" s="2493" t="s">
        <v>1</v>
      </c>
      <c r="B263" s="2493"/>
      <c r="C263" s="2494"/>
      <c r="D263" s="2495"/>
      <c r="E263" s="2496"/>
      <c r="F263" s="2497"/>
      <c r="G263" s="2498"/>
      <c r="H263" s="2499"/>
      <c r="I263" s="2493"/>
      <c r="J263" s="2500"/>
      <c r="K263" s="2501"/>
    </row>
    <row r="264" spans="1:11" ht="29.25">
      <c r="A264" s="2503" t="s">
        <v>1004</v>
      </c>
      <c r="B264" s="2503"/>
      <c r="C264" s="2504"/>
      <c r="D264" s="2505"/>
      <c r="E264" s="2496"/>
      <c r="F264" s="2497"/>
      <c r="G264" s="2498"/>
      <c r="H264" s="2499"/>
      <c r="I264" s="2493"/>
      <c r="J264" s="2500"/>
      <c r="K264" s="2501"/>
    </row>
    <row r="265" spans="1:11" ht="30" thickBot="1">
      <c r="A265" s="2506"/>
      <c r="B265" s="2507"/>
      <c r="C265" s="2508"/>
      <c r="D265" s="2508"/>
      <c r="E265" s="2509"/>
      <c r="F265" s="2509"/>
      <c r="G265" s="2510"/>
      <c r="H265" s="2511"/>
      <c r="I265" s="2512"/>
      <c r="J265" s="2511"/>
      <c r="K265" s="2513"/>
    </row>
    <row r="266" spans="1:11" ht="29.25">
      <c r="A266" s="2619"/>
      <c r="B266" s="2629" t="s">
        <v>3</v>
      </c>
      <c r="C266" s="2639" t="s">
        <v>4</v>
      </c>
      <c r="D266" s="2640" t="s">
        <v>5</v>
      </c>
      <c r="E266" s="2634"/>
      <c r="F266" s="2532"/>
      <c r="G266" s="2620"/>
      <c r="H266" s="2621"/>
      <c r="I266" s="2621"/>
      <c r="J266" s="2622"/>
      <c r="K266" s="2623"/>
    </row>
    <row r="267" spans="1:11" ht="30" thickBot="1">
      <c r="A267" s="2591"/>
      <c r="B267" s="2630"/>
      <c r="C267" s="2641"/>
      <c r="D267" s="2642" t="s">
        <v>11</v>
      </c>
      <c r="E267" s="2635"/>
      <c r="F267" s="2624"/>
      <c r="G267" s="2625"/>
      <c r="H267" s="2626"/>
      <c r="I267" s="2626"/>
      <c r="J267" s="2627"/>
      <c r="K267" s="2628"/>
    </row>
    <row r="268" spans="1:11" ht="38.25">
      <c r="A268" s="1817"/>
      <c r="B268" s="1191" t="s">
        <v>8053</v>
      </c>
      <c r="C268" s="1185"/>
      <c r="D268" s="632" t="s">
        <v>8054</v>
      </c>
      <c r="E268" s="2665"/>
      <c r="F268" s="2663"/>
      <c r="G268" s="2616"/>
      <c r="H268" s="2617"/>
      <c r="I268" s="2616"/>
      <c r="J268" s="2617"/>
      <c r="K268" s="2618"/>
    </row>
    <row r="269" spans="1:11" ht="34.5">
      <c r="A269" s="1806"/>
      <c r="B269" s="191" t="s">
        <v>8064</v>
      </c>
      <c r="C269" s="82" t="s">
        <v>3070</v>
      </c>
      <c r="D269" s="416" t="s">
        <v>5533</v>
      </c>
      <c r="E269" s="2666"/>
      <c r="F269" s="2662"/>
      <c r="G269" s="2533"/>
      <c r="H269" s="2609"/>
      <c r="I269" s="2533"/>
      <c r="J269" s="2609"/>
      <c r="K269" s="2610"/>
    </row>
    <row r="270" spans="1:11" ht="34.5">
      <c r="A270" s="1806"/>
      <c r="B270" s="259" t="s">
        <v>8065</v>
      </c>
      <c r="C270" s="82" t="s">
        <v>3070</v>
      </c>
      <c r="D270" s="416" t="s">
        <v>5533</v>
      </c>
      <c r="E270" s="2602"/>
      <c r="F270" s="2607"/>
      <c r="G270" s="2533"/>
      <c r="H270" s="2540"/>
      <c r="I270" s="2541"/>
      <c r="J270" s="2542"/>
      <c r="K270" s="2610"/>
    </row>
    <row r="271" spans="1:11" ht="38.25">
      <c r="A271" s="1806"/>
      <c r="B271" s="259" t="s">
        <v>8067</v>
      </c>
      <c r="C271" s="1412"/>
      <c r="D271" s="632"/>
      <c r="E271" s="2602"/>
      <c r="F271" s="2607"/>
      <c r="G271" s="2533"/>
      <c r="H271" s="2540"/>
      <c r="I271" s="2541"/>
      <c r="J271" s="2542"/>
      <c r="K271" s="2610"/>
    </row>
    <row r="272" spans="1:11" ht="34.5">
      <c r="A272" s="1806"/>
      <c r="B272" s="259"/>
      <c r="C272" s="82"/>
      <c r="D272" s="416"/>
      <c r="E272" s="2602"/>
      <c r="F272" s="2607"/>
      <c r="G272" s="2533"/>
      <c r="H272" s="2540"/>
      <c r="I272" s="2541"/>
      <c r="J272" s="2542"/>
      <c r="K272" s="2610"/>
    </row>
    <row r="273" spans="1:11" ht="34.5">
      <c r="A273" s="1806"/>
      <c r="B273" s="227" t="s">
        <v>8068</v>
      </c>
      <c r="C273" s="82" t="s">
        <v>3070</v>
      </c>
      <c r="D273" s="416" t="s">
        <v>4337</v>
      </c>
      <c r="E273" s="2602"/>
      <c r="F273" s="2607"/>
      <c r="G273" s="2533"/>
      <c r="H273" s="2542"/>
      <c r="I273" s="2541"/>
      <c r="J273" s="2542"/>
      <c r="K273" s="2610"/>
    </row>
    <row r="274" spans="1:11" ht="34.5">
      <c r="A274" s="1806"/>
      <c r="B274" s="227" t="s">
        <v>5547</v>
      </c>
      <c r="C274" s="82" t="s">
        <v>3070</v>
      </c>
      <c r="D274" s="416" t="s">
        <v>4337</v>
      </c>
      <c r="E274" s="3912"/>
      <c r="F274" s="3921"/>
      <c r="G274" s="2611"/>
      <c r="H274" s="2540"/>
      <c r="I274" s="2541"/>
      <c r="J274" s="2551"/>
      <c r="K274" s="3922"/>
    </row>
    <row r="275" spans="1:11" ht="38.25">
      <c r="A275" s="1806"/>
      <c r="B275" s="993"/>
      <c r="C275" s="1412"/>
      <c r="D275" s="632"/>
      <c r="E275" s="2602"/>
      <c r="F275" s="2607"/>
      <c r="G275" s="2533"/>
      <c r="H275" s="2540"/>
      <c r="I275" s="2541"/>
      <c r="J275" s="2542"/>
      <c r="K275" s="2610"/>
    </row>
    <row r="276" spans="1:11" ht="34.5">
      <c r="A276" s="1806"/>
      <c r="B276" s="225" t="s">
        <v>5617</v>
      </c>
      <c r="C276" s="362" t="s">
        <v>3070</v>
      </c>
      <c r="D276" s="358" t="s">
        <v>5533</v>
      </c>
      <c r="E276" s="2602"/>
      <c r="F276" s="2607"/>
      <c r="G276" s="2533"/>
      <c r="H276" s="2540"/>
      <c r="I276" s="2541"/>
      <c r="J276" s="2542"/>
      <c r="K276" s="2610"/>
    </row>
    <row r="277" spans="1:11" ht="34.5">
      <c r="A277" s="1806"/>
      <c r="B277" s="225" t="s">
        <v>5623</v>
      </c>
      <c r="C277" s="362" t="s">
        <v>3070</v>
      </c>
      <c r="D277" s="358" t="s">
        <v>5533</v>
      </c>
      <c r="E277" s="2602"/>
      <c r="F277" s="2607"/>
      <c r="G277" s="2555"/>
      <c r="H277" s="2556"/>
      <c r="I277" s="2541"/>
      <c r="J277" s="2557"/>
      <c r="K277" s="2557"/>
    </row>
    <row r="278" spans="1:11" ht="34.5">
      <c r="A278" s="1806"/>
      <c r="B278" s="225" t="s">
        <v>5630</v>
      </c>
      <c r="C278" s="362" t="s">
        <v>3070</v>
      </c>
      <c r="D278" s="358" t="s">
        <v>4337</v>
      </c>
      <c r="E278" s="2602"/>
      <c r="F278" s="2607"/>
      <c r="G278" s="2541"/>
      <c r="H278" s="2556"/>
      <c r="I278" s="2541"/>
      <c r="J278" s="2560"/>
      <c r="K278" s="2612"/>
    </row>
    <row r="279" spans="1:11" ht="34.5">
      <c r="A279" s="2664"/>
      <c r="B279" s="225" t="s">
        <v>8061</v>
      </c>
      <c r="C279" s="362" t="s">
        <v>3070</v>
      </c>
      <c r="D279" s="358" t="s">
        <v>5533</v>
      </c>
      <c r="E279" s="2602"/>
      <c r="F279" s="2607"/>
      <c r="G279" s="2541"/>
      <c r="H279" s="2540"/>
      <c r="I279" s="2541"/>
      <c r="J279" s="2560"/>
      <c r="K279" s="2612"/>
    </row>
    <row r="280" spans="1:11" ht="34.5">
      <c r="A280" s="416"/>
      <c r="B280" s="225" t="s">
        <v>8062</v>
      </c>
      <c r="C280" s="362" t="s">
        <v>3070</v>
      </c>
      <c r="D280" s="358" t="s">
        <v>5533</v>
      </c>
      <c r="E280" s="2602"/>
      <c r="F280" s="2607"/>
      <c r="G280" s="2541"/>
      <c r="H280" s="2540"/>
      <c r="I280" s="2541"/>
      <c r="J280" s="2560"/>
      <c r="K280" s="2612"/>
    </row>
    <row r="281" spans="1:11" ht="34.5">
      <c r="A281" s="416"/>
      <c r="B281" s="28" t="s">
        <v>8069</v>
      </c>
      <c r="C281" s="48" t="s">
        <v>8070</v>
      </c>
      <c r="D281" s="29" t="s">
        <v>8071</v>
      </c>
      <c r="E281" s="2602"/>
      <c r="F281" s="2607"/>
      <c r="G281" s="2566"/>
      <c r="H281" s="2565"/>
      <c r="I281" s="2566"/>
      <c r="J281" s="2567"/>
      <c r="K281" s="2613"/>
    </row>
    <row r="282" spans="1:11" ht="35.25" thickBot="1">
      <c r="A282" s="416"/>
      <c r="B282" s="62" t="s">
        <v>6052</v>
      </c>
      <c r="C282" s="48" t="s">
        <v>8070</v>
      </c>
      <c r="D282" s="29" t="s">
        <v>8071</v>
      </c>
      <c r="E282" s="2602"/>
      <c r="F282" s="2607"/>
      <c r="G282" s="2566"/>
      <c r="H282" s="2565"/>
      <c r="I282" s="2566"/>
      <c r="J282" s="2567"/>
      <c r="K282" s="2613"/>
    </row>
    <row r="283" spans="1:11" ht="34.5">
      <c r="A283" s="416"/>
      <c r="B283" s="28" t="s">
        <v>8075</v>
      </c>
      <c r="C283" s="583" t="s">
        <v>8076</v>
      </c>
      <c r="D283" s="29" t="s">
        <v>8071</v>
      </c>
      <c r="E283" s="2637"/>
      <c r="F283" s="2608"/>
      <c r="G283" s="2541"/>
      <c r="H283" s="2556"/>
      <c r="I283" s="2541"/>
      <c r="J283" s="2560"/>
      <c r="K283" s="2613"/>
    </row>
    <row r="284" spans="1:11" ht="34.5">
      <c r="A284" s="416"/>
      <c r="B284" s="28" t="s">
        <v>8077</v>
      </c>
      <c r="C284" s="583" t="s">
        <v>8076</v>
      </c>
      <c r="D284" s="29" t="s">
        <v>8071</v>
      </c>
      <c r="E284" s="2638"/>
      <c r="F284" s="2607"/>
      <c r="G284" s="2555"/>
      <c r="H284" s="2556"/>
      <c r="I284" s="2541"/>
      <c r="J284" s="2557"/>
      <c r="K284" s="2557"/>
    </row>
    <row r="285" spans="1:11" ht="34.5">
      <c r="A285" s="1817"/>
      <c r="B285" s="259" t="s">
        <v>8078</v>
      </c>
      <c r="C285" s="1871" t="s">
        <v>8079</v>
      </c>
      <c r="D285" s="375" t="s">
        <v>5979</v>
      </c>
      <c r="E285" s="2638"/>
      <c r="F285" s="2607"/>
      <c r="G285" s="2555"/>
      <c r="H285" s="2556"/>
      <c r="I285" s="2541"/>
      <c r="J285" s="2557"/>
      <c r="K285" s="2557"/>
    </row>
    <row r="286" spans="1:11" ht="38.25">
      <c r="A286" s="1903"/>
      <c r="B286" s="993"/>
      <c r="C286" s="1412"/>
      <c r="D286" s="632"/>
      <c r="E286" s="2602"/>
      <c r="F286" s="2607"/>
      <c r="G286" s="2555"/>
      <c r="H286" s="2556"/>
      <c r="I286" s="2541"/>
      <c r="J286" s="2557"/>
      <c r="K286" s="2557"/>
    </row>
    <row r="287" spans="1:11" ht="34.5">
      <c r="A287" s="1806"/>
      <c r="B287" s="191" t="s">
        <v>8064</v>
      </c>
      <c r="C287" s="82" t="s">
        <v>3070</v>
      </c>
      <c r="D287" s="416" t="s">
        <v>5533</v>
      </c>
      <c r="E287" s="2602"/>
      <c r="F287" s="2607"/>
      <c r="G287" s="2555"/>
      <c r="H287" s="2556"/>
      <c r="I287" s="2541"/>
      <c r="J287" s="2557"/>
      <c r="K287" s="2557"/>
    </row>
    <row r="288" spans="1:11" ht="34.5">
      <c r="A288" s="1806"/>
      <c r="B288" s="259" t="s">
        <v>8065</v>
      </c>
      <c r="C288" s="82" t="s">
        <v>3070</v>
      </c>
      <c r="D288" s="416" t="s">
        <v>5533</v>
      </c>
      <c r="E288" s="2602"/>
      <c r="F288" s="2607"/>
      <c r="G288" s="2555"/>
      <c r="H288" s="2556"/>
      <c r="I288" s="2541"/>
      <c r="J288" s="2557"/>
      <c r="K288" s="2557"/>
    </row>
    <row r="289" spans="1:11" ht="38.25">
      <c r="A289" s="1806"/>
      <c r="B289" s="259" t="s">
        <v>8067</v>
      </c>
      <c r="C289" s="1412"/>
      <c r="D289" s="632"/>
      <c r="E289" s="2602"/>
      <c r="F289" s="2607"/>
      <c r="G289" s="2555"/>
      <c r="H289" s="2556"/>
      <c r="I289" s="2541"/>
      <c r="J289" s="2557"/>
      <c r="K289" s="2557"/>
    </row>
    <row r="290" spans="1:11" ht="34.5">
      <c r="A290" s="1806"/>
      <c r="B290" s="227" t="s">
        <v>8068</v>
      </c>
      <c r="C290" s="82" t="s">
        <v>3070</v>
      </c>
      <c r="D290" s="416" t="s">
        <v>4337</v>
      </c>
      <c r="E290" s="2602"/>
      <c r="F290" s="2607"/>
      <c r="G290" s="2555"/>
      <c r="H290" s="2556"/>
      <c r="I290" s="2556"/>
      <c r="J290" s="2557"/>
      <c r="K290" s="2557"/>
    </row>
    <row r="291" spans="1:11" ht="34.5">
      <c r="A291" s="1806"/>
      <c r="B291" s="227" t="s">
        <v>5547</v>
      </c>
      <c r="C291" s="82" t="s">
        <v>3070</v>
      </c>
      <c r="D291" s="416" t="s">
        <v>4337</v>
      </c>
      <c r="E291" s="2602"/>
      <c r="F291" s="2607"/>
      <c r="G291" s="2555"/>
      <c r="H291" s="2556"/>
      <c r="I291" s="2556"/>
      <c r="J291" s="2557"/>
      <c r="K291" s="2557"/>
    </row>
    <row r="292" spans="1:11" ht="34.5">
      <c r="A292" s="1806"/>
      <c r="B292" s="225" t="s">
        <v>5617</v>
      </c>
      <c r="C292" s="362" t="s">
        <v>3070</v>
      </c>
      <c r="D292" s="358" t="s">
        <v>5533</v>
      </c>
      <c r="E292" s="2602"/>
      <c r="F292" s="2607"/>
      <c r="G292" s="2555"/>
      <c r="H292" s="2556"/>
      <c r="I292" s="2556"/>
      <c r="J292" s="2557"/>
      <c r="K292" s="2557"/>
    </row>
    <row r="293" spans="1:11" ht="34.5">
      <c r="A293" s="1806"/>
      <c r="B293" s="225" t="s">
        <v>5623</v>
      </c>
      <c r="C293" s="362" t="s">
        <v>3070</v>
      </c>
      <c r="D293" s="358" t="s">
        <v>5533</v>
      </c>
      <c r="E293" s="2602"/>
      <c r="F293" s="2607"/>
      <c r="G293" s="2555"/>
      <c r="H293" s="2556"/>
      <c r="I293" s="2556"/>
      <c r="J293" s="2557"/>
      <c r="K293" s="2557"/>
    </row>
    <row r="294" spans="1:11" ht="34.5">
      <c r="A294" s="1806"/>
      <c r="B294" s="225" t="s">
        <v>5630</v>
      </c>
      <c r="C294" s="362" t="s">
        <v>3070</v>
      </c>
      <c r="D294" s="358" t="s">
        <v>4337</v>
      </c>
      <c r="E294" s="2602"/>
      <c r="F294" s="2607"/>
      <c r="G294" s="2555"/>
      <c r="H294" s="2556"/>
      <c r="I294" s="2556"/>
      <c r="J294" s="2557"/>
      <c r="K294" s="2557"/>
    </row>
    <row r="295" spans="1:11" ht="34.5">
      <c r="A295" s="1806"/>
      <c r="B295" s="225" t="s">
        <v>8061</v>
      </c>
      <c r="C295" s="362" t="s">
        <v>3070</v>
      </c>
      <c r="D295" s="358" t="s">
        <v>5533</v>
      </c>
      <c r="E295" s="2602"/>
      <c r="F295" s="2607"/>
      <c r="G295" s="2555"/>
      <c r="H295" s="2556"/>
      <c r="I295" s="2556"/>
      <c r="J295" s="2557"/>
      <c r="K295" s="2557"/>
    </row>
    <row r="296" spans="1:11" ht="34.5">
      <c r="A296" s="1806"/>
      <c r="B296" s="939"/>
      <c r="C296" s="2658"/>
      <c r="D296" s="322"/>
      <c r="E296" s="2602"/>
      <c r="F296" s="2607"/>
      <c r="G296" s="2541"/>
      <c r="H296" s="2540"/>
      <c r="I296" s="2541"/>
      <c r="J296" s="2560"/>
      <c r="K296" s="2612"/>
    </row>
    <row r="297" spans="1:11" ht="29.25">
      <c r="A297" s="2493"/>
      <c r="B297" s="2493"/>
      <c r="C297" s="2494"/>
      <c r="D297" s="2495"/>
      <c r="E297" s="2496"/>
      <c r="F297" s="2497"/>
      <c r="G297" s="2498"/>
      <c r="H297" s="2499"/>
      <c r="I297" s="2493"/>
      <c r="J297" s="2500"/>
      <c r="K297" s="2501"/>
    </row>
    <row r="298" spans="1:11" ht="29.25">
      <c r="A298" s="2493" t="s">
        <v>1</v>
      </c>
      <c r="B298" s="2493"/>
      <c r="C298" s="2494"/>
      <c r="D298" s="2495"/>
      <c r="E298" s="2496"/>
      <c r="F298" s="2497"/>
      <c r="G298" s="2498"/>
      <c r="H298" s="2499"/>
      <c r="I298" s="2493"/>
      <c r="J298" s="2500"/>
      <c r="K298" s="2501"/>
    </row>
    <row r="299" spans="1:11" ht="29.25">
      <c r="A299" s="2503" t="s">
        <v>1004</v>
      </c>
      <c r="B299" s="2503"/>
      <c r="C299" s="2504"/>
      <c r="D299" s="2505"/>
      <c r="E299" s="2496"/>
      <c r="F299" s="2497"/>
      <c r="G299" s="2498"/>
      <c r="H299" s="2499"/>
      <c r="I299" s="2493"/>
      <c r="J299" s="2500"/>
      <c r="K299" s="2501"/>
    </row>
    <row r="300" spans="1:11" ht="30" thickBot="1">
      <c r="A300" s="2506"/>
      <c r="B300" s="2507"/>
      <c r="C300" s="2508"/>
      <c r="D300" s="2508"/>
      <c r="E300" s="2509"/>
      <c r="F300" s="2509"/>
      <c r="G300" s="2510"/>
      <c r="H300" s="2511"/>
      <c r="I300" s="2512"/>
      <c r="J300" s="2511"/>
      <c r="K300" s="2513"/>
    </row>
    <row r="301" spans="1:11" ht="29.25">
      <c r="A301" s="2619"/>
      <c r="B301" s="2629" t="s">
        <v>3</v>
      </c>
      <c r="C301" s="2639" t="s">
        <v>4</v>
      </c>
      <c r="D301" s="2640" t="s">
        <v>5</v>
      </c>
      <c r="E301" s="2634"/>
      <c r="F301" s="2532"/>
      <c r="G301" s="2620"/>
      <c r="H301" s="2621"/>
      <c r="I301" s="2621"/>
      <c r="J301" s="2622"/>
      <c r="K301" s="2623"/>
    </row>
    <row r="302" spans="1:11" ht="30" thickBot="1">
      <c r="A302" s="2591"/>
      <c r="B302" s="2630"/>
      <c r="C302" s="2641"/>
      <c r="D302" s="2642" t="s">
        <v>11</v>
      </c>
      <c r="E302" s="2635"/>
      <c r="F302" s="2624"/>
      <c r="G302" s="2625"/>
      <c r="H302" s="2626"/>
      <c r="I302" s="2626"/>
      <c r="J302" s="2627"/>
      <c r="K302" s="2628"/>
    </row>
    <row r="303" spans="1:11" ht="34.5">
      <c r="B303" s="70" t="s">
        <v>5516</v>
      </c>
      <c r="C303" s="82" t="s">
        <v>3070</v>
      </c>
      <c r="D303" s="162" t="s">
        <v>3442</v>
      </c>
    </row>
    <row r="304" spans="1:11" ht="34.5">
      <c r="B304" s="70" t="s">
        <v>5521</v>
      </c>
      <c r="C304" s="82" t="s">
        <v>3070</v>
      </c>
      <c r="D304" s="29" t="s">
        <v>4337</v>
      </c>
    </row>
    <row r="305" spans="2:4" ht="34.5">
      <c r="B305" s="70" t="s">
        <v>8084</v>
      </c>
      <c r="C305" s="82" t="s">
        <v>3070</v>
      </c>
      <c r="D305" s="29" t="s">
        <v>4337</v>
      </c>
    </row>
    <row r="306" spans="2:4" ht="34.5">
      <c r="B306" s="70" t="s">
        <v>5528</v>
      </c>
      <c r="C306" s="82" t="s">
        <v>3070</v>
      </c>
      <c r="D306" s="29" t="s">
        <v>4337</v>
      </c>
    </row>
    <row r="307" spans="2:4" ht="34.5">
      <c r="B307" s="70" t="s">
        <v>5530</v>
      </c>
      <c r="C307" s="82" t="s">
        <v>3070</v>
      </c>
      <c r="D307" s="29" t="s">
        <v>4337</v>
      </c>
    </row>
    <row r="308" spans="2:4" ht="34.5">
      <c r="B308" s="1602" t="s">
        <v>5532</v>
      </c>
      <c r="C308" s="82" t="s">
        <v>3070</v>
      </c>
      <c r="D308" s="29" t="s">
        <v>5533</v>
      </c>
    </row>
    <row r="309" spans="2:4" ht="34.5">
      <c r="B309" s="1602" t="s">
        <v>5536</v>
      </c>
      <c r="C309" s="82" t="s">
        <v>3070</v>
      </c>
      <c r="D309" s="29" t="s">
        <v>4337</v>
      </c>
    </row>
    <row r="310" spans="2:4" ht="34.5">
      <c r="B310" s="1602" t="s">
        <v>9641</v>
      </c>
      <c r="C310" s="82" t="s">
        <v>3070</v>
      </c>
      <c r="D310" s="162" t="s">
        <v>5533</v>
      </c>
    </row>
    <row r="311" spans="2:4" ht="34.5">
      <c r="B311" s="1602" t="s">
        <v>9642</v>
      </c>
      <c r="C311" s="82" t="s">
        <v>3070</v>
      </c>
      <c r="D311" s="162" t="s">
        <v>4337</v>
      </c>
    </row>
    <row r="312" spans="2:4" ht="34.5">
      <c r="B312" s="1602" t="s">
        <v>9643</v>
      </c>
      <c r="C312" s="82" t="s">
        <v>3070</v>
      </c>
      <c r="D312" s="162" t="s">
        <v>4337</v>
      </c>
    </row>
    <row r="313" spans="2:4" ht="34.5">
      <c r="B313" s="1602" t="s">
        <v>8447</v>
      </c>
      <c r="C313" s="82" t="s">
        <v>3070</v>
      </c>
      <c r="D313" s="162" t="s">
        <v>4337</v>
      </c>
    </row>
    <row r="314" spans="2:4" ht="34.5">
      <c r="B314" s="1602" t="s">
        <v>9644</v>
      </c>
      <c r="C314" s="82" t="s">
        <v>3070</v>
      </c>
      <c r="D314" s="162" t="s">
        <v>4337</v>
      </c>
    </row>
    <row r="315" spans="2:4" ht="34.5">
      <c r="B315" s="225" t="s">
        <v>9645</v>
      </c>
      <c r="C315" s="82" t="s">
        <v>3070</v>
      </c>
      <c r="D315" s="162" t="s">
        <v>4337</v>
      </c>
    </row>
    <row r="316" spans="2:4" ht="34.5">
      <c r="B316" s="225" t="s">
        <v>9646</v>
      </c>
      <c r="C316" s="82" t="s">
        <v>3070</v>
      </c>
      <c r="D316" s="162" t="s">
        <v>4337</v>
      </c>
    </row>
    <row r="317" spans="2:4" ht="34.5">
      <c r="B317" s="225" t="s">
        <v>9647</v>
      </c>
      <c r="C317" s="82" t="s">
        <v>3070</v>
      </c>
      <c r="D317" s="162" t="s">
        <v>4337</v>
      </c>
    </row>
    <row r="318" spans="2:4" ht="34.5">
      <c r="B318" s="1602" t="s">
        <v>8450</v>
      </c>
      <c r="C318" s="82" t="s">
        <v>3070</v>
      </c>
      <c r="D318" s="162" t="s">
        <v>4337</v>
      </c>
    </row>
    <row r="319" spans="2:4" ht="34.5">
      <c r="B319" s="1602" t="s">
        <v>8158</v>
      </c>
      <c r="C319" s="82" t="s">
        <v>3070</v>
      </c>
      <c r="D319" s="162" t="s">
        <v>4337</v>
      </c>
    </row>
    <row r="320" spans="2:4" ht="34.5">
      <c r="B320" s="1602" t="s">
        <v>8161</v>
      </c>
      <c r="C320" s="82" t="s">
        <v>3070</v>
      </c>
      <c r="D320" s="162" t="s">
        <v>4337</v>
      </c>
    </row>
    <row r="321" spans="2:4" ht="34.5">
      <c r="B321" s="1602" t="s">
        <v>8163</v>
      </c>
      <c r="C321" s="82" t="s">
        <v>3070</v>
      </c>
      <c r="D321" s="162" t="s">
        <v>4337</v>
      </c>
    </row>
    <row r="322" spans="2:4" ht="34.5">
      <c r="B322" s="259" t="s">
        <v>9648</v>
      </c>
      <c r="C322" s="82" t="s">
        <v>3070</v>
      </c>
      <c r="D322" s="162" t="s">
        <v>4337</v>
      </c>
    </row>
    <row r="323" spans="2:4" ht="34.5">
      <c r="B323" s="259" t="s">
        <v>5705</v>
      </c>
      <c r="C323" s="82" t="s">
        <v>3070</v>
      </c>
      <c r="D323" s="162" t="s">
        <v>4337</v>
      </c>
    </row>
    <row r="324" spans="2:4" ht="34.5">
      <c r="B324" s="259" t="s">
        <v>9649</v>
      </c>
      <c r="C324" s="82" t="s">
        <v>3070</v>
      </c>
      <c r="D324" s="162" t="s">
        <v>4337</v>
      </c>
    </row>
    <row r="325" spans="2:4" ht="34.5">
      <c r="B325" s="259" t="s">
        <v>6275</v>
      </c>
      <c r="C325" s="82" t="s">
        <v>3070</v>
      </c>
      <c r="D325" s="162" t="s">
        <v>4337</v>
      </c>
    </row>
    <row r="326" spans="2:4" ht="37.5">
      <c r="B326" s="2256" t="s">
        <v>6278</v>
      </c>
      <c r="C326" s="82" t="s">
        <v>3070</v>
      </c>
      <c r="D326" s="162" t="s">
        <v>4337</v>
      </c>
    </row>
    <row r="327" spans="2:4" ht="37.5">
      <c r="B327" s="2256" t="s">
        <v>6279</v>
      </c>
      <c r="C327" s="82" t="s">
        <v>3070</v>
      </c>
      <c r="D327" s="162" t="s">
        <v>4337</v>
      </c>
    </row>
    <row r="328" spans="2:4" ht="37.5">
      <c r="B328" s="2256" t="s">
        <v>6281</v>
      </c>
      <c r="C328" s="82" t="s">
        <v>3070</v>
      </c>
      <c r="D328" s="162" t="s">
        <v>4337</v>
      </c>
    </row>
    <row r="329" spans="2:4" ht="34.5">
      <c r="B329" s="225" t="s">
        <v>5961</v>
      </c>
      <c r="C329" s="82" t="s">
        <v>3070</v>
      </c>
      <c r="D329" s="162" t="s">
        <v>5573</v>
      </c>
    </row>
    <row r="330" spans="2:4" ht="34.5">
      <c r="B330" s="225" t="s">
        <v>8173</v>
      </c>
      <c r="C330" s="82" t="s">
        <v>3070</v>
      </c>
      <c r="D330" s="162" t="s">
        <v>5533</v>
      </c>
    </row>
  </sheetData>
  <pageMargins left="0.25" right="0.25" top="0.75" bottom="0.75" header="0.3" footer="0.3"/>
  <pageSetup scale="61" orientation="portrait" horizontalDpi="360" verticalDpi="360" r:id="rId1"/>
  <rowBreaks count="1" manualBreakCount="1">
    <brk id="41" max="10" man="1"/>
  </rowBreaks>
  <colBreaks count="1" manualBreakCount="1">
    <brk id="11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EA8E-6A21-4D11-9C93-04D0B5F8497A}">
  <dimension ref="A1:J32"/>
  <sheetViews>
    <sheetView zoomScaleNormal="100" workbookViewId="0">
      <selection activeCell="F11" sqref="F11"/>
    </sheetView>
  </sheetViews>
  <sheetFormatPr defaultRowHeight="23.25"/>
  <cols>
    <col min="1" max="1" width="8" style="2072" customWidth="1"/>
    <col min="2" max="2" width="8.42578125" style="2072" customWidth="1"/>
    <col min="3" max="4" width="7.7109375" style="2072" customWidth="1"/>
    <col min="5" max="5" width="12.28515625" style="2072" customWidth="1"/>
    <col min="6" max="6" width="8.140625" style="2072" customWidth="1"/>
    <col min="7" max="9" width="9.140625" style="2072"/>
    <col min="10" max="10" width="11" style="2072" customWidth="1"/>
    <col min="11" max="16384" width="9.140625" style="2072"/>
  </cols>
  <sheetData>
    <row r="1" spans="1:10">
      <c r="A1" s="2087" t="s">
        <v>7</v>
      </c>
      <c r="B1" s="3777" t="s">
        <v>9650</v>
      </c>
      <c r="C1" s="3777"/>
      <c r="D1" s="3777"/>
      <c r="E1" s="2068" t="s">
        <v>9651</v>
      </c>
      <c r="F1" s="2075" t="s">
        <v>7</v>
      </c>
      <c r="G1" s="3777" t="s">
        <v>9650</v>
      </c>
      <c r="H1" s="3777"/>
      <c r="I1" s="3777"/>
      <c r="J1" s="2068" t="s">
        <v>9651</v>
      </c>
    </row>
    <row r="2" spans="1:10" ht="24" thickBot="1">
      <c r="A2" s="2088"/>
      <c r="B2" s="2084" t="s">
        <v>9652</v>
      </c>
      <c r="C2" s="2085" t="s">
        <v>9653</v>
      </c>
      <c r="D2" s="2085" t="s">
        <v>9654</v>
      </c>
      <c r="E2" s="2086" t="s">
        <v>9655</v>
      </c>
      <c r="F2" s="2083"/>
      <c r="G2" s="2084" t="s">
        <v>9652</v>
      </c>
      <c r="H2" s="2085" t="s">
        <v>9653</v>
      </c>
      <c r="I2" s="2085" t="s">
        <v>9654</v>
      </c>
      <c r="J2" s="2086" t="s">
        <v>9655</v>
      </c>
    </row>
    <row r="3" spans="1:10">
      <c r="A3" s="2076"/>
      <c r="B3" s="2074"/>
      <c r="C3" s="2074"/>
      <c r="D3" s="2074"/>
      <c r="E3" s="2082"/>
      <c r="F3" s="2076"/>
      <c r="G3" s="2074"/>
      <c r="H3" s="2074"/>
      <c r="I3" s="2074"/>
      <c r="J3" s="2082"/>
    </row>
    <row r="4" spans="1:10">
      <c r="A4" s="2077"/>
      <c r="B4" s="2073"/>
      <c r="C4" s="2073"/>
      <c r="D4" s="2073"/>
      <c r="E4" s="2078"/>
      <c r="F4" s="2077"/>
      <c r="G4" s="2073"/>
      <c r="H4" s="2073"/>
      <c r="I4" s="2073"/>
      <c r="J4" s="2078"/>
    </row>
    <row r="5" spans="1:10">
      <c r="A5" s="2077"/>
      <c r="B5" s="2073"/>
      <c r="C5" s="2073"/>
      <c r="D5" s="2073"/>
      <c r="E5" s="2078"/>
      <c r="F5" s="2077"/>
      <c r="G5" s="2073"/>
      <c r="H5" s="2073"/>
      <c r="I5" s="2073"/>
      <c r="J5" s="2078"/>
    </row>
    <row r="6" spans="1:10">
      <c r="A6" s="2077"/>
      <c r="B6" s="2073"/>
      <c r="C6" s="2073"/>
      <c r="D6" s="2073"/>
      <c r="E6" s="2078"/>
      <c r="F6" s="2077"/>
      <c r="G6" s="2073"/>
      <c r="H6" s="2073"/>
      <c r="I6" s="2073"/>
      <c r="J6" s="2078"/>
    </row>
    <row r="7" spans="1:10">
      <c r="A7" s="2077"/>
      <c r="B7" s="2073"/>
      <c r="C7" s="2073"/>
      <c r="D7" s="2073"/>
      <c r="E7" s="2078"/>
      <c r="F7" s="2077"/>
      <c r="G7" s="2073"/>
      <c r="H7" s="2073"/>
      <c r="I7" s="2073"/>
      <c r="J7" s="2078"/>
    </row>
    <row r="8" spans="1:10">
      <c r="A8" s="2077"/>
      <c r="B8" s="2073"/>
      <c r="C8" s="2073"/>
      <c r="D8" s="2073"/>
      <c r="E8" s="2078"/>
      <c r="F8" s="2077"/>
      <c r="G8" s="2073"/>
      <c r="H8" s="2073"/>
      <c r="I8" s="2073"/>
      <c r="J8" s="2078"/>
    </row>
    <row r="9" spans="1:10">
      <c r="A9" s="2077"/>
      <c r="B9" s="2073"/>
      <c r="C9" s="2073"/>
      <c r="D9" s="2073"/>
      <c r="E9" s="2078"/>
      <c r="F9" s="2077"/>
      <c r="G9" s="2073"/>
      <c r="H9" s="2073"/>
      <c r="I9" s="2073"/>
      <c r="J9" s="2078"/>
    </row>
    <row r="10" spans="1:10">
      <c r="A10" s="2077"/>
      <c r="B10" s="2073"/>
      <c r="C10" s="2073"/>
      <c r="D10" s="2073"/>
      <c r="E10" s="2078"/>
      <c r="F10" s="2077"/>
      <c r="G10" s="2073"/>
      <c r="H10" s="2073"/>
      <c r="I10" s="2073"/>
      <c r="J10" s="2078"/>
    </row>
    <row r="11" spans="1:10">
      <c r="A11" s="2077"/>
      <c r="B11" s="2073"/>
      <c r="C11" s="2073"/>
      <c r="D11" s="2073"/>
      <c r="E11" s="2078"/>
      <c r="F11" s="2077"/>
      <c r="G11" s="2073"/>
      <c r="H11" s="2073"/>
      <c r="I11" s="2073"/>
      <c r="J11" s="2078"/>
    </row>
    <row r="12" spans="1:10">
      <c r="A12" s="2077"/>
      <c r="B12" s="2073"/>
      <c r="C12" s="2073"/>
      <c r="D12" s="2073"/>
      <c r="E12" s="2078"/>
      <c r="F12" s="2077"/>
      <c r="G12" s="2073"/>
      <c r="H12" s="2073"/>
      <c r="I12" s="2073"/>
      <c r="J12" s="2078"/>
    </row>
    <row r="13" spans="1:10">
      <c r="A13" s="2077"/>
      <c r="B13" s="2073"/>
      <c r="C13" s="2073"/>
      <c r="D13" s="2073"/>
      <c r="E13" s="2078"/>
      <c r="F13" s="2077"/>
      <c r="G13" s="2073"/>
      <c r="H13" s="2073"/>
      <c r="I13" s="2073"/>
      <c r="J13" s="2078"/>
    </row>
    <row r="14" spans="1:10">
      <c r="A14" s="2077"/>
      <c r="B14" s="2073"/>
      <c r="C14" s="2073"/>
      <c r="D14" s="2073"/>
      <c r="E14" s="2078"/>
      <c r="F14" s="2077"/>
      <c r="G14" s="2073"/>
      <c r="H14" s="2073"/>
      <c r="I14" s="2073"/>
      <c r="J14" s="2078"/>
    </row>
    <row r="15" spans="1:10">
      <c r="A15" s="2077"/>
      <c r="B15" s="2073"/>
      <c r="C15" s="2073"/>
      <c r="D15" s="2073"/>
      <c r="E15" s="2078"/>
      <c r="F15" s="2077"/>
      <c r="G15" s="2073"/>
      <c r="H15" s="2073"/>
      <c r="I15" s="2073"/>
      <c r="J15" s="2078"/>
    </row>
    <row r="16" spans="1:10">
      <c r="A16" s="2077"/>
      <c r="B16" s="2073"/>
      <c r="C16" s="2073"/>
      <c r="D16" s="2073"/>
      <c r="E16" s="2078"/>
      <c r="F16" s="2077"/>
      <c r="G16" s="2073"/>
      <c r="H16" s="2073"/>
      <c r="I16" s="2073"/>
      <c r="J16" s="2078"/>
    </row>
    <row r="17" spans="1:10">
      <c r="A17" s="2077"/>
      <c r="B17" s="2073"/>
      <c r="C17" s="2073"/>
      <c r="D17" s="2073"/>
      <c r="E17" s="2078"/>
      <c r="F17" s="2077"/>
      <c r="G17" s="2073"/>
      <c r="H17" s="2073"/>
      <c r="I17" s="2073"/>
      <c r="J17" s="2078"/>
    </row>
    <row r="18" spans="1:10">
      <c r="A18" s="2077"/>
      <c r="B18" s="2073"/>
      <c r="C18" s="2073"/>
      <c r="D18" s="2073"/>
      <c r="E18" s="2078"/>
      <c r="F18" s="2077"/>
      <c r="G18" s="2073"/>
      <c r="H18" s="2073"/>
      <c r="I18" s="2073"/>
      <c r="J18" s="2078"/>
    </row>
    <row r="19" spans="1:10">
      <c r="A19" s="2077"/>
      <c r="B19" s="2073"/>
      <c r="C19" s="2073"/>
      <c r="D19" s="2073"/>
      <c r="E19" s="2078"/>
      <c r="F19" s="2077"/>
      <c r="G19" s="2073"/>
      <c r="H19" s="2073"/>
      <c r="I19" s="2073"/>
      <c r="J19" s="2078"/>
    </row>
    <row r="20" spans="1:10">
      <c r="A20" s="2077"/>
      <c r="B20" s="2073"/>
      <c r="C20" s="2073"/>
      <c r="D20" s="2073"/>
      <c r="E20" s="2078"/>
      <c r="F20" s="2077"/>
      <c r="G20" s="2073"/>
      <c r="H20" s="2073"/>
      <c r="I20" s="2073"/>
      <c r="J20" s="2078"/>
    </row>
    <row r="21" spans="1:10">
      <c r="A21" s="2077"/>
      <c r="B21" s="2073"/>
      <c r="C21" s="2073"/>
      <c r="D21" s="2073"/>
      <c r="E21" s="2078"/>
      <c r="F21" s="2077"/>
      <c r="G21" s="2073"/>
      <c r="H21" s="2073"/>
      <c r="I21" s="2073"/>
      <c r="J21" s="2078"/>
    </row>
    <row r="22" spans="1:10">
      <c r="A22" s="2077"/>
      <c r="B22" s="2073"/>
      <c r="C22" s="2073"/>
      <c r="D22" s="2073"/>
      <c r="E22" s="2078"/>
      <c r="F22" s="2077"/>
      <c r="G22" s="2073"/>
      <c r="H22" s="2073"/>
      <c r="I22" s="2073"/>
      <c r="J22" s="2078"/>
    </row>
    <row r="23" spans="1:10">
      <c r="A23" s="2077"/>
      <c r="B23" s="2073"/>
      <c r="C23" s="2073"/>
      <c r="D23" s="2073"/>
      <c r="E23" s="2078"/>
      <c r="F23" s="2077"/>
      <c r="G23" s="2073"/>
      <c r="H23" s="2073"/>
      <c r="I23" s="2073"/>
      <c r="J23" s="2078"/>
    </row>
    <row r="24" spans="1:10">
      <c r="A24" s="2077"/>
      <c r="B24" s="2073"/>
      <c r="C24" s="2073"/>
      <c r="D24" s="2073"/>
      <c r="E24" s="2078"/>
      <c r="F24" s="2077"/>
      <c r="G24" s="2073"/>
      <c r="H24" s="2073"/>
      <c r="I24" s="2073"/>
      <c r="J24" s="2078"/>
    </row>
    <row r="25" spans="1:10">
      <c r="A25" s="2077"/>
      <c r="B25" s="2073"/>
      <c r="C25" s="2073"/>
      <c r="D25" s="2073"/>
      <c r="E25" s="2078"/>
      <c r="F25" s="2077"/>
      <c r="G25" s="2073"/>
      <c r="H25" s="2073"/>
      <c r="I25" s="2073"/>
      <c r="J25" s="2078"/>
    </row>
    <row r="26" spans="1:10">
      <c r="A26" s="2077"/>
      <c r="B26" s="2073"/>
      <c r="C26" s="2073"/>
      <c r="D26" s="2073"/>
      <c r="E26" s="2078"/>
      <c r="F26" s="2077"/>
      <c r="G26" s="2073"/>
      <c r="H26" s="2073"/>
      <c r="I26" s="2073"/>
      <c r="J26" s="2078"/>
    </row>
    <row r="27" spans="1:10">
      <c r="A27" s="2077"/>
      <c r="B27" s="2073"/>
      <c r="C27" s="2073"/>
      <c r="D27" s="2073"/>
      <c r="E27" s="2078"/>
      <c r="F27" s="2077"/>
      <c r="G27" s="2073"/>
      <c r="H27" s="2073"/>
      <c r="I27" s="2073"/>
      <c r="J27" s="2078"/>
    </row>
    <row r="28" spans="1:10">
      <c r="A28" s="2077"/>
      <c r="B28" s="2073"/>
      <c r="C28" s="2073"/>
      <c r="D28" s="2073"/>
      <c r="E28" s="2078"/>
      <c r="F28" s="2077"/>
      <c r="G28" s="2073"/>
      <c r="H28" s="2073"/>
      <c r="I28" s="2073"/>
      <c r="J28" s="2078"/>
    </row>
    <row r="29" spans="1:10">
      <c r="A29" s="2077"/>
      <c r="B29" s="2073"/>
      <c r="C29" s="2073"/>
      <c r="D29" s="2073"/>
      <c r="E29" s="2078"/>
      <c r="F29" s="2077"/>
      <c r="G29" s="2073"/>
      <c r="H29" s="2073"/>
      <c r="I29" s="2073"/>
      <c r="J29" s="2078"/>
    </row>
    <row r="30" spans="1:10">
      <c r="A30" s="2077"/>
      <c r="B30" s="2073"/>
      <c r="C30" s="2073"/>
      <c r="D30" s="2073"/>
      <c r="E30" s="2078"/>
      <c r="F30" s="2077"/>
      <c r="G30" s="2073"/>
      <c r="H30" s="2073"/>
      <c r="I30" s="2073"/>
      <c r="J30" s="2078"/>
    </row>
    <row r="31" spans="1:10">
      <c r="A31" s="2077"/>
      <c r="B31" s="2073"/>
      <c r="C31" s="2073"/>
      <c r="D31" s="2073"/>
      <c r="E31" s="2078"/>
      <c r="F31" s="2077"/>
      <c r="G31" s="2073"/>
      <c r="H31" s="2073"/>
      <c r="I31" s="2073"/>
      <c r="J31" s="2078"/>
    </row>
    <row r="32" spans="1:10" ht="24" thickBot="1">
      <c r="A32" s="2079"/>
      <c r="B32" s="2080"/>
      <c r="C32" s="2080"/>
      <c r="D32" s="2080"/>
      <c r="E32" s="2081"/>
      <c r="F32" s="2079"/>
      <c r="G32" s="2080"/>
      <c r="H32" s="2080"/>
      <c r="I32" s="2080"/>
      <c r="J32" s="2081"/>
    </row>
  </sheetData>
  <mergeCells count="2">
    <mergeCell ref="B1:D1"/>
    <mergeCell ref="G1:I1"/>
  </mergeCells>
  <pageMargins left="0.57750000000000001" right="0.25" top="0.75" bottom="0.75" header="0.3" footer="0.3"/>
  <pageSetup paperSize="9" scale="99" orientation="portrait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896F5-E4E8-402C-BF2E-F6EF6904C417}">
  <dimension ref="A1:J41"/>
  <sheetViews>
    <sheetView zoomScaleNormal="100" workbookViewId="0">
      <selection activeCell="M11" sqref="L11:M11"/>
    </sheetView>
  </sheetViews>
  <sheetFormatPr defaultRowHeight="18"/>
  <cols>
    <col min="1" max="1" width="12.140625" style="2027" customWidth="1"/>
    <col min="2" max="3" width="10.28515625" style="2027" customWidth="1"/>
    <col min="4" max="4" width="12.140625" style="2027" customWidth="1"/>
    <col min="5" max="6" width="10.28515625" style="2027" customWidth="1"/>
    <col min="7" max="7" width="12.140625" style="2027" customWidth="1"/>
    <col min="8" max="16384" width="9.140625" style="2027"/>
  </cols>
  <sheetData>
    <row r="1" spans="1:10" ht="23.25" customHeight="1" thickBot="1">
      <c r="A1" s="2031" t="s">
        <v>3</v>
      </c>
      <c r="B1" s="2032" t="s">
        <v>9531</v>
      </c>
      <c r="C1" s="2034" t="s">
        <v>9532</v>
      </c>
      <c r="D1" s="2031" t="s">
        <v>3</v>
      </c>
      <c r="E1" s="2032" t="s">
        <v>9531</v>
      </c>
      <c r="F1" s="2033" t="s">
        <v>9532</v>
      </c>
      <c r="G1" s="2036" t="s">
        <v>3</v>
      </c>
      <c r="H1" s="2046" t="s">
        <v>9531</v>
      </c>
      <c r="I1" s="2033" t="s">
        <v>9532</v>
      </c>
      <c r="J1" s="2029"/>
    </row>
    <row r="2" spans="1:10" ht="23.25" customHeight="1">
      <c r="A2" s="2055" t="s">
        <v>9656</v>
      </c>
      <c r="B2" s="459"/>
      <c r="C2" s="2035"/>
      <c r="D2" s="2066" t="s">
        <v>9657</v>
      </c>
      <c r="E2" s="2067"/>
      <c r="F2" s="2068"/>
      <c r="G2" s="2052" t="s">
        <v>7543</v>
      </c>
      <c r="H2" s="2030"/>
      <c r="I2" s="2038"/>
      <c r="J2" s="2029"/>
    </row>
    <row r="3" spans="1:10" ht="23.25" customHeight="1">
      <c r="A3" s="2061" t="s">
        <v>9658</v>
      </c>
      <c r="B3" s="747"/>
      <c r="C3" s="2028"/>
      <c r="D3" s="2055" t="s">
        <v>9659</v>
      </c>
      <c r="E3" s="2026"/>
      <c r="F3" s="2040"/>
      <c r="G3" s="2052" t="s">
        <v>7544</v>
      </c>
      <c r="H3" s="2026"/>
      <c r="I3" s="2040"/>
      <c r="J3" s="2029"/>
    </row>
    <row r="4" spans="1:10" ht="23.25" customHeight="1">
      <c r="A4" s="2061" t="s">
        <v>9660</v>
      </c>
      <c r="B4" s="459"/>
      <c r="C4" s="2028"/>
      <c r="D4" s="2055" t="s">
        <v>9661</v>
      </c>
      <c r="E4" s="2026"/>
      <c r="F4" s="2040"/>
      <c r="G4" s="2052" t="s">
        <v>7548</v>
      </c>
      <c r="H4" s="2026"/>
      <c r="I4" s="2040"/>
    </row>
    <row r="5" spans="1:10" ht="23.25" customHeight="1">
      <c r="A5" s="2061" t="s">
        <v>9662</v>
      </c>
      <c r="B5" s="459"/>
      <c r="C5" s="2028"/>
      <c r="D5" s="2055" t="s">
        <v>9663</v>
      </c>
      <c r="E5" s="2026"/>
      <c r="F5" s="2040"/>
      <c r="G5" s="2052" t="s">
        <v>7550</v>
      </c>
      <c r="H5" s="2026"/>
      <c r="I5" s="2040"/>
    </row>
    <row r="6" spans="1:10" ht="23.25" customHeight="1">
      <c r="A6" s="2061" t="s">
        <v>9664</v>
      </c>
      <c r="B6" s="459"/>
      <c r="C6" s="2028"/>
      <c r="D6" s="2055" t="s">
        <v>9665</v>
      </c>
      <c r="E6" s="2026"/>
      <c r="F6" s="2040"/>
      <c r="G6" s="2053" t="s">
        <v>7551</v>
      </c>
      <c r="H6" s="2026"/>
      <c r="I6" s="2040"/>
    </row>
    <row r="7" spans="1:10" ht="23.25" customHeight="1">
      <c r="A7" s="2061" t="s">
        <v>9666</v>
      </c>
      <c r="B7" s="459"/>
      <c r="C7" s="2028"/>
      <c r="D7" s="2055" t="s">
        <v>9667</v>
      </c>
      <c r="E7" s="2026"/>
      <c r="F7" s="2040"/>
      <c r="G7" s="2053" t="s">
        <v>7552</v>
      </c>
      <c r="H7" s="2026"/>
      <c r="I7" s="2040"/>
    </row>
    <row r="8" spans="1:10" ht="23.25" customHeight="1">
      <c r="A8" s="2061" t="s">
        <v>9668</v>
      </c>
      <c r="B8" s="459"/>
      <c r="C8" s="2028"/>
      <c r="D8" s="2055" t="s">
        <v>9669</v>
      </c>
      <c r="E8" s="2026"/>
      <c r="F8" s="2040"/>
      <c r="G8" s="2065" t="s">
        <v>9670</v>
      </c>
      <c r="H8" s="2026"/>
      <c r="I8" s="2040"/>
    </row>
    <row r="9" spans="1:10" ht="31.5">
      <c r="A9" s="2061" t="s">
        <v>9671</v>
      </c>
      <c r="B9" s="459"/>
      <c r="C9" s="2028"/>
      <c r="D9" s="2055" t="s">
        <v>9672</v>
      </c>
      <c r="E9" s="2026"/>
      <c r="F9" s="2040"/>
      <c r="G9" s="2048" t="s">
        <v>7538</v>
      </c>
      <c r="H9" s="2026"/>
      <c r="I9" s="2040"/>
    </row>
    <row r="10" spans="1:10" ht="31.5">
      <c r="A10" s="2061" t="s">
        <v>9673</v>
      </c>
      <c r="B10" s="459"/>
      <c r="C10" s="2028"/>
      <c r="D10" s="2055" t="s">
        <v>9674</v>
      </c>
      <c r="E10" s="2049"/>
      <c r="F10" s="2056"/>
      <c r="G10" s="578" t="s">
        <v>9675</v>
      </c>
      <c r="H10" s="2026"/>
      <c r="I10" s="2040"/>
    </row>
    <row r="11" spans="1:10" ht="31.5">
      <c r="A11" s="2061" t="s">
        <v>9676</v>
      </c>
      <c r="B11" s="459"/>
      <c r="C11" s="2028"/>
      <c r="D11" s="2057" t="s">
        <v>9677</v>
      </c>
      <c r="E11" s="2026"/>
      <c r="F11" s="2040"/>
      <c r="G11" s="578" t="s">
        <v>9678</v>
      </c>
      <c r="H11" s="2026"/>
      <c r="I11" s="2040"/>
    </row>
    <row r="12" spans="1:10" ht="29.25">
      <c r="A12" s="2061" t="s">
        <v>9679</v>
      </c>
      <c r="B12" s="93"/>
      <c r="C12" s="2028"/>
      <c r="D12" s="2057" t="s">
        <v>9680</v>
      </c>
      <c r="E12" s="2026"/>
      <c r="F12" s="2040"/>
      <c r="G12" s="578" t="s">
        <v>9681</v>
      </c>
      <c r="H12" s="2026"/>
      <c r="I12" s="2040"/>
    </row>
    <row r="13" spans="1:10" ht="34.5">
      <c r="A13" s="2061" t="s">
        <v>9682</v>
      </c>
      <c r="B13" s="93"/>
      <c r="C13" s="2028"/>
      <c r="D13" s="2057" t="s">
        <v>9683</v>
      </c>
      <c r="E13" s="2026"/>
      <c r="F13" s="2040"/>
      <c r="G13" s="588" t="s">
        <v>9684</v>
      </c>
      <c r="H13" s="82"/>
      <c r="I13" s="2040"/>
    </row>
    <row r="14" spans="1:10" ht="34.5">
      <c r="A14" s="2061" t="s">
        <v>9685</v>
      </c>
      <c r="B14" s="93"/>
      <c r="C14" s="2028"/>
      <c r="D14" s="2057" t="s">
        <v>9686</v>
      </c>
      <c r="E14" s="2026"/>
      <c r="F14" s="2040"/>
      <c r="G14" s="588" t="s">
        <v>9687</v>
      </c>
      <c r="H14" s="82"/>
      <c r="I14" s="2040"/>
    </row>
    <row r="15" spans="1:10" ht="34.5">
      <c r="A15" s="2062" t="s">
        <v>9688</v>
      </c>
      <c r="B15" s="2026"/>
      <c r="C15" s="2028"/>
      <c r="D15" s="2057" t="s">
        <v>9689</v>
      </c>
      <c r="E15" s="2026"/>
      <c r="F15" s="2040"/>
      <c r="G15" s="588" t="s">
        <v>9690</v>
      </c>
      <c r="H15" s="82"/>
      <c r="I15" s="2040"/>
    </row>
    <row r="16" spans="1:10" ht="34.5">
      <c r="A16" s="2062" t="s">
        <v>9691</v>
      </c>
      <c r="B16" s="459"/>
      <c r="C16" s="2028"/>
      <c r="D16" s="2057" t="s">
        <v>9692</v>
      </c>
      <c r="E16" s="2026"/>
      <c r="F16" s="2040"/>
      <c r="G16" s="588" t="s">
        <v>9693</v>
      </c>
      <c r="H16" s="82"/>
      <c r="I16" s="2040"/>
    </row>
    <row r="17" spans="1:9" ht="34.5">
      <c r="A17" s="2062" t="s">
        <v>9694</v>
      </c>
      <c r="B17" s="459"/>
      <c r="C17" s="2028"/>
      <c r="D17" s="2057" t="s">
        <v>9695</v>
      </c>
      <c r="E17" s="2026"/>
      <c r="F17" s="2040"/>
      <c r="G17" s="651" t="s">
        <v>9696</v>
      </c>
      <c r="H17" s="82"/>
      <c r="I17" s="2040"/>
    </row>
    <row r="18" spans="1:9" ht="34.5">
      <c r="A18" s="2062" t="s">
        <v>9697</v>
      </c>
      <c r="B18" s="459"/>
      <c r="C18" s="2028"/>
      <c r="D18" s="2058" t="s">
        <v>9698</v>
      </c>
      <c r="E18" s="2026"/>
      <c r="F18" s="2040"/>
      <c r="G18" s="608" t="s">
        <v>9699</v>
      </c>
      <c r="H18" s="82"/>
      <c r="I18" s="2040"/>
    </row>
    <row r="19" spans="1:9" ht="34.5">
      <c r="A19" s="2062" t="s">
        <v>9700</v>
      </c>
      <c r="B19" s="459"/>
      <c r="C19" s="2028"/>
      <c r="D19" s="2058" t="s">
        <v>9698</v>
      </c>
      <c r="E19" s="2026"/>
      <c r="F19" s="2040"/>
      <c r="G19" s="2054" t="s">
        <v>7588</v>
      </c>
      <c r="H19" s="82"/>
      <c r="I19" s="2040"/>
    </row>
    <row r="20" spans="1:9" ht="34.5">
      <c r="A20" s="2062" t="s">
        <v>9701</v>
      </c>
      <c r="B20" s="460"/>
      <c r="C20" s="2028"/>
      <c r="D20" s="1524" t="s">
        <v>9702</v>
      </c>
      <c r="E20" s="82"/>
      <c r="F20" s="2040"/>
      <c r="G20" s="590" t="s">
        <v>9703</v>
      </c>
      <c r="H20" s="82"/>
      <c r="I20" s="2040"/>
    </row>
    <row r="21" spans="1:9" ht="34.5">
      <c r="A21" s="2062" t="s">
        <v>9704</v>
      </c>
      <c r="B21" s="82"/>
      <c r="C21" s="2028"/>
      <c r="D21" s="787" t="s">
        <v>7604</v>
      </c>
      <c r="E21" s="82"/>
      <c r="F21" s="2040"/>
      <c r="G21" s="590" t="s">
        <v>9705</v>
      </c>
      <c r="H21" s="82"/>
      <c r="I21" s="2040"/>
    </row>
    <row r="22" spans="1:9" ht="34.5">
      <c r="A22" s="2055" t="s">
        <v>7535</v>
      </c>
      <c r="B22" s="93"/>
      <c r="C22" s="2028"/>
      <c r="D22" s="2059" t="s">
        <v>7605</v>
      </c>
      <c r="E22" s="2050"/>
      <c r="F22" s="2051"/>
      <c r="G22" s="2048" t="s">
        <v>9706</v>
      </c>
      <c r="H22" s="82"/>
      <c r="I22" s="2040"/>
    </row>
    <row r="23" spans="1:9" ht="35.25" thickBot="1">
      <c r="A23" s="2063" t="s">
        <v>7537</v>
      </c>
      <c r="B23" s="1516"/>
      <c r="C23" s="2044"/>
      <c r="D23" s="2060" t="s">
        <v>9707</v>
      </c>
      <c r="E23" s="2042"/>
      <c r="F23" s="2043"/>
      <c r="G23" s="2064" t="s">
        <v>9708</v>
      </c>
      <c r="H23" s="1592"/>
      <c r="I23" s="2043"/>
    </row>
    <row r="24" spans="1:9" ht="34.5">
      <c r="A24" s="1524" t="s">
        <v>9601</v>
      </c>
      <c r="B24" s="598"/>
      <c r="C24" s="2035"/>
      <c r="D24" s="1524" t="s">
        <v>9601</v>
      </c>
      <c r="E24" s="2030"/>
      <c r="F24" s="2038"/>
      <c r="G24" s="1524" t="s">
        <v>9601</v>
      </c>
      <c r="H24" s="85"/>
      <c r="I24" s="2038"/>
    </row>
    <row r="25" spans="1:9" ht="34.5">
      <c r="A25" s="1524" t="s">
        <v>9604</v>
      </c>
      <c r="B25" s="93"/>
      <c r="C25" s="2028"/>
      <c r="D25" s="1524" t="s">
        <v>9604</v>
      </c>
      <c r="E25" s="2026"/>
      <c r="F25" s="2040"/>
      <c r="G25" s="1524" t="s">
        <v>9604</v>
      </c>
      <c r="H25" s="82"/>
      <c r="I25" s="2040"/>
    </row>
    <row r="26" spans="1:9" ht="34.5">
      <c r="A26" s="1524" t="s">
        <v>9709</v>
      </c>
      <c r="B26" s="93"/>
      <c r="C26" s="2028"/>
      <c r="D26" s="1524" t="s">
        <v>9709</v>
      </c>
      <c r="E26" s="2026"/>
      <c r="F26" s="2040"/>
      <c r="G26" s="1524" t="s">
        <v>9709</v>
      </c>
      <c r="H26" s="82"/>
      <c r="I26" s="2040"/>
    </row>
    <row r="27" spans="1:9" ht="34.5">
      <c r="A27" s="1524" t="s">
        <v>9710</v>
      </c>
      <c r="B27" s="93"/>
      <c r="C27" s="2028"/>
      <c r="D27" s="1524" t="s">
        <v>9710</v>
      </c>
      <c r="E27" s="2026"/>
      <c r="F27" s="2040"/>
      <c r="G27" s="1524" t="s">
        <v>9710</v>
      </c>
      <c r="H27" s="82"/>
      <c r="I27" s="2040"/>
    </row>
    <row r="28" spans="1:9" ht="29.25">
      <c r="A28" s="1524" t="s">
        <v>9601</v>
      </c>
      <c r="B28" s="93"/>
      <c r="C28" s="2028"/>
      <c r="D28" s="1524" t="s">
        <v>9601</v>
      </c>
      <c r="E28" s="2026"/>
      <c r="F28" s="2040"/>
      <c r="G28" s="1524" t="s">
        <v>9601</v>
      </c>
      <c r="H28" s="2026"/>
      <c r="I28" s="2040"/>
    </row>
    <row r="29" spans="1:9" ht="29.25">
      <c r="A29" s="1524" t="s">
        <v>9604</v>
      </c>
      <c r="B29" s="93"/>
      <c r="C29" s="2028"/>
      <c r="D29" s="1524" t="s">
        <v>9604</v>
      </c>
      <c r="E29" s="2026"/>
      <c r="F29" s="2040"/>
      <c r="G29" s="1524" t="s">
        <v>9604</v>
      </c>
      <c r="H29" s="2026"/>
      <c r="I29" s="2040"/>
    </row>
    <row r="30" spans="1:9" ht="29.25">
      <c r="A30" s="1524" t="s">
        <v>9709</v>
      </c>
      <c r="B30" s="93"/>
      <c r="C30" s="2028"/>
      <c r="D30" s="1524" t="s">
        <v>9709</v>
      </c>
      <c r="E30" s="2026"/>
      <c r="F30" s="2040"/>
      <c r="G30" s="1524" t="s">
        <v>9709</v>
      </c>
      <c r="H30" s="2026"/>
      <c r="I30" s="2040"/>
    </row>
    <row r="31" spans="1:9" ht="29.25" customHeight="1">
      <c r="A31" s="1524" t="s">
        <v>9710</v>
      </c>
      <c r="B31" s="218"/>
      <c r="C31" s="2028"/>
      <c r="D31" s="1524" t="s">
        <v>9710</v>
      </c>
      <c r="E31" s="2026"/>
      <c r="F31" s="2040"/>
      <c r="G31" s="1524" t="s">
        <v>9710</v>
      </c>
      <c r="H31" s="2026"/>
      <c r="I31" s="2040"/>
    </row>
    <row r="32" spans="1:9" ht="29.25" customHeight="1">
      <c r="A32" s="1524" t="s">
        <v>9601</v>
      </c>
      <c r="B32" s="218"/>
      <c r="C32" s="2028"/>
      <c r="D32" s="1524" t="s">
        <v>9601</v>
      </c>
      <c r="E32" s="2026"/>
      <c r="F32" s="2040"/>
      <c r="G32" s="1524" t="s">
        <v>9601</v>
      </c>
      <c r="H32" s="2026"/>
      <c r="I32" s="2040"/>
    </row>
    <row r="33" spans="1:9" ht="29.25" customHeight="1">
      <c r="A33" s="1524" t="s">
        <v>9604</v>
      </c>
      <c r="B33" s="218"/>
      <c r="C33" s="2028"/>
      <c r="D33" s="1524" t="s">
        <v>9604</v>
      </c>
      <c r="E33" s="2026"/>
      <c r="F33" s="2040"/>
      <c r="G33" s="1524" t="s">
        <v>9604</v>
      </c>
      <c r="H33" s="2026"/>
      <c r="I33" s="2040"/>
    </row>
    <row r="34" spans="1:9" ht="29.25" customHeight="1">
      <c r="A34" s="1524" t="s">
        <v>9709</v>
      </c>
      <c r="B34" s="218"/>
      <c r="C34" s="2028"/>
      <c r="D34" s="1524" t="s">
        <v>9709</v>
      </c>
      <c r="E34" s="2026"/>
      <c r="F34" s="2040"/>
      <c r="G34" s="1524" t="s">
        <v>9709</v>
      </c>
      <c r="H34" s="2026"/>
      <c r="I34" s="2040"/>
    </row>
    <row r="35" spans="1:9" ht="29.25" customHeight="1">
      <c r="A35" s="1524" t="s">
        <v>9710</v>
      </c>
      <c r="B35" s="218"/>
      <c r="C35" s="2028"/>
      <c r="D35" s="1524" t="s">
        <v>9710</v>
      </c>
      <c r="E35" s="2026"/>
      <c r="F35" s="2040"/>
      <c r="G35" s="1524" t="s">
        <v>9710</v>
      </c>
      <c r="H35" s="2026"/>
      <c r="I35" s="2040"/>
    </row>
    <row r="36" spans="1:9" ht="29.25" customHeight="1">
      <c r="A36" s="1524" t="s">
        <v>9601</v>
      </c>
      <c r="B36" s="218"/>
      <c r="C36" s="2028"/>
      <c r="D36" s="1524" t="s">
        <v>9601</v>
      </c>
      <c r="E36" s="2026"/>
      <c r="F36" s="2040"/>
      <c r="G36" s="1524" t="s">
        <v>9601</v>
      </c>
      <c r="H36" s="2026"/>
      <c r="I36" s="2040"/>
    </row>
    <row r="37" spans="1:9" ht="24" customHeight="1">
      <c r="A37" s="1524" t="s">
        <v>9604</v>
      </c>
      <c r="B37" s="218"/>
      <c r="C37" s="2028"/>
      <c r="D37" s="1524" t="s">
        <v>9604</v>
      </c>
      <c r="E37" s="2026"/>
      <c r="F37" s="2040"/>
      <c r="G37" s="1524" t="s">
        <v>9604</v>
      </c>
      <c r="H37" s="2026"/>
      <c r="I37" s="2040"/>
    </row>
    <row r="38" spans="1:9" ht="23.25" customHeight="1">
      <c r="A38" s="1524" t="s">
        <v>9709</v>
      </c>
      <c r="B38" s="82"/>
      <c r="C38" s="2028"/>
      <c r="D38" s="1524" t="s">
        <v>9709</v>
      </c>
      <c r="E38" s="2026"/>
      <c r="F38" s="2040"/>
      <c r="G38" s="1524" t="s">
        <v>9709</v>
      </c>
      <c r="H38" s="2026"/>
      <c r="I38" s="2040"/>
    </row>
    <row r="39" spans="1:9" ht="23.25" customHeight="1">
      <c r="A39" s="1524" t="s">
        <v>9710</v>
      </c>
      <c r="B39" s="2026"/>
      <c r="C39" s="2028"/>
      <c r="D39" s="1524" t="s">
        <v>9710</v>
      </c>
      <c r="E39" s="2026"/>
      <c r="F39" s="2040"/>
      <c r="G39" s="1524" t="s">
        <v>9710</v>
      </c>
      <c r="H39" s="2026"/>
      <c r="I39" s="2040"/>
    </row>
    <row r="40" spans="1:9" ht="21">
      <c r="A40" s="1804" t="s">
        <v>7535</v>
      </c>
      <c r="B40" s="2026"/>
      <c r="C40" s="2028"/>
      <c r="D40" s="2039"/>
      <c r="E40" s="2026"/>
      <c r="F40" s="2040"/>
      <c r="G40" s="2037"/>
      <c r="H40" s="2026"/>
      <c r="I40" s="2040"/>
    </row>
    <row r="41" spans="1:9" ht="21.75" thickBot="1">
      <c r="A41" s="1804" t="s">
        <v>7537</v>
      </c>
      <c r="B41" s="2042"/>
      <c r="C41" s="2044"/>
      <c r="D41" s="2041"/>
      <c r="E41" s="2042"/>
      <c r="F41" s="2043"/>
      <c r="G41" s="2045"/>
      <c r="H41" s="2042"/>
      <c r="I41" s="2043"/>
    </row>
  </sheetData>
  <pageMargins left="0.25" right="0.25" top="0.75" bottom="0.75" header="0.3" footer="0.3"/>
  <pageSetup paperSize="9" orientation="portrait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EBC81-46F4-4663-A9F5-F79216022E96}">
  <dimension ref="A1"/>
  <sheetViews>
    <sheetView topLeftCell="A2" zoomScale="184" zoomScaleNormal="184" workbookViewId="0">
      <selection activeCell="C4" sqref="C4"/>
    </sheetView>
  </sheetViews>
  <sheetFormatPr defaultRowHeight="20.25"/>
  <cols>
    <col min="1" max="16384" width="9.140625" style="2134"/>
  </cols>
  <sheetData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6EA67-784C-4BF2-96C4-F0714206921F}">
  <dimension ref="A1:X559"/>
  <sheetViews>
    <sheetView topLeftCell="A7" workbookViewId="0">
      <selection activeCell="B4" sqref="B4:C4"/>
    </sheetView>
  </sheetViews>
  <sheetFormatPr defaultRowHeight="34.5"/>
  <cols>
    <col min="1" max="1" width="36.42578125" style="3" customWidth="1"/>
    <col min="2" max="3" width="13.42578125" style="3" customWidth="1"/>
    <col min="4" max="4" width="9.85546875" style="3" customWidth="1"/>
    <col min="5" max="5" width="9.85546875" style="73" customWidth="1"/>
    <col min="6" max="6" width="10.85546875" style="994" customWidth="1"/>
    <col min="7" max="7" width="10.7109375" style="3" customWidth="1"/>
    <col min="8" max="9" width="10.85546875" style="3" customWidth="1"/>
    <col min="10" max="10" width="10.5703125" style="3" customWidth="1"/>
    <col min="11" max="11" width="10.85546875" style="3" customWidth="1"/>
    <col min="12" max="12" width="10.85546875" style="582" customWidth="1"/>
    <col min="13" max="14" width="10.85546875" style="3" customWidth="1"/>
    <col min="15" max="15" width="12.5703125" style="3" customWidth="1"/>
    <col min="16" max="17" width="10.85546875" style="3" customWidth="1"/>
    <col min="18" max="18" width="10.85546875" style="994" customWidth="1"/>
    <col min="19" max="20" width="10.85546875" style="3" customWidth="1"/>
    <col min="21" max="21" width="10.85546875" style="1059" customWidth="1"/>
    <col min="22" max="23" width="10.85546875" style="3" customWidth="1"/>
    <col min="24" max="16384" width="9.140625" style="3"/>
  </cols>
  <sheetData>
    <row r="1" spans="1:23" s="1" customFormat="1" ht="51.75" customHeight="1">
      <c r="A1" s="1" t="s">
        <v>9711</v>
      </c>
      <c r="B1" s="2"/>
      <c r="E1" s="2"/>
      <c r="F1" s="994"/>
      <c r="L1" s="572"/>
      <c r="R1" s="994"/>
      <c r="U1" s="1059"/>
    </row>
    <row r="2" spans="1:23" s="1" customFormat="1" ht="51.75" customHeight="1">
      <c r="A2" s="1" t="s">
        <v>9712</v>
      </c>
      <c r="C2" s="2"/>
      <c r="E2" s="2"/>
      <c r="F2" s="994"/>
      <c r="L2" s="572"/>
      <c r="R2" s="994"/>
      <c r="U2" s="1059"/>
    </row>
    <row r="3" spans="1:23" ht="51.75" customHeight="1" thickBot="1">
      <c r="E3" s="4"/>
      <c r="F3" s="1035"/>
      <c r="G3" s="4"/>
      <c r="H3" s="4"/>
      <c r="I3" s="4"/>
    </row>
    <row r="4" spans="1:23" s="10" customFormat="1" ht="51" customHeight="1">
      <c r="A4" s="5" t="s">
        <v>3</v>
      </c>
      <c r="B4" s="48"/>
      <c r="C4" s="2427"/>
      <c r="D4" s="2425"/>
      <c r="E4" s="1815"/>
      <c r="F4" s="3777" t="s">
        <v>86</v>
      </c>
      <c r="G4" s="3777"/>
      <c r="H4" s="3777"/>
      <c r="I4" s="3777" t="s">
        <v>538</v>
      </c>
      <c r="J4" s="3777"/>
      <c r="K4" s="3777"/>
      <c r="L4" s="3770" t="s">
        <v>9450</v>
      </c>
      <c r="M4" s="3777"/>
      <c r="N4" s="3777"/>
      <c r="O4" s="3777" t="s">
        <v>5436</v>
      </c>
      <c r="P4" s="3777"/>
      <c r="Q4" s="3777"/>
      <c r="R4" s="3777" t="s">
        <v>9451</v>
      </c>
      <c r="S4" s="3777"/>
      <c r="T4" s="3777"/>
      <c r="U4" s="3777" t="s">
        <v>9452</v>
      </c>
      <c r="V4" s="3777"/>
      <c r="W4" s="3777"/>
    </row>
    <row r="5" spans="1:23" s="10" customFormat="1" ht="51.75" customHeight="1" thickBot="1">
      <c r="A5" s="11"/>
      <c r="B5" s="48"/>
      <c r="C5" s="2428"/>
      <c r="D5" s="2426" t="s">
        <v>9453</v>
      </c>
      <c r="E5" s="18" t="s">
        <v>16</v>
      </c>
      <c r="F5" s="995" t="s">
        <v>7</v>
      </c>
      <c r="G5" s="17" t="s">
        <v>9453</v>
      </c>
      <c r="H5" s="18" t="s">
        <v>16</v>
      </c>
      <c r="I5" s="1265" t="s">
        <v>7</v>
      </c>
      <c r="J5" s="1266" t="s">
        <v>9454</v>
      </c>
      <c r="K5" s="1267" t="s">
        <v>16</v>
      </c>
      <c r="L5" s="991" t="s">
        <v>7</v>
      </c>
      <c r="M5" s="17" t="s">
        <v>9454</v>
      </c>
      <c r="N5" s="18" t="s">
        <v>16</v>
      </c>
      <c r="O5" s="1261" t="s">
        <v>7</v>
      </c>
      <c r="P5" s="1262" t="s">
        <v>9454</v>
      </c>
      <c r="Q5" s="1263" t="s">
        <v>16</v>
      </c>
      <c r="R5" s="995" t="s">
        <v>7</v>
      </c>
      <c r="S5" s="17" t="s">
        <v>9454</v>
      </c>
      <c r="T5" s="18" t="s">
        <v>16</v>
      </c>
      <c r="U5" s="1311" t="s">
        <v>7</v>
      </c>
      <c r="V5" s="1312" t="s">
        <v>9454</v>
      </c>
      <c r="W5" s="1313" t="s">
        <v>16</v>
      </c>
    </row>
    <row r="6" spans="1:23" ht="51.75" customHeight="1">
      <c r="A6" s="63" t="s">
        <v>9455</v>
      </c>
      <c r="B6" s="20"/>
      <c r="C6" s="27"/>
      <c r="D6" s="40"/>
      <c r="E6" s="34"/>
      <c r="F6" s="1048"/>
      <c r="G6" s="26"/>
      <c r="H6" s="978"/>
      <c r="I6" s="1268"/>
      <c r="J6" s="1268"/>
      <c r="K6" s="1269"/>
      <c r="L6" s="983"/>
      <c r="M6" s="26"/>
      <c r="N6" s="27"/>
      <c r="O6" s="1264"/>
      <c r="P6" s="1284"/>
      <c r="Q6" s="1285"/>
      <c r="R6" s="1362"/>
      <c r="S6" s="20"/>
      <c r="T6" s="27"/>
      <c r="U6" s="1314"/>
      <c r="V6" s="1154"/>
      <c r="W6" s="1315"/>
    </row>
    <row r="7" spans="1:23" ht="48" customHeight="1">
      <c r="A7" s="28" t="s">
        <v>9456</v>
      </c>
      <c r="B7" s="29" t="s">
        <v>724</v>
      </c>
      <c r="C7" s="30" t="s">
        <v>653</v>
      </c>
      <c r="D7" s="44">
        <v>60</v>
      </c>
      <c r="E7" s="45"/>
      <c r="F7" s="1049">
        <v>20737</v>
      </c>
      <c r="G7" s="46">
        <v>2200</v>
      </c>
      <c r="H7" s="979">
        <v>44</v>
      </c>
      <c r="I7" s="666"/>
      <c r="J7" s="666"/>
      <c r="K7" s="1270"/>
      <c r="L7" s="847"/>
      <c r="M7" s="46"/>
      <c r="N7" s="43"/>
      <c r="O7" s="1286"/>
      <c r="P7" s="1287"/>
      <c r="Q7" s="535"/>
      <c r="R7" s="1363"/>
      <c r="S7" s="42"/>
      <c r="T7" s="43"/>
      <c r="U7" s="1358">
        <v>20614</v>
      </c>
      <c r="V7" s="1317">
        <v>2150</v>
      </c>
      <c r="W7" s="1318">
        <v>43</v>
      </c>
    </row>
    <row r="8" spans="1:23" ht="51.75" customHeight="1">
      <c r="A8" s="28" t="s">
        <v>9457</v>
      </c>
      <c r="B8" s="29" t="s">
        <v>724</v>
      </c>
      <c r="C8" s="30" t="s">
        <v>1629</v>
      </c>
      <c r="D8" s="44">
        <v>65</v>
      </c>
      <c r="E8" s="45"/>
      <c r="F8" s="1049">
        <v>20435</v>
      </c>
      <c r="G8" s="46">
        <v>2240</v>
      </c>
      <c r="H8" s="979">
        <v>56</v>
      </c>
      <c r="I8" s="666"/>
      <c r="J8" s="666"/>
      <c r="K8" s="1270"/>
      <c r="L8" s="847"/>
      <c r="M8" s="46"/>
      <c r="N8" s="43"/>
      <c r="O8" s="1286"/>
      <c r="P8" s="1287"/>
      <c r="Q8" s="535"/>
      <c r="R8" s="1363"/>
      <c r="S8" s="42"/>
      <c r="T8" s="43"/>
      <c r="U8" s="1358">
        <v>20567</v>
      </c>
      <c r="V8" s="1317">
        <v>2240</v>
      </c>
      <c r="W8" s="1318">
        <v>56</v>
      </c>
    </row>
    <row r="9" spans="1:23" ht="51.75" customHeight="1">
      <c r="A9" s="28" t="s">
        <v>9458</v>
      </c>
      <c r="B9" s="42">
        <v>65</v>
      </c>
      <c r="C9" s="43"/>
      <c r="D9" s="44"/>
      <c r="E9" s="45"/>
      <c r="F9" s="1049">
        <v>20737</v>
      </c>
      <c r="G9" s="46">
        <v>2200</v>
      </c>
      <c r="H9" s="979" t="s">
        <v>9713</v>
      </c>
      <c r="I9" s="666"/>
      <c r="J9" s="666"/>
      <c r="K9" s="1270"/>
      <c r="L9" s="847"/>
      <c r="M9" s="46"/>
      <c r="N9" s="43"/>
      <c r="O9" s="1286"/>
      <c r="P9" s="1287"/>
      <c r="Q9" s="535"/>
      <c r="R9" s="1363"/>
      <c r="S9" s="42"/>
      <c r="T9" s="43"/>
      <c r="U9" s="1358">
        <v>20521</v>
      </c>
      <c r="V9" s="1317">
        <v>2200</v>
      </c>
      <c r="W9" s="1318">
        <v>55</v>
      </c>
    </row>
    <row r="10" spans="1:23" ht="51.75" customHeight="1">
      <c r="A10" s="28" t="s">
        <v>9459</v>
      </c>
      <c r="B10" s="48"/>
      <c r="C10" s="49"/>
      <c r="D10" s="50"/>
      <c r="E10" s="51"/>
      <c r="F10" s="1050"/>
      <c r="G10" s="52"/>
      <c r="H10" s="980"/>
      <c r="I10" s="1271"/>
      <c r="J10" s="1271"/>
      <c r="K10" s="1272"/>
      <c r="L10" s="984"/>
      <c r="M10" s="52"/>
      <c r="N10" s="49"/>
      <c r="O10" s="1288"/>
      <c r="P10" s="1289"/>
      <c r="Q10" s="1290"/>
      <c r="R10" s="1364"/>
      <c r="S10" s="48"/>
      <c r="T10" s="49"/>
      <c r="U10" s="1359"/>
      <c r="V10" s="1320"/>
      <c r="W10" s="1321"/>
    </row>
    <row r="11" spans="1:23" ht="51.75" customHeight="1">
      <c r="A11" s="28" t="s">
        <v>9460</v>
      </c>
      <c r="B11" s="48"/>
      <c r="C11" s="49"/>
      <c r="D11" s="50"/>
      <c r="E11" s="51"/>
      <c r="F11" s="1050"/>
      <c r="G11" s="52"/>
      <c r="H11" s="980"/>
      <c r="I11" s="1271"/>
      <c r="J11" s="1271"/>
      <c r="K11" s="1272"/>
      <c r="L11" s="984"/>
      <c r="M11" s="52"/>
      <c r="N11" s="49"/>
      <c r="O11" s="1288"/>
      <c r="P11" s="1289"/>
      <c r="Q11" s="1290"/>
      <c r="R11" s="1364"/>
      <c r="S11" s="48"/>
      <c r="T11" s="49"/>
      <c r="U11" s="1359"/>
      <c r="V11" s="1320"/>
      <c r="W11" s="1321"/>
    </row>
    <row r="12" spans="1:23" ht="51.75" customHeight="1">
      <c r="A12" s="28" t="s">
        <v>9461</v>
      </c>
      <c r="B12" s="84" t="s">
        <v>2388</v>
      </c>
      <c r="C12" s="1041" t="s">
        <v>9462</v>
      </c>
      <c r="D12" s="130">
        <v>60</v>
      </c>
      <c r="E12" s="1042"/>
      <c r="F12" s="1048">
        <v>20530</v>
      </c>
      <c r="G12" s="92">
        <v>2150</v>
      </c>
      <c r="H12" s="1043">
        <v>43</v>
      </c>
      <c r="I12" s="1162"/>
      <c r="J12" s="1162"/>
      <c r="K12" s="1273"/>
      <c r="L12" s="846"/>
      <c r="M12" s="92"/>
      <c r="N12" s="1041"/>
      <c r="O12" s="1291"/>
      <c r="P12" s="1292"/>
      <c r="Q12" s="1293"/>
      <c r="R12" s="1362"/>
      <c r="S12" s="84"/>
      <c r="T12" s="1041"/>
      <c r="U12" s="1360"/>
      <c r="V12" s="1322"/>
      <c r="W12" s="1323"/>
    </row>
    <row r="13" spans="1:23" ht="51.75" customHeight="1">
      <c r="A13" s="28" t="s">
        <v>9463</v>
      </c>
      <c r="B13" s="84" t="s">
        <v>2388</v>
      </c>
      <c r="C13" s="1041" t="s">
        <v>9464</v>
      </c>
      <c r="D13" s="137"/>
      <c r="E13" s="45"/>
      <c r="F13" s="1049">
        <v>20530</v>
      </c>
      <c r="G13" s="46">
        <v>2160</v>
      </c>
      <c r="H13" s="979">
        <v>54</v>
      </c>
      <c r="I13" s="666"/>
      <c r="J13" s="666"/>
      <c r="K13" s="1270"/>
      <c r="L13" s="847"/>
      <c r="M13" s="46"/>
      <c r="N13" s="43"/>
      <c r="O13" s="1286"/>
      <c r="P13" s="1287"/>
      <c r="Q13" s="535"/>
      <c r="R13" s="1363"/>
      <c r="S13" s="42"/>
      <c r="T13" s="43"/>
      <c r="U13" s="1358"/>
      <c r="V13" s="1317"/>
      <c r="W13" s="1318"/>
    </row>
    <row r="14" spans="1:23" ht="51.75" customHeight="1">
      <c r="A14" s="28" t="s">
        <v>9465</v>
      </c>
      <c r="B14" s="84"/>
      <c r="C14" s="1041"/>
      <c r="D14" s="130"/>
      <c r="E14" s="1042"/>
      <c r="F14" s="1048"/>
      <c r="G14" s="92"/>
      <c r="H14" s="1043"/>
      <c r="I14" s="1162"/>
      <c r="J14" s="1162"/>
      <c r="K14" s="1273"/>
      <c r="L14" s="846"/>
      <c r="M14" s="92"/>
      <c r="N14" s="1041"/>
      <c r="O14" s="1291"/>
      <c r="P14" s="1292"/>
      <c r="Q14" s="1293"/>
      <c r="R14" s="1362"/>
      <c r="S14" s="84"/>
      <c r="T14" s="1041"/>
      <c r="U14" s="1360"/>
      <c r="V14" s="1322"/>
      <c r="W14" s="1323"/>
    </row>
    <row r="15" spans="1:23" ht="51.75" customHeight="1">
      <c r="A15" s="28" t="s">
        <v>9466</v>
      </c>
      <c r="B15" s="42">
        <v>65</v>
      </c>
      <c r="C15" s="43"/>
      <c r="D15" s="137"/>
      <c r="E15" s="45"/>
      <c r="F15" s="1049">
        <v>20371</v>
      </c>
      <c r="G15" s="46">
        <v>2200</v>
      </c>
      <c r="H15" s="979">
        <v>55</v>
      </c>
      <c r="I15" s="666"/>
      <c r="J15" s="666"/>
      <c r="K15" s="1270"/>
      <c r="L15" s="847"/>
      <c r="M15" s="46"/>
      <c r="N15" s="43"/>
      <c r="O15" s="1286"/>
      <c r="P15" s="1287"/>
      <c r="Q15" s="535"/>
      <c r="R15" s="1363"/>
      <c r="S15" s="42"/>
      <c r="T15" s="43"/>
      <c r="U15" s="1358"/>
      <c r="V15" s="1317"/>
      <c r="W15" s="1318"/>
    </row>
    <row r="16" spans="1:23" ht="51.75" customHeight="1">
      <c r="A16" s="28" t="s">
        <v>9467</v>
      </c>
      <c r="B16" s="84">
        <v>75</v>
      </c>
      <c r="C16" s="1041"/>
      <c r="D16" s="130"/>
      <c r="E16" s="1042"/>
      <c r="F16" s="1048">
        <v>20412</v>
      </c>
      <c r="G16" s="92">
        <v>1860</v>
      </c>
      <c r="H16" s="1043">
        <v>62</v>
      </c>
      <c r="I16" s="1162"/>
      <c r="J16" s="1162"/>
      <c r="K16" s="1273"/>
      <c r="L16" s="846"/>
      <c r="M16" s="92"/>
      <c r="N16" s="1041"/>
      <c r="O16" s="1291"/>
      <c r="P16" s="1292"/>
      <c r="Q16" s="1293"/>
      <c r="R16" s="1362"/>
      <c r="S16" s="84"/>
      <c r="T16" s="1041"/>
      <c r="U16" s="1360"/>
      <c r="V16" s="1322"/>
      <c r="W16" s="1323"/>
    </row>
    <row r="17" spans="1:23" ht="51.75" customHeight="1">
      <c r="A17" s="28" t="s">
        <v>9468</v>
      </c>
      <c r="B17" s="84" t="s">
        <v>2388</v>
      </c>
      <c r="C17" s="1041" t="s">
        <v>334</v>
      </c>
      <c r="D17" s="130">
        <v>150</v>
      </c>
      <c r="E17" s="1042"/>
      <c r="F17" s="1048">
        <v>20530</v>
      </c>
      <c r="G17" s="92">
        <v>2160</v>
      </c>
      <c r="H17" s="1043">
        <v>108</v>
      </c>
      <c r="I17" s="1162"/>
      <c r="J17" s="1162"/>
      <c r="K17" s="1273"/>
      <c r="L17" s="846"/>
      <c r="M17" s="92"/>
      <c r="N17" s="1041"/>
      <c r="O17" s="1291"/>
      <c r="P17" s="1292"/>
      <c r="Q17" s="1293"/>
      <c r="R17" s="1362"/>
      <c r="S17" s="84"/>
      <c r="T17" s="1041"/>
      <c r="U17" s="1360"/>
      <c r="V17" s="1322"/>
      <c r="W17" s="1323"/>
    </row>
    <row r="18" spans="1:23" ht="51.75" customHeight="1">
      <c r="A18" s="28" t="s">
        <v>9469</v>
      </c>
      <c r="B18" s="84"/>
      <c r="C18" s="1041"/>
      <c r="D18" s="130">
        <v>130</v>
      </c>
      <c r="E18" s="1042"/>
      <c r="F18" s="1048">
        <v>20406</v>
      </c>
      <c r="G18" s="92">
        <v>2580</v>
      </c>
      <c r="H18" s="1043">
        <v>86</v>
      </c>
      <c r="I18" s="1162"/>
      <c r="J18" s="1162"/>
      <c r="K18" s="1273"/>
      <c r="L18" s="846"/>
      <c r="M18" s="92"/>
      <c r="N18" s="1041"/>
      <c r="O18" s="1291"/>
      <c r="P18" s="1292"/>
      <c r="Q18" s="1293"/>
      <c r="R18" s="1362"/>
      <c r="S18" s="84"/>
      <c r="T18" s="1041"/>
      <c r="U18" s="1360"/>
      <c r="V18" s="1322"/>
      <c r="W18" s="1323"/>
    </row>
    <row r="19" spans="1:23" ht="51.75" customHeight="1">
      <c r="A19" s="28" t="s">
        <v>9470</v>
      </c>
      <c r="B19" s="84" t="s">
        <v>2388</v>
      </c>
      <c r="C19" s="1041" t="s">
        <v>1629</v>
      </c>
      <c r="D19" s="130">
        <v>65</v>
      </c>
      <c r="E19" s="1042"/>
      <c r="F19" s="1049">
        <v>20530</v>
      </c>
      <c r="G19" s="46">
        <v>2160</v>
      </c>
      <c r="H19" s="979">
        <v>54</v>
      </c>
      <c r="I19" s="1162"/>
      <c r="J19" s="1162"/>
      <c r="K19" s="1273"/>
      <c r="L19" s="1044"/>
      <c r="M19" s="92"/>
      <c r="N19" s="1041"/>
      <c r="O19" s="1291"/>
      <c r="P19" s="1292"/>
      <c r="Q19" s="1293"/>
      <c r="R19" s="1362"/>
      <c r="S19" s="84"/>
      <c r="T19" s="1041"/>
      <c r="U19" s="1360" t="s">
        <v>9471</v>
      </c>
      <c r="V19" s="1322"/>
      <c r="W19" s="1323"/>
    </row>
    <row r="20" spans="1:23" ht="51.75" customHeight="1">
      <c r="A20" s="28" t="s">
        <v>9472</v>
      </c>
      <c r="B20" s="84" t="s">
        <v>9473</v>
      </c>
      <c r="C20" s="1041" t="s">
        <v>2976</v>
      </c>
      <c r="D20" s="130">
        <v>75</v>
      </c>
      <c r="E20" s="1042"/>
      <c r="F20" s="1048"/>
      <c r="G20" s="92"/>
      <c r="H20" s="1043"/>
      <c r="I20" s="1162"/>
      <c r="J20" s="1162"/>
      <c r="K20" s="1273"/>
      <c r="L20" s="1044">
        <v>20543</v>
      </c>
      <c r="M20" s="92">
        <v>1770</v>
      </c>
      <c r="N20" s="1041">
        <v>59</v>
      </c>
      <c r="O20" s="1291"/>
      <c r="P20" s="1292"/>
      <c r="Q20" s="1293"/>
      <c r="R20" s="1362"/>
      <c r="S20" s="84"/>
      <c r="T20" s="1041"/>
      <c r="U20" s="1360"/>
      <c r="V20" s="1322"/>
      <c r="W20" s="1323"/>
    </row>
    <row r="21" spans="1:23" ht="51.75" customHeight="1">
      <c r="A21" s="28" t="s">
        <v>9474</v>
      </c>
      <c r="B21" s="84" t="s">
        <v>9473</v>
      </c>
      <c r="C21" s="1041" t="s">
        <v>2976</v>
      </c>
      <c r="D21" s="130">
        <v>150</v>
      </c>
      <c r="E21" s="1042"/>
      <c r="F21" s="1048">
        <v>20472</v>
      </c>
      <c r="G21" s="92">
        <v>2160</v>
      </c>
      <c r="H21" s="1043">
        <v>120</v>
      </c>
      <c r="I21" s="1162"/>
      <c r="J21" s="1162"/>
      <c r="K21" s="1273"/>
      <c r="L21" s="1044"/>
      <c r="M21" s="92"/>
      <c r="N21" s="1041"/>
      <c r="O21" s="1354"/>
      <c r="P21" s="1292"/>
      <c r="Q21" s="1293"/>
      <c r="R21" s="1362">
        <v>20476</v>
      </c>
      <c r="S21" s="84">
        <v>2090</v>
      </c>
      <c r="T21" s="1041">
        <v>69.66</v>
      </c>
      <c r="U21" s="1360"/>
      <c r="V21" s="1322"/>
      <c r="W21" s="1323"/>
    </row>
    <row r="22" spans="1:23" ht="51.75" customHeight="1">
      <c r="A22" s="28" t="s">
        <v>9475</v>
      </c>
      <c r="B22" s="84" t="s">
        <v>9473</v>
      </c>
      <c r="C22" s="1041" t="s">
        <v>2976</v>
      </c>
      <c r="D22" s="130">
        <v>100</v>
      </c>
      <c r="E22" s="1042"/>
      <c r="F22" s="1048">
        <v>20775</v>
      </c>
      <c r="G22" s="92">
        <v>2400</v>
      </c>
      <c r="H22" s="1043">
        <v>80</v>
      </c>
      <c r="I22" s="1162"/>
      <c r="J22" s="1162"/>
      <c r="K22" s="1273"/>
      <c r="L22" s="1044"/>
      <c r="M22" s="92"/>
      <c r="N22" s="1041"/>
      <c r="O22" s="1291"/>
      <c r="P22" s="1292"/>
      <c r="Q22" s="1293"/>
      <c r="R22" s="1048">
        <v>20816</v>
      </c>
      <c r="S22" s="84">
        <v>2423</v>
      </c>
      <c r="T22" s="1041">
        <v>80.760000000000005</v>
      </c>
      <c r="U22" s="1360"/>
      <c r="V22" s="1322"/>
      <c r="W22" s="1323"/>
    </row>
    <row r="23" spans="1:23" ht="51.75" customHeight="1">
      <c r="A23" s="28" t="s">
        <v>9476</v>
      </c>
      <c r="B23" s="84" t="s">
        <v>724</v>
      </c>
      <c r="C23" s="1041" t="s">
        <v>2976</v>
      </c>
      <c r="D23" s="130">
        <v>100</v>
      </c>
      <c r="E23" s="1042"/>
      <c r="F23" s="1048"/>
      <c r="G23" s="92"/>
      <c r="H23" s="1043"/>
      <c r="I23" s="1162"/>
      <c r="J23" s="1162"/>
      <c r="K23" s="1273"/>
      <c r="L23" s="1044"/>
      <c r="M23" s="92"/>
      <c r="N23" s="1041"/>
      <c r="O23" s="1355"/>
      <c r="P23" s="1294"/>
      <c r="Q23" s="1295"/>
      <c r="R23" s="1365">
        <v>20476</v>
      </c>
      <c r="S23" s="1046">
        <v>2420</v>
      </c>
      <c r="T23" s="1047">
        <v>80.66</v>
      </c>
      <c r="U23" s="1361">
        <v>20614</v>
      </c>
      <c r="V23" s="1325">
        <v>2380</v>
      </c>
      <c r="W23" s="1326">
        <v>79.33</v>
      </c>
    </row>
    <row r="24" spans="1:23" ht="51.75" customHeight="1">
      <c r="A24" s="28" t="s">
        <v>9477</v>
      </c>
      <c r="B24" s="84" t="s">
        <v>9478</v>
      </c>
      <c r="C24" s="1041" t="s">
        <v>334</v>
      </c>
      <c r="D24" s="130">
        <v>150</v>
      </c>
      <c r="E24" s="1042"/>
      <c r="F24" s="1048">
        <v>20530</v>
      </c>
      <c r="G24" s="92">
        <v>2160</v>
      </c>
      <c r="H24" s="1043">
        <v>108</v>
      </c>
      <c r="I24" s="1162"/>
      <c r="J24" s="1162"/>
      <c r="K24" s="1273"/>
      <c r="L24" s="1044"/>
      <c r="M24" s="92"/>
      <c r="N24" s="1041"/>
      <c r="O24" s="1286"/>
      <c r="P24" s="1287"/>
      <c r="Q24" s="535"/>
      <c r="R24" s="1363"/>
      <c r="S24" s="42"/>
      <c r="T24" s="43"/>
      <c r="U24" s="1358">
        <v>20614</v>
      </c>
      <c r="V24" s="1317">
        <v>2300</v>
      </c>
      <c r="W24" s="1318">
        <v>115</v>
      </c>
    </row>
    <row r="25" spans="1:23" ht="51.75" customHeight="1">
      <c r="A25" s="28" t="s">
        <v>9479</v>
      </c>
      <c r="B25" s="42" t="s">
        <v>9480</v>
      </c>
      <c r="C25" s="43" t="s">
        <v>4745</v>
      </c>
      <c r="D25" s="137">
        <v>150</v>
      </c>
      <c r="E25" s="45"/>
      <c r="F25" s="1049">
        <v>20552</v>
      </c>
      <c r="G25" s="46">
        <v>1968</v>
      </c>
      <c r="H25" s="979">
        <v>123</v>
      </c>
      <c r="I25" s="666"/>
      <c r="J25" s="666"/>
      <c r="K25" s="1270"/>
      <c r="L25" s="1044">
        <v>20543</v>
      </c>
      <c r="M25" s="92">
        <v>1936</v>
      </c>
      <c r="N25" s="1041">
        <v>121</v>
      </c>
      <c r="O25" s="1356"/>
      <c r="P25" s="1287"/>
      <c r="Q25" s="535"/>
      <c r="R25" s="1363">
        <v>20476</v>
      </c>
      <c r="S25" s="42">
        <v>1980</v>
      </c>
      <c r="T25" s="43"/>
      <c r="U25" s="1358"/>
      <c r="V25" s="1317"/>
      <c r="W25" s="1318"/>
    </row>
    <row r="26" spans="1:23" ht="51.75" customHeight="1">
      <c r="A26" s="1" t="s">
        <v>1</v>
      </c>
      <c r="B26" s="2"/>
      <c r="C26" s="1"/>
      <c r="D26" s="1"/>
      <c r="E26" s="2"/>
      <c r="G26" s="1"/>
      <c r="H26" s="1"/>
      <c r="I26" s="1"/>
      <c r="J26" s="1"/>
      <c r="K26" s="1"/>
      <c r="L26" s="572"/>
      <c r="M26" s="1"/>
      <c r="N26" s="1"/>
      <c r="O26" s="1"/>
      <c r="P26" s="1"/>
      <c r="Q26" s="1"/>
      <c r="S26" s="1"/>
      <c r="T26" s="1"/>
      <c r="V26" s="1"/>
      <c r="W26" s="1"/>
    </row>
    <row r="27" spans="1:23" ht="51.75" customHeight="1">
      <c r="A27" s="1" t="s">
        <v>9449</v>
      </c>
      <c r="B27" s="1"/>
      <c r="C27" s="2"/>
      <c r="D27" s="1"/>
      <c r="E27" s="2"/>
      <c r="G27" s="1"/>
      <c r="H27" s="1"/>
      <c r="I27" s="1"/>
      <c r="J27" s="1"/>
      <c r="K27" s="1"/>
      <c r="L27" s="572"/>
      <c r="M27" s="1"/>
      <c r="N27" s="1"/>
      <c r="O27" s="1"/>
      <c r="P27" s="1"/>
      <c r="Q27" s="1"/>
      <c r="S27" s="1"/>
      <c r="T27" s="1"/>
      <c r="V27" s="1"/>
      <c r="W27" s="1"/>
    </row>
    <row r="28" spans="1:23" ht="51.75" customHeight="1" thickBot="1">
      <c r="E28" s="4"/>
      <c r="F28" s="1035"/>
      <c r="G28" s="4"/>
      <c r="H28" s="4"/>
      <c r="I28" s="4"/>
    </row>
    <row r="29" spans="1:23" ht="51.75" customHeight="1">
      <c r="A29" s="5" t="s">
        <v>3</v>
      </c>
      <c r="B29" s="6" t="s">
        <v>4</v>
      </c>
      <c r="C29" s="7" t="s">
        <v>5</v>
      </c>
      <c r="D29" s="8" t="s">
        <v>6</v>
      </c>
      <c r="E29" s="9" t="s">
        <v>6</v>
      </c>
      <c r="F29" s="3777" t="s">
        <v>86</v>
      </c>
      <c r="G29" s="3777"/>
      <c r="H29" s="3777"/>
      <c r="I29" s="3777" t="s">
        <v>538</v>
      </c>
      <c r="J29" s="3777"/>
      <c r="K29" s="3777"/>
      <c r="L29" s="3770" t="s">
        <v>9450</v>
      </c>
      <c r="M29" s="3777"/>
      <c r="N29" s="3777"/>
      <c r="O29" s="3777" t="s">
        <v>5436</v>
      </c>
      <c r="P29" s="3777"/>
      <c r="Q29" s="3777"/>
      <c r="R29" s="3777" t="s">
        <v>9481</v>
      </c>
      <c r="S29" s="3777"/>
      <c r="T29" s="3777"/>
      <c r="U29" s="3777" t="s">
        <v>9452</v>
      </c>
      <c r="V29" s="3777"/>
      <c r="W29" s="3777"/>
    </row>
    <row r="30" spans="1:23" ht="51.75" customHeight="1" thickBot="1">
      <c r="A30" s="11"/>
      <c r="B30" s="12"/>
      <c r="C30" s="13" t="s">
        <v>11</v>
      </c>
      <c r="D30" s="14" t="s">
        <v>12</v>
      </c>
      <c r="E30" s="15" t="s">
        <v>13</v>
      </c>
      <c r="F30" s="995" t="s">
        <v>7</v>
      </c>
      <c r="G30" s="17" t="s">
        <v>9453</v>
      </c>
      <c r="H30" s="18" t="s">
        <v>16</v>
      </c>
      <c r="I30" s="1265" t="s">
        <v>7</v>
      </c>
      <c r="J30" s="1266" t="s">
        <v>9454</v>
      </c>
      <c r="K30" s="1267" t="s">
        <v>16</v>
      </c>
      <c r="L30" s="991" t="s">
        <v>7</v>
      </c>
      <c r="M30" s="17" t="s">
        <v>9454</v>
      </c>
      <c r="N30" s="18" t="s">
        <v>16</v>
      </c>
      <c r="O30" s="1261" t="s">
        <v>7</v>
      </c>
      <c r="P30" s="1262" t="s">
        <v>9454</v>
      </c>
      <c r="Q30" s="1263" t="s">
        <v>16</v>
      </c>
      <c r="R30" s="995" t="s">
        <v>7</v>
      </c>
      <c r="S30" s="17" t="s">
        <v>9454</v>
      </c>
      <c r="T30" s="18" t="s">
        <v>16</v>
      </c>
      <c r="U30" s="1311" t="s">
        <v>7</v>
      </c>
      <c r="V30" s="1312" t="s">
        <v>9454</v>
      </c>
      <c r="W30" s="1313" t="s">
        <v>16</v>
      </c>
    </row>
    <row r="31" spans="1:23" ht="51.75" customHeight="1">
      <c r="A31" s="63" t="s">
        <v>9455</v>
      </c>
      <c r="B31" s="29"/>
      <c r="C31" s="30"/>
      <c r="D31" s="40"/>
      <c r="E31" s="34"/>
      <c r="F31" s="1036"/>
      <c r="G31" s="26"/>
      <c r="H31" s="978"/>
      <c r="I31" s="1268"/>
      <c r="J31" s="1268"/>
      <c r="K31" s="1269"/>
      <c r="L31" s="983"/>
      <c r="M31" s="26"/>
      <c r="N31" s="27"/>
      <c r="O31" s="1264"/>
      <c r="P31" s="1284"/>
      <c r="Q31" s="1285"/>
      <c r="R31" s="1036"/>
      <c r="S31" s="20"/>
      <c r="T31" s="27"/>
      <c r="U31" s="1314"/>
      <c r="V31" s="1154"/>
      <c r="W31" s="1315"/>
    </row>
    <row r="32" spans="1:23" ht="51.75" customHeight="1">
      <c r="A32" s="28" t="s">
        <v>9482</v>
      </c>
      <c r="B32" s="42"/>
      <c r="C32" s="43"/>
      <c r="D32" s="1001">
        <v>75</v>
      </c>
      <c r="E32" s="1002"/>
      <c r="F32" s="1049"/>
      <c r="G32" s="1003"/>
      <c r="H32" s="1004">
        <v>63</v>
      </c>
      <c r="I32" s="1274"/>
      <c r="J32" s="1274"/>
      <c r="K32" s="1275"/>
      <c r="L32" s="1005"/>
      <c r="M32" s="1003"/>
      <c r="N32" s="1006"/>
      <c r="O32" s="1296"/>
      <c r="P32" s="1297"/>
      <c r="Q32" s="1298"/>
      <c r="R32" s="1093"/>
      <c r="S32" s="1007"/>
      <c r="T32" s="1006"/>
      <c r="U32" s="1316"/>
      <c r="V32" s="1327"/>
      <c r="W32" s="1328"/>
    </row>
    <row r="33" spans="1:24" ht="51.75" customHeight="1">
      <c r="A33" s="28" t="s">
        <v>9483</v>
      </c>
      <c r="B33" s="29" t="s">
        <v>724</v>
      </c>
      <c r="C33" s="30" t="s">
        <v>9484</v>
      </c>
      <c r="D33" s="1001">
        <v>65</v>
      </c>
      <c r="E33" s="1002"/>
      <c r="F33" s="1049">
        <v>20371</v>
      </c>
      <c r="G33" s="1003"/>
      <c r="H33" s="1004">
        <v>56</v>
      </c>
      <c r="I33" s="1274"/>
      <c r="J33" s="1274"/>
      <c r="K33" s="1275"/>
      <c r="L33" s="1374">
        <v>20613</v>
      </c>
      <c r="M33" s="1003">
        <v>1650</v>
      </c>
      <c r="N33" s="1006"/>
      <c r="O33" s="1296"/>
      <c r="P33" s="1297"/>
      <c r="Q33" s="1298"/>
      <c r="R33" s="1093"/>
      <c r="S33" s="1007"/>
      <c r="T33" s="1006"/>
      <c r="U33" s="1316"/>
      <c r="V33" s="1327"/>
      <c r="W33" s="1328"/>
    </row>
    <row r="34" spans="1:24" ht="51.75" customHeight="1">
      <c r="A34" s="28" t="s">
        <v>9485</v>
      </c>
      <c r="B34" s="29"/>
      <c r="C34" s="30"/>
      <c r="D34" s="1001">
        <v>60</v>
      </c>
      <c r="E34" s="1002"/>
      <c r="F34" s="1049">
        <v>20772</v>
      </c>
      <c r="G34" s="1003">
        <v>1350</v>
      </c>
      <c r="H34" s="1004">
        <v>45</v>
      </c>
      <c r="I34" s="1276"/>
      <c r="J34" s="1276"/>
      <c r="K34" s="1277"/>
      <c r="L34" s="1008"/>
      <c r="M34" s="894"/>
      <c r="N34" s="1009"/>
      <c r="O34" s="1299"/>
      <c r="P34" s="1300"/>
      <c r="Q34" s="1301"/>
      <c r="R34" s="1093"/>
      <c r="S34" s="659"/>
      <c r="T34" s="1009"/>
      <c r="U34" s="1316"/>
      <c r="V34" s="1329"/>
      <c r="W34" s="1330"/>
    </row>
    <row r="35" spans="1:24" ht="51.75" customHeight="1">
      <c r="A35" s="28" t="s">
        <v>9486</v>
      </c>
      <c r="B35" s="42"/>
      <c r="C35" s="43"/>
      <c r="D35" s="1001">
        <v>120</v>
      </c>
      <c r="E35" s="1002"/>
      <c r="F35" s="1049">
        <v>20131</v>
      </c>
      <c r="G35" s="1003"/>
      <c r="H35" s="1004">
        <v>87</v>
      </c>
      <c r="I35" s="1278"/>
      <c r="J35" s="1278"/>
      <c r="K35" s="1279"/>
      <c r="L35" s="1011"/>
      <c r="M35" s="1010"/>
      <c r="N35" s="1012"/>
      <c r="O35" s="1302"/>
      <c r="P35" s="1303"/>
      <c r="Q35" s="1304"/>
      <c r="R35" s="1103"/>
      <c r="S35" s="1013"/>
      <c r="T35" s="1012"/>
      <c r="U35" s="1319">
        <v>20614</v>
      </c>
      <c r="V35" s="1366">
        <v>2500</v>
      </c>
      <c r="W35" s="1367">
        <v>104.16</v>
      </c>
    </row>
    <row r="36" spans="1:24" ht="51.75" customHeight="1">
      <c r="A36" s="28" t="s">
        <v>9487</v>
      </c>
      <c r="B36" s="42" t="s">
        <v>3070</v>
      </c>
      <c r="C36" s="43" t="s">
        <v>550</v>
      </c>
      <c r="D36" s="1001">
        <v>90</v>
      </c>
      <c r="E36" s="1002"/>
      <c r="F36" s="1049" t="s">
        <v>9488</v>
      </c>
      <c r="G36" s="1003">
        <v>1233</v>
      </c>
      <c r="H36" s="1004">
        <v>69</v>
      </c>
      <c r="I36" s="1278"/>
      <c r="J36" s="1278"/>
      <c r="K36" s="1279"/>
      <c r="L36" s="1011"/>
      <c r="M36" s="1010"/>
      <c r="N36" s="1012"/>
      <c r="O36" s="1463">
        <v>21486</v>
      </c>
      <c r="P36" s="1303"/>
      <c r="Q36" s="1304"/>
      <c r="R36" s="1103">
        <v>20501</v>
      </c>
      <c r="S36" s="1013">
        <v>792</v>
      </c>
      <c r="T36" s="1012">
        <v>66</v>
      </c>
      <c r="U36" s="1319">
        <v>20530</v>
      </c>
      <c r="V36" s="1366">
        <v>1290</v>
      </c>
      <c r="W36" s="1367">
        <v>71.66</v>
      </c>
    </row>
    <row r="37" spans="1:24" ht="51.75" customHeight="1">
      <c r="A37" s="28" t="s">
        <v>9489</v>
      </c>
      <c r="B37" s="29"/>
      <c r="C37" s="30"/>
      <c r="D37" s="1014">
        <v>150</v>
      </c>
      <c r="E37" s="1015"/>
      <c r="F37" s="1049">
        <v>20808</v>
      </c>
      <c r="G37" s="894"/>
      <c r="H37" s="1016">
        <v>125</v>
      </c>
      <c r="I37" s="1280"/>
      <c r="J37" s="1280"/>
      <c r="K37" s="1281"/>
      <c r="L37" s="1017"/>
      <c r="M37" s="654"/>
      <c r="N37" s="1018"/>
      <c r="O37" s="1305"/>
      <c r="P37" s="1306"/>
      <c r="Q37" s="1307"/>
      <c r="R37" s="1036"/>
      <c r="S37" s="656"/>
      <c r="T37" s="1018"/>
      <c r="U37" s="1314"/>
      <c r="V37" s="1331"/>
      <c r="W37" s="1332"/>
    </row>
    <row r="38" spans="1:24" ht="51.75" customHeight="1">
      <c r="A38" s="28" t="s">
        <v>9490</v>
      </c>
      <c r="B38" s="48"/>
      <c r="C38" s="49"/>
      <c r="D38" s="1019">
        <v>200</v>
      </c>
      <c r="E38" s="1020"/>
      <c r="F38" s="1050">
        <v>20442</v>
      </c>
      <c r="G38" s="1010"/>
      <c r="H38" s="1021">
        <v>165</v>
      </c>
      <c r="I38" s="1276"/>
      <c r="J38" s="1276"/>
      <c r="K38" s="1277"/>
      <c r="L38" s="1008"/>
      <c r="M38" s="894"/>
      <c r="N38" s="1009"/>
      <c r="O38" s="1299"/>
      <c r="P38" s="1300"/>
      <c r="Q38" s="1301"/>
      <c r="R38" s="1093"/>
      <c r="S38" s="659"/>
      <c r="T38" s="1009"/>
      <c r="U38" s="1316"/>
      <c r="V38" s="1329"/>
      <c r="W38" s="1330"/>
    </row>
    <row r="39" spans="1:24" ht="51.75" customHeight="1">
      <c r="A39" s="28" t="s">
        <v>9491</v>
      </c>
      <c r="B39" s="48"/>
      <c r="C39" s="49"/>
      <c r="D39" s="1019"/>
      <c r="E39" s="1020"/>
      <c r="F39" s="1050">
        <v>20442</v>
      </c>
      <c r="G39" s="1010">
        <v>800</v>
      </c>
      <c r="H39" s="1021"/>
      <c r="I39" s="1280"/>
      <c r="J39" s="1280"/>
      <c r="K39" s="1281"/>
      <c r="L39" s="1017"/>
      <c r="M39" s="654"/>
      <c r="N39" s="1018"/>
      <c r="O39" s="1305"/>
      <c r="P39" s="1306"/>
      <c r="Q39" s="1307"/>
      <c r="R39" s="1036"/>
      <c r="S39" s="656"/>
      <c r="T39" s="1018"/>
      <c r="U39" s="1314"/>
      <c r="V39" s="1331"/>
      <c r="W39" s="1332"/>
      <c r="X39" s="1"/>
    </row>
    <row r="40" spans="1:24" ht="51.75" customHeight="1">
      <c r="A40" s="62"/>
      <c r="B40" s="48"/>
      <c r="C40" s="49"/>
      <c r="D40" s="1019"/>
      <c r="E40" s="1020"/>
      <c r="F40" s="1050"/>
      <c r="G40" s="1010"/>
      <c r="H40" s="1021"/>
      <c r="I40" s="1276"/>
      <c r="J40" s="1276"/>
      <c r="K40" s="1277"/>
      <c r="L40" s="1008"/>
      <c r="M40" s="894"/>
      <c r="N40" s="1009"/>
      <c r="O40" s="1299"/>
      <c r="P40" s="1300"/>
      <c r="Q40" s="1301"/>
      <c r="R40" s="1093"/>
      <c r="S40" s="659"/>
      <c r="T40" s="1009"/>
      <c r="U40" s="1316"/>
      <c r="V40" s="1329"/>
      <c r="W40" s="1330"/>
      <c r="X40" s="1"/>
    </row>
    <row r="41" spans="1:24" ht="51.75" customHeight="1">
      <c r="A41" s="62" t="s">
        <v>9492</v>
      </c>
      <c r="B41" s="48"/>
      <c r="C41" s="49"/>
      <c r="D41" s="1019"/>
      <c r="E41" s="1020"/>
      <c r="F41" s="1050"/>
      <c r="G41" s="1010"/>
      <c r="H41" s="1021"/>
      <c r="I41" s="1280"/>
      <c r="J41" s="1280"/>
      <c r="K41" s="1281"/>
      <c r="L41" s="1017"/>
      <c r="M41" s="654"/>
      <c r="N41" s="1018"/>
      <c r="O41" s="1305"/>
      <c r="P41" s="1306"/>
      <c r="Q41" s="1307"/>
      <c r="R41" s="1036"/>
      <c r="S41" s="656"/>
      <c r="T41" s="1018"/>
      <c r="U41" s="1314"/>
      <c r="V41" s="1331"/>
      <c r="W41" s="1332"/>
    </row>
    <row r="42" spans="1:24" ht="51.75" customHeight="1">
      <c r="A42" s="62" t="s">
        <v>9492</v>
      </c>
      <c r="B42" s="48"/>
      <c r="C42" s="49"/>
      <c r="D42" s="1019"/>
      <c r="E42" s="1020"/>
      <c r="F42" s="1050"/>
      <c r="G42" s="1010"/>
      <c r="H42" s="1021"/>
      <c r="I42" s="1280"/>
      <c r="J42" s="1280"/>
      <c r="K42" s="1281"/>
      <c r="L42" s="1017"/>
      <c r="M42" s="654"/>
      <c r="N42" s="1018"/>
      <c r="O42" s="1305"/>
      <c r="P42" s="1306"/>
      <c r="Q42" s="1307"/>
      <c r="R42" s="1036"/>
      <c r="S42" s="656"/>
      <c r="T42" s="1018"/>
      <c r="U42" s="1314"/>
      <c r="V42" s="1331"/>
      <c r="W42" s="1332"/>
      <c r="X42" s="10"/>
    </row>
    <row r="43" spans="1:24" ht="51.75" customHeight="1">
      <c r="A43" s="28" t="s">
        <v>9493</v>
      </c>
      <c r="B43" s="20" t="s">
        <v>724</v>
      </c>
      <c r="C43" s="27" t="s">
        <v>3216</v>
      </c>
      <c r="D43" s="1022">
        <v>170</v>
      </c>
      <c r="E43" s="1023"/>
      <c r="F43" s="1048">
        <v>20552</v>
      </c>
      <c r="G43" s="654">
        <v>2800</v>
      </c>
      <c r="H43" s="1024">
        <v>130</v>
      </c>
      <c r="I43" s="1280"/>
      <c r="J43" s="1280"/>
      <c r="K43" s="1281"/>
      <c r="L43" s="1017"/>
      <c r="M43" s="654"/>
      <c r="N43" s="1018"/>
      <c r="O43" s="1305"/>
      <c r="P43" s="1306"/>
      <c r="Q43" s="1307"/>
      <c r="R43" s="1036"/>
      <c r="S43" s="656"/>
      <c r="T43" s="1018"/>
      <c r="U43" s="1314"/>
      <c r="V43" s="1331"/>
      <c r="W43" s="1332"/>
      <c r="X43" s="1"/>
    </row>
    <row r="44" spans="1:24" ht="51.75" customHeight="1">
      <c r="A44" s="28" t="s">
        <v>9494</v>
      </c>
      <c r="B44" s="29" t="s">
        <v>3070</v>
      </c>
      <c r="C44" s="30" t="s">
        <v>4337</v>
      </c>
      <c r="D44" s="1025">
        <v>140</v>
      </c>
      <c r="E44" s="1015"/>
      <c r="F44" s="1049">
        <v>20406</v>
      </c>
      <c r="G44" s="894">
        <v>2150</v>
      </c>
      <c r="H44" s="1016">
        <v>107.5</v>
      </c>
      <c r="I44" s="1280"/>
      <c r="J44" s="1280"/>
      <c r="K44" s="1281"/>
      <c r="L44" s="1017"/>
      <c r="M44" s="654"/>
      <c r="N44" s="1018"/>
      <c r="O44" s="1305"/>
      <c r="P44" s="1306"/>
      <c r="Q44" s="1307"/>
      <c r="R44" s="1036"/>
      <c r="S44" s="656"/>
      <c r="T44" s="1018"/>
      <c r="U44" s="1314"/>
      <c r="V44" s="1331"/>
      <c r="W44" s="1332"/>
      <c r="X44" s="1"/>
    </row>
    <row r="45" spans="1:24" ht="51.75" customHeight="1">
      <c r="A45" s="28" t="s">
        <v>4192</v>
      </c>
      <c r="B45" s="20" t="s">
        <v>9495</v>
      </c>
      <c r="C45" s="27"/>
      <c r="D45" s="1022">
        <v>170</v>
      </c>
      <c r="E45" s="1023"/>
      <c r="F45" s="1048">
        <v>20737</v>
      </c>
      <c r="G45" s="654">
        <v>1278</v>
      </c>
      <c r="H45" s="1024">
        <v>142</v>
      </c>
      <c r="I45" s="1280"/>
      <c r="J45" s="1280"/>
      <c r="K45" s="1281"/>
      <c r="L45" s="1017"/>
      <c r="M45" s="654"/>
      <c r="N45" s="1018"/>
      <c r="O45" s="1305"/>
      <c r="P45" s="1306"/>
      <c r="Q45" s="1307"/>
      <c r="R45" s="1036"/>
      <c r="S45" s="656"/>
      <c r="T45" s="1018"/>
      <c r="U45" s="1314"/>
      <c r="V45" s="1331"/>
      <c r="W45" s="1332"/>
    </row>
    <row r="46" spans="1:24" ht="51.75" customHeight="1">
      <c r="A46" s="28" t="s">
        <v>9496</v>
      </c>
      <c r="B46" s="29"/>
      <c r="C46" s="30"/>
      <c r="D46" s="1025">
        <v>150</v>
      </c>
      <c r="E46" s="1111" t="s">
        <v>9497</v>
      </c>
      <c r="F46" s="1049">
        <v>20500</v>
      </c>
      <c r="G46" s="894">
        <v>1368</v>
      </c>
      <c r="H46" s="1016">
        <v>114</v>
      </c>
      <c r="I46" s="1282"/>
      <c r="J46" s="1282"/>
      <c r="K46" s="1283"/>
      <c r="L46" s="1027"/>
      <c r="M46" s="660"/>
      <c r="N46" s="1028"/>
      <c r="O46" s="1308"/>
      <c r="P46" s="1309"/>
      <c r="Q46" s="1310"/>
      <c r="R46" s="1104"/>
      <c r="S46" s="1029"/>
      <c r="T46" s="1028"/>
      <c r="U46" s="1324"/>
      <c r="V46" s="1333"/>
      <c r="W46" s="1334"/>
      <c r="X46" s="10"/>
    </row>
    <row r="47" spans="1:24" ht="51.75" customHeight="1">
      <c r="A47" s="28" t="s">
        <v>9498</v>
      </c>
      <c r="B47" s="20" t="s">
        <v>9499</v>
      </c>
      <c r="C47" s="27"/>
      <c r="D47" s="1022">
        <v>140</v>
      </c>
      <c r="E47" s="1023"/>
      <c r="F47" s="1048">
        <v>20737</v>
      </c>
      <c r="G47" s="654">
        <v>2340</v>
      </c>
      <c r="H47" s="1024">
        <v>117</v>
      </c>
      <c r="I47" s="1276"/>
      <c r="J47" s="1276"/>
      <c r="K47" s="1277"/>
      <c r="L47" s="1008"/>
      <c r="M47" s="894"/>
      <c r="N47" s="1009"/>
      <c r="O47" s="1299"/>
      <c r="P47" s="1300"/>
      <c r="Q47" s="1301"/>
      <c r="R47" s="1093"/>
      <c r="S47" s="659"/>
      <c r="T47" s="1009"/>
      <c r="U47" s="1316"/>
      <c r="V47" s="1329"/>
      <c r="W47" s="1330"/>
      <c r="X47" s="10"/>
    </row>
    <row r="48" spans="1:24" ht="51.75" customHeight="1">
      <c r="A48" s="1112" t="s">
        <v>9500</v>
      </c>
      <c r="B48" s="29">
        <v>431</v>
      </c>
      <c r="C48" s="39"/>
      <c r="D48" s="1025"/>
      <c r="E48" s="1015"/>
      <c r="F48" s="1049">
        <v>20500</v>
      </c>
      <c r="G48" s="894"/>
      <c r="H48" s="1016"/>
      <c r="I48" s="1276"/>
      <c r="J48" s="1276"/>
      <c r="K48" s="1277"/>
      <c r="L48" s="1008"/>
      <c r="M48" s="894"/>
      <c r="N48" s="1009"/>
      <c r="O48" s="1299"/>
      <c r="P48" s="1300"/>
      <c r="Q48" s="1301"/>
      <c r="R48" s="1093"/>
      <c r="S48" s="659"/>
      <c r="T48" s="1009"/>
      <c r="U48" s="1316"/>
      <c r="V48" s="1329"/>
      <c r="W48" s="1330"/>
    </row>
    <row r="49" spans="1:23" ht="51.75" customHeight="1">
      <c r="A49" s="28" t="s">
        <v>9501</v>
      </c>
      <c r="B49" s="29"/>
      <c r="C49" s="30"/>
      <c r="D49" s="1025"/>
      <c r="E49" s="1015"/>
      <c r="F49" s="1049"/>
      <c r="G49" s="894"/>
      <c r="H49" s="1016"/>
      <c r="I49" s="1276"/>
      <c r="J49" s="1276"/>
      <c r="K49" s="1277"/>
      <c r="L49" s="1008"/>
      <c r="M49" s="894"/>
      <c r="N49" s="1009"/>
      <c r="O49" s="1299"/>
      <c r="P49" s="1300"/>
      <c r="Q49" s="1301"/>
      <c r="R49" s="1093">
        <v>20534</v>
      </c>
      <c r="S49" s="659">
        <v>2850</v>
      </c>
      <c r="T49" s="1009"/>
      <c r="U49" s="1316"/>
      <c r="V49" s="1329"/>
      <c r="W49" s="1330"/>
    </row>
    <row r="50" spans="1:23" ht="51.75" customHeight="1" thickBot="1">
      <c r="A50" s="69"/>
      <c r="B50" s="29"/>
      <c r="C50" s="30"/>
      <c r="D50" s="1025"/>
      <c r="E50" s="1015"/>
      <c r="F50" s="1051"/>
      <c r="G50" s="1030"/>
      <c r="H50" s="1031"/>
      <c r="I50" s="1276"/>
      <c r="J50" s="1276"/>
      <c r="K50" s="1277"/>
      <c r="L50" s="1032"/>
      <c r="M50" s="1030"/>
      <c r="N50" s="1033"/>
      <c r="O50" s="1299"/>
      <c r="P50" s="1300"/>
      <c r="Q50" s="1301"/>
      <c r="R50" s="1094"/>
      <c r="S50" s="1034"/>
      <c r="T50" s="1033"/>
      <c r="U50" s="1335"/>
      <c r="V50" s="1336"/>
      <c r="W50" s="1337"/>
    </row>
    <row r="51" spans="1:23" ht="51.75" customHeight="1">
      <c r="A51" s="1" t="s">
        <v>1</v>
      </c>
      <c r="B51" s="2"/>
      <c r="C51" s="1"/>
      <c r="D51" s="1"/>
      <c r="E51" s="2"/>
      <c r="G51" s="1"/>
      <c r="H51" s="1"/>
      <c r="I51" s="1"/>
      <c r="J51" s="1"/>
      <c r="K51" s="1"/>
      <c r="L51" s="572"/>
      <c r="M51" s="1"/>
      <c r="N51" s="1"/>
      <c r="O51" s="1"/>
      <c r="P51" s="1"/>
      <c r="Q51" s="1"/>
      <c r="S51" s="1"/>
      <c r="T51" s="1"/>
      <c r="V51" s="1"/>
      <c r="W51" s="1"/>
    </row>
    <row r="52" spans="1:23" ht="51.75" customHeight="1">
      <c r="A52" s="1" t="s">
        <v>9449</v>
      </c>
      <c r="B52" s="1"/>
      <c r="C52" s="2"/>
      <c r="D52" s="1"/>
      <c r="E52" s="2"/>
      <c r="G52" s="1"/>
      <c r="H52" s="1"/>
      <c r="I52" s="1"/>
      <c r="J52" s="1"/>
      <c r="K52" s="1"/>
      <c r="L52" s="572"/>
      <c r="M52" s="1"/>
      <c r="N52" s="1"/>
      <c r="O52" s="1"/>
      <c r="P52" s="1"/>
      <c r="Q52" s="1"/>
      <c r="S52" s="1"/>
      <c r="T52" s="1"/>
      <c r="V52" s="1"/>
      <c r="W52" s="1"/>
    </row>
    <row r="53" spans="1:23" ht="51.75" customHeight="1" thickBot="1">
      <c r="E53" s="4"/>
      <c r="F53" s="1035"/>
      <c r="G53" s="4"/>
      <c r="H53" s="4"/>
      <c r="I53" s="4"/>
    </row>
    <row r="54" spans="1:23" ht="51.75" customHeight="1">
      <c r="A54" s="3759" t="s">
        <v>3</v>
      </c>
      <c r="B54" s="3760" t="s">
        <v>4</v>
      </c>
      <c r="C54" s="7" t="s">
        <v>5</v>
      </c>
      <c r="D54" s="8" t="s">
        <v>6</v>
      </c>
      <c r="E54" s="9" t="s">
        <v>6</v>
      </c>
      <c r="F54" s="3777" t="s">
        <v>9502</v>
      </c>
      <c r="G54" s="3777"/>
      <c r="H54" s="3777"/>
      <c r="I54" s="3777" t="s">
        <v>9503</v>
      </c>
      <c r="J54" s="3777"/>
      <c r="K54" s="3777"/>
      <c r="L54" s="3770" t="s">
        <v>9450</v>
      </c>
      <c r="M54" s="3777"/>
      <c r="N54" s="3777"/>
      <c r="O54" s="3777" t="s">
        <v>5436</v>
      </c>
      <c r="P54" s="3777"/>
      <c r="Q54" s="3777"/>
      <c r="R54" s="3777"/>
      <c r="S54" s="3777"/>
      <c r="T54" s="3777"/>
      <c r="U54" s="3770" t="s">
        <v>9452</v>
      </c>
      <c r="V54" s="3777"/>
      <c r="W54" s="3777"/>
    </row>
    <row r="55" spans="1:23" ht="51.75" customHeight="1" thickBot="1">
      <c r="A55" s="11"/>
      <c r="B55" s="12"/>
      <c r="C55" s="13" t="s">
        <v>11</v>
      </c>
      <c r="D55" s="14" t="s">
        <v>12</v>
      </c>
      <c r="E55" s="15" t="s">
        <v>13</v>
      </c>
      <c r="F55" s="995" t="s">
        <v>7</v>
      </c>
      <c r="G55" s="17" t="s">
        <v>9453</v>
      </c>
      <c r="H55" s="18" t="s">
        <v>16</v>
      </c>
      <c r="I55" s="981" t="s">
        <v>7</v>
      </c>
      <c r="J55" s="17" t="s">
        <v>9454</v>
      </c>
      <c r="K55" s="982" t="s">
        <v>16</v>
      </c>
      <c r="L55" s="991" t="s">
        <v>7</v>
      </c>
      <c r="M55" s="17" t="s">
        <v>9454</v>
      </c>
      <c r="N55" s="18" t="s">
        <v>16</v>
      </c>
      <c r="O55" s="981" t="s">
        <v>7</v>
      </c>
      <c r="P55" s="17" t="s">
        <v>9454</v>
      </c>
      <c r="Q55" s="982" t="s">
        <v>16</v>
      </c>
      <c r="R55" s="995" t="s">
        <v>7</v>
      </c>
      <c r="S55" s="17" t="s">
        <v>9454</v>
      </c>
      <c r="T55" s="18" t="s">
        <v>16</v>
      </c>
      <c r="U55" s="1095" t="s">
        <v>7</v>
      </c>
      <c r="V55" s="17" t="s">
        <v>9454</v>
      </c>
      <c r="W55" s="18" t="s">
        <v>16</v>
      </c>
    </row>
    <row r="56" spans="1:23" ht="51.75" customHeight="1">
      <c r="A56" s="63" t="s">
        <v>9504</v>
      </c>
      <c r="B56" s="29"/>
      <c r="C56" s="30"/>
      <c r="D56" s="40"/>
      <c r="E56" s="34"/>
      <c r="F56" s="996"/>
      <c r="G56" s="32"/>
      <c r="H56" s="32"/>
      <c r="I56" s="32"/>
      <c r="J56" s="32"/>
      <c r="K56" s="32"/>
      <c r="L56" s="588"/>
      <c r="M56" s="32"/>
      <c r="N56" s="29"/>
      <c r="O56" s="26"/>
      <c r="P56" s="20"/>
      <c r="Q56" s="21"/>
      <c r="R56" s="1036"/>
      <c r="S56" s="20"/>
      <c r="T56" s="27"/>
      <c r="U56" s="1061"/>
      <c r="V56" s="29"/>
      <c r="W56" s="30"/>
    </row>
    <row r="57" spans="1:23" ht="51.75" customHeight="1">
      <c r="A57" s="28" t="s">
        <v>9505</v>
      </c>
      <c r="B57" s="42"/>
      <c r="C57" s="43"/>
      <c r="D57" s="44"/>
      <c r="E57" s="45"/>
      <c r="F57" s="996"/>
      <c r="G57" s="46"/>
      <c r="H57" s="46"/>
      <c r="I57" s="46"/>
      <c r="J57" s="46"/>
      <c r="K57" s="46"/>
      <c r="L57" s="987"/>
      <c r="M57" s="46"/>
      <c r="N57" s="42"/>
      <c r="O57" s="46"/>
      <c r="P57" s="42"/>
      <c r="Q57" s="212"/>
      <c r="R57" s="1093"/>
      <c r="S57" s="42"/>
      <c r="T57" s="43"/>
      <c r="U57" s="1061"/>
      <c r="V57" s="42"/>
      <c r="W57" s="43"/>
    </row>
    <row r="58" spans="1:23" ht="51.75" customHeight="1">
      <c r="A58" s="28" t="s">
        <v>9506</v>
      </c>
      <c r="B58" s="42"/>
      <c r="C58" s="43"/>
      <c r="D58" s="44"/>
      <c r="E58" s="45"/>
      <c r="F58" s="996"/>
      <c r="G58" s="46"/>
      <c r="H58" s="46"/>
      <c r="I58" s="46"/>
      <c r="J58" s="46"/>
      <c r="K58" s="46"/>
      <c r="L58" s="987"/>
      <c r="M58" s="46"/>
      <c r="N58" s="42"/>
      <c r="O58" s="46"/>
      <c r="P58" s="42"/>
      <c r="Q58" s="212"/>
      <c r="R58" s="1093"/>
      <c r="S58" s="42"/>
      <c r="T58" s="43"/>
      <c r="U58" s="1061"/>
      <c r="V58" s="42"/>
      <c r="W58" s="43"/>
    </row>
    <row r="59" spans="1:23" ht="51.75" customHeight="1">
      <c r="A59" s="28" t="s">
        <v>9507</v>
      </c>
      <c r="B59" s="29"/>
      <c r="C59" s="30"/>
      <c r="D59" s="40"/>
      <c r="E59" s="34"/>
      <c r="F59" s="996"/>
      <c r="G59" s="32"/>
      <c r="H59" s="32"/>
      <c r="I59" s="32"/>
      <c r="J59" s="32"/>
      <c r="K59" s="32"/>
      <c r="L59" s="588"/>
      <c r="M59" s="32"/>
      <c r="N59" s="29"/>
      <c r="O59" s="32"/>
      <c r="P59" s="29"/>
      <c r="Q59" s="94"/>
      <c r="R59" s="1093"/>
      <c r="S59" s="29"/>
      <c r="T59" s="30"/>
      <c r="U59" s="1061"/>
      <c r="V59" s="29"/>
      <c r="W59" s="30"/>
    </row>
    <row r="60" spans="1:23" ht="51.75" customHeight="1">
      <c r="A60" s="28" t="s">
        <v>9508</v>
      </c>
      <c r="B60" s="48"/>
      <c r="C60" s="49"/>
      <c r="D60" s="50"/>
      <c r="E60" s="51"/>
      <c r="F60" s="997"/>
      <c r="G60" s="52"/>
      <c r="H60" s="52"/>
      <c r="I60" s="52"/>
      <c r="J60" s="52"/>
      <c r="K60" s="52"/>
      <c r="L60" s="988"/>
      <c r="M60" s="52"/>
      <c r="N60" s="48"/>
      <c r="O60" s="52"/>
      <c r="P60" s="48"/>
      <c r="Q60" s="196"/>
      <c r="R60" s="1103"/>
      <c r="S60" s="48"/>
      <c r="T60" s="49"/>
      <c r="U60" s="1098"/>
      <c r="V60" s="48"/>
      <c r="W60" s="49"/>
    </row>
    <row r="61" spans="1:23" ht="51.75" customHeight="1">
      <c r="A61" s="28" t="s">
        <v>9509</v>
      </c>
      <c r="B61" s="48"/>
      <c r="C61" s="49"/>
      <c r="D61" s="50"/>
      <c r="E61" s="51"/>
      <c r="F61" s="997"/>
      <c r="G61" s="52"/>
      <c r="H61" s="52"/>
      <c r="I61" s="52"/>
      <c r="J61" s="52"/>
      <c r="K61" s="52"/>
      <c r="L61" s="988"/>
      <c r="M61" s="52"/>
      <c r="N61" s="48"/>
      <c r="O61" s="52"/>
      <c r="P61" s="48"/>
      <c r="Q61" s="196"/>
      <c r="R61" s="1103"/>
      <c r="S61" s="48"/>
      <c r="T61" s="49"/>
      <c r="U61" s="1098"/>
      <c r="V61" s="48"/>
      <c r="W61" s="49"/>
    </row>
    <row r="62" spans="1:23" ht="51.75" customHeight="1">
      <c r="A62" s="28" t="s">
        <v>9510</v>
      </c>
      <c r="B62" s="20"/>
      <c r="C62" s="27"/>
      <c r="D62" s="31"/>
      <c r="E62" s="23"/>
      <c r="F62" s="1037"/>
      <c r="G62" s="26"/>
      <c r="H62" s="26"/>
      <c r="I62" s="26"/>
      <c r="J62" s="26"/>
      <c r="K62" s="26"/>
      <c r="L62" s="578"/>
      <c r="M62" s="26"/>
      <c r="N62" s="20"/>
      <c r="O62" s="26"/>
      <c r="P62" s="20"/>
      <c r="Q62" s="21"/>
      <c r="R62" s="1036"/>
      <c r="S62" s="20"/>
      <c r="T62" s="27"/>
      <c r="U62" s="1099"/>
      <c r="V62" s="20"/>
      <c r="W62" s="27"/>
    </row>
    <row r="63" spans="1:23" ht="51.75" customHeight="1">
      <c r="A63" s="28" t="s">
        <v>9511</v>
      </c>
      <c r="B63" s="29"/>
      <c r="C63" s="30"/>
      <c r="D63" s="33"/>
      <c r="E63" s="34"/>
      <c r="F63" s="996"/>
      <c r="G63" s="32"/>
      <c r="H63" s="32"/>
      <c r="I63" s="32"/>
      <c r="J63" s="32"/>
      <c r="K63" s="32"/>
      <c r="L63" s="588"/>
      <c r="M63" s="32"/>
      <c r="N63" s="29"/>
      <c r="O63" s="32"/>
      <c r="P63" s="29"/>
      <c r="Q63" s="94"/>
      <c r="R63" s="1093"/>
      <c r="S63" s="29"/>
      <c r="T63" s="30"/>
      <c r="U63" s="1061"/>
      <c r="V63" s="29"/>
      <c r="W63" s="30"/>
    </row>
    <row r="64" spans="1:23" ht="51.75" customHeight="1">
      <c r="A64" s="28" t="s">
        <v>9512</v>
      </c>
      <c r="B64" s="20"/>
      <c r="C64" s="27"/>
      <c r="D64" s="31"/>
      <c r="E64" s="23"/>
      <c r="F64" s="1037"/>
      <c r="G64" s="26"/>
      <c r="H64" s="26"/>
      <c r="I64" s="26"/>
      <c r="J64" s="26"/>
      <c r="K64" s="26"/>
      <c r="L64" s="578"/>
      <c r="M64" s="26"/>
      <c r="N64" s="20"/>
      <c r="O64" s="26"/>
      <c r="P64" s="20"/>
      <c r="Q64" s="21"/>
      <c r="R64" s="1036"/>
      <c r="S64" s="20"/>
      <c r="T64" s="27"/>
      <c r="U64" s="1099"/>
      <c r="V64" s="20"/>
      <c r="W64" s="27"/>
    </row>
    <row r="65" spans="1:24" ht="51.75" customHeight="1">
      <c r="A65" s="28" t="s">
        <v>9513</v>
      </c>
      <c r="B65" s="29"/>
      <c r="C65" s="30"/>
      <c r="D65" s="33"/>
      <c r="E65" s="34"/>
      <c r="F65" s="996"/>
      <c r="G65" s="32"/>
      <c r="H65" s="32"/>
      <c r="I65" s="32"/>
      <c r="J65" s="32"/>
      <c r="K65" s="32"/>
      <c r="L65" s="588"/>
      <c r="M65" s="32"/>
      <c r="N65" s="29"/>
      <c r="O65" s="32"/>
      <c r="P65" s="29"/>
      <c r="Q65" s="94"/>
      <c r="R65" s="1093"/>
      <c r="S65" s="29"/>
      <c r="T65" s="30"/>
      <c r="U65" s="1061"/>
      <c r="V65" s="29"/>
      <c r="W65" s="30"/>
    </row>
    <row r="66" spans="1:24" ht="51.75" customHeight="1">
      <c r="A66" s="28" t="s">
        <v>9514</v>
      </c>
      <c r="B66" s="20"/>
      <c r="C66" s="27"/>
      <c r="D66" s="31"/>
      <c r="E66" s="23"/>
      <c r="F66" s="1037"/>
      <c r="G66" s="26"/>
      <c r="H66" s="26"/>
      <c r="I66" s="26"/>
      <c r="J66" s="26"/>
      <c r="K66" s="26"/>
      <c r="L66" s="578"/>
      <c r="M66" s="26"/>
      <c r="N66" s="20"/>
      <c r="O66" s="26"/>
      <c r="P66" s="20"/>
      <c r="Q66" s="21"/>
      <c r="R66" s="1036"/>
      <c r="S66" s="20"/>
      <c r="T66" s="27"/>
      <c r="U66" s="1099"/>
      <c r="V66" s="20"/>
      <c r="W66" s="27"/>
    </row>
    <row r="67" spans="1:24" ht="51.75" customHeight="1">
      <c r="A67" s="28" t="s">
        <v>9515</v>
      </c>
      <c r="B67" s="20"/>
      <c r="C67" s="27"/>
      <c r="D67" s="31"/>
      <c r="E67" s="23"/>
      <c r="F67" s="1037"/>
      <c r="G67" s="26"/>
      <c r="H67" s="26"/>
      <c r="I67" s="26"/>
      <c r="J67" s="26"/>
      <c r="K67" s="26"/>
      <c r="L67" s="578"/>
      <c r="M67" s="26"/>
      <c r="N67" s="20"/>
      <c r="O67" s="26"/>
      <c r="P67" s="20"/>
      <c r="Q67" s="21"/>
      <c r="R67" s="1036"/>
      <c r="S67" s="20"/>
      <c r="T67" s="27"/>
      <c r="U67" s="1099"/>
      <c r="V67" s="20"/>
      <c r="W67" s="27"/>
    </row>
    <row r="68" spans="1:24" ht="51.75" customHeight="1">
      <c r="A68" s="28" t="s">
        <v>9516</v>
      </c>
      <c r="B68" s="20"/>
      <c r="C68" s="27"/>
      <c r="D68" s="31"/>
      <c r="E68" s="23"/>
      <c r="F68" s="1037"/>
      <c r="G68" s="26"/>
      <c r="H68" s="26"/>
      <c r="I68" s="26"/>
      <c r="J68" s="26"/>
      <c r="K68" s="26"/>
      <c r="L68" s="578"/>
      <c r="M68" s="26"/>
      <c r="N68" s="20"/>
      <c r="O68" s="26"/>
      <c r="P68" s="20"/>
      <c r="Q68" s="21"/>
      <c r="R68" s="1036"/>
      <c r="S68" s="20"/>
      <c r="T68" s="27"/>
      <c r="U68" s="1099"/>
      <c r="V68" s="20"/>
      <c r="W68" s="27"/>
    </row>
    <row r="69" spans="1:24" ht="51.75" customHeight="1">
      <c r="A69" s="28" t="s">
        <v>9517</v>
      </c>
      <c r="B69" s="20"/>
      <c r="C69" s="27"/>
      <c r="D69" s="31"/>
      <c r="E69" s="23"/>
      <c r="F69" s="1037"/>
      <c r="G69" s="26"/>
      <c r="H69" s="26"/>
      <c r="I69" s="26"/>
      <c r="J69" s="26"/>
      <c r="K69" s="26"/>
      <c r="L69" s="578"/>
      <c r="M69" s="26"/>
      <c r="N69" s="20"/>
      <c r="O69" s="26"/>
      <c r="P69" s="20"/>
      <c r="Q69" s="21"/>
      <c r="R69" s="1036"/>
      <c r="S69" s="20"/>
      <c r="T69" s="27"/>
      <c r="U69" s="1099"/>
      <c r="V69" s="20"/>
      <c r="W69" s="27"/>
    </row>
    <row r="70" spans="1:24" ht="51.75" customHeight="1">
      <c r="A70" s="28" t="s">
        <v>9518</v>
      </c>
      <c r="B70" s="20"/>
      <c r="C70" s="27"/>
      <c r="D70" s="31"/>
      <c r="E70" s="23"/>
      <c r="F70" s="1037"/>
      <c r="G70" s="26"/>
      <c r="H70" s="26"/>
      <c r="I70" s="26"/>
      <c r="J70" s="26"/>
      <c r="K70" s="26"/>
      <c r="L70" s="578"/>
      <c r="M70" s="26"/>
      <c r="N70" s="20"/>
      <c r="O70" s="26"/>
      <c r="P70" s="20"/>
      <c r="Q70" s="21"/>
      <c r="R70" s="1036"/>
      <c r="S70" s="20"/>
      <c r="T70" s="27"/>
      <c r="U70" s="1099"/>
      <c r="V70" s="20"/>
      <c r="W70" s="27"/>
    </row>
    <row r="71" spans="1:24" ht="51.75" customHeight="1">
      <c r="A71" s="28" t="s">
        <v>9519</v>
      </c>
      <c r="B71" s="56"/>
      <c r="C71" s="57"/>
      <c r="D71" s="58"/>
      <c r="E71" s="59"/>
      <c r="F71" s="1038"/>
      <c r="G71" s="60"/>
      <c r="H71" s="60"/>
      <c r="I71" s="60"/>
      <c r="J71" s="60"/>
      <c r="K71" s="60"/>
      <c r="L71" s="989"/>
      <c r="M71" s="60"/>
      <c r="N71" s="56"/>
      <c r="O71" s="60"/>
      <c r="P71" s="56"/>
      <c r="Q71" s="73"/>
      <c r="R71" s="1104"/>
      <c r="S71" s="56"/>
      <c r="T71" s="57"/>
      <c r="U71" s="1100"/>
      <c r="V71" s="56"/>
      <c r="W71" s="57"/>
    </row>
    <row r="72" spans="1:24" ht="51.75" customHeight="1">
      <c r="A72" s="28" t="s">
        <v>9520</v>
      </c>
      <c r="B72" s="29"/>
      <c r="C72" s="30"/>
      <c r="D72" s="33"/>
      <c r="E72" s="34"/>
      <c r="F72" s="996"/>
      <c r="G72" s="32"/>
      <c r="H72" s="32"/>
      <c r="I72" s="32"/>
      <c r="J72" s="32"/>
      <c r="K72" s="32"/>
      <c r="L72" s="588"/>
      <c r="M72" s="32"/>
      <c r="N72" s="29"/>
      <c r="O72" s="32"/>
      <c r="P72" s="29"/>
      <c r="Q72" s="94"/>
      <c r="R72" s="1093"/>
      <c r="S72" s="29"/>
      <c r="T72" s="30"/>
      <c r="U72" s="1061"/>
      <c r="V72" s="29"/>
      <c r="W72" s="30"/>
    </row>
    <row r="73" spans="1:24" ht="51.75" customHeight="1">
      <c r="A73" s="28" t="s">
        <v>9521</v>
      </c>
      <c r="B73" s="29"/>
      <c r="C73" s="39"/>
      <c r="D73" s="33"/>
      <c r="E73" s="34"/>
      <c r="F73" s="996"/>
      <c r="G73" s="32"/>
      <c r="H73" s="32"/>
      <c r="I73" s="32"/>
      <c r="J73" s="32"/>
      <c r="K73" s="32"/>
      <c r="L73" s="588"/>
      <c r="M73" s="32"/>
      <c r="N73" s="29"/>
      <c r="O73" s="32"/>
      <c r="P73" s="29"/>
      <c r="Q73" s="94"/>
      <c r="R73" s="1093"/>
      <c r="S73" s="29"/>
      <c r="T73" s="30"/>
      <c r="U73" s="1061"/>
      <c r="V73" s="29"/>
      <c r="W73" s="30"/>
    </row>
    <row r="74" spans="1:24" ht="51.75" customHeight="1">
      <c r="A74" s="28" t="s">
        <v>9522</v>
      </c>
      <c r="B74" s="29"/>
      <c r="C74" s="30"/>
      <c r="D74" s="33"/>
      <c r="E74" s="34"/>
      <c r="F74" s="996"/>
      <c r="G74" s="32"/>
      <c r="H74" s="32"/>
      <c r="I74" s="32"/>
      <c r="J74" s="32"/>
      <c r="K74" s="32"/>
      <c r="L74" s="588"/>
      <c r="M74" s="32"/>
      <c r="N74" s="29"/>
      <c r="O74" s="32"/>
      <c r="P74" s="29"/>
      <c r="Q74" s="94"/>
      <c r="R74" s="1093"/>
      <c r="S74" s="29"/>
      <c r="T74" s="30"/>
      <c r="U74" s="1061"/>
      <c r="V74" s="29"/>
      <c r="W74" s="30"/>
    </row>
    <row r="75" spans="1:24" ht="51.75" customHeight="1" thickBot="1">
      <c r="A75" s="976" t="s">
        <v>9523</v>
      </c>
      <c r="B75" s="29"/>
      <c r="C75" s="30"/>
      <c r="D75" s="33"/>
      <c r="E75" s="34"/>
      <c r="F75" s="996"/>
      <c r="G75" s="32"/>
      <c r="H75" s="32"/>
      <c r="I75" s="32"/>
      <c r="J75" s="32"/>
      <c r="K75" s="32"/>
      <c r="L75" s="588"/>
      <c r="M75" s="32"/>
      <c r="N75" s="29"/>
      <c r="O75" s="32"/>
      <c r="P75" s="29"/>
      <c r="Q75" s="94"/>
      <c r="R75" s="1094"/>
      <c r="S75" s="37"/>
      <c r="T75" s="38"/>
      <c r="U75" s="1061"/>
      <c r="V75" s="29"/>
      <c r="W75" s="30"/>
    </row>
    <row r="76" spans="1:24" ht="51.75" customHeight="1">
      <c r="A76" s="1" t="s">
        <v>1</v>
      </c>
      <c r="B76" s="2"/>
      <c r="C76" s="1"/>
      <c r="D76" s="1"/>
      <c r="E76" s="2"/>
      <c r="G76" s="1"/>
      <c r="H76" s="1"/>
      <c r="I76" s="1"/>
      <c r="J76" s="1"/>
      <c r="K76" s="1"/>
      <c r="L76" s="572"/>
      <c r="M76" s="1"/>
      <c r="N76" s="1"/>
      <c r="O76" s="1"/>
      <c r="P76" s="1"/>
      <c r="Q76" s="1"/>
      <c r="S76" s="1"/>
      <c r="T76" s="1"/>
      <c r="V76" s="1"/>
      <c r="W76" s="1"/>
    </row>
    <row r="77" spans="1:24" ht="51.75" customHeight="1">
      <c r="A77" s="1" t="s">
        <v>9449</v>
      </c>
      <c r="B77" s="1"/>
      <c r="C77" s="2"/>
      <c r="D77" s="1"/>
      <c r="E77" s="2"/>
      <c r="G77" s="1"/>
      <c r="H77" s="1"/>
      <c r="I77" s="1"/>
      <c r="J77" s="1"/>
      <c r="K77" s="1"/>
      <c r="L77" s="572"/>
      <c r="M77" s="1"/>
      <c r="N77" s="1"/>
      <c r="O77" s="1"/>
      <c r="P77" s="1"/>
      <c r="Q77" s="1"/>
      <c r="S77" s="1"/>
      <c r="T77" s="1"/>
      <c r="V77" s="1"/>
      <c r="W77" s="1"/>
    </row>
    <row r="78" spans="1:24" ht="51.75" customHeight="1" thickBot="1">
      <c r="E78" s="4"/>
      <c r="F78" s="1035"/>
      <c r="G78" s="4"/>
      <c r="H78" s="4"/>
      <c r="I78" s="4"/>
      <c r="X78" s="1"/>
    </row>
    <row r="79" spans="1:24" ht="51.75" customHeight="1">
      <c r="A79" s="5" t="s">
        <v>3</v>
      </c>
      <c r="B79" s="6" t="s">
        <v>4</v>
      </c>
      <c r="C79" s="7" t="s">
        <v>5</v>
      </c>
      <c r="D79" s="8" t="s">
        <v>6</v>
      </c>
      <c r="E79" s="9" t="s">
        <v>6</v>
      </c>
      <c r="F79" s="3777" t="s">
        <v>9502</v>
      </c>
      <c r="G79" s="3777"/>
      <c r="H79" s="3777"/>
      <c r="I79" s="3777" t="s">
        <v>9503</v>
      </c>
      <c r="J79" s="3777"/>
      <c r="K79" s="3777"/>
      <c r="L79" s="3770" t="s">
        <v>9450</v>
      </c>
      <c r="M79" s="3777"/>
      <c r="N79" s="3777"/>
      <c r="O79" s="3777" t="s">
        <v>5436</v>
      </c>
      <c r="P79" s="3777"/>
      <c r="Q79" s="3777"/>
      <c r="R79" s="3777"/>
      <c r="S79" s="3777"/>
      <c r="T79" s="3777"/>
      <c r="U79" s="3770" t="s">
        <v>9452</v>
      </c>
      <c r="V79" s="3777"/>
      <c r="W79" s="3777"/>
      <c r="X79" s="1"/>
    </row>
    <row r="80" spans="1:24" ht="51.75" customHeight="1" thickBot="1">
      <c r="A80" s="11"/>
      <c r="B80" s="12"/>
      <c r="C80" s="13" t="s">
        <v>11</v>
      </c>
      <c r="D80" s="14" t="s">
        <v>12</v>
      </c>
      <c r="E80" s="15" t="s">
        <v>13</v>
      </c>
      <c r="F80" s="995" t="s">
        <v>7</v>
      </c>
      <c r="G80" s="17" t="s">
        <v>9453</v>
      </c>
      <c r="H80" s="18" t="s">
        <v>16</v>
      </c>
      <c r="I80" s="981" t="s">
        <v>7</v>
      </c>
      <c r="J80" s="17" t="s">
        <v>9454</v>
      </c>
      <c r="K80" s="982" t="s">
        <v>16</v>
      </c>
      <c r="L80" s="991" t="s">
        <v>7</v>
      </c>
      <c r="M80" s="17" t="s">
        <v>9454</v>
      </c>
      <c r="N80" s="18" t="s">
        <v>16</v>
      </c>
      <c r="O80" s="981" t="s">
        <v>7</v>
      </c>
      <c r="P80" s="17" t="s">
        <v>9454</v>
      </c>
      <c r="Q80" s="982" t="s">
        <v>16</v>
      </c>
      <c r="R80" s="995" t="s">
        <v>7</v>
      </c>
      <c r="S80" s="17" t="s">
        <v>9454</v>
      </c>
      <c r="T80" s="18" t="s">
        <v>16</v>
      </c>
      <c r="U80" s="1095" t="s">
        <v>7</v>
      </c>
      <c r="V80" s="17" t="s">
        <v>9454</v>
      </c>
      <c r="W80" s="18" t="s">
        <v>16</v>
      </c>
      <c r="X80" s="1"/>
    </row>
    <row r="81" spans="1:24" ht="51.75" customHeight="1">
      <c r="A81" s="63" t="s">
        <v>9504</v>
      </c>
      <c r="B81" s="29"/>
      <c r="C81" s="30"/>
      <c r="D81" s="40"/>
      <c r="E81" s="34"/>
      <c r="F81" s="996"/>
      <c r="G81" s="32"/>
      <c r="H81" s="32"/>
      <c r="I81" s="32"/>
      <c r="J81" s="32"/>
      <c r="K81" s="32"/>
      <c r="L81" s="588"/>
      <c r="M81" s="32"/>
      <c r="N81" s="29"/>
      <c r="O81" s="26"/>
      <c r="P81" s="20"/>
      <c r="Q81" s="21"/>
      <c r="R81" s="1036"/>
      <c r="S81" s="20"/>
      <c r="T81" s="27"/>
      <c r="U81" s="1061"/>
      <c r="V81" s="29"/>
      <c r="W81" s="30"/>
      <c r="X81" s="1"/>
    </row>
    <row r="82" spans="1:24" ht="51.75" customHeight="1">
      <c r="A82" s="28" t="s">
        <v>9524</v>
      </c>
      <c r="B82" s="42"/>
      <c r="C82" s="43"/>
      <c r="D82" s="44"/>
      <c r="E82" s="45"/>
      <c r="F82" s="996"/>
      <c r="G82" s="46"/>
      <c r="H82" s="46"/>
      <c r="I82" s="46"/>
      <c r="J82" s="46"/>
      <c r="K82" s="46"/>
      <c r="L82" s="987"/>
      <c r="M82" s="46"/>
      <c r="N82" s="42"/>
      <c r="O82" s="46"/>
      <c r="P82" s="42"/>
      <c r="Q82" s="212"/>
      <c r="R82" s="1093"/>
      <c r="S82" s="42"/>
      <c r="T82" s="43"/>
      <c r="U82" s="1061"/>
      <c r="V82" s="42"/>
      <c r="W82" s="43"/>
    </row>
    <row r="83" spans="1:24" ht="51.75" customHeight="1">
      <c r="A83" s="28" t="s">
        <v>9525</v>
      </c>
      <c r="B83" s="42"/>
      <c r="C83" s="43"/>
      <c r="D83" s="44"/>
      <c r="E83" s="45"/>
      <c r="F83" s="996"/>
      <c r="G83" s="46"/>
      <c r="H83" s="46"/>
      <c r="I83" s="46"/>
      <c r="J83" s="46"/>
      <c r="K83" s="46"/>
      <c r="L83" s="987"/>
      <c r="M83" s="46"/>
      <c r="N83" s="42"/>
      <c r="O83" s="46"/>
      <c r="P83" s="42"/>
      <c r="Q83" s="212"/>
      <c r="R83" s="1093"/>
      <c r="S83" s="42"/>
      <c r="T83" s="43"/>
      <c r="U83" s="1061"/>
      <c r="V83" s="42"/>
      <c r="W83" s="43"/>
    </row>
    <row r="84" spans="1:24" ht="51.75" customHeight="1">
      <c r="A84" s="28" t="s">
        <v>9526</v>
      </c>
      <c r="B84" s="29"/>
      <c r="C84" s="30"/>
      <c r="D84" s="40"/>
      <c r="E84" s="34"/>
      <c r="F84" s="996"/>
      <c r="G84" s="32"/>
      <c r="H84" s="32"/>
      <c r="I84" s="32"/>
      <c r="J84" s="32"/>
      <c r="K84" s="32"/>
      <c r="L84" s="588"/>
      <c r="M84" s="32"/>
      <c r="N84" s="29"/>
      <c r="O84" s="32"/>
      <c r="P84" s="29"/>
      <c r="Q84" s="94"/>
      <c r="R84" s="1093"/>
      <c r="S84" s="29"/>
      <c r="T84" s="30"/>
      <c r="U84" s="1061"/>
      <c r="V84" s="29"/>
      <c r="W84" s="30"/>
    </row>
    <row r="85" spans="1:24" ht="51.75" customHeight="1">
      <c r="A85" s="1411" t="s">
        <v>8337</v>
      </c>
      <c r="B85" s="357"/>
      <c r="C85" s="375"/>
      <c r="D85" s="158"/>
      <c r="E85" s="361"/>
      <c r="F85" s="62"/>
      <c r="G85" s="25"/>
      <c r="H85" s="1057"/>
      <c r="I85" s="52"/>
      <c r="J85" s="52"/>
      <c r="K85" s="52"/>
      <c r="L85" s="988"/>
      <c r="M85" s="52"/>
      <c r="N85" s="48"/>
      <c r="O85" s="52"/>
      <c r="P85" s="48"/>
      <c r="Q85" s="196"/>
      <c r="R85" s="1103"/>
      <c r="S85" s="48"/>
      <c r="T85" s="49"/>
      <c r="U85" s="1098"/>
      <c r="V85" s="48"/>
      <c r="W85" s="49"/>
      <c r="X85" s="1"/>
    </row>
    <row r="86" spans="1:24" ht="51.75" customHeight="1">
      <c r="A86" s="608" t="s">
        <v>8338</v>
      </c>
      <c r="B86" s="1412" t="s">
        <v>8339</v>
      </c>
      <c r="C86" s="1413" t="s">
        <v>8340</v>
      </c>
      <c r="D86" s="158">
        <v>13</v>
      </c>
      <c r="E86" s="361"/>
      <c r="F86" s="28"/>
      <c r="G86" s="29"/>
      <c r="H86" s="364">
        <v>8</v>
      </c>
      <c r="I86" s="52"/>
      <c r="J86" s="52"/>
      <c r="K86" s="52"/>
      <c r="L86" s="988"/>
      <c r="M86" s="52"/>
      <c r="N86" s="48"/>
      <c r="O86" s="52"/>
      <c r="P86" s="48"/>
      <c r="Q86" s="196"/>
      <c r="R86" s="1103"/>
      <c r="S86" s="48"/>
      <c r="T86" s="49"/>
      <c r="U86" s="1098"/>
      <c r="V86" s="48"/>
      <c r="W86" s="49"/>
    </row>
    <row r="87" spans="1:24" ht="51.75" customHeight="1">
      <c r="A87" s="164" t="s">
        <v>8341</v>
      </c>
      <c r="B87" s="1414" t="s">
        <v>8342</v>
      </c>
      <c r="C87" s="1413" t="s">
        <v>8343</v>
      </c>
      <c r="D87" s="158">
        <v>20</v>
      </c>
      <c r="E87" s="361"/>
      <c r="F87" s="28"/>
      <c r="G87" s="29"/>
      <c r="H87" s="311">
        <v>12</v>
      </c>
      <c r="I87" s="26"/>
      <c r="J87" s="26"/>
      <c r="K87" s="26"/>
      <c r="L87" s="578"/>
      <c r="M87" s="26"/>
      <c r="N87" s="20"/>
      <c r="O87" s="26"/>
      <c r="P87" s="20"/>
      <c r="Q87" s="21"/>
      <c r="R87" s="1036"/>
      <c r="S87" s="20"/>
      <c r="T87" s="27"/>
      <c r="U87" s="1099"/>
      <c r="V87" s="20"/>
      <c r="W87" s="27"/>
      <c r="X87" s="10"/>
    </row>
    <row r="88" spans="1:24" ht="51.75" customHeight="1">
      <c r="A88" s="164" t="s">
        <v>8344</v>
      </c>
      <c r="B88" s="1414" t="s">
        <v>8345</v>
      </c>
      <c r="C88" s="1415" t="s">
        <v>8346</v>
      </c>
      <c r="D88" s="158">
        <v>22</v>
      </c>
      <c r="E88" s="361"/>
      <c r="F88" s="28"/>
      <c r="G88" s="29"/>
      <c r="H88" s="311">
        <v>13</v>
      </c>
      <c r="I88" s="32"/>
      <c r="J88" s="32"/>
      <c r="K88" s="32"/>
      <c r="L88" s="588"/>
      <c r="M88" s="32"/>
      <c r="N88" s="29"/>
      <c r="O88" s="32"/>
      <c r="P88" s="29"/>
      <c r="Q88" s="94"/>
      <c r="R88" s="1093"/>
      <c r="S88" s="29"/>
      <c r="T88" s="30"/>
      <c r="U88" s="1061"/>
      <c r="V88" s="29"/>
      <c r="W88" s="30"/>
      <c r="X88" s="10"/>
    </row>
    <row r="89" spans="1:24" ht="51.75" customHeight="1">
      <c r="A89" s="164" t="s">
        <v>8341</v>
      </c>
      <c r="B89" s="1414" t="s">
        <v>8347</v>
      </c>
      <c r="C89" s="1415" t="s">
        <v>8348</v>
      </c>
      <c r="D89" s="160">
        <v>25</v>
      </c>
      <c r="E89" s="368"/>
      <c r="F89" s="28"/>
      <c r="G89" s="29"/>
      <c r="H89" s="311">
        <v>14</v>
      </c>
      <c r="I89" s="26"/>
      <c r="J89" s="26"/>
      <c r="K89" s="26"/>
      <c r="L89" s="578"/>
      <c r="M89" s="26"/>
      <c r="N89" s="20"/>
      <c r="O89" s="26"/>
      <c r="P89" s="20"/>
      <c r="Q89" s="21"/>
      <c r="R89" s="1036"/>
      <c r="S89" s="20"/>
      <c r="T89" s="27"/>
      <c r="U89" s="1099"/>
      <c r="V89" s="20"/>
      <c r="W89" s="27"/>
    </row>
    <row r="90" spans="1:24" ht="51.75" customHeight="1">
      <c r="A90" s="164" t="s">
        <v>8344</v>
      </c>
      <c r="B90" s="1414" t="s">
        <v>8349</v>
      </c>
      <c r="C90" s="1415" t="s">
        <v>8350</v>
      </c>
      <c r="D90" s="182">
        <v>28</v>
      </c>
      <c r="E90" s="368"/>
      <c r="F90" s="28"/>
      <c r="G90" s="29"/>
      <c r="H90" s="311">
        <v>19</v>
      </c>
      <c r="I90" s="32"/>
      <c r="J90" s="32"/>
      <c r="K90" s="32"/>
      <c r="L90" s="588"/>
      <c r="M90" s="32"/>
      <c r="N90" s="29"/>
      <c r="O90" s="32"/>
      <c r="P90" s="29"/>
      <c r="Q90" s="94"/>
      <c r="R90" s="1093"/>
      <c r="S90" s="29"/>
      <c r="T90" s="30"/>
      <c r="U90" s="1061"/>
      <c r="V90" s="29"/>
      <c r="W90" s="30"/>
    </row>
    <row r="91" spans="1:24" ht="51.75" customHeight="1">
      <c r="A91" s="70"/>
      <c r="B91" s="20"/>
      <c r="C91" s="27"/>
      <c r="D91" s="31"/>
      <c r="E91" s="23"/>
      <c r="F91" s="1037"/>
      <c r="G91" s="26"/>
      <c r="H91" s="26"/>
      <c r="I91" s="26"/>
      <c r="J91" s="26"/>
      <c r="K91" s="26"/>
      <c r="L91" s="578"/>
      <c r="M91" s="26"/>
      <c r="N91" s="20"/>
      <c r="O91" s="26"/>
      <c r="P91" s="20"/>
      <c r="Q91" s="21"/>
      <c r="R91" s="1036"/>
      <c r="S91" s="20"/>
      <c r="T91" s="27"/>
      <c r="U91" s="1099"/>
      <c r="V91" s="20"/>
      <c r="W91" s="27"/>
    </row>
    <row r="92" spans="1:24" ht="51.75" customHeight="1">
      <c r="A92" s="615"/>
      <c r="B92" s="20"/>
      <c r="C92" s="27"/>
      <c r="D92" s="31"/>
      <c r="E92" s="23"/>
      <c r="F92" s="1037"/>
      <c r="G92" s="26"/>
      <c r="H92" s="26"/>
      <c r="I92" s="26"/>
      <c r="J92" s="26"/>
      <c r="K92" s="26"/>
      <c r="L92" s="578"/>
      <c r="M92" s="26"/>
      <c r="N92" s="20"/>
      <c r="O92" s="26"/>
      <c r="P92" s="20"/>
      <c r="Q92" s="21"/>
      <c r="R92" s="1036"/>
      <c r="S92" s="20"/>
      <c r="T92" s="27"/>
      <c r="U92" s="1099"/>
      <c r="V92" s="20"/>
      <c r="W92" s="27"/>
    </row>
    <row r="93" spans="1:24" ht="51.75" customHeight="1">
      <c r="A93" s="615"/>
      <c r="B93" s="20"/>
      <c r="C93" s="27"/>
      <c r="D93" s="31"/>
      <c r="E93" s="23"/>
      <c r="F93" s="1037"/>
      <c r="G93" s="26"/>
      <c r="H93" s="26"/>
      <c r="I93" s="26"/>
      <c r="J93" s="26"/>
      <c r="K93" s="26"/>
      <c r="L93" s="578"/>
      <c r="M93" s="26"/>
      <c r="N93" s="20"/>
      <c r="O93" s="26"/>
      <c r="P93" s="20"/>
      <c r="Q93" s="21"/>
      <c r="R93" s="1036"/>
      <c r="S93" s="20"/>
      <c r="T93" s="27"/>
      <c r="U93" s="1099"/>
      <c r="V93" s="20"/>
      <c r="W93" s="27"/>
    </row>
    <row r="94" spans="1:24" ht="51.75" customHeight="1">
      <c r="A94" s="70"/>
      <c r="B94" s="20"/>
      <c r="C94" s="27"/>
      <c r="D94" s="31"/>
      <c r="E94" s="23"/>
      <c r="F94" s="1037"/>
      <c r="G94" s="26"/>
      <c r="H94" s="26"/>
      <c r="I94" s="26"/>
      <c r="J94" s="26"/>
      <c r="K94" s="26"/>
      <c r="L94" s="578"/>
      <c r="M94" s="26"/>
      <c r="N94" s="20"/>
      <c r="O94" s="26"/>
      <c r="P94" s="20"/>
      <c r="Q94" s="21"/>
      <c r="R94" s="1036"/>
      <c r="S94" s="20"/>
      <c r="T94" s="27"/>
      <c r="U94" s="1099"/>
      <c r="V94" s="20"/>
      <c r="W94" s="27"/>
    </row>
    <row r="95" spans="1:24" ht="51.75" customHeight="1">
      <c r="A95" s="70"/>
      <c r="B95" s="20"/>
      <c r="C95" s="27"/>
      <c r="D95" s="31"/>
      <c r="E95" s="23"/>
      <c r="F95" s="1037"/>
      <c r="G95" s="26"/>
      <c r="H95" s="26"/>
      <c r="I95" s="26"/>
      <c r="J95" s="26"/>
      <c r="K95" s="26"/>
      <c r="L95" s="578"/>
      <c r="M95" s="26"/>
      <c r="N95" s="20"/>
      <c r="O95" s="26"/>
      <c r="P95" s="20"/>
      <c r="Q95" s="21"/>
      <c r="R95" s="1036"/>
      <c r="S95" s="20"/>
      <c r="T95" s="27"/>
      <c r="U95" s="1099"/>
      <c r="V95" s="20"/>
      <c r="W95" s="27"/>
    </row>
    <row r="96" spans="1:24" ht="51.75" customHeight="1">
      <c r="A96" s="70"/>
      <c r="B96" s="56"/>
      <c r="C96" s="57"/>
      <c r="D96" s="58"/>
      <c r="E96" s="59"/>
      <c r="F96" s="1038"/>
      <c r="G96" s="60"/>
      <c r="H96" s="60"/>
      <c r="I96" s="60"/>
      <c r="J96" s="60"/>
      <c r="K96" s="60"/>
      <c r="L96" s="989"/>
      <c r="M96" s="60"/>
      <c r="N96" s="56"/>
      <c r="O96" s="60"/>
      <c r="P96" s="56"/>
      <c r="Q96" s="73"/>
      <c r="R96" s="1104"/>
      <c r="S96" s="56"/>
      <c r="T96" s="57"/>
      <c r="U96" s="1100"/>
      <c r="V96" s="56"/>
      <c r="W96" s="57"/>
    </row>
    <row r="97" spans="1:23" ht="51.75" customHeight="1">
      <c r="A97" s="615"/>
      <c r="B97" s="29"/>
      <c r="C97" s="30"/>
      <c r="D97" s="33"/>
      <c r="E97" s="34"/>
      <c r="F97" s="996"/>
      <c r="G97" s="32"/>
      <c r="H97" s="32"/>
      <c r="I97" s="32"/>
      <c r="J97" s="32"/>
      <c r="K97" s="32"/>
      <c r="L97" s="588"/>
      <c r="M97" s="32"/>
      <c r="N97" s="29"/>
      <c r="O97" s="32"/>
      <c r="P97" s="29"/>
      <c r="Q97" s="94"/>
      <c r="R97" s="1093"/>
      <c r="S97" s="29"/>
      <c r="T97" s="30"/>
      <c r="U97" s="1061"/>
      <c r="V97" s="29"/>
      <c r="W97" s="30"/>
    </row>
    <row r="98" spans="1:23" ht="51.75" customHeight="1">
      <c r="A98" s="615"/>
      <c r="B98" s="29"/>
      <c r="C98" s="39"/>
      <c r="D98" s="33"/>
      <c r="E98" s="34"/>
      <c r="F98" s="996"/>
      <c r="G98" s="32"/>
      <c r="H98" s="32"/>
      <c r="I98" s="32"/>
      <c r="J98" s="32"/>
      <c r="K98" s="32"/>
      <c r="L98" s="588"/>
      <c r="M98" s="32"/>
      <c r="N98" s="29"/>
      <c r="O98" s="32"/>
      <c r="P98" s="29"/>
      <c r="Q98" s="94"/>
      <c r="R98" s="1093"/>
      <c r="S98" s="29"/>
      <c r="T98" s="30"/>
      <c r="U98" s="1061"/>
      <c r="V98" s="29"/>
      <c r="W98" s="30"/>
    </row>
    <row r="99" spans="1:23" ht="51.75" customHeight="1">
      <c r="A99" s="70"/>
      <c r="B99" s="29"/>
      <c r="C99" s="30"/>
      <c r="D99" s="33"/>
      <c r="E99" s="34"/>
      <c r="F99" s="996"/>
      <c r="G99" s="32"/>
      <c r="H99" s="32"/>
      <c r="I99" s="32"/>
      <c r="J99" s="32"/>
      <c r="K99" s="32"/>
      <c r="L99" s="588"/>
      <c r="M99" s="32"/>
      <c r="N99" s="29"/>
      <c r="O99" s="32"/>
      <c r="P99" s="29"/>
      <c r="Q99" s="94"/>
      <c r="R99" s="1093"/>
      <c r="S99" s="29"/>
      <c r="T99" s="30"/>
      <c r="U99" s="1061"/>
      <c r="V99" s="29"/>
      <c r="W99" s="30"/>
    </row>
    <row r="100" spans="1:23" ht="51.75" customHeight="1" thickBot="1">
      <c r="A100" s="69"/>
      <c r="B100" s="29"/>
      <c r="C100" s="30"/>
      <c r="D100" s="33"/>
      <c r="E100" s="34"/>
      <c r="F100" s="996"/>
      <c r="G100" s="32"/>
      <c r="H100" s="32"/>
      <c r="I100" s="32"/>
      <c r="J100" s="32"/>
      <c r="K100" s="32"/>
      <c r="L100" s="588"/>
      <c r="M100" s="32"/>
      <c r="N100" s="29"/>
      <c r="O100" s="32"/>
      <c r="P100" s="29"/>
      <c r="Q100" s="94"/>
      <c r="R100" s="1094"/>
      <c r="S100" s="37"/>
      <c r="T100" s="38"/>
      <c r="U100" s="1061"/>
      <c r="V100" s="29"/>
      <c r="W100" s="30"/>
    </row>
    <row r="101" spans="1:23" ht="51.75" customHeight="1">
      <c r="A101" s="1" t="s">
        <v>1</v>
      </c>
      <c r="B101" s="2"/>
      <c r="C101" s="1"/>
      <c r="D101" s="1"/>
      <c r="E101" s="2"/>
      <c r="G101" s="1"/>
      <c r="H101" s="1"/>
      <c r="I101" s="1"/>
      <c r="J101" s="1"/>
      <c r="K101" s="1"/>
      <c r="L101" s="572"/>
      <c r="M101" s="1"/>
      <c r="N101" s="1"/>
      <c r="O101" s="1"/>
      <c r="P101" s="1"/>
      <c r="Q101" s="1"/>
      <c r="S101" s="1"/>
      <c r="T101" s="1"/>
      <c r="V101" s="1"/>
      <c r="W101" s="1"/>
    </row>
    <row r="102" spans="1:23" ht="51.75" customHeight="1">
      <c r="A102" s="1" t="s">
        <v>9449</v>
      </c>
      <c r="B102" s="1"/>
      <c r="C102" s="2"/>
      <c r="D102" s="1"/>
      <c r="E102" s="2"/>
      <c r="G102" s="1"/>
      <c r="H102" s="1"/>
      <c r="I102" s="1"/>
      <c r="J102" s="1"/>
      <c r="K102" s="1"/>
      <c r="L102" s="572"/>
      <c r="M102" s="1"/>
      <c r="N102" s="1"/>
      <c r="O102" s="1"/>
      <c r="P102" s="1"/>
      <c r="Q102" s="1"/>
      <c r="S102" s="1"/>
      <c r="T102" s="1"/>
      <c r="V102" s="1"/>
      <c r="W102" s="1"/>
    </row>
    <row r="103" spans="1:23" ht="51.75" customHeight="1" thickBot="1">
      <c r="E103" s="4"/>
      <c r="F103" s="1035"/>
      <c r="G103" s="4"/>
      <c r="H103" s="4"/>
      <c r="I103" s="4"/>
    </row>
    <row r="104" spans="1:23" ht="51.75" customHeight="1">
      <c r="A104" s="5" t="s">
        <v>3</v>
      </c>
      <c r="B104" s="6" t="s">
        <v>4</v>
      </c>
      <c r="C104" s="7" t="s">
        <v>5</v>
      </c>
      <c r="D104" s="8" t="s">
        <v>6</v>
      </c>
      <c r="E104" s="9" t="s">
        <v>6</v>
      </c>
      <c r="F104" s="3777" t="s">
        <v>9502</v>
      </c>
      <c r="G104" s="3777"/>
      <c r="H104" s="3777"/>
      <c r="I104" s="3777" t="s">
        <v>9503</v>
      </c>
      <c r="J104" s="3777"/>
      <c r="K104" s="3777"/>
      <c r="L104" s="3770" t="s">
        <v>9450</v>
      </c>
      <c r="M104" s="3777"/>
      <c r="N104" s="3777"/>
      <c r="O104" s="3777" t="s">
        <v>5436</v>
      </c>
      <c r="P104" s="3777"/>
      <c r="Q104" s="3777"/>
      <c r="R104" s="3777"/>
      <c r="S104" s="3777"/>
      <c r="T104" s="3777"/>
      <c r="U104" s="3770" t="s">
        <v>9452</v>
      </c>
      <c r="V104" s="3777"/>
      <c r="W104" s="3777"/>
    </row>
    <row r="105" spans="1:23" ht="51.75" customHeight="1" thickBot="1">
      <c r="A105" s="11"/>
      <c r="B105" s="12"/>
      <c r="C105" s="13" t="s">
        <v>11</v>
      </c>
      <c r="D105" s="14" t="s">
        <v>12</v>
      </c>
      <c r="E105" s="15" t="s">
        <v>13</v>
      </c>
      <c r="F105" s="995" t="s">
        <v>7</v>
      </c>
      <c r="G105" s="17" t="s">
        <v>9453</v>
      </c>
      <c r="H105" s="18" t="s">
        <v>16</v>
      </c>
      <c r="I105" s="981" t="s">
        <v>7</v>
      </c>
      <c r="J105" s="17" t="s">
        <v>9454</v>
      </c>
      <c r="K105" s="982" t="s">
        <v>16</v>
      </c>
      <c r="L105" s="991" t="s">
        <v>7</v>
      </c>
      <c r="M105" s="17" t="s">
        <v>9454</v>
      </c>
      <c r="N105" s="18" t="s">
        <v>16</v>
      </c>
      <c r="O105" s="981" t="s">
        <v>7</v>
      </c>
      <c r="P105" s="17" t="s">
        <v>9454</v>
      </c>
      <c r="Q105" s="982" t="s">
        <v>16</v>
      </c>
      <c r="R105" s="995" t="s">
        <v>7</v>
      </c>
      <c r="S105" s="17" t="s">
        <v>9454</v>
      </c>
      <c r="T105" s="18" t="s">
        <v>16</v>
      </c>
      <c r="U105" s="1095" t="s">
        <v>7</v>
      </c>
      <c r="V105" s="17" t="s">
        <v>9454</v>
      </c>
      <c r="W105" s="18" t="s">
        <v>16</v>
      </c>
    </row>
    <row r="106" spans="1:23" ht="51.75" customHeight="1">
      <c r="A106" s="70"/>
      <c r="B106" s="29"/>
      <c r="C106" s="30"/>
      <c r="D106" s="40"/>
      <c r="E106" s="34"/>
      <c r="F106" s="996"/>
      <c r="G106" s="32"/>
      <c r="H106" s="32"/>
      <c r="I106" s="32"/>
      <c r="J106" s="32"/>
      <c r="K106" s="32"/>
      <c r="L106" s="588"/>
      <c r="M106" s="32"/>
      <c r="N106" s="29"/>
      <c r="O106" s="26"/>
      <c r="P106" s="20"/>
      <c r="Q106" s="21"/>
      <c r="R106" s="1036"/>
      <c r="S106" s="20"/>
      <c r="T106" s="27"/>
      <c r="U106" s="1061"/>
      <c r="V106" s="29"/>
      <c r="W106" s="30"/>
    </row>
    <row r="107" spans="1:23" ht="51.75" customHeight="1">
      <c r="A107" s="70"/>
      <c r="B107" s="42"/>
      <c r="C107" s="43"/>
      <c r="D107" s="44"/>
      <c r="E107" s="45"/>
      <c r="F107" s="996"/>
      <c r="G107" s="46"/>
      <c r="H107" s="46"/>
      <c r="I107" s="46"/>
      <c r="J107" s="46"/>
      <c r="K107" s="46"/>
      <c r="L107" s="987"/>
      <c r="M107" s="46"/>
      <c r="N107" s="42"/>
      <c r="O107" s="46"/>
      <c r="P107" s="42"/>
      <c r="Q107" s="212"/>
      <c r="R107" s="1093"/>
      <c r="S107" s="42"/>
      <c r="T107" s="43"/>
      <c r="U107" s="1061"/>
      <c r="V107" s="42"/>
      <c r="W107" s="43"/>
    </row>
    <row r="108" spans="1:23" ht="51.75" customHeight="1">
      <c r="A108" s="70"/>
      <c r="B108" s="42"/>
      <c r="C108" s="43"/>
      <c r="D108" s="44"/>
      <c r="E108" s="45"/>
      <c r="F108" s="996"/>
      <c r="G108" s="46"/>
      <c r="H108" s="46"/>
      <c r="I108" s="46"/>
      <c r="J108" s="46"/>
      <c r="K108" s="46"/>
      <c r="L108" s="987"/>
      <c r="M108" s="46"/>
      <c r="N108" s="42"/>
      <c r="O108" s="46"/>
      <c r="P108" s="42"/>
      <c r="Q108" s="212"/>
      <c r="R108" s="1093"/>
      <c r="S108" s="42"/>
      <c r="T108" s="43"/>
      <c r="U108" s="1061"/>
      <c r="V108" s="42"/>
      <c r="W108" s="43"/>
    </row>
    <row r="109" spans="1:23" ht="51.75" customHeight="1">
      <c r="A109" s="70"/>
      <c r="B109" s="29"/>
      <c r="C109" s="30"/>
      <c r="D109" s="40"/>
      <c r="E109" s="34"/>
      <c r="F109" s="996"/>
      <c r="G109" s="32"/>
      <c r="H109" s="32"/>
      <c r="I109" s="32"/>
      <c r="J109" s="32"/>
      <c r="K109" s="32"/>
      <c r="L109" s="588"/>
      <c r="M109" s="32"/>
      <c r="N109" s="29"/>
      <c r="O109" s="32"/>
      <c r="P109" s="29"/>
      <c r="Q109" s="94"/>
      <c r="R109" s="1093"/>
      <c r="S109" s="29"/>
      <c r="T109" s="30"/>
      <c r="U109" s="1061"/>
      <c r="V109" s="29"/>
      <c r="W109" s="30"/>
    </row>
    <row r="110" spans="1:23" ht="51.75" customHeight="1">
      <c r="A110" s="70"/>
      <c r="B110" s="48"/>
      <c r="C110" s="49"/>
      <c r="D110" s="50"/>
      <c r="E110" s="51"/>
      <c r="F110" s="997"/>
      <c r="G110" s="52"/>
      <c r="H110" s="52"/>
      <c r="I110" s="52"/>
      <c r="J110" s="52"/>
      <c r="K110" s="52"/>
      <c r="L110" s="988"/>
      <c r="M110" s="52"/>
      <c r="N110" s="48"/>
      <c r="O110" s="52"/>
      <c r="P110" s="48"/>
      <c r="Q110" s="196"/>
      <c r="R110" s="1103"/>
      <c r="S110" s="48"/>
      <c r="T110" s="49"/>
      <c r="U110" s="1098"/>
      <c r="V110" s="48"/>
      <c r="W110" s="49"/>
    </row>
    <row r="111" spans="1:23" ht="51.75" customHeight="1">
      <c r="A111" s="70"/>
      <c r="B111" s="48"/>
      <c r="C111" s="49"/>
      <c r="D111" s="50"/>
      <c r="E111" s="51"/>
      <c r="F111" s="997"/>
      <c r="G111" s="52"/>
      <c r="H111" s="52"/>
      <c r="I111" s="52"/>
      <c r="J111" s="52"/>
      <c r="K111" s="52"/>
      <c r="L111" s="988"/>
      <c r="M111" s="52"/>
      <c r="N111" s="48"/>
      <c r="O111" s="52"/>
      <c r="P111" s="48"/>
      <c r="Q111" s="196"/>
      <c r="R111" s="1103"/>
      <c r="S111" s="48"/>
      <c r="T111" s="49"/>
      <c r="U111" s="1098"/>
      <c r="V111" s="48"/>
      <c r="W111" s="49"/>
    </row>
    <row r="112" spans="1:23" ht="51.75" customHeight="1">
      <c r="A112" s="70"/>
      <c r="B112" s="20"/>
      <c r="C112" s="27"/>
      <c r="D112" s="31"/>
      <c r="E112" s="23"/>
      <c r="F112" s="1037"/>
      <c r="G112" s="26"/>
      <c r="H112" s="26"/>
      <c r="I112" s="26"/>
      <c r="J112" s="26"/>
      <c r="K112" s="26"/>
      <c r="L112" s="578"/>
      <c r="M112" s="26"/>
      <c r="N112" s="20"/>
      <c r="O112" s="26"/>
      <c r="P112" s="20"/>
      <c r="Q112" s="21"/>
      <c r="R112" s="1036"/>
      <c r="S112" s="20"/>
      <c r="T112" s="27"/>
      <c r="U112" s="1099"/>
      <c r="V112" s="20"/>
      <c r="W112" s="27"/>
    </row>
    <row r="113" spans="1:24" ht="51.75" customHeight="1">
      <c r="A113" s="70"/>
      <c r="B113" s="29"/>
      <c r="C113" s="30"/>
      <c r="D113" s="33"/>
      <c r="E113" s="34"/>
      <c r="F113" s="996"/>
      <c r="G113" s="32"/>
      <c r="H113" s="32"/>
      <c r="I113" s="32"/>
      <c r="J113" s="32"/>
      <c r="K113" s="32"/>
      <c r="L113" s="588"/>
      <c r="M113" s="32"/>
      <c r="N113" s="29"/>
      <c r="O113" s="32"/>
      <c r="P113" s="29"/>
      <c r="Q113" s="94"/>
      <c r="R113" s="1093"/>
      <c r="S113" s="29"/>
      <c r="T113" s="30"/>
      <c r="U113" s="1061"/>
      <c r="V113" s="29"/>
      <c r="W113" s="30"/>
    </row>
    <row r="114" spans="1:24" ht="51.75" customHeight="1">
      <c r="A114" s="70"/>
      <c r="B114" s="20"/>
      <c r="C114" s="27"/>
      <c r="D114" s="31"/>
      <c r="E114" s="23"/>
      <c r="F114" s="1037"/>
      <c r="G114" s="26"/>
      <c r="H114" s="26"/>
      <c r="I114" s="26"/>
      <c r="J114" s="26"/>
      <c r="K114" s="26"/>
      <c r="L114" s="578"/>
      <c r="M114" s="26"/>
      <c r="N114" s="20"/>
      <c r="O114" s="26"/>
      <c r="P114" s="20"/>
      <c r="Q114" s="21"/>
      <c r="R114" s="1036"/>
      <c r="S114" s="20"/>
      <c r="T114" s="27"/>
      <c r="U114" s="1099"/>
      <c r="V114" s="20"/>
      <c r="W114" s="27"/>
    </row>
    <row r="115" spans="1:24" ht="51.75" customHeight="1">
      <c r="A115" s="70"/>
      <c r="B115" s="29"/>
      <c r="C115" s="30"/>
      <c r="D115" s="33"/>
      <c r="E115" s="34"/>
      <c r="F115" s="996"/>
      <c r="G115" s="32"/>
      <c r="H115" s="32"/>
      <c r="I115" s="32"/>
      <c r="J115" s="32"/>
      <c r="K115" s="32"/>
      <c r="L115" s="588"/>
      <c r="M115" s="32"/>
      <c r="N115" s="29"/>
      <c r="O115" s="32"/>
      <c r="P115" s="29"/>
      <c r="Q115" s="94"/>
      <c r="R115" s="1093"/>
      <c r="S115" s="29"/>
      <c r="T115" s="30"/>
      <c r="U115" s="1061"/>
      <c r="V115" s="29"/>
      <c r="W115" s="30"/>
    </row>
    <row r="116" spans="1:24" ht="51.75" customHeight="1">
      <c r="A116" s="70"/>
      <c r="B116" s="20"/>
      <c r="C116" s="27"/>
      <c r="D116" s="31"/>
      <c r="E116" s="23"/>
      <c r="F116" s="1037"/>
      <c r="G116" s="26"/>
      <c r="H116" s="26"/>
      <c r="I116" s="26"/>
      <c r="J116" s="26"/>
      <c r="K116" s="26"/>
      <c r="L116" s="578"/>
      <c r="M116" s="26"/>
      <c r="N116" s="20"/>
      <c r="O116" s="26"/>
      <c r="P116" s="20"/>
      <c r="Q116" s="21"/>
      <c r="R116" s="1036"/>
      <c r="S116" s="20"/>
      <c r="T116" s="27"/>
      <c r="U116" s="1099"/>
      <c r="V116" s="20"/>
      <c r="W116" s="27"/>
    </row>
    <row r="117" spans="1:24" ht="51.75" customHeight="1">
      <c r="A117" s="615"/>
      <c r="B117" s="20"/>
      <c r="C117" s="27"/>
      <c r="D117" s="31"/>
      <c r="E117" s="23"/>
      <c r="F117" s="1037"/>
      <c r="G117" s="26"/>
      <c r="H117" s="26"/>
      <c r="I117" s="26"/>
      <c r="J117" s="26"/>
      <c r="K117" s="26"/>
      <c r="L117" s="578"/>
      <c r="M117" s="26"/>
      <c r="N117" s="20"/>
      <c r="O117" s="26"/>
      <c r="P117" s="20"/>
      <c r="Q117" s="21"/>
      <c r="R117" s="1036"/>
      <c r="S117" s="20"/>
      <c r="T117" s="27"/>
      <c r="U117" s="1099"/>
      <c r="V117" s="20"/>
      <c r="W117" s="27"/>
    </row>
    <row r="118" spans="1:24" ht="51.75" customHeight="1">
      <c r="A118" s="615"/>
      <c r="B118" s="20"/>
      <c r="C118" s="27"/>
      <c r="D118" s="31"/>
      <c r="E118" s="23"/>
      <c r="F118" s="1037"/>
      <c r="G118" s="26"/>
      <c r="H118" s="26"/>
      <c r="I118" s="26"/>
      <c r="J118" s="26"/>
      <c r="K118" s="26"/>
      <c r="L118" s="578"/>
      <c r="M118" s="26"/>
      <c r="N118" s="20"/>
      <c r="O118" s="26"/>
      <c r="P118" s="20"/>
      <c r="Q118" s="21"/>
      <c r="R118" s="1036"/>
      <c r="S118" s="20"/>
      <c r="T118" s="27"/>
      <c r="U118" s="1099"/>
      <c r="V118" s="20"/>
      <c r="W118" s="27"/>
    </row>
    <row r="119" spans="1:24" ht="51.75" customHeight="1">
      <c r="A119" s="70"/>
      <c r="B119" s="20"/>
      <c r="C119" s="27"/>
      <c r="D119" s="31"/>
      <c r="E119" s="23"/>
      <c r="F119" s="1037"/>
      <c r="G119" s="26"/>
      <c r="H119" s="26"/>
      <c r="I119" s="26"/>
      <c r="J119" s="26"/>
      <c r="K119" s="26"/>
      <c r="L119" s="578"/>
      <c r="M119" s="26"/>
      <c r="N119" s="20"/>
      <c r="O119" s="26"/>
      <c r="P119" s="20"/>
      <c r="Q119" s="21"/>
      <c r="R119" s="1036"/>
      <c r="S119" s="20"/>
      <c r="T119" s="27"/>
      <c r="U119" s="1099"/>
      <c r="V119" s="20"/>
      <c r="W119" s="27"/>
    </row>
    <row r="120" spans="1:24" ht="51.75" customHeight="1">
      <c r="A120" s="70"/>
      <c r="B120" s="20"/>
      <c r="C120" s="27"/>
      <c r="D120" s="31"/>
      <c r="E120" s="23"/>
      <c r="F120" s="1037"/>
      <c r="G120" s="26"/>
      <c r="H120" s="26"/>
      <c r="I120" s="26"/>
      <c r="J120" s="26"/>
      <c r="K120" s="26"/>
      <c r="L120" s="578"/>
      <c r="M120" s="26"/>
      <c r="N120" s="20"/>
      <c r="O120" s="26"/>
      <c r="P120" s="20"/>
      <c r="Q120" s="21"/>
      <c r="R120" s="1036"/>
      <c r="S120" s="20"/>
      <c r="T120" s="27"/>
      <c r="U120" s="1099"/>
      <c r="V120" s="20"/>
      <c r="W120" s="27"/>
    </row>
    <row r="121" spans="1:24" ht="51.75" customHeight="1">
      <c r="A121" s="70"/>
      <c r="B121" s="56"/>
      <c r="C121" s="57"/>
      <c r="D121" s="58"/>
      <c r="E121" s="59"/>
      <c r="F121" s="1038"/>
      <c r="G121" s="60"/>
      <c r="H121" s="60"/>
      <c r="I121" s="60"/>
      <c r="J121" s="60"/>
      <c r="K121" s="60"/>
      <c r="L121" s="989"/>
      <c r="M121" s="60"/>
      <c r="N121" s="56"/>
      <c r="O121" s="60"/>
      <c r="P121" s="56"/>
      <c r="Q121" s="73"/>
      <c r="R121" s="1104"/>
      <c r="S121" s="56"/>
      <c r="T121" s="57"/>
      <c r="U121" s="1100"/>
      <c r="V121" s="56"/>
      <c r="W121" s="57"/>
    </row>
    <row r="122" spans="1:24" ht="51.75" customHeight="1">
      <c r="A122" s="615"/>
      <c r="B122" s="29"/>
      <c r="C122" s="30"/>
      <c r="D122" s="33"/>
      <c r="E122" s="34"/>
      <c r="F122" s="996"/>
      <c r="G122" s="32"/>
      <c r="H122" s="32"/>
      <c r="I122" s="32"/>
      <c r="J122" s="32"/>
      <c r="K122" s="32"/>
      <c r="L122" s="588"/>
      <c r="M122" s="32"/>
      <c r="N122" s="29"/>
      <c r="O122" s="32"/>
      <c r="P122" s="29"/>
      <c r="Q122" s="94"/>
      <c r="R122" s="1093"/>
      <c r="S122" s="29"/>
      <c r="T122" s="30"/>
      <c r="U122" s="1061"/>
      <c r="V122" s="29"/>
      <c r="W122" s="30"/>
      <c r="X122" s="1"/>
    </row>
    <row r="123" spans="1:24" ht="51.75" customHeight="1">
      <c r="A123" s="615"/>
      <c r="B123" s="29"/>
      <c r="C123" s="39"/>
      <c r="D123" s="33"/>
      <c r="E123" s="34"/>
      <c r="F123" s="996"/>
      <c r="G123" s="32"/>
      <c r="H123" s="32"/>
      <c r="I123" s="32"/>
      <c r="J123" s="32"/>
      <c r="K123" s="32"/>
      <c r="L123" s="588"/>
      <c r="M123" s="32"/>
      <c r="N123" s="29"/>
      <c r="O123" s="32"/>
      <c r="P123" s="29"/>
      <c r="Q123" s="94"/>
      <c r="R123" s="1093"/>
      <c r="S123" s="29"/>
      <c r="T123" s="30"/>
      <c r="U123" s="1061"/>
      <c r="V123" s="29"/>
      <c r="W123" s="30"/>
      <c r="X123" s="1"/>
    </row>
    <row r="124" spans="1:24" ht="51.75" customHeight="1">
      <c r="A124" s="70"/>
      <c r="B124" s="29"/>
      <c r="C124" s="30"/>
      <c r="D124" s="33"/>
      <c r="E124" s="34"/>
      <c r="F124" s="996"/>
      <c r="G124" s="32"/>
      <c r="H124" s="32"/>
      <c r="I124" s="32"/>
      <c r="J124" s="32"/>
      <c r="K124" s="32"/>
      <c r="L124" s="588"/>
      <c r="M124" s="32"/>
      <c r="N124" s="29"/>
      <c r="O124" s="32"/>
      <c r="P124" s="29"/>
      <c r="Q124" s="94"/>
      <c r="R124" s="1093"/>
      <c r="S124" s="29"/>
      <c r="T124" s="30"/>
      <c r="U124" s="1061"/>
      <c r="V124" s="29"/>
      <c r="W124" s="30"/>
      <c r="X124" s="1"/>
    </row>
    <row r="125" spans="1:24" ht="51.75" customHeight="1" thickBot="1">
      <c r="A125" s="69"/>
      <c r="B125" s="29"/>
      <c r="C125" s="30"/>
      <c r="D125" s="33"/>
      <c r="E125" s="34"/>
      <c r="F125" s="996"/>
      <c r="G125" s="32"/>
      <c r="H125" s="32"/>
      <c r="I125" s="32"/>
      <c r="J125" s="32"/>
      <c r="K125" s="32"/>
      <c r="L125" s="588"/>
      <c r="M125" s="32"/>
      <c r="N125" s="29"/>
      <c r="O125" s="32"/>
      <c r="P125" s="29"/>
      <c r="Q125" s="94"/>
      <c r="R125" s="1094"/>
      <c r="S125" s="37"/>
      <c r="T125" s="38"/>
      <c r="U125" s="1061"/>
      <c r="V125" s="29"/>
      <c r="W125" s="30"/>
      <c r="X125" s="1"/>
    </row>
    <row r="126" spans="1:24" ht="51.75" customHeight="1">
      <c r="A126" s="1" t="s">
        <v>1</v>
      </c>
      <c r="B126" s="2"/>
      <c r="C126" s="1"/>
      <c r="D126" s="1"/>
      <c r="E126" s="2"/>
      <c r="G126" s="1"/>
      <c r="H126" s="1"/>
      <c r="I126" s="1"/>
      <c r="J126" s="1"/>
      <c r="K126" s="1"/>
      <c r="L126" s="572"/>
      <c r="M126" s="1"/>
      <c r="N126" s="1"/>
      <c r="O126" s="1"/>
      <c r="P126" s="1"/>
      <c r="Q126" s="1"/>
      <c r="S126" s="1"/>
      <c r="T126" s="1"/>
      <c r="V126" s="1"/>
      <c r="W126" s="1"/>
      <c r="X126" s="1"/>
    </row>
    <row r="127" spans="1:24" ht="51.75" customHeight="1">
      <c r="A127" s="1" t="s">
        <v>9449</v>
      </c>
      <c r="B127" s="1"/>
      <c r="C127" s="2"/>
      <c r="D127" s="1"/>
      <c r="E127" s="2"/>
      <c r="G127" s="1"/>
      <c r="H127" s="1"/>
      <c r="I127" s="1"/>
      <c r="J127" s="1"/>
      <c r="K127" s="1"/>
      <c r="L127" s="572"/>
      <c r="M127" s="1"/>
      <c r="N127" s="1"/>
      <c r="O127" s="1"/>
      <c r="P127" s="1"/>
      <c r="Q127" s="1"/>
      <c r="S127" s="1"/>
      <c r="T127" s="1"/>
      <c r="V127" s="1"/>
      <c r="W127" s="1"/>
    </row>
    <row r="128" spans="1:24" ht="51.75" customHeight="1" thickBot="1">
      <c r="E128" s="4"/>
      <c r="F128" s="1035"/>
      <c r="G128" s="4"/>
      <c r="H128" s="4"/>
      <c r="I128" s="4"/>
      <c r="X128" s="10"/>
    </row>
    <row r="129" spans="1:24" ht="51.75" customHeight="1">
      <c r="A129" s="5" t="s">
        <v>3</v>
      </c>
      <c r="B129" s="6" t="s">
        <v>4</v>
      </c>
      <c r="C129" s="7" t="s">
        <v>5</v>
      </c>
      <c r="D129" s="8" t="s">
        <v>6</v>
      </c>
      <c r="E129" s="9" t="s">
        <v>6</v>
      </c>
      <c r="F129" s="998"/>
      <c r="G129" s="3777" t="s">
        <v>9502</v>
      </c>
      <c r="H129" s="3777"/>
      <c r="I129" s="977"/>
      <c r="J129" s="3777" t="s">
        <v>9503</v>
      </c>
      <c r="K129" s="3777"/>
      <c r="L129" s="985"/>
      <c r="M129" s="3777" t="s">
        <v>9527</v>
      </c>
      <c r="N129" s="3777"/>
      <c r="O129" s="977"/>
      <c r="P129" s="3777" t="s">
        <v>5436</v>
      </c>
      <c r="Q129" s="3777"/>
      <c r="R129" s="1105"/>
      <c r="S129" s="977"/>
      <c r="T129" s="977"/>
      <c r="U129" s="1096"/>
      <c r="V129" s="3777"/>
      <c r="W129" s="3777"/>
      <c r="X129" s="10"/>
    </row>
    <row r="130" spans="1:24" ht="51.75" customHeight="1" thickBot="1">
      <c r="A130" s="11"/>
      <c r="B130" s="12"/>
      <c r="C130" s="13" t="s">
        <v>11</v>
      </c>
      <c r="D130" s="14" t="s">
        <v>12</v>
      </c>
      <c r="E130" s="15" t="s">
        <v>13</v>
      </c>
      <c r="F130" s="999"/>
      <c r="G130" s="17" t="s">
        <v>9453</v>
      </c>
      <c r="H130" s="17" t="s">
        <v>16</v>
      </c>
      <c r="I130" s="17"/>
      <c r="J130" s="17" t="s">
        <v>9454</v>
      </c>
      <c r="K130" s="17" t="s">
        <v>16</v>
      </c>
      <c r="L130" s="986"/>
      <c r="M130" s="17" t="s">
        <v>9454</v>
      </c>
      <c r="N130" s="17" t="s">
        <v>16</v>
      </c>
      <c r="O130" s="17"/>
      <c r="P130" s="17" t="s">
        <v>9454</v>
      </c>
      <c r="Q130" s="17" t="s">
        <v>16</v>
      </c>
      <c r="R130" s="1060"/>
      <c r="S130" s="17"/>
      <c r="T130" s="17"/>
      <c r="U130" s="1097"/>
      <c r="V130" s="17" t="s">
        <v>9454</v>
      </c>
      <c r="W130" s="18" t="s">
        <v>16</v>
      </c>
    </row>
    <row r="131" spans="1:24" ht="51.75" customHeight="1">
      <c r="A131" s="70"/>
      <c r="B131" s="29"/>
      <c r="C131" s="30"/>
      <c r="D131" s="40"/>
      <c r="E131" s="34"/>
      <c r="F131" s="996"/>
      <c r="G131" s="32"/>
      <c r="H131" s="32"/>
      <c r="I131" s="32"/>
      <c r="J131" s="32"/>
      <c r="K131" s="32"/>
      <c r="L131" s="588"/>
      <c r="M131" s="32"/>
      <c r="N131" s="29"/>
      <c r="O131" s="29"/>
      <c r="P131" s="29"/>
      <c r="Q131" s="29"/>
      <c r="R131" s="1106"/>
      <c r="S131" s="29"/>
      <c r="T131" s="29"/>
      <c r="U131" s="1061"/>
      <c r="V131" s="29"/>
      <c r="W131" s="30"/>
    </row>
    <row r="132" spans="1:24" ht="51.75" customHeight="1">
      <c r="A132" s="70"/>
      <c r="B132" s="42"/>
      <c r="C132" s="43"/>
      <c r="D132" s="44"/>
      <c r="E132" s="45"/>
      <c r="F132" s="996"/>
      <c r="G132" s="46"/>
      <c r="H132" s="46"/>
      <c r="I132" s="46"/>
      <c r="J132" s="46"/>
      <c r="K132" s="46"/>
      <c r="L132" s="987"/>
      <c r="M132" s="46"/>
      <c r="N132" s="42"/>
      <c r="O132" s="42"/>
      <c r="P132" s="42"/>
      <c r="Q132" s="42"/>
      <c r="R132" s="1106"/>
      <c r="S132" s="42"/>
      <c r="T132" s="42"/>
      <c r="U132" s="1061"/>
      <c r="V132" s="42"/>
      <c r="W132" s="43"/>
    </row>
    <row r="133" spans="1:24" ht="51.75" customHeight="1">
      <c r="A133" s="70"/>
      <c r="B133" s="42"/>
      <c r="C133" s="43"/>
      <c r="D133" s="44"/>
      <c r="E133" s="45"/>
      <c r="F133" s="996"/>
      <c r="G133" s="46"/>
      <c r="H133" s="46"/>
      <c r="I133" s="46"/>
      <c r="J133" s="46"/>
      <c r="K133" s="46"/>
      <c r="L133" s="987"/>
      <c r="M133" s="46"/>
      <c r="N133" s="42"/>
      <c r="O133" s="42"/>
      <c r="P133" s="42"/>
      <c r="Q133" s="42"/>
      <c r="R133" s="1106"/>
      <c r="S133" s="42"/>
      <c r="T133" s="42"/>
      <c r="U133" s="1061"/>
      <c r="V133" s="42"/>
      <c r="W133" s="43"/>
    </row>
    <row r="134" spans="1:24" ht="51.75" customHeight="1">
      <c r="A134" s="70"/>
      <c r="B134" s="29"/>
      <c r="C134" s="30"/>
      <c r="D134" s="40"/>
      <c r="E134" s="34"/>
      <c r="F134" s="996"/>
      <c r="G134" s="32"/>
      <c r="H134" s="32"/>
      <c r="I134" s="32"/>
      <c r="J134" s="32"/>
      <c r="K134" s="32"/>
      <c r="L134" s="588"/>
      <c r="M134" s="32"/>
      <c r="N134" s="29"/>
      <c r="O134" s="29"/>
      <c r="P134" s="29"/>
      <c r="Q134" s="29"/>
      <c r="R134" s="1106"/>
      <c r="S134" s="29"/>
      <c r="T134" s="29"/>
      <c r="U134" s="1061"/>
      <c r="V134" s="29"/>
      <c r="W134" s="30"/>
    </row>
    <row r="135" spans="1:24" ht="51.75" customHeight="1">
      <c r="A135" s="70"/>
      <c r="B135" s="48"/>
      <c r="C135" s="49"/>
      <c r="D135" s="50"/>
      <c r="E135" s="51"/>
      <c r="F135" s="997"/>
      <c r="G135" s="52"/>
      <c r="H135" s="52"/>
      <c r="I135" s="52"/>
      <c r="J135" s="52"/>
      <c r="K135" s="52"/>
      <c r="L135" s="988"/>
      <c r="M135" s="52"/>
      <c r="N135" s="48"/>
      <c r="O135" s="48"/>
      <c r="P135" s="48"/>
      <c r="Q135" s="48"/>
      <c r="R135" s="1107"/>
      <c r="S135" s="48"/>
      <c r="T135" s="48"/>
      <c r="U135" s="1098"/>
      <c r="V135" s="48"/>
      <c r="W135" s="49"/>
    </row>
    <row r="136" spans="1:24" ht="51.75" customHeight="1">
      <c r="A136" s="70"/>
      <c r="B136" s="48"/>
      <c r="C136" s="49"/>
      <c r="D136" s="50"/>
      <c r="E136" s="51"/>
      <c r="F136" s="997"/>
      <c r="G136" s="52"/>
      <c r="H136" s="52"/>
      <c r="I136" s="52"/>
      <c r="J136" s="52"/>
      <c r="K136" s="52"/>
      <c r="L136" s="988"/>
      <c r="M136" s="52"/>
      <c r="N136" s="48"/>
      <c r="O136" s="48"/>
      <c r="P136" s="48"/>
      <c r="Q136" s="48"/>
      <c r="R136" s="1107"/>
      <c r="S136" s="48"/>
      <c r="T136" s="48"/>
      <c r="U136" s="1098"/>
      <c r="V136" s="48"/>
      <c r="W136" s="49"/>
    </row>
    <row r="137" spans="1:24" ht="51.75" customHeight="1">
      <c r="A137" s="70"/>
      <c r="B137" s="20"/>
      <c r="C137" s="27"/>
      <c r="D137" s="31"/>
      <c r="E137" s="23"/>
      <c r="F137" s="1037"/>
      <c r="G137" s="26"/>
      <c r="H137" s="26"/>
      <c r="I137" s="26"/>
      <c r="J137" s="26"/>
      <c r="K137" s="26"/>
      <c r="L137" s="578"/>
      <c r="M137" s="26"/>
      <c r="N137" s="20"/>
      <c r="O137" s="20"/>
      <c r="P137" s="20"/>
      <c r="Q137" s="20"/>
      <c r="R137" s="1108"/>
      <c r="S137" s="20"/>
      <c r="T137" s="20"/>
      <c r="U137" s="1099"/>
      <c r="V137" s="20"/>
      <c r="W137" s="27"/>
    </row>
    <row r="138" spans="1:24" ht="51.75" customHeight="1">
      <c r="A138" s="70"/>
      <c r="B138" s="29"/>
      <c r="C138" s="30"/>
      <c r="D138" s="33"/>
      <c r="E138" s="34"/>
      <c r="F138" s="996"/>
      <c r="G138" s="32"/>
      <c r="H138" s="32"/>
      <c r="I138" s="32"/>
      <c r="J138" s="32"/>
      <c r="K138" s="32"/>
      <c r="L138" s="588"/>
      <c r="M138" s="32"/>
      <c r="N138" s="29"/>
      <c r="O138" s="29"/>
      <c r="P138" s="29"/>
      <c r="Q138" s="29"/>
      <c r="R138" s="1106"/>
      <c r="S138" s="29"/>
      <c r="T138" s="29"/>
      <c r="U138" s="1061"/>
      <c r="V138" s="29"/>
      <c r="W138" s="30"/>
    </row>
    <row r="139" spans="1:24" ht="51.75" customHeight="1">
      <c r="A139" s="70"/>
      <c r="B139" s="20"/>
      <c r="C139" s="27"/>
      <c r="D139" s="31"/>
      <c r="E139" s="23"/>
      <c r="F139" s="1037"/>
      <c r="G139" s="26"/>
      <c r="H139" s="26"/>
      <c r="I139" s="26"/>
      <c r="J139" s="26"/>
      <c r="K139" s="26"/>
      <c r="L139" s="578"/>
      <c r="M139" s="26"/>
      <c r="N139" s="20"/>
      <c r="O139" s="20"/>
      <c r="P139" s="20"/>
      <c r="Q139" s="20"/>
      <c r="R139" s="1108"/>
      <c r="S139" s="20"/>
      <c r="T139" s="20"/>
      <c r="U139" s="1099"/>
      <c r="V139" s="20"/>
      <c r="W139" s="27"/>
    </row>
    <row r="140" spans="1:24" ht="51.75" customHeight="1">
      <c r="A140" s="70"/>
      <c r="B140" s="29"/>
      <c r="C140" s="30"/>
      <c r="D140" s="33"/>
      <c r="E140" s="34"/>
      <c r="F140" s="996"/>
      <c r="G140" s="32"/>
      <c r="H140" s="32"/>
      <c r="I140" s="32"/>
      <c r="J140" s="32"/>
      <c r="K140" s="32"/>
      <c r="L140" s="588"/>
      <c r="M140" s="32"/>
      <c r="N140" s="29"/>
      <c r="O140" s="29"/>
      <c r="P140" s="29"/>
      <c r="Q140" s="29"/>
      <c r="R140" s="1106"/>
      <c r="S140" s="29"/>
      <c r="T140" s="29"/>
      <c r="U140" s="1061"/>
      <c r="V140" s="29"/>
      <c r="W140" s="30"/>
    </row>
    <row r="141" spans="1:24" ht="51.75" customHeight="1">
      <c r="A141" s="70"/>
      <c r="B141" s="20"/>
      <c r="C141" s="27"/>
      <c r="D141" s="31"/>
      <c r="E141" s="23"/>
      <c r="F141" s="1037"/>
      <c r="G141" s="26"/>
      <c r="H141" s="26"/>
      <c r="I141" s="26"/>
      <c r="J141" s="26"/>
      <c r="K141" s="26"/>
      <c r="L141" s="578"/>
      <c r="M141" s="26"/>
      <c r="N141" s="20"/>
      <c r="O141" s="20"/>
      <c r="P141" s="20"/>
      <c r="Q141" s="20"/>
      <c r="R141" s="1108"/>
      <c r="S141" s="20"/>
      <c r="T141" s="20"/>
      <c r="U141" s="1099"/>
      <c r="V141" s="20"/>
      <c r="W141" s="27"/>
    </row>
    <row r="142" spans="1:24" ht="51.75" customHeight="1">
      <c r="A142" s="615"/>
      <c r="B142" s="20"/>
      <c r="C142" s="27"/>
      <c r="D142" s="31"/>
      <c r="E142" s="23"/>
      <c r="F142" s="1037"/>
      <c r="G142" s="26"/>
      <c r="H142" s="26"/>
      <c r="I142" s="26"/>
      <c r="J142" s="26"/>
      <c r="K142" s="26"/>
      <c r="L142" s="578"/>
      <c r="M142" s="26"/>
      <c r="N142" s="20"/>
      <c r="O142" s="20"/>
      <c r="P142" s="20"/>
      <c r="Q142" s="20"/>
      <c r="R142" s="1108"/>
      <c r="S142" s="20"/>
      <c r="T142" s="20"/>
      <c r="U142" s="1099"/>
      <c r="V142" s="20"/>
      <c r="W142" s="27"/>
    </row>
    <row r="143" spans="1:24" ht="51.75" customHeight="1">
      <c r="A143" s="615"/>
      <c r="B143" s="20"/>
      <c r="C143" s="27"/>
      <c r="D143" s="31"/>
      <c r="E143" s="23"/>
      <c r="F143" s="1037"/>
      <c r="G143" s="26"/>
      <c r="H143" s="26"/>
      <c r="I143" s="26"/>
      <c r="J143" s="26"/>
      <c r="K143" s="26"/>
      <c r="L143" s="578"/>
      <c r="M143" s="26"/>
      <c r="N143" s="20"/>
      <c r="O143" s="20"/>
      <c r="P143" s="20"/>
      <c r="Q143" s="20"/>
      <c r="R143" s="1108"/>
      <c r="S143" s="20"/>
      <c r="T143" s="20"/>
      <c r="U143" s="1099"/>
      <c r="V143" s="20"/>
      <c r="W143" s="27"/>
    </row>
    <row r="144" spans="1:24" ht="51.75" customHeight="1">
      <c r="A144" s="70"/>
      <c r="B144" s="20"/>
      <c r="C144" s="27"/>
      <c r="D144" s="31"/>
      <c r="E144" s="23"/>
      <c r="F144" s="1037"/>
      <c r="G144" s="26"/>
      <c r="H144" s="26"/>
      <c r="I144" s="26"/>
      <c r="J144" s="26"/>
      <c r="K144" s="26"/>
      <c r="L144" s="578"/>
      <c r="M144" s="26"/>
      <c r="N144" s="20"/>
      <c r="O144" s="20"/>
      <c r="P144" s="20"/>
      <c r="Q144" s="20"/>
      <c r="R144" s="1108"/>
      <c r="S144" s="20"/>
      <c r="T144" s="20"/>
      <c r="U144" s="1099"/>
      <c r="V144" s="20"/>
      <c r="W144" s="27"/>
    </row>
    <row r="145" spans="1:24" ht="51.75" customHeight="1">
      <c r="A145" s="70"/>
      <c r="B145" s="20"/>
      <c r="C145" s="27"/>
      <c r="D145" s="31"/>
      <c r="E145" s="23"/>
      <c r="F145" s="1037"/>
      <c r="G145" s="26"/>
      <c r="H145" s="26"/>
      <c r="I145" s="26"/>
      <c r="J145" s="26"/>
      <c r="K145" s="26"/>
      <c r="L145" s="578"/>
      <c r="M145" s="26"/>
      <c r="N145" s="20"/>
      <c r="O145" s="20"/>
      <c r="P145" s="20"/>
      <c r="Q145" s="20"/>
      <c r="R145" s="1108"/>
      <c r="S145" s="20"/>
      <c r="T145" s="20"/>
      <c r="U145" s="1099"/>
      <c r="V145" s="20"/>
      <c r="W145" s="27"/>
    </row>
    <row r="146" spans="1:24" ht="51.75" customHeight="1">
      <c r="A146" s="70"/>
      <c r="B146" s="56"/>
      <c r="C146" s="57"/>
      <c r="D146" s="58"/>
      <c r="E146" s="59"/>
      <c r="F146" s="1038"/>
      <c r="G146" s="60"/>
      <c r="H146" s="60"/>
      <c r="I146" s="60"/>
      <c r="J146" s="60"/>
      <c r="K146" s="60"/>
      <c r="L146" s="989"/>
      <c r="M146" s="60"/>
      <c r="N146" s="56"/>
      <c r="O146" s="56"/>
      <c r="P146" s="56"/>
      <c r="Q146" s="56"/>
      <c r="R146" s="1109"/>
      <c r="S146" s="56"/>
      <c r="T146" s="56"/>
      <c r="U146" s="1100"/>
      <c r="V146" s="56"/>
      <c r="W146" s="57"/>
    </row>
    <row r="147" spans="1:24" ht="51.75" customHeight="1">
      <c r="A147" s="615"/>
      <c r="B147" s="29"/>
      <c r="C147" s="30"/>
      <c r="D147" s="33"/>
      <c r="E147" s="34"/>
      <c r="F147" s="996"/>
      <c r="G147" s="32"/>
      <c r="H147" s="32"/>
      <c r="I147" s="32"/>
      <c r="J147" s="32"/>
      <c r="K147" s="32"/>
      <c r="L147" s="588"/>
      <c r="M147" s="32"/>
      <c r="N147" s="29"/>
      <c r="O147" s="29"/>
      <c r="P147" s="29"/>
      <c r="Q147" s="29"/>
      <c r="R147" s="1106"/>
      <c r="S147" s="29"/>
      <c r="T147" s="29"/>
      <c r="U147" s="1061"/>
      <c r="V147" s="29"/>
      <c r="W147" s="30"/>
    </row>
    <row r="148" spans="1:24" ht="51.75" customHeight="1">
      <c r="A148" s="615"/>
      <c r="B148" s="29"/>
      <c r="C148" s="39"/>
      <c r="D148" s="33"/>
      <c r="E148" s="34"/>
      <c r="F148" s="996"/>
      <c r="G148" s="32"/>
      <c r="H148" s="32"/>
      <c r="I148" s="32"/>
      <c r="J148" s="32"/>
      <c r="K148" s="32"/>
      <c r="L148" s="588"/>
      <c r="M148" s="32"/>
      <c r="N148" s="29"/>
      <c r="O148" s="29"/>
      <c r="P148" s="29"/>
      <c r="Q148" s="29"/>
      <c r="R148" s="1106"/>
      <c r="S148" s="29"/>
      <c r="T148" s="29"/>
      <c r="U148" s="1061"/>
      <c r="V148" s="29"/>
      <c r="W148" s="30"/>
    </row>
    <row r="149" spans="1:24" ht="51.75" customHeight="1">
      <c r="A149" s="70"/>
      <c r="B149" s="29"/>
      <c r="C149" s="30"/>
      <c r="D149" s="33"/>
      <c r="E149" s="34"/>
      <c r="F149" s="996"/>
      <c r="G149" s="32"/>
      <c r="H149" s="32"/>
      <c r="I149" s="32"/>
      <c r="J149" s="32"/>
      <c r="K149" s="32"/>
      <c r="L149" s="588"/>
      <c r="M149" s="32"/>
      <c r="N149" s="29"/>
      <c r="O149" s="29"/>
      <c r="P149" s="29"/>
      <c r="Q149" s="29"/>
      <c r="R149" s="1106"/>
      <c r="S149" s="29"/>
      <c r="T149" s="29"/>
      <c r="U149" s="1061"/>
      <c r="V149" s="29"/>
      <c r="W149" s="30"/>
    </row>
    <row r="150" spans="1:24" ht="51.75" customHeight="1">
      <c r="A150" s="69"/>
      <c r="B150" s="29"/>
      <c r="C150" s="30"/>
      <c r="D150" s="33"/>
      <c r="E150" s="34"/>
      <c r="F150" s="996"/>
      <c r="G150" s="32"/>
      <c r="H150" s="32"/>
      <c r="I150" s="32"/>
      <c r="J150" s="32"/>
      <c r="K150" s="32"/>
      <c r="L150" s="588"/>
      <c r="M150" s="32"/>
      <c r="N150" s="29"/>
      <c r="O150" s="29"/>
      <c r="P150" s="29"/>
      <c r="Q150" s="29"/>
      <c r="R150" s="1106"/>
      <c r="S150" s="29"/>
      <c r="T150" s="29"/>
      <c r="U150" s="1061"/>
      <c r="V150" s="29"/>
      <c r="W150" s="30"/>
    </row>
    <row r="151" spans="1:24" ht="51.75" customHeight="1">
      <c r="A151" s="1" t="s">
        <v>1</v>
      </c>
      <c r="B151" s="2"/>
      <c r="C151" s="1"/>
      <c r="D151" s="1"/>
      <c r="E151" s="2"/>
      <c r="G151" s="1"/>
      <c r="H151" s="1"/>
      <c r="I151" s="1"/>
      <c r="J151" s="1"/>
      <c r="K151" s="1"/>
      <c r="L151" s="572"/>
      <c r="M151" s="1"/>
      <c r="N151" s="1"/>
      <c r="O151" s="1"/>
      <c r="P151" s="1"/>
      <c r="Q151" s="1"/>
      <c r="S151" s="1"/>
      <c r="T151" s="1"/>
      <c r="V151" s="1"/>
      <c r="W151" s="1"/>
    </row>
    <row r="152" spans="1:24" ht="51.75" customHeight="1">
      <c r="A152" s="1" t="s">
        <v>9528</v>
      </c>
      <c r="B152" s="1"/>
      <c r="C152" s="2"/>
      <c r="D152" s="1"/>
      <c r="E152" s="2"/>
      <c r="G152" s="1"/>
      <c r="H152" s="1"/>
      <c r="I152" s="1"/>
      <c r="J152" s="1"/>
      <c r="K152" s="1"/>
      <c r="L152" s="572"/>
      <c r="M152" s="1"/>
      <c r="N152" s="1"/>
      <c r="O152" s="1"/>
      <c r="P152" s="1"/>
      <c r="Q152" s="1"/>
      <c r="S152" s="1"/>
      <c r="T152" s="1"/>
      <c r="V152" s="1"/>
      <c r="W152" s="1"/>
    </row>
    <row r="153" spans="1:24" ht="51.75" customHeight="1" thickBot="1">
      <c r="E153" s="4"/>
      <c r="F153" s="1035"/>
      <c r="G153" s="4"/>
      <c r="H153" s="4"/>
      <c r="I153" s="4"/>
    </row>
    <row r="154" spans="1:24" ht="51.75" customHeight="1">
      <c r="A154" s="5" t="s">
        <v>3</v>
      </c>
      <c r="B154" s="6" t="s">
        <v>4</v>
      </c>
      <c r="C154" s="7" t="s">
        <v>5</v>
      </c>
      <c r="D154" s="8" t="s">
        <v>6</v>
      </c>
      <c r="E154" s="9" t="s">
        <v>6</v>
      </c>
      <c r="F154" s="998"/>
      <c r="G154" s="3777" t="s">
        <v>9502</v>
      </c>
      <c r="H154" s="3777"/>
      <c r="I154" s="977"/>
      <c r="J154" s="3777" t="s">
        <v>9503</v>
      </c>
      <c r="K154" s="3777"/>
      <c r="L154" s="985"/>
      <c r="M154" s="3777" t="s">
        <v>9527</v>
      </c>
      <c r="N154" s="3777"/>
      <c r="O154" s="977"/>
      <c r="P154" s="3777" t="s">
        <v>5436</v>
      </c>
      <c r="Q154" s="3777"/>
      <c r="R154" s="1105"/>
      <c r="S154" s="977"/>
      <c r="T154" s="977"/>
      <c r="U154" s="1096"/>
      <c r="V154" s="3777"/>
      <c r="W154" s="3777"/>
    </row>
    <row r="155" spans="1:24" ht="51.75" customHeight="1" thickBot="1">
      <c r="A155" s="11"/>
      <c r="B155" s="12"/>
      <c r="C155" s="13" t="s">
        <v>11</v>
      </c>
      <c r="D155" s="14" t="s">
        <v>12</v>
      </c>
      <c r="E155" s="15" t="s">
        <v>13</v>
      </c>
      <c r="F155" s="999"/>
      <c r="G155" s="17" t="s">
        <v>9453</v>
      </c>
      <c r="H155" s="17" t="s">
        <v>16</v>
      </c>
      <c r="I155" s="17"/>
      <c r="J155" s="17" t="s">
        <v>9454</v>
      </c>
      <c r="K155" s="17" t="s">
        <v>16</v>
      </c>
      <c r="L155" s="986"/>
      <c r="M155" s="17" t="s">
        <v>9454</v>
      </c>
      <c r="N155" s="17" t="s">
        <v>16</v>
      </c>
      <c r="O155" s="17"/>
      <c r="P155" s="17" t="s">
        <v>9454</v>
      </c>
      <c r="Q155" s="17" t="s">
        <v>16</v>
      </c>
      <c r="R155" s="1060"/>
      <c r="S155" s="17"/>
      <c r="T155" s="17"/>
      <c r="U155" s="1097"/>
      <c r="V155" s="17" t="s">
        <v>9454</v>
      </c>
      <c r="W155" s="18" t="s">
        <v>16</v>
      </c>
    </row>
    <row r="156" spans="1:24" ht="51.75" customHeight="1">
      <c r="A156" s="70"/>
      <c r="B156" s="29"/>
      <c r="C156" s="30"/>
      <c r="D156" s="40"/>
      <c r="E156" s="34"/>
      <c r="F156" s="996"/>
      <c r="G156" s="32"/>
      <c r="H156" s="32"/>
      <c r="I156" s="32"/>
      <c r="J156" s="32"/>
      <c r="K156" s="32"/>
      <c r="L156" s="588"/>
      <c r="M156" s="32"/>
      <c r="N156" s="29"/>
      <c r="O156" s="29"/>
      <c r="P156" s="29"/>
      <c r="Q156" s="29"/>
      <c r="R156" s="1106"/>
      <c r="S156" s="29"/>
      <c r="T156" s="29"/>
      <c r="U156" s="1061"/>
      <c r="V156" s="29"/>
      <c r="W156" s="30"/>
    </row>
    <row r="157" spans="1:24" ht="51.75" customHeight="1">
      <c r="A157" s="70"/>
      <c r="B157" s="42"/>
      <c r="C157" s="43"/>
      <c r="D157" s="44"/>
      <c r="E157" s="45"/>
      <c r="F157" s="996"/>
      <c r="G157" s="46"/>
      <c r="H157" s="46"/>
      <c r="I157" s="46"/>
      <c r="J157" s="46"/>
      <c r="K157" s="46"/>
      <c r="L157" s="987"/>
      <c r="M157" s="46"/>
      <c r="N157" s="42"/>
      <c r="O157" s="42"/>
      <c r="P157" s="42"/>
      <c r="Q157" s="42"/>
      <c r="R157" s="1106"/>
      <c r="S157" s="42"/>
      <c r="T157" s="42"/>
      <c r="U157" s="1061"/>
      <c r="V157" s="42"/>
      <c r="W157" s="43"/>
    </row>
    <row r="158" spans="1:24" ht="51.75" customHeight="1">
      <c r="A158" s="70"/>
      <c r="B158" s="42"/>
      <c r="C158" s="43"/>
      <c r="D158" s="44"/>
      <c r="E158" s="45"/>
      <c r="F158" s="996"/>
      <c r="G158" s="46"/>
      <c r="H158" s="46"/>
      <c r="I158" s="46"/>
      <c r="J158" s="46"/>
      <c r="K158" s="46"/>
      <c r="L158" s="987"/>
      <c r="M158" s="46"/>
      <c r="N158" s="42"/>
      <c r="O158" s="42"/>
      <c r="P158" s="42"/>
      <c r="Q158" s="42"/>
      <c r="R158" s="1106"/>
      <c r="S158" s="42"/>
      <c r="T158" s="42"/>
      <c r="U158" s="1061"/>
      <c r="V158" s="42"/>
      <c r="W158" s="43"/>
    </row>
    <row r="159" spans="1:24" ht="51.75" customHeight="1">
      <c r="A159" s="70"/>
      <c r="B159" s="29"/>
      <c r="C159" s="30"/>
      <c r="D159" s="40"/>
      <c r="E159" s="34"/>
      <c r="F159" s="996"/>
      <c r="G159" s="32"/>
      <c r="H159" s="32"/>
      <c r="I159" s="32"/>
      <c r="J159" s="32"/>
      <c r="K159" s="32"/>
      <c r="L159" s="588"/>
      <c r="M159" s="32"/>
      <c r="N159" s="29"/>
      <c r="O159" s="29"/>
      <c r="P159" s="29"/>
      <c r="Q159" s="29"/>
      <c r="R159" s="1106"/>
      <c r="S159" s="29"/>
      <c r="T159" s="29"/>
      <c r="U159" s="1061"/>
      <c r="V159" s="29"/>
      <c r="W159" s="30"/>
    </row>
    <row r="160" spans="1:24" ht="51.75" customHeight="1">
      <c r="A160" s="70"/>
      <c r="B160" s="48"/>
      <c r="C160" s="49"/>
      <c r="D160" s="50"/>
      <c r="E160" s="51"/>
      <c r="F160" s="997"/>
      <c r="G160" s="52"/>
      <c r="H160" s="52"/>
      <c r="I160" s="52"/>
      <c r="J160" s="52"/>
      <c r="K160" s="52"/>
      <c r="L160" s="988"/>
      <c r="M160" s="52"/>
      <c r="N160" s="48"/>
      <c r="O160" s="48"/>
      <c r="P160" s="48"/>
      <c r="Q160" s="48"/>
      <c r="R160" s="1107"/>
      <c r="S160" s="48"/>
      <c r="T160" s="48"/>
      <c r="U160" s="1098"/>
      <c r="V160" s="48"/>
      <c r="W160" s="49"/>
      <c r="X160" s="1"/>
    </row>
    <row r="161" spans="1:24" ht="51.75" customHeight="1">
      <c r="A161" s="70"/>
      <c r="B161" s="48"/>
      <c r="C161" s="49"/>
      <c r="D161" s="50"/>
      <c r="E161" s="51"/>
      <c r="F161" s="997"/>
      <c r="G161" s="52"/>
      <c r="H161" s="52"/>
      <c r="I161" s="52"/>
      <c r="J161" s="52"/>
      <c r="K161" s="52"/>
      <c r="L161" s="988"/>
      <c r="M161" s="52"/>
      <c r="N161" s="48"/>
      <c r="O161" s="48"/>
      <c r="P161" s="48"/>
      <c r="Q161" s="48"/>
      <c r="R161" s="1107"/>
      <c r="S161" s="48"/>
      <c r="T161" s="48"/>
      <c r="U161" s="1098"/>
      <c r="V161" s="48"/>
      <c r="W161" s="49"/>
      <c r="X161" s="1"/>
    </row>
    <row r="162" spans="1:24" ht="51.75" customHeight="1">
      <c r="A162" s="70"/>
      <c r="B162" s="20"/>
      <c r="C162" s="27"/>
      <c r="D162" s="31"/>
      <c r="E162" s="23"/>
      <c r="F162" s="1037"/>
      <c r="G162" s="26"/>
      <c r="H162" s="26"/>
      <c r="I162" s="26"/>
      <c r="J162" s="26"/>
      <c r="K162" s="26"/>
      <c r="L162" s="578"/>
      <c r="M162" s="26"/>
      <c r="N162" s="20"/>
      <c r="O162" s="20"/>
      <c r="P162" s="20"/>
      <c r="Q162" s="20"/>
      <c r="R162" s="1108"/>
      <c r="S162" s="20"/>
      <c r="T162" s="20"/>
      <c r="U162" s="1099"/>
      <c r="V162" s="20"/>
      <c r="W162" s="27"/>
      <c r="X162" s="1"/>
    </row>
    <row r="163" spans="1:24" ht="51.75" customHeight="1">
      <c r="A163" s="70"/>
      <c r="B163" s="29"/>
      <c r="C163" s="30"/>
      <c r="D163" s="33"/>
      <c r="E163" s="34"/>
      <c r="F163" s="996"/>
      <c r="G163" s="32"/>
      <c r="H163" s="32"/>
      <c r="I163" s="32"/>
      <c r="J163" s="32"/>
      <c r="K163" s="32"/>
      <c r="L163" s="588"/>
      <c r="M163" s="32"/>
      <c r="N163" s="29"/>
      <c r="O163" s="29"/>
      <c r="P163" s="29"/>
      <c r="Q163" s="29"/>
      <c r="R163" s="1106"/>
      <c r="S163" s="29"/>
      <c r="T163" s="29"/>
      <c r="U163" s="1061"/>
      <c r="V163" s="29"/>
      <c r="W163" s="30"/>
      <c r="X163" s="1"/>
    </row>
    <row r="164" spans="1:24" ht="51.75" customHeight="1">
      <c r="A164" s="70"/>
      <c r="B164" s="20"/>
      <c r="C164" s="27"/>
      <c r="D164" s="31"/>
      <c r="E164" s="23"/>
      <c r="F164" s="1037"/>
      <c r="G164" s="26"/>
      <c r="H164" s="26"/>
      <c r="I164" s="26"/>
      <c r="J164" s="26"/>
      <c r="K164" s="26"/>
      <c r="L164" s="578"/>
      <c r="M164" s="26"/>
      <c r="N164" s="20"/>
      <c r="O164" s="20"/>
      <c r="P164" s="20"/>
      <c r="Q164" s="20"/>
      <c r="R164" s="1108"/>
      <c r="S164" s="20"/>
      <c r="T164" s="20"/>
      <c r="U164" s="1099"/>
      <c r="V164" s="20"/>
      <c r="W164" s="27"/>
    </row>
    <row r="165" spans="1:24" ht="51.75" customHeight="1">
      <c r="A165" s="70"/>
      <c r="B165" s="29"/>
      <c r="C165" s="30"/>
      <c r="D165" s="33"/>
      <c r="E165" s="34"/>
      <c r="F165" s="996"/>
      <c r="G165" s="32"/>
      <c r="H165" s="32"/>
      <c r="I165" s="32"/>
      <c r="J165" s="32"/>
      <c r="K165" s="32"/>
      <c r="L165" s="588"/>
      <c r="M165" s="32"/>
      <c r="N165" s="29"/>
      <c r="O165" s="29"/>
      <c r="P165" s="29"/>
      <c r="Q165" s="29"/>
      <c r="R165" s="1106"/>
      <c r="S165" s="29"/>
      <c r="T165" s="29"/>
      <c r="U165" s="1061"/>
      <c r="V165" s="29"/>
      <c r="W165" s="30"/>
      <c r="X165" s="10"/>
    </row>
    <row r="166" spans="1:24" ht="51.75" customHeight="1">
      <c r="A166" s="70"/>
      <c r="B166" s="20"/>
      <c r="C166" s="27"/>
      <c r="D166" s="31"/>
      <c r="E166" s="23"/>
      <c r="F166" s="1037"/>
      <c r="G166" s="26"/>
      <c r="H166" s="26"/>
      <c r="I166" s="26"/>
      <c r="J166" s="26"/>
      <c r="K166" s="26"/>
      <c r="L166" s="578"/>
      <c r="M166" s="26"/>
      <c r="N166" s="20"/>
      <c r="O166" s="20"/>
      <c r="P166" s="20"/>
      <c r="Q166" s="20"/>
      <c r="R166" s="1108"/>
      <c r="S166" s="20"/>
      <c r="T166" s="20"/>
      <c r="U166" s="1099"/>
      <c r="V166" s="20"/>
      <c r="W166" s="27"/>
      <c r="X166" s="1"/>
    </row>
    <row r="167" spans="1:24" ht="51.75" customHeight="1">
      <c r="A167" s="615"/>
      <c r="B167" s="20"/>
      <c r="C167" s="27"/>
      <c r="D167" s="31"/>
      <c r="E167" s="23"/>
      <c r="F167" s="1037"/>
      <c r="G167" s="26"/>
      <c r="H167" s="26"/>
      <c r="I167" s="26"/>
      <c r="J167" s="26"/>
      <c r="K167" s="26"/>
      <c r="L167" s="578"/>
      <c r="M167" s="26"/>
      <c r="N167" s="20"/>
      <c r="O167" s="20"/>
      <c r="P167" s="20"/>
      <c r="Q167" s="20"/>
      <c r="R167" s="1108"/>
      <c r="S167" s="20"/>
      <c r="T167" s="20"/>
      <c r="U167" s="1099"/>
      <c r="V167" s="20"/>
      <c r="W167" s="27"/>
      <c r="X167" s="1"/>
    </row>
    <row r="168" spans="1:24" ht="51.75" customHeight="1">
      <c r="A168" s="615"/>
      <c r="B168" s="20"/>
      <c r="C168" s="27"/>
      <c r="D168" s="31"/>
      <c r="E168" s="23"/>
      <c r="F168" s="1037"/>
      <c r="G168" s="26"/>
      <c r="H168" s="26"/>
      <c r="I168" s="26"/>
      <c r="J168" s="26"/>
      <c r="K168" s="26"/>
      <c r="L168" s="578"/>
      <c r="M168" s="26"/>
      <c r="N168" s="20"/>
      <c r="O168" s="20"/>
      <c r="P168" s="20"/>
      <c r="Q168" s="20"/>
      <c r="R168" s="1108"/>
      <c r="S168" s="20"/>
      <c r="T168" s="20"/>
      <c r="U168" s="1099"/>
      <c r="V168" s="20"/>
      <c r="W168" s="27"/>
    </row>
    <row r="169" spans="1:24" ht="51.75" customHeight="1">
      <c r="A169" s="70"/>
      <c r="B169" s="20"/>
      <c r="C169" s="27"/>
      <c r="D169" s="31"/>
      <c r="E169" s="23"/>
      <c r="F169" s="1037"/>
      <c r="G169" s="26"/>
      <c r="H169" s="26"/>
      <c r="I169" s="26"/>
      <c r="J169" s="26"/>
      <c r="K169" s="26"/>
      <c r="L169" s="578"/>
      <c r="M169" s="26"/>
      <c r="N169" s="20"/>
      <c r="O169" s="20"/>
      <c r="P169" s="20"/>
      <c r="Q169" s="20"/>
      <c r="R169" s="1108"/>
      <c r="S169" s="20"/>
      <c r="T169" s="20"/>
      <c r="U169" s="1099"/>
      <c r="V169" s="20"/>
      <c r="W169" s="27"/>
      <c r="X169" s="10"/>
    </row>
    <row r="170" spans="1:24" ht="51.75" customHeight="1">
      <c r="A170" s="70"/>
      <c r="B170" s="20"/>
      <c r="C170" s="27"/>
      <c r="D170" s="31"/>
      <c r="E170" s="23"/>
      <c r="F170" s="1037"/>
      <c r="G170" s="26"/>
      <c r="H170" s="26"/>
      <c r="I170" s="26"/>
      <c r="J170" s="26"/>
      <c r="K170" s="26"/>
      <c r="L170" s="578"/>
      <c r="M170" s="26"/>
      <c r="N170" s="20"/>
      <c r="O170" s="20"/>
      <c r="P170" s="20"/>
      <c r="Q170" s="20"/>
      <c r="R170" s="1108"/>
      <c r="S170" s="20"/>
      <c r="T170" s="20"/>
      <c r="U170" s="1099"/>
      <c r="V170" s="20"/>
      <c r="W170" s="27"/>
      <c r="X170" s="10"/>
    </row>
    <row r="171" spans="1:24" ht="51.75" customHeight="1">
      <c r="A171" s="70"/>
      <c r="B171" s="56"/>
      <c r="C171" s="57"/>
      <c r="D171" s="58"/>
      <c r="E171" s="59"/>
      <c r="F171" s="1038"/>
      <c r="G171" s="60"/>
      <c r="H171" s="60"/>
      <c r="I171" s="60"/>
      <c r="J171" s="60"/>
      <c r="K171" s="60"/>
      <c r="L171" s="989"/>
      <c r="M171" s="60"/>
      <c r="N171" s="56"/>
      <c r="O171" s="56"/>
      <c r="P171" s="56"/>
      <c r="Q171" s="56"/>
      <c r="R171" s="1109"/>
      <c r="S171" s="56"/>
      <c r="T171" s="56"/>
      <c r="U171" s="1100"/>
      <c r="V171" s="56"/>
      <c r="W171" s="57"/>
    </row>
    <row r="172" spans="1:24" ht="51.75" customHeight="1">
      <c r="A172" s="615"/>
      <c r="B172" s="29"/>
      <c r="C172" s="30"/>
      <c r="D172" s="33"/>
      <c r="E172" s="34"/>
      <c r="F172" s="996"/>
      <c r="G172" s="32"/>
      <c r="H172" s="32"/>
      <c r="I172" s="32"/>
      <c r="J172" s="32"/>
      <c r="K172" s="32"/>
      <c r="L172" s="588"/>
      <c r="M172" s="32"/>
      <c r="N172" s="29"/>
      <c r="O172" s="29"/>
      <c r="P172" s="29"/>
      <c r="Q172" s="29"/>
      <c r="R172" s="1106"/>
      <c r="S172" s="29"/>
      <c r="T172" s="29"/>
      <c r="U172" s="1061"/>
      <c r="V172" s="29"/>
      <c r="W172" s="30"/>
    </row>
    <row r="173" spans="1:24" ht="51.75" customHeight="1">
      <c r="A173" s="615"/>
      <c r="B173" s="29"/>
      <c r="C173" s="39"/>
      <c r="D173" s="33"/>
      <c r="E173" s="34"/>
      <c r="F173" s="996"/>
      <c r="G173" s="32"/>
      <c r="H173" s="32"/>
      <c r="I173" s="32"/>
      <c r="J173" s="32"/>
      <c r="K173" s="32"/>
      <c r="L173" s="588"/>
      <c r="M173" s="32"/>
      <c r="N173" s="29"/>
      <c r="O173" s="29"/>
      <c r="P173" s="29"/>
      <c r="Q173" s="29"/>
      <c r="R173" s="1106"/>
      <c r="S173" s="29"/>
      <c r="T173" s="29"/>
      <c r="U173" s="1061"/>
      <c r="V173" s="29"/>
      <c r="W173" s="30"/>
    </row>
    <row r="174" spans="1:24" ht="51.75" customHeight="1">
      <c r="A174" s="70"/>
      <c r="B174" s="29"/>
      <c r="C174" s="30"/>
      <c r="D174" s="33"/>
      <c r="E174" s="34"/>
      <c r="F174" s="996"/>
      <c r="G174" s="32"/>
      <c r="H174" s="32"/>
      <c r="I174" s="32"/>
      <c r="J174" s="32"/>
      <c r="K174" s="32"/>
      <c r="L174" s="588"/>
      <c r="M174" s="32"/>
      <c r="N174" s="29"/>
      <c r="O174" s="29"/>
      <c r="P174" s="29"/>
      <c r="Q174" s="29"/>
      <c r="R174" s="1106"/>
      <c r="S174" s="29"/>
      <c r="T174" s="29"/>
      <c r="U174" s="1061"/>
      <c r="V174" s="29"/>
      <c r="W174" s="30"/>
    </row>
    <row r="175" spans="1:24" ht="51.75" customHeight="1">
      <c r="A175" s="69"/>
      <c r="B175" s="29"/>
      <c r="C175" s="30"/>
      <c r="D175" s="33"/>
      <c r="E175" s="34"/>
      <c r="F175" s="996"/>
      <c r="G175" s="32"/>
      <c r="H175" s="32"/>
      <c r="I175" s="32"/>
      <c r="J175" s="32"/>
      <c r="K175" s="32"/>
      <c r="L175" s="588"/>
      <c r="M175" s="32"/>
      <c r="N175" s="29"/>
      <c r="O175" s="29"/>
      <c r="P175" s="29"/>
      <c r="Q175" s="29"/>
      <c r="R175" s="1106"/>
      <c r="S175" s="29"/>
      <c r="T175" s="29"/>
      <c r="U175" s="1061"/>
      <c r="V175" s="29"/>
      <c r="W175" s="30"/>
    </row>
    <row r="176" spans="1:24" ht="51.75" customHeight="1">
      <c r="A176" s="1" t="s">
        <v>1</v>
      </c>
      <c r="B176" s="2"/>
      <c r="C176" s="1"/>
      <c r="D176" s="1"/>
      <c r="E176" s="2"/>
      <c r="G176" s="1"/>
      <c r="H176" s="1"/>
      <c r="I176" s="1"/>
      <c r="J176" s="1"/>
      <c r="K176" s="1"/>
      <c r="L176" s="572"/>
      <c r="M176" s="1"/>
      <c r="N176" s="1"/>
      <c r="O176" s="1"/>
      <c r="P176" s="1"/>
      <c r="Q176" s="1"/>
      <c r="S176" s="1"/>
      <c r="T176" s="1"/>
      <c r="V176" s="1"/>
      <c r="W176" s="1"/>
    </row>
    <row r="177" spans="1:23" ht="51.75" customHeight="1">
      <c r="A177" s="1" t="s">
        <v>9528</v>
      </c>
      <c r="B177" s="1"/>
      <c r="C177" s="2"/>
      <c r="D177" s="1"/>
      <c r="E177" s="2"/>
      <c r="G177" s="1"/>
      <c r="H177" s="1"/>
      <c r="I177" s="1"/>
      <c r="J177" s="1"/>
      <c r="K177" s="1"/>
      <c r="L177" s="572"/>
      <c r="M177" s="1"/>
      <c r="N177" s="1"/>
      <c r="O177" s="1"/>
      <c r="P177" s="1"/>
      <c r="Q177" s="1"/>
      <c r="S177" s="1"/>
      <c r="T177" s="1"/>
      <c r="V177" s="1"/>
      <c r="W177" s="1"/>
    </row>
    <row r="178" spans="1:23" ht="51.75" customHeight="1" thickBot="1">
      <c r="E178" s="4"/>
      <c r="F178" s="1035"/>
      <c r="G178" s="4"/>
      <c r="H178" s="4"/>
      <c r="I178" s="4"/>
    </row>
    <row r="179" spans="1:23" ht="51.75" customHeight="1">
      <c r="A179" s="5" t="s">
        <v>3</v>
      </c>
      <c r="B179" s="6" t="s">
        <v>4</v>
      </c>
      <c r="C179" s="7" t="s">
        <v>5</v>
      </c>
      <c r="D179" s="8" t="s">
        <v>6</v>
      </c>
      <c r="E179" s="9" t="s">
        <v>6</v>
      </c>
      <c r="F179" s="998"/>
      <c r="G179" s="3777" t="s">
        <v>9502</v>
      </c>
      <c r="H179" s="3777"/>
      <c r="I179" s="977"/>
      <c r="J179" s="3777" t="s">
        <v>9503</v>
      </c>
      <c r="K179" s="3777"/>
      <c r="L179" s="985"/>
      <c r="M179" s="3777" t="s">
        <v>9527</v>
      </c>
      <c r="N179" s="3777"/>
      <c r="O179" s="977"/>
      <c r="P179" s="3777" t="s">
        <v>5436</v>
      </c>
      <c r="Q179" s="3777"/>
      <c r="R179" s="1105"/>
      <c r="S179" s="977"/>
      <c r="T179" s="977"/>
      <c r="U179" s="1096"/>
      <c r="V179" s="3777"/>
      <c r="W179" s="3777"/>
    </row>
    <row r="180" spans="1:23" ht="51.75" customHeight="1" thickBot="1">
      <c r="A180" s="11"/>
      <c r="B180" s="12"/>
      <c r="C180" s="13" t="s">
        <v>11</v>
      </c>
      <c r="D180" s="14" t="s">
        <v>12</v>
      </c>
      <c r="E180" s="15" t="s">
        <v>13</v>
      </c>
      <c r="F180" s="999"/>
      <c r="G180" s="17" t="s">
        <v>9453</v>
      </c>
      <c r="H180" s="17" t="s">
        <v>16</v>
      </c>
      <c r="I180" s="17"/>
      <c r="J180" s="17" t="s">
        <v>9454</v>
      </c>
      <c r="K180" s="17" t="s">
        <v>16</v>
      </c>
      <c r="L180" s="986"/>
      <c r="M180" s="17" t="s">
        <v>9454</v>
      </c>
      <c r="N180" s="17" t="s">
        <v>16</v>
      </c>
      <c r="O180" s="17"/>
      <c r="P180" s="17" t="s">
        <v>9454</v>
      </c>
      <c r="Q180" s="17" t="s">
        <v>16</v>
      </c>
      <c r="R180" s="1060"/>
      <c r="S180" s="17"/>
      <c r="T180" s="17"/>
      <c r="U180" s="1097"/>
      <c r="V180" s="17" t="s">
        <v>9454</v>
      </c>
      <c r="W180" s="18" t="s">
        <v>16</v>
      </c>
    </row>
    <row r="181" spans="1:23" ht="51.75" customHeight="1">
      <c r="A181" s="70"/>
      <c r="B181" s="29"/>
      <c r="C181" s="30"/>
      <c r="D181" s="40"/>
      <c r="E181" s="34"/>
      <c r="F181" s="996"/>
      <c r="G181" s="32"/>
      <c r="H181" s="32"/>
      <c r="I181" s="32"/>
      <c r="J181" s="32"/>
      <c r="K181" s="32"/>
      <c r="L181" s="588"/>
      <c r="M181" s="32"/>
      <c r="N181" s="29"/>
      <c r="O181" s="29"/>
      <c r="P181" s="29"/>
      <c r="Q181" s="29"/>
      <c r="R181" s="1106"/>
      <c r="S181" s="29"/>
      <c r="T181" s="29"/>
      <c r="U181" s="1061"/>
      <c r="V181" s="29"/>
      <c r="W181" s="30"/>
    </row>
    <row r="182" spans="1:23" ht="51.75" customHeight="1">
      <c r="A182" s="70"/>
      <c r="B182" s="42"/>
      <c r="C182" s="43"/>
      <c r="D182" s="44"/>
      <c r="E182" s="45"/>
      <c r="F182" s="996"/>
      <c r="G182" s="46"/>
      <c r="H182" s="46"/>
      <c r="I182" s="46"/>
      <c r="J182" s="46"/>
      <c r="K182" s="46"/>
      <c r="L182" s="987"/>
      <c r="M182" s="46"/>
      <c r="N182" s="42"/>
      <c r="O182" s="42"/>
      <c r="P182" s="42"/>
      <c r="Q182" s="42"/>
      <c r="R182" s="1106"/>
      <c r="S182" s="42"/>
      <c r="T182" s="42"/>
      <c r="U182" s="1061"/>
      <c r="V182" s="42"/>
      <c r="W182" s="43"/>
    </row>
    <row r="183" spans="1:23" ht="51.75" customHeight="1">
      <c r="A183" s="70"/>
      <c r="B183" s="42"/>
      <c r="C183" s="43"/>
      <c r="D183" s="44"/>
      <c r="E183" s="45"/>
      <c r="F183" s="996"/>
      <c r="G183" s="46"/>
      <c r="H183" s="46"/>
      <c r="I183" s="46"/>
      <c r="J183" s="46"/>
      <c r="K183" s="46"/>
      <c r="L183" s="987"/>
      <c r="M183" s="46"/>
      <c r="N183" s="42"/>
      <c r="O183" s="42"/>
      <c r="P183" s="42"/>
      <c r="Q183" s="42"/>
      <c r="R183" s="1106"/>
      <c r="S183" s="42"/>
      <c r="T183" s="42"/>
      <c r="U183" s="1061"/>
      <c r="V183" s="42"/>
      <c r="W183" s="43"/>
    </row>
    <row r="184" spans="1:23" ht="51.75" customHeight="1">
      <c r="A184" s="70"/>
      <c r="B184" s="29"/>
      <c r="C184" s="30"/>
      <c r="D184" s="40"/>
      <c r="E184" s="34"/>
      <c r="F184" s="996"/>
      <c r="G184" s="32"/>
      <c r="H184" s="32"/>
      <c r="I184" s="32"/>
      <c r="J184" s="32"/>
      <c r="K184" s="32"/>
      <c r="L184" s="588"/>
      <c r="M184" s="32"/>
      <c r="N184" s="29"/>
      <c r="O184" s="29"/>
      <c r="P184" s="29"/>
      <c r="Q184" s="29"/>
      <c r="R184" s="1106"/>
      <c r="S184" s="29"/>
      <c r="T184" s="29"/>
      <c r="U184" s="1061"/>
      <c r="V184" s="29"/>
      <c r="W184" s="30"/>
    </row>
    <row r="185" spans="1:23" ht="51.75" customHeight="1">
      <c r="A185" s="70"/>
      <c r="B185" s="48"/>
      <c r="C185" s="49"/>
      <c r="D185" s="50"/>
      <c r="E185" s="51"/>
      <c r="F185" s="997"/>
      <c r="G185" s="52"/>
      <c r="H185" s="52"/>
      <c r="I185" s="52"/>
      <c r="J185" s="52"/>
      <c r="K185" s="52"/>
      <c r="L185" s="988"/>
      <c r="M185" s="52"/>
      <c r="N185" s="48"/>
      <c r="O185" s="48"/>
      <c r="P185" s="48"/>
      <c r="Q185" s="48"/>
      <c r="R185" s="1107"/>
      <c r="S185" s="48"/>
      <c r="T185" s="48"/>
      <c r="U185" s="1098"/>
      <c r="V185" s="48"/>
      <c r="W185" s="49"/>
    </row>
    <row r="186" spans="1:23" ht="51.75" customHeight="1">
      <c r="A186" s="70"/>
      <c r="B186" s="48"/>
      <c r="C186" s="49"/>
      <c r="D186" s="50"/>
      <c r="E186" s="51"/>
      <c r="F186" s="997"/>
      <c r="G186" s="52"/>
      <c r="H186" s="52"/>
      <c r="I186" s="52"/>
      <c r="J186" s="52"/>
      <c r="K186" s="52"/>
      <c r="L186" s="988"/>
      <c r="M186" s="52"/>
      <c r="N186" s="48"/>
      <c r="O186" s="48"/>
      <c r="P186" s="48"/>
      <c r="Q186" s="48"/>
      <c r="R186" s="1107"/>
      <c r="S186" s="48"/>
      <c r="T186" s="48"/>
      <c r="U186" s="1098"/>
      <c r="V186" s="48"/>
      <c r="W186" s="49"/>
    </row>
    <row r="187" spans="1:23" ht="51.75" customHeight="1">
      <c r="A187" s="70"/>
      <c r="B187" s="20"/>
      <c r="C187" s="27"/>
      <c r="D187" s="31"/>
      <c r="E187" s="23"/>
      <c r="F187" s="1037"/>
      <c r="G187" s="26"/>
      <c r="H187" s="26"/>
      <c r="I187" s="26"/>
      <c r="J187" s="26"/>
      <c r="K187" s="26"/>
      <c r="L187" s="578"/>
      <c r="M187" s="26"/>
      <c r="N187" s="20"/>
      <c r="O187" s="20"/>
      <c r="P187" s="20"/>
      <c r="Q187" s="20"/>
      <c r="R187" s="1108"/>
      <c r="S187" s="20"/>
      <c r="T187" s="20"/>
      <c r="U187" s="1099"/>
      <c r="V187" s="20"/>
      <c r="W187" s="27"/>
    </row>
    <row r="188" spans="1:23" ht="51.75" customHeight="1">
      <c r="A188" s="70"/>
      <c r="B188" s="29"/>
      <c r="C188" s="30"/>
      <c r="D188" s="33"/>
      <c r="E188" s="34"/>
      <c r="F188" s="996"/>
      <c r="G188" s="32"/>
      <c r="H188" s="32"/>
      <c r="I188" s="32"/>
      <c r="J188" s="32"/>
      <c r="K188" s="32"/>
      <c r="L188" s="588"/>
      <c r="M188" s="32"/>
      <c r="N188" s="29"/>
      <c r="O188" s="29"/>
      <c r="P188" s="29"/>
      <c r="Q188" s="29"/>
      <c r="R188" s="1106"/>
      <c r="S188" s="29"/>
      <c r="T188" s="29"/>
      <c r="U188" s="1061"/>
      <c r="V188" s="29"/>
      <c r="W188" s="30"/>
    </row>
    <row r="189" spans="1:23" ht="51.75" customHeight="1">
      <c r="A189" s="70"/>
      <c r="B189" s="20"/>
      <c r="C189" s="27"/>
      <c r="D189" s="31"/>
      <c r="E189" s="23"/>
      <c r="F189" s="1037"/>
      <c r="G189" s="26"/>
      <c r="H189" s="26"/>
      <c r="I189" s="26"/>
      <c r="J189" s="26"/>
      <c r="K189" s="26"/>
      <c r="L189" s="578"/>
      <c r="M189" s="26"/>
      <c r="N189" s="20"/>
      <c r="O189" s="20"/>
      <c r="P189" s="20"/>
      <c r="Q189" s="20"/>
      <c r="R189" s="1108"/>
      <c r="S189" s="20"/>
      <c r="T189" s="20"/>
      <c r="U189" s="1099"/>
      <c r="V189" s="20"/>
      <c r="W189" s="27"/>
    </row>
    <row r="190" spans="1:23" ht="51.75" customHeight="1">
      <c r="A190" s="70"/>
      <c r="B190" s="29"/>
      <c r="C190" s="30"/>
      <c r="D190" s="33"/>
      <c r="E190" s="34"/>
      <c r="F190" s="996"/>
      <c r="G190" s="32"/>
      <c r="H190" s="32"/>
      <c r="I190" s="32"/>
      <c r="J190" s="32"/>
      <c r="K190" s="32"/>
      <c r="L190" s="588"/>
      <c r="M190" s="32"/>
      <c r="N190" s="29"/>
      <c r="O190" s="29"/>
      <c r="P190" s="29"/>
      <c r="Q190" s="29"/>
      <c r="R190" s="1106"/>
      <c r="S190" s="29"/>
      <c r="T190" s="29"/>
      <c r="U190" s="1061"/>
      <c r="V190" s="29"/>
      <c r="W190" s="30"/>
    </row>
    <row r="191" spans="1:23" ht="51.75" customHeight="1">
      <c r="A191" s="70"/>
      <c r="B191" s="20"/>
      <c r="C191" s="27"/>
      <c r="D191" s="31"/>
      <c r="E191" s="23"/>
      <c r="F191" s="1037"/>
      <c r="G191" s="26"/>
      <c r="H191" s="26"/>
      <c r="I191" s="26"/>
      <c r="J191" s="26"/>
      <c r="K191" s="26"/>
      <c r="L191" s="578"/>
      <c r="M191" s="26"/>
      <c r="N191" s="20"/>
      <c r="O191" s="20"/>
      <c r="P191" s="20"/>
      <c r="Q191" s="20"/>
      <c r="R191" s="1108"/>
      <c r="S191" s="20"/>
      <c r="T191" s="20"/>
      <c r="U191" s="1099"/>
      <c r="V191" s="20"/>
      <c r="W191" s="27"/>
    </row>
    <row r="192" spans="1:23" ht="51.75" customHeight="1">
      <c r="A192" s="615"/>
      <c r="B192" s="20"/>
      <c r="C192" s="27"/>
      <c r="D192" s="31"/>
      <c r="E192" s="23"/>
      <c r="F192" s="1037"/>
      <c r="G192" s="26"/>
      <c r="H192" s="26"/>
      <c r="I192" s="26"/>
      <c r="J192" s="26"/>
      <c r="K192" s="26"/>
      <c r="L192" s="578"/>
      <c r="M192" s="26"/>
      <c r="N192" s="20"/>
      <c r="O192" s="20"/>
      <c r="P192" s="20"/>
      <c r="Q192" s="20"/>
      <c r="R192" s="1108"/>
      <c r="S192" s="20"/>
      <c r="T192" s="20"/>
      <c r="U192" s="1099"/>
      <c r="V192" s="20"/>
      <c r="W192" s="27"/>
    </row>
    <row r="193" spans="1:24" ht="51.75" customHeight="1">
      <c r="A193" s="615"/>
      <c r="B193" s="20"/>
      <c r="C193" s="27"/>
      <c r="D193" s="31"/>
      <c r="E193" s="23"/>
      <c r="F193" s="1037"/>
      <c r="G193" s="26"/>
      <c r="H193" s="26"/>
      <c r="I193" s="26"/>
      <c r="J193" s="26"/>
      <c r="K193" s="26"/>
      <c r="L193" s="578"/>
      <c r="M193" s="26"/>
      <c r="N193" s="20"/>
      <c r="O193" s="20"/>
      <c r="P193" s="20"/>
      <c r="Q193" s="20"/>
      <c r="R193" s="1108"/>
      <c r="S193" s="20"/>
      <c r="T193" s="20"/>
      <c r="U193" s="1099"/>
      <c r="V193" s="20"/>
      <c r="W193" s="27"/>
    </row>
    <row r="194" spans="1:24" ht="51.75" customHeight="1">
      <c r="A194" s="70"/>
      <c r="B194" s="20"/>
      <c r="C194" s="27"/>
      <c r="D194" s="31"/>
      <c r="E194" s="23"/>
      <c r="F194" s="1037"/>
      <c r="G194" s="26"/>
      <c r="H194" s="26"/>
      <c r="I194" s="26"/>
      <c r="J194" s="26"/>
      <c r="K194" s="26"/>
      <c r="L194" s="578"/>
      <c r="M194" s="26"/>
      <c r="N194" s="20"/>
      <c r="O194" s="20"/>
      <c r="P194" s="20"/>
      <c r="Q194" s="20"/>
      <c r="R194" s="1108"/>
      <c r="S194" s="20"/>
      <c r="T194" s="20"/>
      <c r="U194" s="1099"/>
      <c r="V194" s="20"/>
      <c r="W194" s="27"/>
    </row>
    <row r="195" spans="1:24" ht="51.75" customHeight="1">
      <c r="A195" s="70"/>
      <c r="B195" s="20"/>
      <c r="C195" s="27"/>
      <c r="D195" s="31"/>
      <c r="E195" s="23"/>
      <c r="F195" s="1037"/>
      <c r="G195" s="26"/>
      <c r="H195" s="26"/>
      <c r="I195" s="26"/>
      <c r="J195" s="26"/>
      <c r="K195" s="26"/>
      <c r="L195" s="578"/>
      <c r="M195" s="26"/>
      <c r="N195" s="20"/>
      <c r="O195" s="20"/>
      <c r="P195" s="20"/>
      <c r="Q195" s="20"/>
      <c r="R195" s="1108"/>
      <c r="S195" s="20"/>
      <c r="T195" s="20"/>
      <c r="U195" s="1099"/>
      <c r="V195" s="20"/>
      <c r="W195" s="27"/>
    </row>
    <row r="196" spans="1:24" ht="51.75" customHeight="1">
      <c r="A196" s="70"/>
      <c r="B196" s="56"/>
      <c r="C196" s="57"/>
      <c r="D196" s="58"/>
      <c r="E196" s="59"/>
      <c r="F196" s="1038"/>
      <c r="G196" s="60"/>
      <c r="H196" s="60"/>
      <c r="I196" s="60"/>
      <c r="J196" s="60"/>
      <c r="K196" s="60"/>
      <c r="L196" s="989"/>
      <c r="M196" s="60"/>
      <c r="N196" s="56"/>
      <c r="O196" s="56"/>
      <c r="P196" s="56"/>
      <c r="Q196" s="56"/>
      <c r="R196" s="1109"/>
      <c r="S196" s="56"/>
      <c r="T196" s="56"/>
      <c r="U196" s="1100"/>
      <c r="V196" s="56"/>
      <c r="W196" s="57"/>
    </row>
    <row r="197" spans="1:24" ht="51.75" customHeight="1">
      <c r="A197" s="615"/>
      <c r="B197" s="29"/>
      <c r="C197" s="30"/>
      <c r="D197" s="33"/>
      <c r="E197" s="34"/>
      <c r="F197" s="996"/>
      <c r="G197" s="32"/>
      <c r="H197" s="32"/>
      <c r="I197" s="32"/>
      <c r="J197" s="32"/>
      <c r="K197" s="32"/>
      <c r="L197" s="588"/>
      <c r="M197" s="32"/>
      <c r="N197" s="29"/>
      <c r="O197" s="29"/>
      <c r="P197" s="29"/>
      <c r="Q197" s="29"/>
      <c r="R197" s="1106"/>
      <c r="S197" s="29"/>
      <c r="T197" s="29"/>
      <c r="U197" s="1061"/>
      <c r="V197" s="29"/>
      <c r="W197" s="30"/>
    </row>
    <row r="198" spans="1:24" ht="51.75" customHeight="1">
      <c r="A198" s="615"/>
      <c r="B198" s="29"/>
      <c r="C198" s="39"/>
      <c r="D198" s="33"/>
      <c r="E198" s="34"/>
      <c r="F198" s="996"/>
      <c r="G198" s="32"/>
      <c r="H198" s="32"/>
      <c r="I198" s="32"/>
      <c r="J198" s="32"/>
      <c r="K198" s="32"/>
      <c r="L198" s="588"/>
      <c r="M198" s="32"/>
      <c r="N198" s="29"/>
      <c r="O198" s="29"/>
      <c r="P198" s="29"/>
      <c r="Q198" s="29"/>
      <c r="R198" s="1106"/>
      <c r="S198" s="29"/>
      <c r="T198" s="29"/>
      <c r="U198" s="1061"/>
      <c r="V198" s="29"/>
      <c r="W198" s="30"/>
    </row>
    <row r="199" spans="1:24" ht="51.75" customHeight="1">
      <c r="A199" s="70"/>
      <c r="B199" s="29"/>
      <c r="C199" s="30"/>
      <c r="D199" s="33"/>
      <c r="E199" s="34"/>
      <c r="F199" s="996"/>
      <c r="G199" s="32"/>
      <c r="H199" s="32"/>
      <c r="I199" s="32"/>
      <c r="J199" s="32"/>
      <c r="K199" s="32"/>
      <c r="L199" s="588"/>
      <c r="M199" s="32"/>
      <c r="N199" s="29"/>
      <c r="O199" s="29"/>
      <c r="P199" s="29"/>
      <c r="Q199" s="29"/>
      <c r="R199" s="1106"/>
      <c r="S199" s="29"/>
      <c r="T199" s="29"/>
      <c r="U199" s="1061"/>
      <c r="V199" s="29"/>
      <c r="W199" s="30"/>
    </row>
    <row r="200" spans="1:24" ht="51.75" customHeight="1">
      <c r="A200" s="69"/>
      <c r="B200" s="29"/>
      <c r="C200" s="30"/>
      <c r="D200" s="33"/>
      <c r="E200" s="34"/>
      <c r="F200" s="996"/>
      <c r="G200" s="32"/>
      <c r="H200" s="32"/>
      <c r="I200" s="32"/>
      <c r="J200" s="32"/>
      <c r="K200" s="32"/>
      <c r="L200" s="588"/>
      <c r="M200" s="32"/>
      <c r="N200" s="29"/>
      <c r="O200" s="29"/>
      <c r="P200" s="29"/>
      <c r="Q200" s="29"/>
      <c r="R200" s="1106"/>
      <c r="S200" s="29"/>
      <c r="T200" s="29"/>
      <c r="U200" s="1061"/>
      <c r="V200" s="29"/>
      <c r="W200" s="30"/>
    </row>
    <row r="201" spans="1:24" ht="51.75" customHeight="1">
      <c r="A201" s="1" t="s">
        <v>1</v>
      </c>
      <c r="B201" s="2"/>
      <c r="C201" s="1"/>
      <c r="D201" s="1"/>
      <c r="E201" s="2"/>
      <c r="G201" s="1"/>
      <c r="H201" s="1"/>
      <c r="I201" s="1"/>
      <c r="J201" s="1"/>
      <c r="K201" s="1"/>
      <c r="L201" s="572"/>
      <c r="M201" s="1"/>
      <c r="N201" s="1"/>
      <c r="O201" s="1"/>
      <c r="P201" s="1"/>
      <c r="Q201" s="1"/>
      <c r="S201" s="1"/>
      <c r="T201" s="1"/>
      <c r="V201" s="1"/>
      <c r="W201" s="1"/>
      <c r="X201" s="1"/>
    </row>
    <row r="202" spans="1:24" ht="51.75" customHeight="1">
      <c r="A202" s="1" t="s">
        <v>9528</v>
      </c>
      <c r="B202" s="1"/>
      <c r="C202" s="2"/>
      <c r="D202" s="1"/>
      <c r="E202" s="2"/>
      <c r="G202" s="1"/>
      <c r="H202" s="1"/>
      <c r="I202" s="1"/>
      <c r="J202" s="1"/>
      <c r="K202" s="1"/>
      <c r="L202" s="572"/>
      <c r="M202" s="1"/>
      <c r="N202" s="1"/>
      <c r="O202" s="1"/>
      <c r="P202" s="1"/>
      <c r="Q202" s="1"/>
      <c r="S202" s="1"/>
      <c r="T202" s="1"/>
      <c r="V202" s="1"/>
      <c r="W202" s="1"/>
      <c r="X202" s="1"/>
    </row>
    <row r="203" spans="1:24" ht="51.75" customHeight="1" thickBot="1">
      <c r="E203" s="4"/>
      <c r="F203" s="1035"/>
      <c r="G203" s="4"/>
      <c r="H203" s="4"/>
      <c r="I203" s="4"/>
      <c r="X203" s="1"/>
    </row>
    <row r="204" spans="1:24" ht="51.75" customHeight="1">
      <c r="A204" s="5" t="s">
        <v>3</v>
      </c>
      <c r="B204" s="6" t="s">
        <v>4</v>
      </c>
      <c r="C204" s="7" t="s">
        <v>5</v>
      </c>
      <c r="D204" s="8" t="s">
        <v>6</v>
      </c>
      <c r="E204" s="9" t="s">
        <v>6</v>
      </c>
      <c r="F204" s="998"/>
      <c r="G204" s="3777" t="s">
        <v>9502</v>
      </c>
      <c r="H204" s="3777"/>
      <c r="I204" s="977"/>
      <c r="J204" s="3777" t="s">
        <v>9503</v>
      </c>
      <c r="K204" s="3777"/>
      <c r="L204" s="985"/>
      <c r="M204" s="3777" t="s">
        <v>9527</v>
      </c>
      <c r="N204" s="3777"/>
      <c r="O204" s="977"/>
      <c r="P204" s="3777" t="s">
        <v>5436</v>
      </c>
      <c r="Q204" s="3777"/>
      <c r="R204" s="1105"/>
      <c r="S204" s="977"/>
      <c r="T204" s="977"/>
      <c r="U204" s="1096"/>
      <c r="V204" s="3777"/>
      <c r="W204" s="3777"/>
      <c r="X204" s="1"/>
    </row>
    <row r="205" spans="1:24" ht="51.75" customHeight="1" thickBot="1">
      <c r="A205" s="11"/>
      <c r="B205" s="12"/>
      <c r="C205" s="13" t="s">
        <v>11</v>
      </c>
      <c r="D205" s="14" t="s">
        <v>12</v>
      </c>
      <c r="E205" s="15" t="s">
        <v>13</v>
      </c>
      <c r="F205" s="999"/>
      <c r="G205" s="17" t="s">
        <v>9453</v>
      </c>
      <c r="H205" s="17" t="s">
        <v>16</v>
      </c>
      <c r="I205" s="17"/>
      <c r="J205" s="17" t="s">
        <v>9454</v>
      </c>
      <c r="K205" s="17" t="s">
        <v>16</v>
      </c>
      <c r="L205" s="986"/>
      <c r="M205" s="17" t="s">
        <v>9454</v>
      </c>
      <c r="N205" s="17" t="s">
        <v>16</v>
      </c>
      <c r="O205" s="17"/>
      <c r="P205" s="17" t="s">
        <v>9454</v>
      </c>
      <c r="Q205" s="17" t="s">
        <v>16</v>
      </c>
      <c r="R205" s="1060"/>
      <c r="S205" s="17"/>
      <c r="T205" s="17"/>
      <c r="U205" s="1097"/>
      <c r="V205" s="17" t="s">
        <v>9454</v>
      </c>
      <c r="W205" s="18" t="s">
        <v>16</v>
      </c>
    </row>
    <row r="206" spans="1:24" ht="51.75" customHeight="1">
      <c r="A206" s="70"/>
      <c r="B206" s="29"/>
      <c r="C206" s="30"/>
      <c r="D206" s="40"/>
      <c r="E206" s="34"/>
      <c r="F206" s="996"/>
      <c r="G206" s="32"/>
      <c r="H206" s="32"/>
      <c r="I206" s="32"/>
      <c r="J206" s="32"/>
      <c r="K206" s="32"/>
      <c r="L206" s="588"/>
      <c r="M206" s="32"/>
      <c r="N206" s="29"/>
      <c r="O206" s="29"/>
      <c r="P206" s="29"/>
      <c r="Q206" s="29"/>
      <c r="R206" s="1106"/>
      <c r="S206" s="29"/>
      <c r="T206" s="29"/>
      <c r="U206" s="1061"/>
      <c r="V206" s="29"/>
      <c r="W206" s="30"/>
      <c r="X206" s="10"/>
    </row>
    <row r="207" spans="1:24" ht="51.75" customHeight="1">
      <c r="A207" s="70"/>
      <c r="B207" s="42"/>
      <c r="C207" s="43"/>
      <c r="D207" s="44"/>
      <c r="E207" s="45"/>
      <c r="F207" s="996"/>
      <c r="G207" s="46"/>
      <c r="H207" s="46"/>
      <c r="I207" s="46"/>
      <c r="J207" s="46"/>
      <c r="K207" s="46"/>
      <c r="L207" s="987"/>
      <c r="M207" s="46"/>
      <c r="N207" s="42"/>
      <c r="O207" s="42"/>
      <c r="P207" s="42"/>
      <c r="Q207" s="42"/>
      <c r="R207" s="1106"/>
      <c r="S207" s="42"/>
      <c r="T207" s="42"/>
      <c r="U207" s="1061"/>
      <c r="V207" s="42"/>
      <c r="W207" s="43"/>
      <c r="X207" s="1"/>
    </row>
    <row r="208" spans="1:24" ht="51.75" customHeight="1">
      <c r="A208" s="70"/>
      <c r="B208" s="42"/>
      <c r="C208" s="43"/>
      <c r="D208" s="44"/>
      <c r="E208" s="45"/>
      <c r="F208" s="996"/>
      <c r="G208" s="46"/>
      <c r="H208" s="46"/>
      <c r="I208" s="46"/>
      <c r="J208" s="46"/>
      <c r="K208" s="46"/>
      <c r="L208" s="987"/>
      <c r="M208" s="46"/>
      <c r="N208" s="42"/>
      <c r="O208" s="42"/>
      <c r="P208" s="42"/>
      <c r="Q208" s="42"/>
      <c r="R208" s="1106"/>
      <c r="S208" s="42"/>
      <c r="T208" s="42"/>
      <c r="U208" s="1061"/>
      <c r="V208" s="42"/>
      <c r="W208" s="43"/>
      <c r="X208" s="1"/>
    </row>
    <row r="209" spans="1:24" ht="51.75" customHeight="1">
      <c r="A209" s="70"/>
      <c r="B209" s="29"/>
      <c r="C209" s="30"/>
      <c r="D209" s="40"/>
      <c r="E209" s="34"/>
      <c r="F209" s="996"/>
      <c r="G209" s="32"/>
      <c r="H209" s="32"/>
      <c r="I209" s="32"/>
      <c r="J209" s="32"/>
      <c r="K209" s="32"/>
      <c r="L209" s="588"/>
      <c r="M209" s="32"/>
      <c r="N209" s="29"/>
      <c r="O209" s="29"/>
      <c r="P209" s="29"/>
      <c r="Q209" s="29"/>
      <c r="R209" s="1106"/>
      <c r="S209" s="29"/>
      <c r="T209" s="29"/>
      <c r="U209" s="1061"/>
      <c r="V209" s="29"/>
      <c r="W209" s="30"/>
    </row>
    <row r="210" spans="1:24" ht="51.75" customHeight="1">
      <c r="A210" s="70"/>
      <c r="B210" s="48"/>
      <c r="C210" s="49"/>
      <c r="D210" s="50"/>
      <c r="E210" s="51"/>
      <c r="F210" s="997"/>
      <c r="G210" s="52"/>
      <c r="H210" s="52"/>
      <c r="I210" s="52"/>
      <c r="J210" s="52"/>
      <c r="K210" s="52"/>
      <c r="L210" s="988"/>
      <c r="M210" s="52"/>
      <c r="N210" s="48"/>
      <c r="O210" s="48"/>
      <c r="P210" s="48"/>
      <c r="Q210" s="48"/>
      <c r="R210" s="1107"/>
      <c r="S210" s="48"/>
      <c r="T210" s="48"/>
      <c r="U210" s="1098"/>
      <c r="V210" s="48"/>
      <c r="W210" s="49"/>
      <c r="X210" s="10"/>
    </row>
    <row r="211" spans="1:24" ht="51.75" customHeight="1">
      <c r="A211" s="70"/>
      <c r="B211" s="48"/>
      <c r="C211" s="49"/>
      <c r="D211" s="50"/>
      <c r="E211" s="51"/>
      <c r="F211" s="997"/>
      <c r="G211" s="52"/>
      <c r="H211" s="52"/>
      <c r="I211" s="52"/>
      <c r="J211" s="52"/>
      <c r="K211" s="52"/>
      <c r="L211" s="988"/>
      <c r="M211" s="52"/>
      <c r="N211" s="48"/>
      <c r="O211" s="48"/>
      <c r="P211" s="48"/>
      <c r="Q211" s="48"/>
      <c r="R211" s="1107"/>
      <c r="S211" s="48"/>
      <c r="T211" s="48"/>
      <c r="U211" s="1098"/>
      <c r="V211" s="48"/>
      <c r="W211" s="49"/>
      <c r="X211" s="10"/>
    </row>
    <row r="212" spans="1:24" ht="51.75" customHeight="1">
      <c r="A212" s="70"/>
      <c r="B212" s="20"/>
      <c r="C212" s="27"/>
      <c r="D212" s="31"/>
      <c r="E212" s="23"/>
      <c r="F212" s="1037"/>
      <c r="G212" s="26"/>
      <c r="H212" s="26"/>
      <c r="I212" s="26"/>
      <c r="J212" s="26"/>
      <c r="K212" s="26"/>
      <c r="L212" s="578"/>
      <c r="M212" s="26"/>
      <c r="N212" s="20"/>
      <c r="O212" s="20"/>
      <c r="P212" s="20"/>
      <c r="Q212" s="20"/>
      <c r="R212" s="1108"/>
      <c r="S212" s="20"/>
      <c r="T212" s="20"/>
      <c r="U212" s="1099"/>
      <c r="V212" s="20"/>
      <c r="W212" s="27"/>
    </row>
    <row r="213" spans="1:24" ht="51.75" customHeight="1">
      <c r="A213" s="70"/>
      <c r="B213" s="29"/>
      <c r="C213" s="30"/>
      <c r="D213" s="33"/>
      <c r="E213" s="34"/>
      <c r="F213" s="996"/>
      <c r="G213" s="32"/>
      <c r="H213" s="32"/>
      <c r="I213" s="32"/>
      <c r="J213" s="32"/>
      <c r="K213" s="32"/>
      <c r="L213" s="588"/>
      <c r="M213" s="32"/>
      <c r="N213" s="29"/>
      <c r="O213" s="29"/>
      <c r="P213" s="29"/>
      <c r="Q213" s="29"/>
      <c r="R213" s="1106"/>
      <c r="S213" s="29"/>
      <c r="T213" s="29"/>
      <c r="U213" s="1061"/>
      <c r="V213" s="29"/>
      <c r="W213" s="30"/>
    </row>
    <row r="214" spans="1:24" ht="51.75" customHeight="1">
      <c r="A214" s="70"/>
      <c r="B214" s="20"/>
      <c r="C214" s="27"/>
      <c r="D214" s="31"/>
      <c r="E214" s="23"/>
      <c r="F214" s="1037"/>
      <c r="G214" s="26"/>
      <c r="H214" s="26"/>
      <c r="I214" s="26"/>
      <c r="J214" s="26"/>
      <c r="K214" s="26"/>
      <c r="L214" s="578"/>
      <c r="M214" s="26"/>
      <c r="N214" s="20"/>
      <c r="O214" s="20"/>
      <c r="P214" s="20"/>
      <c r="Q214" s="20"/>
      <c r="R214" s="1108"/>
      <c r="S214" s="20"/>
      <c r="T214" s="20"/>
      <c r="U214" s="1099"/>
      <c r="V214" s="20"/>
      <c r="W214" s="27"/>
    </row>
    <row r="215" spans="1:24" ht="51.75" customHeight="1">
      <c r="A215" s="70"/>
      <c r="B215" s="29"/>
      <c r="C215" s="30"/>
      <c r="D215" s="33"/>
      <c r="E215" s="34"/>
      <c r="F215" s="996"/>
      <c r="G215" s="32"/>
      <c r="H215" s="32"/>
      <c r="I215" s="32"/>
      <c r="J215" s="32"/>
      <c r="K215" s="32"/>
      <c r="L215" s="588"/>
      <c r="M215" s="32"/>
      <c r="N215" s="29"/>
      <c r="O215" s="29"/>
      <c r="P215" s="29"/>
      <c r="Q215" s="29"/>
      <c r="R215" s="1106"/>
      <c r="S215" s="29"/>
      <c r="T215" s="29"/>
      <c r="U215" s="1061"/>
      <c r="V215" s="29"/>
      <c r="W215" s="30"/>
    </row>
    <row r="216" spans="1:24" ht="51.75" customHeight="1">
      <c r="A216" s="70"/>
      <c r="B216" s="20"/>
      <c r="C216" s="27"/>
      <c r="D216" s="31"/>
      <c r="E216" s="23"/>
      <c r="F216" s="1037"/>
      <c r="G216" s="26"/>
      <c r="H216" s="26"/>
      <c r="I216" s="26"/>
      <c r="J216" s="26"/>
      <c r="K216" s="26"/>
      <c r="L216" s="578"/>
      <c r="M216" s="26"/>
      <c r="N216" s="20"/>
      <c r="O216" s="20"/>
      <c r="P216" s="20"/>
      <c r="Q216" s="20"/>
      <c r="R216" s="1108"/>
      <c r="S216" s="20"/>
      <c r="T216" s="20"/>
      <c r="U216" s="1099"/>
      <c r="V216" s="20"/>
      <c r="W216" s="27"/>
    </row>
    <row r="217" spans="1:24" ht="51.75" customHeight="1">
      <c r="A217" s="615"/>
      <c r="B217" s="20"/>
      <c r="C217" s="27"/>
      <c r="D217" s="31"/>
      <c r="E217" s="23"/>
      <c r="F217" s="1037"/>
      <c r="G217" s="26"/>
      <c r="H217" s="26"/>
      <c r="I217" s="26"/>
      <c r="J217" s="26"/>
      <c r="K217" s="26"/>
      <c r="L217" s="578"/>
      <c r="M217" s="26"/>
      <c r="N217" s="20"/>
      <c r="O217" s="20"/>
      <c r="P217" s="20"/>
      <c r="Q217" s="20"/>
      <c r="R217" s="1108"/>
      <c r="S217" s="20"/>
      <c r="T217" s="20"/>
      <c r="U217" s="1099"/>
      <c r="V217" s="20"/>
      <c r="W217" s="27"/>
    </row>
    <row r="218" spans="1:24" ht="51.75" customHeight="1">
      <c r="A218" s="615"/>
      <c r="B218" s="20"/>
      <c r="C218" s="27"/>
      <c r="D218" s="31"/>
      <c r="E218" s="23"/>
      <c r="F218" s="1037"/>
      <c r="G218" s="26"/>
      <c r="H218" s="26"/>
      <c r="I218" s="26"/>
      <c r="J218" s="26"/>
      <c r="K218" s="26"/>
      <c r="L218" s="578"/>
      <c r="M218" s="26"/>
      <c r="N218" s="20"/>
      <c r="O218" s="20"/>
      <c r="P218" s="20"/>
      <c r="Q218" s="20"/>
      <c r="R218" s="1108"/>
      <c r="S218" s="20"/>
      <c r="T218" s="20"/>
      <c r="U218" s="1099"/>
      <c r="V218" s="20"/>
      <c r="W218" s="27"/>
    </row>
    <row r="219" spans="1:24" ht="51.75" customHeight="1">
      <c r="A219" s="70"/>
      <c r="B219" s="20"/>
      <c r="C219" s="27"/>
      <c r="D219" s="31"/>
      <c r="E219" s="23"/>
      <c r="F219" s="1037"/>
      <c r="G219" s="26"/>
      <c r="H219" s="26"/>
      <c r="I219" s="26"/>
      <c r="J219" s="26"/>
      <c r="K219" s="26"/>
      <c r="L219" s="578"/>
      <c r="M219" s="26"/>
      <c r="N219" s="20"/>
      <c r="O219" s="20"/>
      <c r="P219" s="20"/>
      <c r="Q219" s="20"/>
      <c r="R219" s="1108"/>
      <c r="S219" s="20"/>
      <c r="T219" s="20"/>
      <c r="U219" s="1099"/>
      <c r="V219" s="20"/>
      <c r="W219" s="27"/>
    </row>
    <row r="220" spans="1:24" ht="51.75" customHeight="1">
      <c r="A220" s="70"/>
      <c r="B220" s="20"/>
      <c r="C220" s="27"/>
      <c r="D220" s="31"/>
      <c r="E220" s="23"/>
      <c r="F220" s="1037"/>
      <c r="G220" s="26"/>
      <c r="H220" s="26"/>
      <c r="I220" s="26"/>
      <c r="J220" s="26"/>
      <c r="K220" s="26"/>
      <c r="L220" s="578"/>
      <c r="M220" s="26"/>
      <c r="N220" s="20"/>
      <c r="O220" s="20"/>
      <c r="P220" s="20"/>
      <c r="Q220" s="20"/>
      <c r="R220" s="1108"/>
      <c r="S220" s="20"/>
      <c r="T220" s="20"/>
      <c r="U220" s="1099"/>
      <c r="V220" s="20"/>
      <c r="W220" s="27"/>
    </row>
    <row r="221" spans="1:24" ht="51.75" customHeight="1">
      <c r="A221" s="70"/>
      <c r="B221" s="56"/>
      <c r="C221" s="57"/>
      <c r="D221" s="58"/>
      <c r="E221" s="59"/>
      <c r="F221" s="1038"/>
      <c r="G221" s="60"/>
      <c r="H221" s="60"/>
      <c r="I221" s="60"/>
      <c r="J221" s="60"/>
      <c r="K221" s="60"/>
      <c r="L221" s="989"/>
      <c r="M221" s="60"/>
      <c r="N221" s="56"/>
      <c r="O221" s="56"/>
      <c r="P221" s="56"/>
      <c r="Q221" s="56"/>
      <c r="R221" s="1109"/>
      <c r="S221" s="56"/>
      <c r="T221" s="56"/>
      <c r="U221" s="1100"/>
      <c r="V221" s="56"/>
      <c r="W221" s="57"/>
    </row>
    <row r="222" spans="1:24" ht="51.75" customHeight="1">
      <c r="A222" s="615"/>
      <c r="B222" s="29"/>
      <c r="C222" s="30"/>
      <c r="D222" s="33"/>
      <c r="E222" s="34"/>
      <c r="F222" s="996"/>
      <c r="G222" s="32"/>
      <c r="H222" s="32"/>
      <c r="I222" s="32"/>
      <c r="J222" s="32"/>
      <c r="K222" s="32"/>
      <c r="L222" s="588"/>
      <c r="M222" s="32"/>
      <c r="N222" s="29"/>
      <c r="O222" s="29"/>
      <c r="P222" s="29"/>
      <c r="Q222" s="29"/>
      <c r="R222" s="1106"/>
      <c r="S222" s="29"/>
      <c r="T222" s="29"/>
      <c r="U222" s="1061"/>
      <c r="V222" s="29"/>
      <c r="W222" s="30"/>
    </row>
    <row r="223" spans="1:24" ht="51.75" customHeight="1">
      <c r="A223" s="615"/>
      <c r="B223" s="29"/>
      <c r="C223" s="39"/>
      <c r="D223" s="33"/>
      <c r="E223" s="34"/>
      <c r="F223" s="996"/>
      <c r="G223" s="32"/>
      <c r="H223" s="32"/>
      <c r="I223" s="32"/>
      <c r="J223" s="32"/>
      <c r="K223" s="32"/>
      <c r="L223" s="588"/>
      <c r="M223" s="32"/>
      <c r="N223" s="29"/>
      <c r="O223" s="29"/>
      <c r="P223" s="29"/>
      <c r="Q223" s="29"/>
      <c r="R223" s="1106"/>
      <c r="S223" s="29"/>
      <c r="T223" s="29"/>
      <c r="U223" s="1061"/>
      <c r="V223" s="29"/>
      <c r="W223" s="30"/>
    </row>
    <row r="224" spans="1:24" ht="51.75" customHeight="1">
      <c r="A224" s="70"/>
      <c r="B224" s="29"/>
      <c r="C224" s="30"/>
      <c r="D224" s="33"/>
      <c r="E224" s="34"/>
      <c r="F224" s="996"/>
      <c r="G224" s="32"/>
      <c r="H224" s="32"/>
      <c r="I224" s="32"/>
      <c r="J224" s="32"/>
      <c r="K224" s="32"/>
      <c r="L224" s="588"/>
      <c r="M224" s="32"/>
      <c r="N224" s="29"/>
      <c r="O224" s="29"/>
      <c r="P224" s="29"/>
      <c r="Q224" s="29"/>
      <c r="R224" s="1106"/>
      <c r="S224" s="29"/>
      <c r="T224" s="29"/>
      <c r="U224" s="1061"/>
      <c r="V224" s="29"/>
      <c r="W224" s="30"/>
    </row>
    <row r="225" spans="1:23" ht="51.75" customHeight="1">
      <c r="A225" s="69"/>
      <c r="B225" s="29"/>
      <c r="C225" s="30"/>
      <c r="D225" s="33"/>
      <c r="E225" s="34"/>
      <c r="F225" s="996"/>
      <c r="G225" s="32"/>
      <c r="H225" s="32"/>
      <c r="I225" s="32"/>
      <c r="J225" s="32"/>
      <c r="K225" s="32"/>
      <c r="L225" s="588"/>
      <c r="M225" s="32"/>
      <c r="N225" s="29"/>
      <c r="O225" s="29"/>
      <c r="P225" s="29"/>
      <c r="Q225" s="29"/>
      <c r="R225" s="1106"/>
      <c r="S225" s="29"/>
      <c r="T225" s="29"/>
      <c r="U225" s="1061"/>
      <c r="V225" s="29"/>
      <c r="W225" s="30"/>
    </row>
    <row r="226" spans="1:23" ht="51.75" customHeight="1">
      <c r="A226" s="1" t="s">
        <v>1</v>
      </c>
      <c r="B226" s="2"/>
      <c r="C226" s="1"/>
      <c r="D226" s="1"/>
      <c r="E226" s="2"/>
      <c r="G226" s="1"/>
      <c r="H226" s="1"/>
      <c r="I226" s="1"/>
      <c r="J226" s="1"/>
      <c r="K226" s="1"/>
      <c r="L226" s="572"/>
      <c r="M226" s="1"/>
      <c r="N226" s="1"/>
      <c r="O226" s="1"/>
      <c r="P226" s="1"/>
      <c r="Q226" s="1"/>
      <c r="S226" s="1"/>
      <c r="T226" s="1"/>
      <c r="V226" s="1"/>
      <c r="W226" s="1"/>
    </row>
    <row r="227" spans="1:23" ht="51.75" customHeight="1">
      <c r="A227" s="1" t="s">
        <v>9528</v>
      </c>
      <c r="B227" s="1"/>
      <c r="C227" s="2"/>
      <c r="D227" s="1"/>
      <c r="E227" s="2"/>
      <c r="G227" s="1"/>
      <c r="H227" s="1"/>
      <c r="I227" s="1"/>
      <c r="J227" s="1"/>
      <c r="K227" s="1"/>
      <c r="L227" s="572"/>
      <c r="M227" s="1"/>
      <c r="N227" s="1"/>
      <c r="O227" s="1"/>
      <c r="P227" s="1"/>
      <c r="Q227" s="1"/>
      <c r="S227" s="1"/>
      <c r="T227" s="1"/>
      <c r="V227" s="1"/>
      <c r="W227" s="1"/>
    </row>
    <row r="228" spans="1:23" ht="51.75" customHeight="1" thickBot="1">
      <c r="E228" s="4"/>
      <c r="F228" s="1035"/>
      <c r="G228" s="4"/>
      <c r="H228" s="4"/>
      <c r="I228" s="4"/>
    </row>
    <row r="229" spans="1:23" ht="51.75" customHeight="1">
      <c r="A229" s="5" t="s">
        <v>3</v>
      </c>
      <c r="B229" s="6" t="s">
        <v>4</v>
      </c>
      <c r="C229" s="7" t="s">
        <v>5</v>
      </c>
      <c r="D229" s="8" t="s">
        <v>6</v>
      </c>
      <c r="E229" s="9" t="s">
        <v>6</v>
      </c>
      <c r="F229" s="998"/>
      <c r="G229" s="3777" t="s">
        <v>9502</v>
      </c>
      <c r="H229" s="3777"/>
      <c r="I229" s="977"/>
      <c r="J229" s="3777" t="s">
        <v>9503</v>
      </c>
      <c r="K229" s="3777"/>
      <c r="L229" s="985"/>
      <c r="M229" s="3777" t="s">
        <v>9527</v>
      </c>
      <c r="N229" s="3777"/>
      <c r="O229" s="977"/>
      <c r="P229" s="3777" t="s">
        <v>5436</v>
      </c>
      <c r="Q229" s="3777"/>
      <c r="R229" s="1105"/>
      <c r="S229" s="977"/>
      <c r="T229" s="977"/>
      <c r="U229" s="1096"/>
      <c r="V229" s="3777"/>
      <c r="W229" s="3777"/>
    </row>
    <row r="230" spans="1:23" ht="51.75" customHeight="1" thickBot="1">
      <c r="A230" s="11"/>
      <c r="B230" s="12"/>
      <c r="C230" s="13" t="s">
        <v>11</v>
      </c>
      <c r="D230" s="14" t="s">
        <v>12</v>
      </c>
      <c r="E230" s="15" t="s">
        <v>13</v>
      </c>
      <c r="F230" s="999"/>
      <c r="G230" s="17" t="s">
        <v>9453</v>
      </c>
      <c r="H230" s="17" t="s">
        <v>16</v>
      </c>
      <c r="I230" s="17"/>
      <c r="J230" s="17" t="s">
        <v>9454</v>
      </c>
      <c r="K230" s="17" t="s">
        <v>16</v>
      </c>
      <c r="L230" s="986"/>
      <c r="M230" s="17" t="s">
        <v>9454</v>
      </c>
      <c r="N230" s="17" t="s">
        <v>16</v>
      </c>
      <c r="O230" s="17"/>
      <c r="P230" s="17" t="s">
        <v>9454</v>
      </c>
      <c r="Q230" s="17" t="s">
        <v>16</v>
      </c>
      <c r="R230" s="1060"/>
      <c r="S230" s="17"/>
      <c r="T230" s="17"/>
      <c r="U230" s="1097"/>
      <c r="V230" s="17" t="s">
        <v>9454</v>
      </c>
      <c r="W230" s="18" t="s">
        <v>16</v>
      </c>
    </row>
    <row r="231" spans="1:23" ht="51.75" customHeight="1">
      <c r="A231" s="70"/>
      <c r="B231" s="29"/>
      <c r="C231" s="30"/>
      <c r="D231" s="40"/>
      <c r="E231" s="34"/>
      <c r="F231" s="996"/>
      <c r="G231" s="32"/>
      <c r="H231" s="32"/>
      <c r="I231" s="32"/>
      <c r="J231" s="32"/>
      <c r="K231" s="32"/>
      <c r="L231" s="588"/>
      <c r="M231" s="32"/>
      <c r="N231" s="29"/>
      <c r="O231" s="29"/>
      <c r="P231" s="29"/>
      <c r="Q231" s="29"/>
      <c r="R231" s="1106"/>
      <c r="S231" s="29"/>
      <c r="T231" s="29"/>
      <c r="U231" s="1061"/>
      <c r="V231" s="29"/>
      <c r="W231" s="30"/>
    </row>
    <row r="232" spans="1:23" ht="51.75" customHeight="1">
      <c r="A232" s="70"/>
      <c r="B232" s="42"/>
      <c r="C232" s="43"/>
      <c r="D232" s="44"/>
      <c r="E232" s="45"/>
      <c r="F232" s="996"/>
      <c r="G232" s="46"/>
      <c r="H232" s="46"/>
      <c r="I232" s="46"/>
      <c r="J232" s="46"/>
      <c r="K232" s="46"/>
      <c r="L232" s="987"/>
      <c r="M232" s="46"/>
      <c r="N232" s="42"/>
      <c r="O232" s="42"/>
      <c r="P232" s="42"/>
      <c r="Q232" s="42"/>
      <c r="R232" s="1106"/>
      <c r="S232" s="42"/>
      <c r="T232" s="42"/>
      <c r="U232" s="1061"/>
      <c r="V232" s="42"/>
      <c r="W232" s="43"/>
    </row>
    <row r="233" spans="1:23" ht="51.75" customHeight="1">
      <c r="A233" s="70"/>
      <c r="B233" s="42"/>
      <c r="C233" s="43"/>
      <c r="D233" s="44"/>
      <c r="E233" s="45"/>
      <c r="F233" s="996"/>
      <c r="G233" s="46"/>
      <c r="H233" s="46"/>
      <c r="I233" s="46"/>
      <c r="J233" s="46"/>
      <c r="K233" s="46"/>
      <c r="L233" s="987"/>
      <c r="M233" s="46"/>
      <c r="N233" s="42"/>
      <c r="O233" s="42"/>
      <c r="P233" s="42"/>
      <c r="Q233" s="42"/>
      <c r="R233" s="1106"/>
      <c r="S233" s="42"/>
      <c r="T233" s="42"/>
      <c r="U233" s="1061"/>
      <c r="V233" s="42"/>
      <c r="W233" s="43"/>
    </row>
    <row r="234" spans="1:23" ht="51.75" customHeight="1">
      <c r="A234" s="70"/>
      <c r="B234" s="29"/>
      <c r="C234" s="30"/>
      <c r="D234" s="40"/>
      <c r="E234" s="34"/>
      <c r="F234" s="996"/>
      <c r="G234" s="32"/>
      <c r="H234" s="32"/>
      <c r="I234" s="32"/>
      <c r="J234" s="32"/>
      <c r="K234" s="32"/>
      <c r="L234" s="588"/>
      <c r="M234" s="32"/>
      <c r="N234" s="29"/>
      <c r="O234" s="29"/>
      <c r="P234" s="29"/>
      <c r="Q234" s="29"/>
      <c r="R234" s="1106"/>
      <c r="S234" s="29"/>
      <c r="T234" s="29"/>
      <c r="U234" s="1061"/>
      <c r="V234" s="29"/>
      <c r="W234" s="30"/>
    </row>
    <row r="235" spans="1:23" ht="51.75" customHeight="1">
      <c r="A235" s="70"/>
      <c r="B235" s="48"/>
      <c r="C235" s="49"/>
      <c r="D235" s="50"/>
      <c r="E235" s="51"/>
      <c r="F235" s="997"/>
      <c r="G235" s="52"/>
      <c r="H235" s="52"/>
      <c r="I235" s="52"/>
      <c r="J235" s="52"/>
      <c r="K235" s="52"/>
      <c r="L235" s="988"/>
      <c r="M235" s="52"/>
      <c r="N235" s="48"/>
      <c r="O235" s="48"/>
      <c r="P235" s="48"/>
      <c r="Q235" s="48"/>
      <c r="R235" s="1107"/>
      <c r="S235" s="48"/>
      <c r="T235" s="48"/>
      <c r="U235" s="1098"/>
      <c r="V235" s="48"/>
      <c r="W235" s="49"/>
    </row>
    <row r="236" spans="1:23" ht="51.75" customHeight="1">
      <c r="A236" s="70"/>
      <c r="B236" s="48"/>
      <c r="C236" s="49"/>
      <c r="D236" s="50"/>
      <c r="E236" s="51"/>
      <c r="F236" s="997"/>
      <c r="G236" s="52"/>
      <c r="H236" s="52"/>
      <c r="I236" s="52"/>
      <c r="J236" s="52"/>
      <c r="K236" s="52"/>
      <c r="L236" s="988"/>
      <c r="M236" s="52"/>
      <c r="N236" s="48"/>
      <c r="O236" s="48"/>
      <c r="P236" s="48"/>
      <c r="Q236" s="48"/>
      <c r="R236" s="1107"/>
      <c r="S236" s="48"/>
      <c r="T236" s="48"/>
      <c r="U236" s="1098"/>
      <c r="V236" s="48"/>
      <c r="W236" s="49"/>
    </row>
    <row r="237" spans="1:23" ht="51.75" customHeight="1">
      <c r="A237" s="70"/>
      <c r="B237" s="20"/>
      <c r="C237" s="27"/>
      <c r="D237" s="31"/>
      <c r="E237" s="23"/>
      <c r="F237" s="1037"/>
      <c r="G237" s="26"/>
      <c r="H237" s="26"/>
      <c r="I237" s="26"/>
      <c r="J237" s="26"/>
      <c r="K237" s="26"/>
      <c r="L237" s="578"/>
      <c r="M237" s="26"/>
      <c r="N237" s="20"/>
      <c r="O237" s="20"/>
      <c r="P237" s="20"/>
      <c r="Q237" s="20"/>
      <c r="R237" s="1108"/>
      <c r="S237" s="20"/>
      <c r="T237" s="20"/>
      <c r="U237" s="1099"/>
      <c r="V237" s="20"/>
      <c r="W237" s="27"/>
    </row>
    <row r="238" spans="1:23" ht="51.75" customHeight="1">
      <c r="A238" s="70"/>
      <c r="B238" s="29"/>
      <c r="C238" s="30"/>
      <c r="D238" s="33"/>
      <c r="E238" s="34"/>
      <c r="F238" s="996"/>
      <c r="G238" s="32"/>
      <c r="H238" s="32"/>
      <c r="I238" s="32"/>
      <c r="J238" s="32"/>
      <c r="K238" s="32"/>
      <c r="L238" s="588"/>
      <c r="M238" s="32"/>
      <c r="N238" s="29"/>
      <c r="O238" s="29"/>
      <c r="P238" s="29"/>
      <c r="Q238" s="29"/>
      <c r="R238" s="1106"/>
      <c r="S238" s="29"/>
      <c r="T238" s="29"/>
      <c r="U238" s="1061"/>
      <c r="V238" s="29"/>
      <c r="W238" s="30"/>
    </row>
    <row r="239" spans="1:23" ht="51.75" customHeight="1">
      <c r="A239" s="70"/>
      <c r="B239" s="20"/>
      <c r="C239" s="27"/>
      <c r="D239" s="31"/>
      <c r="E239" s="23"/>
      <c r="F239" s="1037"/>
      <c r="G239" s="26"/>
      <c r="H239" s="26"/>
      <c r="I239" s="26"/>
      <c r="J239" s="26"/>
      <c r="K239" s="26"/>
      <c r="L239" s="578"/>
      <c r="M239" s="26"/>
      <c r="N239" s="20"/>
      <c r="O239" s="20"/>
      <c r="P239" s="20"/>
      <c r="Q239" s="20"/>
      <c r="R239" s="1108"/>
      <c r="S239" s="20"/>
      <c r="T239" s="20"/>
      <c r="U239" s="1099"/>
      <c r="V239" s="20"/>
      <c r="W239" s="27"/>
    </row>
    <row r="240" spans="1:23" ht="51.75" customHeight="1">
      <c r="A240" s="70"/>
      <c r="B240" s="29"/>
      <c r="C240" s="30"/>
      <c r="D240" s="33"/>
      <c r="E240" s="34"/>
      <c r="F240" s="996"/>
      <c r="G240" s="32"/>
      <c r="H240" s="32"/>
      <c r="I240" s="32"/>
      <c r="J240" s="32"/>
      <c r="K240" s="32"/>
      <c r="L240" s="588"/>
      <c r="M240" s="32"/>
      <c r="N240" s="29"/>
      <c r="O240" s="29"/>
      <c r="P240" s="29"/>
      <c r="Q240" s="29"/>
      <c r="R240" s="1106"/>
      <c r="S240" s="29"/>
      <c r="T240" s="29"/>
      <c r="U240" s="1061"/>
      <c r="V240" s="29"/>
      <c r="W240" s="30"/>
    </row>
    <row r="241" spans="1:24" ht="51.75" customHeight="1">
      <c r="A241" s="70"/>
      <c r="B241" s="20"/>
      <c r="C241" s="27"/>
      <c r="D241" s="31"/>
      <c r="E241" s="23"/>
      <c r="F241" s="1037"/>
      <c r="G241" s="26"/>
      <c r="H241" s="26"/>
      <c r="I241" s="26"/>
      <c r="J241" s="26"/>
      <c r="K241" s="26"/>
      <c r="L241" s="578"/>
      <c r="M241" s="26"/>
      <c r="N241" s="20"/>
      <c r="O241" s="20"/>
      <c r="P241" s="20"/>
      <c r="Q241" s="20"/>
      <c r="R241" s="1108"/>
      <c r="S241" s="20"/>
      <c r="T241" s="20"/>
      <c r="U241" s="1099"/>
      <c r="V241" s="20"/>
      <c r="W241" s="27"/>
    </row>
    <row r="242" spans="1:24" ht="51.75" customHeight="1">
      <c r="A242" s="615"/>
      <c r="B242" s="20"/>
      <c r="C242" s="27"/>
      <c r="D242" s="31"/>
      <c r="E242" s="23"/>
      <c r="F242" s="1037"/>
      <c r="G242" s="26"/>
      <c r="H242" s="26"/>
      <c r="I242" s="26"/>
      <c r="J242" s="26"/>
      <c r="K242" s="26"/>
      <c r="L242" s="578"/>
      <c r="M242" s="26"/>
      <c r="N242" s="20"/>
      <c r="O242" s="20"/>
      <c r="P242" s="20"/>
      <c r="Q242" s="20"/>
      <c r="R242" s="1108"/>
      <c r="S242" s="20"/>
      <c r="T242" s="20"/>
      <c r="U242" s="1099"/>
      <c r="V242" s="20"/>
      <c r="W242" s="27"/>
      <c r="X242" s="1"/>
    </row>
    <row r="243" spans="1:24" ht="51.75" customHeight="1">
      <c r="A243" s="615"/>
      <c r="B243" s="20"/>
      <c r="C243" s="27"/>
      <c r="D243" s="31"/>
      <c r="E243" s="23"/>
      <c r="F243" s="1037"/>
      <c r="G243" s="26"/>
      <c r="H243" s="26"/>
      <c r="I243" s="26"/>
      <c r="J243" s="26"/>
      <c r="K243" s="26"/>
      <c r="L243" s="578"/>
      <c r="M243" s="26"/>
      <c r="N243" s="20"/>
      <c r="O243" s="20"/>
      <c r="P243" s="20"/>
      <c r="Q243" s="20"/>
      <c r="R243" s="1108"/>
      <c r="S243" s="20"/>
      <c r="T243" s="20"/>
      <c r="U243" s="1099"/>
      <c r="V243" s="20"/>
      <c r="W243" s="27"/>
      <c r="X243" s="1"/>
    </row>
    <row r="244" spans="1:24" ht="51.75" customHeight="1">
      <c r="A244" s="70"/>
      <c r="B244" s="20"/>
      <c r="C244" s="27"/>
      <c r="D244" s="31"/>
      <c r="E244" s="23"/>
      <c r="F244" s="1037"/>
      <c r="G244" s="26"/>
      <c r="H244" s="26"/>
      <c r="I244" s="26"/>
      <c r="J244" s="26"/>
      <c r="K244" s="26"/>
      <c r="L244" s="578"/>
      <c r="M244" s="26"/>
      <c r="N244" s="20"/>
      <c r="O244" s="20"/>
      <c r="P244" s="20"/>
      <c r="Q244" s="20"/>
      <c r="R244" s="1108"/>
      <c r="S244" s="20"/>
      <c r="T244" s="20"/>
      <c r="U244" s="1099"/>
      <c r="V244" s="20"/>
      <c r="W244" s="27"/>
    </row>
    <row r="245" spans="1:24" ht="51.75" customHeight="1">
      <c r="A245" s="70"/>
      <c r="B245" s="20"/>
      <c r="C245" s="27"/>
      <c r="D245" s="31"/>
      <c r="E245" s="23"/>
      <c r="F245" s="1037"/>
      <c r="G245" s="26"/>
      <c r="H245" s="26"/>
      <c r="I245" s="26"/>
      <c r="J245" s="26"/>
      <c r="K245" s="26"/>
      <c r="L245" s="578"/>
      <c r="M245" s="26"/>
      <c r="N245" s="20"/>
      <c r="O245" s="20"/>
      <c r="P245" s="20"/>
      <c r="Q245" s="20"/>
      <c r="R245" s="1108"/>
      <c r="S245" s="20"/>
      <c r="T245" s="20"/>
      <c r="U245" s="1099"/>
      <c r="V245" s="20"/>
      <c r="W245" s="27"/>
    </row>
    <row r="246" spans="1:24" ht="51.75" customHeight="1">
      <c r="A246" s="70"/>
      <c r="B246" s="56"/>
      <c r="C246" s="57"/>
      <c r="D246" s="58"/>
      <c r="E246" s="59"/>
      <c r="F246" s="1038"/>
      <c r="G246" s="60"/>
      <c r="H246" s="60"/>
      <c r="I246" s="60"/>
      <c r="J246" s="60"/>
      <c r="K246" s="60"/>
      <c r="L246" s="989"/>
      <c r="M246" s="60"/>
      <c r="N246" s="56"/>
      <c r="O246" s="56"/>
      <c r="P246" s="56"/>
      <c r="Q246" s="56"/>
      <c r="R246" s="1109"/>
      <c r="S246" s="56"/>
      <c r="T246" s="56"/>
      <c r="U246" s="1100"/>
      <c r="V246" s="56"/>
      <c r="W246" s="57"/>
      <c r="X246" s="71"/>
    </row>
    <row r="247" spans="1:24" ht="51.75" customHeight="1">
      <c r="A247" s="615"/>
      <c r="B247" s="29"/>
      <c r="C247" s="30"/>
      <c r="D247" s="33"/>
      <c r="E247" s="34"/>
      <c r="F247" s="996"/>
      <c r="G247" s="32"/>
      <c r="H247" s="32"/>
      <c r="I247" s="32"/>
      <c r="J247" s="32"/>
      <c r="K247" s="32"/>
      <c r="L247" s="588"/>
      <c r="M247" s="32"/>
      <c r="N247" s="29"/>
      <c r="O247" s="29"/>
      <c r="P247" s="29"/>
      <c r="Q247" s="29"/>
      <c r="R247" s="1106"/>
      <c r="S247" s="29"/>
      <c r="T247" s="29"/>
      <c r="U247" s="1061"/>
      <c r="V247" s="29"/>
      <c r="W247" s="30"/>
      <c r="X247" s="4"/>
    </row>
    <row r="248" spans="1:24" ht="51.75" customHeight="1">
      <c r="A248" s="615"/>
      <c r="B248" s="29"/>
      <c r="C248" s="39"/>
      <c r="D248" s="33"/>
      <c r="E248" s="34"/>
      <c r="F248" s="996"/>
      <c r="G248" s="32"/>
      <c r="H248" s="32"/>
      <c r="I248" s="32"/>
      <c r="J248" s="32"/>
      <c r="K248" s="32"/>
      <c r="L248" s="588"/>
      <c r="M248" s="32"/>
      <c r="N248" s="29"/>
      <c r="O248" s="29"/>
      <c r="P248" s="29"/>
      <c r="Q248" s="29"/>
      <c r="R248" s="1106"/>
      <c r="S248" s="29"/>
      <c r="T248" s="29"/>
      <c r="U248" s="1061"/>
      <c r="V248" s="29"/>
      <c r="W248" s="30"/>
      <c r="X248" s="1"/>
    </row>
    <row r="249" spans="1:24" ht="51.75" customHeight="1">
      <c r="A249" s="70"/>
      <c r="B249" s="29"/>
      <c r="C249" s="30"/>
      <c r="D249" s="33"/>
      <c r="E249" s="34"/>
      <c r="F249" s="996"/>
      <c r="G249" s="32"/>
      <c r="H249" s="32"/>
      <c r="I249" s="32"/>
      <c r="J249" s="32"/>
      <c r="K249" s="32"/>
      <c r="L249" s="588"/>
      <c r="M249" s="32"/>
      <c r="N249" s="29"/>
      <c r="O249" s="29"/>
      <c r="P249" s="29"/>
      <c r="Q249" s="29"/>
      <c r="R249" s="1106"/>
      <c r="S249" s="29"/>
      <c r="T249" s="29"/>
      <c r="U249" s="1061"/>
      <c r="V249" s="29"/>
      <c r="W249" s="30"/>
      <c r="X249" s="1"/>
    </row>
    <row r="250" spans="1:24" ht="51.75" customHeight="1">
      <c r="A250" s="69"/>
      <c r="B250" s="29"/>
      <c r="C250" s="30"/>
      <c r="D250" s="33"/>
      <c r="E250" s="34"/>
      <c r="F250" s="996"/>
      <c r="G250" s="32"/>
      <c r="H250" s="32"/>
      <c r="I250" s="32"/>
      <c r="J250" s="32"/>
      <c r="K250" s="32"/>
      <c r="L250" s="588"/>
      <c r="M250" s="32"/>
      <c r="N250" s="29"/>
      <c r="O250" s="29"/>
      <c r="P250" s="29"/>
      <c r="Q250" s="29"/>
      <c r="R250" s="1106"/>
      <c r="S250" s="29"/>
      <c r="T250" s="29"/>
      <c r="U250" s="1061"/>
      <c r="V250" s="29"/>
      <c r="W250" s="30"/>
    </row>
    <row r="251" spans="1:24" ht="51.75" customHeight="1">
      <c r="A251" s="1" t="s">
        <v>1</v>
      </c>
      <c r="B251" s="2"/>
      <c r="C251" s="1"/>
      <c r="D251" s="1"/>
      <c r="E251" s="2"/>
      <c r="G251" s="1"/>
      <c r="H251" s="1"/>
      <c r="I251" s="1"/>
      <c r="J251" s="1"/>
      <c r="K251" s="1"/>
      <c r="L251" s="572"/>
      <c r="M251" s="1"/>
      <c r="N251" s="1"/>
      <c r="O251" s="1"/>
      <c r="P251" s="1"/>
      <c r="Q251" s="1"/>
      <c r="S251" s="1"/>
      <c r="T251" s="1"/>
      <c r="V251" s="1"/>
      <c r="W251" s="1"/>
      <c r="X251" s="10"/>
    </row>
    <row r="252" spans="1:24" ht="51.75" customHeight="1">
      <c r="A252" s="1" t="s">
        <v>9528</v>
      </c>
      <c r="B252" s="1"/>
      <c r="C252" s="2"/>
      <c r="D252" s="1"/>
      <c r="E252" s="2"/>
      <c r="G252" s="1"/>
      <c r="H252" s="1"/>
      <c r="I252" s="1"/>
      <c r="J252" s="1"/>
      <c r="K252" s="1"/>
      <c r="L252" s="572"/>
      <c r="M252" s="1"/>
      <c r="N252" s="1"/>
      <c r="O252" s="1"/>
      <c r="P252" s="1"/>
      <c r="Q252" s="1"/>
      <c r="S252" s="1"/>
      <c r="T252" s="1"/>
      <c r="V252" s="1"/>
      <c r="W252" s="1"/>
      <c r="X252" s="10"/>
    </row>
    <row r="253" spans="1:24" ht="51.75" customHeight="1" thickBot="1">
      <c r="E253" s="4"/>
      <c r="F253" s="1035"/>
      <c r="G253" s="4"/>
      <c r="H253" s="4"/>
      <c r="I253" s="4"/>
    </row>
    <row r="254" spans="1:24" ht="51.75" customHeight="1">
      <c r="A254" s="5" t="s">
        <v>3</v>
      </c>
      <c r="B254" s="6" t="s">
        <v>4</v>
      </c>
      <c r="C254" s="7" t="s">
        <v>5</v>
      </c>
      <c r="D254" s="8" t="s">
        <v>6</v>
      </c>
      <c r="E254" s="9" t="s">
        <v>6</v>
      </c>
      <c r="F254" s="998"/>
      <c r="G254" s="3777" t="s">
        <v>9502</v>
      </c>
      <c r="H254" s="3777"/>
      <c r="I254" s="977"/>
      <c r="J254" s="3777" t="s">
        <v>9503</v>
      </c>
      <c r="K254" s="3777"/>
      <c r="L254" s="985"/>
      <c r="M254" s="3777" t="s">
        <v>9527</v>
      </c>
      <c r="N254" s="3777"/>
      <c r="O254" s="977"/>
      <c r="P254" s="3777" t="s">
        <v>5436</v>
      </c>
      <c r="Q254" s="3777"/>
      <c r="R254" s="1105"/>
      <c r="S254" s="977"/>
      <c r="T254" s="977"/>
      <c r="U254" s="1096"/>
      <c r="V254" s="3777"/>
      <c r="W254" s="3777"/>
    </row>
    <row r="255" spans="1:24" ht="51.75" customHeight="1" thickBot="1">
      <c r="A255" s="11"/>
      <c r="B255" s="12"/>
      <c r="C255" s="13" t="s">
        <v>11</v>
      </c>
      <c r="D255" s="14" t="s">
        <v>12</v>
      </c>
      <c r="E255" s="15" t="s">
        <v>13</v>
      </c>
      <c r="F255" s="999"/>
      <c r="G255" s="17" t="s">
        <v>9453</v>
      </c>
      <c r="H255" s="17" t="s">
        <v>16</v>
      </c>
      <c r="I255" s="17"/>
      <c r="J255" s="17" t="s">
        <v>9454</v>
      </c>
      <c r="K255" s="17" t="s">
        <v>16</v>
      </c>
      <c r="L255" s="986"/>
      <c r="M255" s="17" t="s">
        <v>9454</v>
      </c>
      <c r="N255" s="17" t="s">
        <v>16</v>
      </c>
      <c r="O255" s="17"/>
      <c r="P255" s="17" t="s">
        <v>9454</v>
      </c>
      <c r="Q255" s="17" t="s">
        <v>16</v>
      </c>
      <c r="R255" s="1060"/>
      <c r="S255" s="17"/>
      <c r="T255" s="17"/>
      <c r="U255" s="1097"/>
      <c r="V255" s="17" t="s">
        <v>9454</v>
      </c>
      <c r="W255" s="18" t="s">
        <v>16</v>
      </c>
    </row>
    <row r="256" spans="1:24" ht="51.75" customHeight="1">
      <c r="A256" s="70"/>
      <c r="B256" s="29"/>
      <c r="C256" s="30"/>
      <c r="D256" s="40"/>
      <c r="E256" s="34"/>
      <c r="F256" s="996"/>
      <c r="G256" s="32"/>
      <c r="H256" s="32"/>
      <c r="I256" s="32"/>
      <c r="J256" s="32"/>
      <c r="K256" s="32"/>
      <c r="L256" s="588"/>
      <c r="M256" s="32"/>
      <c r="N256" s="29"/>
      <c r="O256" s="29"/>
      <c r="P256" s="29"/>
      <c r="Q256" s="29"/>
      <c r="R256" s="1106"/>
      <c r="S256" s="29"/>
      <c r="T256" s="29"/>
      <c r="U256" s="1061"/>
      <c r="V256" s="29"/>
      <c r="W256" s="30"/>
    </row>
    <row r="257" spans="1:23" ht="51.75" customHeight="1">
      <c r="A257" s="70"/>
      <c r="B257" s="42"/>
      <c r="C257" s="43"/>
      <c r="D257" s="44"/>
      <c r="E257" s="45"/>
      <c r="F257" s="996"/>
      <c r="G257" s="46"/>
      <c r="H257" s="46"/>
      <c r="I257" s="46"/>
      <c r="J257" s="46"/>
      <c r="K257" s="46"/>
      <c r="L257" s="987"/>
      <c r="M257" s="46"/>
      <c r="N257" s="42"/>
      <c r="O257" s="42"/>
      <c r="P257" s="42"/>
      <c r="Q257" s="42"/>
      <c r="R257" s="1106"/>
      <c r="S257" s="42"/>
      <c r="T257" s="42"/>
      <c r="U257" s="1061"/>
      <c r="V257" s="42"/>
      <c r="W257" s="43"/>
    </row>
    <row r="258" spans="1:23" ht="51.75" customHeight="1">
      <c r="A258" s="70"/>
      <c r="B258" s="42"/>
      <c r="C258" s="43"/>
      <c r="D258" s="44"/>
      <c r="E258" s="45"/>
      <c r="F258" s="996"/>
      <c r="G258" s="46"/>
      <c r="H258" s="46"/>
      <c r="I258" s="46"/>
      <c r="J258" s="46"/>
      <c r="K258" s="46"/>
      <c r="L258" s="987"/>
      <c r="M258" s="46"/>
      <c r="N258" s="42"/>
      <c r="O258" s="42"/>
      <c r="P258" s="42"/>
      <c r="Q258" s="42"/>
      <c r="R258" s="1106"/>
      <c r="S258" s="42"/>
      <c r="T258" s="42"/>
      <c r="U258" s="1061"/>
      <c r="V258" s="42"/>
      <c r="W258" s="43"/>
    </row>
    <row r="259" spans="1:23" ht="51.75" customHeight="1">
      <c r="A259" s="70"/>
      <c r="B259" s="29"/>
      <c r="C259" s="30"/>
      <c r="D259" s="40"/>
      <c r="E259" s="34"/>
      <c r="F259" s="996"/>
      <c r="G259" s="32"/>
      <c r="H259" s="32"/>
      <c r="I259" s="32"/>
      <c r="J259" s="32"/>
      <c r="K259" s="32"/>
      <c r="L259" s="588"/>
      <c r="M259" s="32"/>
      <c r="N259" s="29"/>
      <c r="O259" s="29"/>
      <c r="P259" s="29"/>
      <c r="Q259" s="29"/>
      <c r="R259" s="1106"/>
      <c r="S259" s="29"/>
      <c r="T259" s="29"/>
      <c r="U259" s="1061"/>
      <c r="V259" s="29"/>
      <c r="W259" s="30"/>
    </row>
    <row r="260" spans="1:23" ht="51.75" customHeight="1">
      <c r="A260" s="70"/>
      <c r="B260" s="48"/>
      <c r="C260" s="49"/>
      <c r="D260" s="50"/>
      <c r="E260" s="51"/>
      <c r="F260" s="997"/>
      <c r="G260" s="52"/>
      <c r="H260" s="52"/>
      <c r="I260" s="52"/>
      <c r="J260" s="52"/>
      <c r="K260" s="52"/>
      <c r="L260" s="988"/>
      <c r="M260" s="52"/>
      <c r="N260" s="48"/>
      <c r="O260" s="48"/>
      <c r="P260" s="48"/>
      <c r="Q260" s="48"/>
      <c r="R260" s="1107"/>
      <c r="S260" s="48"/>
      <c r="T260" s="48"/>
      <c r="U260" s="1098"/>
      <c r="V260" s="48"/>
      <c r="W260" s="49"/>
    </row>
    <row r="261" spans="1:23" ht="51.75" customHeight="1">
      <c r="A261" s="70"/>
      <c r="B261" s="48"/>
      <c r="C261" s="49"/>
      <c r="D261" s="50"/>
      <c r="E261" s="51"/>
      <c r="F261" s="997"/>
      <c r="G261" s="52"/>
      <c r="H261" s="52"/>
      <c r="I261" s="52"/>
      <c r="J261" s="52"/>
      <c r="K261" s="52"/>
      <c r="L261" s="988"/>
      <c r="M261" s="52"/>
      <c r="N261" s="48"/>
      <c r="O261" s="48"/>
      <c r="P261" s="48"/>
      <c r="Q261" s="48"/>
      <c r="R261" s="1107"/>
      <c r="S261" s="48"/>
      <c r="T261" s="48"/>
      <c r="U261" s="1098"/>
      <c r="V261" s="48"/>
      <c r="W261" s="49"/>
    </row>
    <row r="262" spans="1:23" ht="51.75" customHeight="1">
      <c r="A262" s="70"/>
      <c r="B262" s="20"/>
      <c r="C262" s="27"/>
      <c r="D262" s="31"/>
      <c r="E262" s="23"/>
      <c r="F262" s="1037"/>
      <c r="G262" s="26"/>
      <c r="H262" s="26"/>
      <c r="I262" s="26"/>
      <c r="J262" s="26"/>
      <c r="K262" s="26"/>
      <c r="L262" s="578"/>
      <c r="M262" s="26"/>
      <c r="N262" s="20"/>
      <c r="O262" s="20"/>
      <c r="P262" s="20"/>
      <c r="Q262" s="20"/>
      <c r="R262" s="1108"/>
      <c r="S262" s="20"/>
      <c r="T262" s="20"/>
      <c r="U262" s="1099"/>
      <c r="V262" s="20"/>
      <c r="W262" s="27"/>
    </row>
    <row r="263" spans="1:23" ht="51.75" customHeight="1">
      <c r="A263" s="70"/>
      <c r="B263" s="29"/>
      <c r="C263" s="30"/>
      <c r="D263" s="33"/>
      <c r="E263" s="34"/>
      <c r="F263" s="996"/>
      <c r="G263" s="32"/>
      <c r="H263" s="32"/>
      <c r="I263" s="32"/>
      <c r="J263" s="32"/>
      <c r="K263" s="32"/>
      <c r="L263" s="588"/>
      <c r="M263" s="32"/>
      <c r="N263" s="29"/>
      <c r="O263" s="29"/>
      <c r="P263" s="29"/>
      <c r="Q263" s="29"/>
      <c r="R263" s="1106"/>
      <c r="S263" s="29"/>
      <c r="T263" s="29"/>
      <c r="U263" s="1061"/>
      <c r="V263" s="29"/>
      <c r="W263" s="30"/>
    </row>
    <row r="264" spans="1:23" ht="51.75" customHeight="1">
      <c r="A264" s="70"/>
      <c r="B264" s="20"/>
      <c r="C264" s="27"/>
      <c r="D264" s="31"/>
      <c r="E264" s="23"/>
      <c r="F264" s="1037"/>
      <c r="G264" s="26"/>
      <c r="H264" s="26"/>
      <c r="I264" s="26"/>
      <c r="J264" s="26"/>
      <c r="K264" s="26"/>
      <c r="L264" s="578"/>
      <c r="M264" s="26"/>
      <c r="N264" s="20"/>
      <c r="O264" s="20"/>
      <c r="P264" s="20"/>
      <c r="Q264" s="20"/>
      <c r="R264" s="1108"/>
      <c r="S264" s="20"/>
      <c r="T264" s="20"/>
      <c r="U264" s="1099"/>
      <c r="V264" s="20"/>
      <c r="W264" s="27"/>
    </row>
    <row r="265" spans="1:23" ht="51.75" customHeight="1">
      <c r="A265" s="70"/>
      <c r="B265" s="29"/>
      <c r="C265" s="30"/>
      <c r="D265" s="33"/>
      <c r="E265" s="34"/>
      <c r="F265" s="996"/>
      <c r="G265" s="32"/>
      <c r="H265" s="32"/>
      <c r="I265" s="32"/>
      <c r="J265" s="32"/>
      <c r="K265" s="32"/>
      <c r="L265" s="588"/>
      <c r="M265" s="32"/>
      <c r="N265" s="29"/>
      <c r="O265" s="29"/>
      <c r="P265" s="29"/>
      <c r="Q265" s="29"/>
      <c r="R265" s="1106"/>
      <c r="S265" s="29"/>
      <c r="T265" s="29"/>
      <c r="U265" s="1061"/>
      <c r="V265" s="29"/>
      <c r="W265" s="30"/>
    </row>
    <row r="266" spans="1:23" ht="51.75" customHeight="1">
      <c r="A266" s="70"/>
      <c r="B266" s="20"/>
      <c r="C266" s="27"/>
      <c r="D266" s="31"/>
      <c r="E266" s="23"/>
      <c r="F266" s="1037"/>
      <c r="G266" s="26"/>
      <c r="H266" s="26"/>
      <c r="I266" s="26"/>
      <c r="J266" s="26"/>
      <c r="K266" s="26"/>
      <c r="L266" s="578"/>
      <c r="M266" s="26"/>
      <c r="N266" s="20"/>
      <c r="O266" s="20"/>
      <c r="P266" s="20"/>
      <c r="Q266" s="20"/>
      <c r="R266" s="1108"/>
      <c r="S266" s="20"/>
      <c r="T266" s="20"/>
      <c r="U266" s="1099"/>
      <c r="V266" s="20"/>
      <c r="W266" s="27"/>
    </row>
    <row r="267" spans="1:23" ht="51.75" customHeight="1">
      <c r="A267" s="615"/>
      <c r="B267" s="20"/>
      <c r="C267" s="27"/>
      <c r="D267" s="31"/>
      <c r="E267" s="23"/>
      <c r="F267" s="1037"/>
      <c r="G267" s="26"/>
      <c r="H267" s="26"/>
      <c r="I267" s="26"/>
      <c r="J267" s="26"/>
      <c r="K267" s="26"/>
      <c r="L267" s="578"/>
      <c r="M267" s="26"/>
      <c r="N267" s="20"/>
      <c r="O267" s="20"/>
      <c r="P267" s="20"/>
      <c r="Q267" s="20"/>
      <c r="R267" s="1108"/>
      <c r="S267" s="20"/>
      <c r="T267" s="20"/>
      <c r="U267" s="1099"/>
      <c r="V267" s="20"/>
      <c r="W267" s="27"/>
    </row>
    <row r="268" spans="1:23" ht="51.75" customHeight="1">
      <c r="A268" s="615"/>
      <c r="B268" s="20"/>
      <c r="C268" s="27"/>
      <c r="D268" s="31"/>
      <c r="E268" s="23"/>
      <c r="F268" s="1037"/>
      <c r="G268" s="26"/>
      <c r="H268" s="26"/>
      <c r="I268" s="26"/>
      <c r="J268" s="26"/>
      <c r="K268" s="26"/>
      <c r="L268" s="578"/>
      <c r="M268" s="26"/>
      <c r="N268" s="20"/>
      <c r="O268" s="20"/>
      <c r="P268" s="20"/>
      <c r="Q268" s="20"/>
      <c r="R268" s="1108"/>
      <c r="S268" s="20"/>
      <c r="T268" s="20"/>
      <c r="U268" s="1099"/>
      <c r="V268" s="20"/>
      <c r="W268" s="27"/>
    </row>
    <row r="269" spans="1:23" ht="51.75" customHeight="1">
      <c r="A269" s="70"/>
      <c r="B269" s="20"/>
      <c r="C269" s="27"/>
      <c r="D269" s="31"/>
      <c r="E269" s="23"/>
      <c r="F269" s="1037"/>
      <c r="G269" s="26"/>
      <c r="H269" s="26"/>
      <c r="I269" s="26"/>
      <c r="J269" s="26"/>
      <c r="K269" s="26"/>
      <c r="L269" s="578"/>
      <c r="M269" s="26"/>
      <c r="N269" s="20"/>
      <c r="O269" s="20"/>
      <c r="P269" s="20"/>
      <c r="Q269" s="20"/>
      <c r="R269" s="1108"/>
      <c r="S269" s="20"/>
      <c r="T269" s="20"/>
      <c r="U269" s="1099"/>
      <c r="V269" s="20"/>
      <c r="W269" s="27"/>
    </row>
    <row r="270" spans="1:23" ht="51.75" customHeight="1">
      <c r="A270" s="70"/>
      <c r="B270" s="20"/>
      <c r="C270" s="27"/>
      <c r="D270" s="31"/>
      <c r="E270" s="23"/>
      <c r="F270" s="1037"/>
      <c r="G270" s="26"/>
      <c r="H270" s="26"/>
      <c r="I270" s="26"/>
      <c r="J270" s="26"/>
      <c r="K270" s="26"/>
      <c r="L270" s="578"/>
      <c r="M270" s="26"/>
      <c r="N270" s="20"/>
      <c r="O270" s="20"/>
      <c r="P270" s="20"/>
      <c r="Q270" s="20"/>
      <c r="R270" s="1108"/>
      <c r="S270" s="20"/>
      <c r="T270" s="20"/>
      <c r="U270" s="1099"/>
      <c r="V270" s="20"/>
      <c r="W270" s="27"/>
    </row>
    <row r="271" spans="1:23" ht="51.75" customHeight="1">
      <c r="A271" s="70"/>
      <c r="B271" s="56"/>
      <c r="C271" s="57"/>
      <c r="D271" s="58"/>
      <c r="E271" s="59"/>
      <c r="F271" s="1038"/>
      <c r="G271" s="60"/>
      <c r="H271" s="60"/>
      <c r="I271" s="60"/>
      <c r="J271" s="60"/>
      <c r="K271" s="60"/>
      <c r="L271" s="989"/>
      <c r="M271" s="60"/>
      <c r="N271" s="56"/>
      <c r="O271" s="56"/>
      <c r="P271" s="56"/>
      <c r="Q271" s="56"/>
      <c r="R271" s="1109"/>
      <c r="S271" s="56"/>
      <c r="T271" s="56"/>
      <c r="U271" s="1100"/>
      <c r="V271" s="56"/>
      <c r="W271" s="57"/>
    </row>
    <row r="272" spans="1:23" ht="51.75" customHeight="1">
      <c r="A272" s="615"/>
      <c r="B272" s="29"/>
      <c r="C272" s="30"/>
      <c r="D272" s="33"/>
      <c r="E272" s="34"/>
      <c r="F272" s="996"/>
      <c r="G272" s="32"/>
      <c r="H272" s="32"/>
      <c r="I272" s="32"/>
      <c r="J272" s="32"/>
      <c r="K272" s="32"/>
      <c r="L272" s="588"/>
      <c r="M272" s="32"/>
      <c r="N272" s="29"/>
      <c r="O272" s="29"/>
      <c r="P272" s="29"/>
      <c r="Q272" s="29"/>
      <c r="R272" s="1106"/>
      <c r="S272" s="29"/>
      <c r="T272" s="29"/>
      <c r="U272" s="1061"/>
      <c r="V272" s="29"/>
      <c r="W272" s="30"/>
    </row>
    <row r="273" spans="1:24" ht="51.75" customHeight="1">
      <c r="A273" s="615"/>
      <c r="B273" s="29"/>
      <c r="C273" s="39"/>
      <c r="D273" s="33"/>
      <c r="E273" s="34"/>
      <c r="F273" s="996"/>
      <c r="G273" s="32"/>
      <c r="H273" s="32"/>
      <c r="I273" s="32"/>
      <c r="J273" s="32"/>
      <c r="K273" s="32"/>
      <c r="L273" s="588"/>
      <c r="M273" s="32"/>
      <c r="N273" s="29"/>
      <c r="O273" s="29"/>
      <c r="P273" s="29"/>
      <c r="Q273" s="29"/>
      <c r="R273" s="1106"/>
      <c r="S273" s="29"/>
      <c r="T273" s="29"/>
      <c r="U273" s="1061"/>
      <c r="V273" s="29"/>
      <c r="W273" s="30"/>
    </row>
    <row r="274" spans="1:24" ht="51.75" customHeight="1">
      <c r="A274" s="70"/>
      <c r="B274" s="29"/>
      <c r="C274" s="30"/>
      <c r="D274" s="33"/>
      <c r="E274" s="34"/>
      <c r="F274" s="996"/>
      <c r="G274" s="32"/>
      <c r="H274" s="32"/>
      <c r="I274" s="32"/>
      <c r="J274" s="32"/>
      <c r="K274" s="32"/>
      <c r="L274" s="588"/>
      <c r="M274" s="32"/>
      <c r="N274" s="29"/>
      <c r="O274" s="29"/>
      <c r="P274" s="29"/>
      <c r="Q274" s="29"/>
      <c r="R274" s="1106"/>
      <c r="S274" s="29"/>
      <c r="T274" s="29"/>
      <c r="U274" s="1061"/>
      <c r="V274" s="29"/>
      <c r="W274" s="30"/>
    </row>
    <row r="275" spans="1:24" ht="51.75" customHeight="1">
      <c r="A275" s="69"/>
      <c r="B275" s="29"/>
      <c r="C275" s="30"/>
      <c r="D275" s="33"/>
      <c r="E275" s="34"/>
      <c r="F275" s="996"/>
      <c r="G275" s="32"/>
      <c r="H275" s="32"/>
      <c r="I275" s="32"/>
      <c r="J275" s="32"/>
      <c r="K275" s="32"/>
      <c r="L275" s="588"/>
      <c r="M275" s="32"/>
      <c r="N275" s="29"/>
      <c r="O275" s="29"/>
      <c r="P275" s="29"/>
      <c r="Q275" s="29"/>
      <c r="R275" s="1106"/>
      <c r="S275" s="29"/>
      <c r="T275" s="29"/>
      <c r="U275" s="1061"/>
      <c r="V275" s="29"/>
      <c r="W275" s="30"/>
    </row>
    <row r="276" spans="1:24" ht="51.75" customHeight="1">
      <c r="A276" s="75"/>
      <c r="B276" s="48"/>
      <c r="C276" s="49"/>
      <c r="D276" s="50"/>
      <c r="E276" s="51"/>
      <c r="F276" s="997"/>
      <c r="G276" s="52"/>
      <c r="H276" s="52"/>
      <c r="I276" s="52"/>
      <c r="J276" s="52"/>
      <c r="K276" s="52"/>
      <c r="L276" s="988"/>
      <c r="M276" s="52"/>
      <c r="N276" s="48"/>
      <c r="O276" s="48"/>
      <c r="P276" s="48"/>
      <c r="Q276" s="48"/>
      <c r="R276" s="1107"/>
      <c r="S276" s="48"/>
      <c r="T276" s="48"/>
      <c r="U276" s="1098"/>
      <c r="V276" s="48"/>
      <c r="W276" s="49"/>
    </row>
    <row r="277" spans="1:24" ht="51.75" customHeight="1">
      <c r="A277" s="75"/>
      <c r="B277" s="48"/>
      <c r="C277" s="49"/>
      <c r="D277" s="50"/>
      <c r="E277" s="51"/>
      <c r="F277" s="997"/>
      <c r="G277" s="52"/>
      <c r="H277" s="52"/>
      <c r="I277" s="52"/>
      <c r="J277" s="52"/>
      <c r="K277" s="52"/>
      <c r="L277" s="988"/>
      <c r="M277" s="52"/>
      <c r="N277" s="48"/>
      <c r="O277" s="48"/>
      <c r="P277" s="48"/>
      <c r="Q277" s="48"/>
      <c r="R277" s="1107"/>
      <c r="S277" s="48"/>
      <c r="T277" s="48"/>
      <c r="U277" s="1098"/>
      <c r="V277" s="48"/>
      <c r="W277" s="49"/>
    </row>
    <row r="278" spans="1:24" ht="51.75" customHeight="1">
      <c r="A278" s="62"/>
      <c r="B278" s="20"/>
      <c r="C278" s="27"/>
      <c r="D278" s="31"/>
      <c r="E278" s="23"/>
      <c r="F278" s="1037"/>
      <c r="G278" s="26"/>
      <c r="H278" s="26"/>
      <c r="I278" s="26"/>
      <c r="J278" s="26"/>
      <c r="K278" s="26"/>
      <c r="L278" s="578"/>
      <c r="M278" s="26"/>
      <c r="N278" s="20"/>
      <c r="O278" s="20"/>
      <c r="P278" s="20"/>
      <c r="Q278" s="20"/>
      <c r="R278" s="1108"/>
      <c r="S278" s="20"/>
      <c r="T278" s="20"/>
      <c r="U278" s="1099"/>
      <c r="V278" s="20"/>
      <c r="W278" s="27"/>
    </row>
    <row r="279" spans="1:24" ht="51.75" customHeight="1">
      <c r="A279" s="28"/>
      <c r="B279" s="29"/>
      <c r="C279" s="30"/>
      <c r="D279" s="33"/>
      <c r="E279" s="34"/>
      <c r="F279" s="996"/>
      <c r="G279" s="32"/>
      <c r="H279" s="32"/>
      <c r="I279" s="32"/>
      <c r="J279" s="32"/>
      <c r="K279" s="32"/>
      <c r="L279" s="588"/>
      <c r="M279" s="32"/>
      <c r="N279" s="29"/>
      <c r="O279" s="29"/>
      <c r="P279" s="29"/>
      <c r="Q279" s="29"/>
      <c r="R279" s="1106"/>
      <c r="S279" s="29"/>
      <c r="T279" s="29"/>
      <c r="U279" s="1061"/>
      <c r="V279" s="29"/>
      <c r="W279" s="30"/>
    </row>
    <row r="280" spans="1:24" ht="51.75" customHeight="1">
      <c r="A280" s="62"/>
      <c r="B280" s="20"/>
      <c r="C280" s="27"/>
      <c r="D280" s="31"/>
      <c r="E280" s="23"/>
      <c r="F280" s="1037"/>
      <c r="G280" s="26"/>
      <c r="H280" s="26"/>
      <c r="I280" s="26"/>
      <c r="J280" s="26"/>
      <c r="K280" s="26"/>
      <c r="L280" s="578"/>
      <c r="M280" s="26"/>
      <c r="N280" s="20"/>
      <c r="O280" s="20"/>
      <c r="P280" s="20"/>
      <c r="Q280" s="20"/>
      <c r="R280" s="1108"/>
      <c r="S280" s="20"/>
      <c r="T280" s="20"/>
      <c r="U280" s="1099"/>
      <c r="V280" s="20"/>
      <c r="W280" s="27"/>
    </row>
    <row r="281" spans="1:24" ht="51.75" customHeight="1">
      <c r="A281" s="28"/>
      <c r="B281" s="29"/>
      <c r="C281" s="30"/>
      <c r="D281" s="33"/>
      <c r="E281" s="34"/>
      <c r="F281" s="996"/>
      <c r="G281" s="32"/>
      <c r="H281" s="32"/>
      <c r="I281" s="32"/>
      <c r="J281" s="32"/>
      <c r="K281" s="32"/>
      <c r="L281" s="588"/>
      <c r="M281" s="32"/>
      <c r="N281" s="29"/>
      <c r="O281" s="29"/>
      <c r="P281" s="29"/>
      <c r="Q281" s="29"/>
      <c r="R281" s="1106"/>
      <c r="S281" s="29"/>
      <c r="T281" s="29"/>
      <c r="U281" s="1061"/>
      <c r="V281" s="29"/>
      <c r="W281" s="30"/>
    </row>
    <row r="282" spans="1:24" ht="51.75" customHeight="1">
      <c r="A282" s="62"/>
      <c r="B282" s="20"/>
      <c r="C282" s="27"/>
      <c r="D282" s="31"/>
      <c r="E282" s="23"/>
      <c r="F282" s="1037"/>
      <c r="G282" s="26"/>
      <c r="H282" s="26"/>
      <c r="I282" s="26"/>
      <c r="J282" s="26"/>
      <c r="K282" s="26"/>
      <c r="L282" s="578"/>
      <c r="M282" s="26"/>
      <c r="N282" s="20"/>
      <c r="O282" s="20"/>
      <c r="P282" s="20"/>
      <c r="Q282" s="20"/>
      <c r="R282" s="1108"/>
      <c r="S282" s="20"/>
      <c r="T282" s="20"/>
      <c r="U282" s="1099"/>
      <c r="V282" s="20"/>
      <c r="W282" s="27"/>
    </row>
    <row r="283" spans="1:24" ht="51.75" customHeight="1">
      <c r="A283" s="62"/>
      <c r="B283" s="20"/>
      <c r="C283" s="27"/>
      <c r="D283" s="31"/>
      <c r="E283" s="23"/>
      <c r="F283" s="1037"/>
      <c r="G283" s="26"/>
      <c r="H283" s="26"/>
      <c r="I283" s="26"/>
      <c r="J283" s="26"/>
      <c r="K283" s="26"/>
      <c r="L283" s="578"/>
      <c r="M283" s="26"/>
      <c r="N283" s="20"/>
      <c r="O283" s="20"/>
      <c r="P283" s="20"/>
      <c r="Q283" s="20"/>
      <c r="R283" s="1108"/>
      <c r="S283" s="20"/>
      <c r="T283" s="20"/>
      <c r="U283" s="1099"/>
      <c r="V283" s="20"/>
      <c r="W283" s="27"/>
      <c r="X283" s="1"/>
    </row>
    <row r="284" spans="1:24" ht="51.75" customHeight="1">
      <c r="A284" s="28"/>
      <c r="B284" s="29"/>
      <c r="C284" s="30"/>
      <c r="D284" s="33"/>
      <c r="E284" s="34"/>
      <c r="F284" s="996"/>
      <c r="G284" s="32"/>
      <c r="H284" s="32"/>
      <c r="I284" s="32"/>
      <c r="J284" s="32"/>
      <c r="K284" s="32"/>
      <c r="L284" s="588"/>
      <c r="M284" s="32"/>
      <c r="N284" s="29"/>
      <c r="O284" s="29"/>
      <c r="P284" s="29"/>
      <c r="Q284" s="29"/>
      <c r="R284" s="1106"/>
      <c r="S284" s="29"/>
      <c r="T284" s="29"/>
      <c r="U284" s="1061"/>
      <c r="V284" s="29"/>
      <c r="W284" s="30"/>
      <c r="X284" s="1"/>
    </row>
    <row r="285" spans="1:24" ht="51.75" customHeight="1" thickBot="1">
      <c r="A285" s="76"/>
      <c r="B285" s="64"/>
      <c r="C285" s="65"/>
      <c r="D285" s="66"/>
      <c r="E285" s="67"/>
      <c r="F285" s="1039"/>
      <c r="G285" s="68"/>
      <c r="H285" s="68"/>
      <c r="I285" s="68"/>
      <c r="J285" s="68"/>
      <c r="K285" s="68"/>
      <c r="L285" s="990"/>
      <c r="M285" s="68"/>
      <c r="N285" s="64"/>
      <c r="O285" s="64"/>
      <c r="P285" s="64"/>
      <c r="Q285" s="64"/>
      <c r="R285" s="1110"/>
      <c r="S285" s="64"/>
      <c r="T285" s="64"/>
      <c r="U285" s="1101"/>
      <c r="V285" s="64"/>
      <c r="W285" s="65"/>
    </row>
    <row r="286" spans="1:24" ht="51.75" customHeight="1">
      <c r="A286" s="71"/>
      <c r="B286" s="71"/>
      <c r="C286" s="71"/>
      <c r="D286" s="72"/>
      <c r="E286" s="72"/>
      <c r="F286" s="1000"/>
      <c r="G286" s="71"/>
      <c r="H286" s="71"/>
      <c r="I286" s="71"/>
      <c r="J286" s="71"/>
      <c r="K286" s="71"/>
      <c r="L286" s="573"/>
      <c r="M286" s="71"/>
      <c r="N286" s="71"/>
      <c r="O286" s="71"/>
      <c r="P286" s="71"/>
      <c r="Q286" s="71"/>
      <c r="R286" s="1000"/>
      <c r="S286" s="71"/>
      <c r="T286" s="71"/>
      <c r="U286" s="1102"/>
      <c r="V286" s="71"/>
      <c r="W286" s="71"/>
      <c r="X286" s="10"/>
    </row>
    <row r="287" spans="1:24" ht="51.75" customHeight="1">
      <c r="A287" s="1" t="s">
        <v>1</v>
      </c>
      <c r="B287" s="2"/>
      <c r="C287" s="1"/>
      <c r="D287" s="1"/>
      <c r="E287" s="2"/>
      <c r="G287" s="1"/>
      <c r="H287" s="1"/>
      <c r="I287" s="1"/>
      <c r="J287" s="1"/>
      <c r="K287" s="1"/>
      <c r="L287" s="572"/>
      <c r="M287" s="1"/>
      <c r="N287" s="1"/>
      <c r="O287" s="1"/>
      <c r="P287" s="1"/>
      <c r="Q287" s="1"/>
      <c r="S287" s="1"/>
      <c r="T287" s="1"/>
      <c r="V287" s="1"/>
      <c r="W287" s="1"/>
      <c r="X287" s="1"/>
    </row>
    <row r="288" spans="1:24" ht="51.75" customHeight="1">
      <c r="A288" s="1" t="s">
        <v>9449</v>
      </c>
      <c r="B288" s="1"/>
      <c r="C288" s="2"/>
      <c r="D288" s="1"/>
      <c r="E288" s="2"/>
      <c r="G288" s="1"/>
      <c r="H288" s="1"/>
      <c r="I288" s="1"/>
      <c r="J288" s="1"/>
      <c r="K288" s="1"/>
      <c r="L288" s="572"/>
      <c r="M288" s="1"/>
      <c r="N288" s="1"/>
      <c r="O288" s="1"/>
      <c r="P288" s="1"/>
      <c r="Q288" s="1"/>
      <c r="S288" s="1"/>
      <c r="T288" s="1"/>
      <c r="V288" s="1"/>
      <c r="W288" s="1"/>
      <c r="X288" s="1"/>
    </row>
    <row r="289" spans="1:24" ht="51.75" customHeight="1" thickBot="1">
      <c r="E289" s="4"/>
      <c r="F289" s="1035"/>
      <c r="G289" s="4"/>
      <c r="H289" s="4"/>
      <c r="I289" s="4"/>
    </row>
    <row r="290" spans="1:24" ht="51.75" customHeight="1">
      <c r="A290" s="5" t="s">
        <v>3</v>
      </c>
      <c r="B290" s="6" t="s">
        <v>4</v>
      </c>
      <c r="C290" s="7" t="s">
        <v>5</v>
      </c>
      <c r="D290" s="8" t="s">
        <v>6</v>
      </c>
      <c r="E290" s="9" t="s">
        <v>6</v>
      </c>
      <c r="F290" s="998"/>
      <c r="G290" s="3777" t="s">
        <v>9502</v>
      </c>
      <c r="H290" s="3777"/>
      <c r="I290" s="977"/>
      <c r="J290" s="3777" t="s">
        <v>9503</v>
      </c>
      <c r="K290" s="3777"/>
      <c r="L290" s="985"/>
      <c r="M290" s="3777" t="s">
        <v>9527</v>
      </c>
      <c r="N290" s="3777"/>
      <c r="O290" s="977"/>
      <c r="P290" s="3777" t="s">
        <v>5436</v>
      </c>
      <c r="Q290" s="3777"/>
      <c r="R290" s="1105"/>
      <c r="S290" s="977"/>
      <c r="T290" s="977"/>
      <c r="U290" s="1096"/>
      <c r="V290" s="3777"/>
      <c r="W290" s="3777"/>
      <c r="X290" s="10"/>
    </row>
    <row r="291" spans="1:24" ht="51.75" customHeight="1" thickBot="1">
      <c r="A291" s="11"/>
      <c r="B291" s="12"/>
      <c r="C291" s="13" t="s">
        <v>11</v>
      </c>
      <c r="D291" s="14" t="s">
        <v>12</v>
      </c>
      <c r="E291" s="15" t="s">
        <v>13</v>
      </c>
      <c r="F291" s="999"/>
      <c r="G291" s="17" t="s">
        <v>9453</v>
      </c>
      <c r="H291" s="17" t="s">
        <v>16</v>
      </c>
      <c r="I291" s="17"/>
      <c r="J291" s="17" t="s">
        <v>9454</v>
      </c>
      <c r="K291" s="17" t="s">
        <v>16</v>
      </c>
      <c r="L291" s="986"/>
      <c r="M291" s="17" t="s">
        <v>9454</v>
      </c>
      <c r="N291" s="17" t="s">
        <v>16</v>
      </c>
      <c r="O291" s="17"/>
      <c r="P291" s="17" t="s">
        <v>9454</v>
      </c>
      <c r="Q291" s="17" t="s">
        <v>16</v>
      </c>
      <c r="R291" s="1060"/>
      <c r="S291" s="17"/>
      <c r="T291" s="17"/>
      <c r="U291" s="1097"/>
      <c r="V291" s="17" t="s">
        <v>9454</v>
      </c>
      <c r="W291" s="18" t="s">
        <v>16</v>
      </c>
      <c r="X291" s="10"/>
    </row>
    <row r="292" spans="1:24" ht="51.75" customHeight="1">
      <c r="A292" s="62"/>
      <c r="B292" s="20"/>
      <c r="C292" s="21"/>
      <c r="D292" s="22"/>
      <c r="E292" s="23"/>
      <c r="F292" s="1040"/>
      <c r="G292" s="25"/>
      <c r="H292" s="25"/>
      <c r="I292" s="25"/>
      <c r="J292" s="25"/>
      <c r="K292" s="26"/>
      <c r="L292" s="578"/>
      <c r="M292" s="26"/>
      <c r="N292" s="20"/>
      <c r="O292" s="20"/>
      <c r="P292" s="20"/>
      <c r="Q292" s="20"/>
      <c r="R292" s="1108"/>
      <c r="S292" s="20"/>
      <c r="T292" s="20"/>
      <c r="U292" s="1099"/>
      <c r="V292" s="20"/>
      <c r="W292" s="27"/>
    </row>
    <row r="293" spans="1:24" ht="51.75" customHeight="1">
      <c r="A293" s="28"/>
      <c r="B293" s="29"/>
      <c r="C293" s="30"/>
      <c r="D293" s="31"/>
      <c r="E293" s="23"/>
      <c r="F293" s="996"/>
      <c r="G293" s="29"/>
      <c r="H293" s="29"/>
      <c r="I293" s="29"/>
      <c r="J293" s="29"/>
      <c r="K293" s="32"/>
      <c r="L293" s="588"/>
      <c r="M293" s="32"/>
      <c r="N293" s="29"/>
      <c r="O293" s="29"/>
      <c r="P293" s="29"/>
      <c r="Q293" s="29"/>
      <c r="R293" s="1106"/>
      <c r="S293" s="29"/>
      <c r="T293" s="29"/>
      <c r="U293" s="1061"/>
      <c r="V293" s="29"/>
      <c r="W293" s="30"/>
    </row>
    <row r="294" spans="1:24" ht="51.75" customHeight="1">
      <c r="A294" s="28"/>
      <c r="B294" s="29"/>
      <c r="C294" s="30"/>
      <c r="D294" s="33"/>
      <c r="E294" s="34"/>
      <c r="F294" s="996"/>
      <c r="G294" s="29"/>
      <c r="H294" s="29"/>
      <c r="I294" s="29"/>
      <c r="J294" s="29"/>
      <c r="K294" s="32"/>
      <c r="L294" s="588"/>
      <c r="M294" s="32"/>
      <c r="N294" s="29"/>
      <c r="O294" s="29"/>
      <c r="P294" s="29"/>
      <c r="Q294" s="29"/>
      <c r="R294" s="1106"/>
      <c r="S294" s="29"/>
      <c r="T294" s="29"/>
      <c r="U294" s="1061"/>
      <c r="V294" s="29"/>
      <c r="W294" s="30"/>
    </row>
    <row r="295" spans="1:24" ht="51.75" customHeight="1">
      <c r="A295" s="28"/>
      <c r="B295" s="29"/>
      <c r="C295" s="30"/>
      <c r="D295" s="33"/>
      <c r="E295" s="34"/>
      <c r="F295" s="996"/>
      <c r="G295" s="32"/>
      <c r="H295" s="32"/>
      <c r="I295" s="32"/>
      <c r="J295" s="32"/>
      <c r="K295" s="32"/>
      <c r="L295" s="588"/>
      <c r="M295" s="32"/>
      <c r="N295" s="29"/>
      <c r="O295" s="29"/>
      <c r="P295" s="29"/>
      <c r="Q295" s="29"/>
      <c r="R295" s="1106"/>
      <c r="S295" s="29"/>
      <c r="T295" s="29"/>
      <c r="U295" s="1061"/>
      <c r="V295" s="29"/>
      <c r="W295" s="30"/>
    </row>
    <row r="296" spans="1:24" ht="51.75" customHeight="1">
      <c r="A296" s="28"/>
      <c r="B296" s="29"/>
      <c r="C296" s="30"/>
      <c r="D296" s="33"/>
      <c r="E296" s="34"/>
      <c r="F296" s="996"/>
      <c r="G296" s="32"/>
      <c r="H296" s="32"/>
      <c r="I296" s="32"/>
      <c r="J296" s="32"/>
      <c r="K296" s="32"/>
      <c r="L296" s="588"/>
      <c r="M296" s="32"/>
      <c r="N296" s="29"/>
      <c r="O296" s="29"/>
      <c r="P296" s="29"/>
      <c r="Q296" s="29"/>
      <c r="R296" s="1106"/>
      <c r="S296" s="29"/>
      <c r="T296" s="29"/>
      <c r="U296" s="1061"/>
      <c r="V296" s="29"/>
      <c r="W296" s="30"/>
    </row>
    <row r="297" spans="1:24" ht="51.75" customHeight="1">
      <c r="A297" s="28"/>
      <c r="B297" s="29"/>
      <c r="C297" s="30"/>
      <c r="D297" s="33"/>
      <c r="E297" s="34"/>
      <c r="F297" s="996"/>
      <c r="G297" s="32"/>
      <c r="H297" s="32"/>
      <c r="I297" s="32"/>
      <c r="J297" s="32"/>
      <c r="K297" s="32"/>
      <c r="L297" s="588"/>
      <c r="M297" s="32"/>
      <c r="N297" s="29"/>
      <c r="O297" s="29"/>
      <c r="P297" s="29"/>
      <c r="Q297" s="29"/>
      <c r="R297" s="1106"/>
      <c r="S297" s="29"/>
      <c r="T297" s="29"/>
      <c r="U297" s="1061"/>
      <c r="V297" s="29"/>
      <c r="W297" s="30"/>
    </row>
    <row r="298" spans="1:24" ht="51.75" customHeight="1">
      <c r="A298" s="28"/>
      <c r="B298" s="29"/>
      <c r="C298" s="30"/>
      <c r="D298" s="33"/>
      <c r="E298" s="34"/>
      <c r="F298" s="996"/>
      <c r="G298" s="32"/>
      <c r="H298" s="32"/>
      <c r="I298" s="32"/>
      <c r="J298" s="32"/>
      <c r="K298" s="32"/>
      <c r="L298" s="588"/>
      <c r="M298" s="32"/>
      <c r="N298" s="29"/>
      <c r="O298" s="29"/>
      <c r="P298" s="29"/>
      <c r="Q298" s="29"/>
      <c r="R298" s="1106"/>
      <c r="S298" s="29"/>
      <c r="T298" s="29"/>
      <c r="U298" s="1061"/>
      <c r="V298" s="29"/>
      <c r="W298" s="30"/>
    </row>
    <row r="299" spans="1:24" ht="51.75" customHeight="1">
      <c r="A299" s="28"/>
      <c r="B299" s="29"/>
      <c r="C299" s="30"/>
      <c r="D299" s="33"/>
      <c r="E299" s="34"/>
      <c r="F299" s="996"/>
      <c r="G299" s="32"/>
      <c r="H299" s="32"/>
      <c r="I299" s="32"/>
      <c r="J299" s="32"/>
      <c r="K299" s="32"/>
      <c r="L299" s="588"/>
      <c r="M299" s="32"/>
      <c r="N299" s="29"/>
      <c r="O299" s="29"/>
      <c r="P299" s="29"/>
      <c r="Q299" s="29"/>
      <c r="R299" s="1106"/>
      <c r="S299" s="29"/>
      <c r="T299" s="29"/>
      <c r="U299" s="1061"/>
      <c r="V299" s="29"/>
      <c r="W299" s="30"/>
    </row>
    <row r="300" spans="1:24" ht="51.75" customHeight="1">
      <c r="A300" s="28"/>
      <c r="B300" s="29"/>
      <c r="C300" s="30"/>
      <c r="D300" s="33"/>
      <c r="E300" s="34"/>
      <c r="F300" s="996"/>
      <c r="G300" s="32"/>
      <c r="H300" s="32"/>
      <c r="I300" s="32"/>
      <c r="J300" s="32"/>
      <c r="K300" s="32"/>
      <c r="L300" s="588"/>
      <c r="M300" s="32"/>
      <c r="N300" s="29"/>
      <c r="O300" s="29"/>
      <c r="P300" s="29"/>
      <c r="Q300" s="29"/>
      <c r="R300" s="1106"/>
      <c r="S300" s="29"/>
      <c r="T300" s="29"/>
      <c r="U300" s="1061"/>
      <c r="V300" s="29"/>
      <c r="W300" s="30"/>
    </row>
    <row r="301" spans="1:24" ht="51.75" customHeight="1">
      <c r="A301" s="28"/>
      <c r="B301" s="29"/>
      <c r="C301" s="30"/>
      <c r="D301" s="33"/>
      <c r="E301" s="34"/>
      <c r="F301" s="996"/>
      <c r="G301" s="32"/>
      <c r="H301" s="32"/>
      <c r="I301" s="32"/>
      <c r="J301" s="32"/>
      <c r="K301" s="32"/>
      <c r="L301" s="588"/>
      <c r="M301" s="32"/>
      <c r="N301" s="29"/>
      <c r="O301" s="29"/>
      <c r="P301" s="29"/>
      <c r="Q301" s="29"/>
      <c r="R301" s="1106"/>
      <c r="S301" s="29"/>
      <c r="T301" s="29"/>
      <c r="U301" s="1061"/>
      <c r="V301" s="29"/>
      <c r="W301" s="30"/>
    </row>
    <row r="302" spans="1:24" ht="51.75" customHeight="1">
      <c r="A302" s="28"/>
      <c r="B302" s="29"/>
      <c r="C302" s="30"/>
      <c r="D302" s="33"/>
      <c r="E302" s="34"/>
      <c r="F302" s="996"/>
      <c r="G302" s="32"/>
      <c r="H302" s="32"/>
      <c r="I302" s="32"/>
      <c r="J302" s="32"/>
      <c r="K302" s="32"/>
      <c r="L302" s="588"/>
      <c r="M302" s="32"/>
      <c r="N302" s="29"/>
      <c r="O302" s="29"/>
      <c r="P302" s="29"/>
      <c r="Q302" s="29"/>
      <c r="R302" s="1106"/>
      <c r="S302" s="29"/>
      <c r="T302" s="29"/>
      <c r="U302" s="1061"/>
      <c r="V302" s="29"/>
      <c r="W302" s="30"/>
    </row>
    <row r="303" spans="1:24" ht="51.75" customHeight="1">
      <c r="A303" s="28"/>
      <c r="B303" s="29"/>
      <c r="C303" s="30"/>
      <c r="D303" s="33"/>
      <c r="E303" s="34"/>
      <c r="F303" s="996"/>
      <c r="G303" s="32"/>
      <c r="H303" s="32"/>
      <c r="I303" s="32"/>
      <c r="J303" s="32"/>
      <c r="K303" s="32"/>
      <c r="L303" s="588"/>
      <c r="M303" s="32"/>
      <c r="N303" s="29"/>
      <c r="O303" s="29"/>
      <c r="P303" s="29"/>
      <c r="Q303" s="29"/>
      <c r="R303" s="1106"/>
      <c r="S303" s="29"/>
      <c r="T303" s="29"/>
      <c r="U303" s="1061"/>
      <c r="V303" s="29"/>
      <c r="W303" s="30"/>
    </row>
    <row r="304" spans="1:24" ht="51.75" customHeight="1">
      <c r="A304" s="28"/>
      <c r="B304" s="29"/>
      <c r="C304" s="30"/>
      <c r="D304" s="33"/>
      <c r="E304" s="34"/>
      <c r="F304" s="996"/>
      <c r="G304" s="32"/>
      <c r="H304" s="32"/>
      <c r="I304" s="32"/>
      <c r="J304" s="32"/>
      <c r="K304" s="32"/>
      <c r="L304" s="588"/>
      <c r="M304" s="32"/>
      <c r="N304" s="29"/>
      <c r="O304" s="29"/>
      <c r="P304" s="29"/>
      <c r="Q304" s="29"/>
      <c r="R304" s="1106"/>
      <c r="S304" s="29"/>
      <c r="T304" s="29"/>
      <c r="U304" s="1061"/>
      <c r="V304" s="29"/>
      <c r="W304" s="30"/>
    </row>
    <row r="305" spans="1:23" ht="51.75" customHeight="1">
      <c r="A305" s="28"/>
      <c r="B305" s="29"/>
      <c r="C305" s="30"/>
      <c r="D305" s="33"/>
      <c r="E305" s="34"/>
      <c r="F305" s="996"/>
      <c r="G305" s="32"/>
      <c r="H305" s="32"/>
      <c r="I305" s="32"/>
      <c r="J305" s="32"/>
      <c r="K305" s="32"/>
      <c r="L305" s="588"/>
      <c r="M305" s="32"/>
      <c r="N305" s="29"/>
      <c r="O305" s="29"/>
      <c r="P305" s="29"/>
      <c r="Q305" s="29"/>
      <c r="R305" s="1106"/>
      <c r="S305" s="29"/>
      <c r="T305" s="29"/>
      <c r="U305" s="1061"/>
      <c r="V305" s="29"/>
      <c r="W305" s="30"/>
    </row>
    <row r="306" spans="1:23" ht="51.75" customHeight="1">
      <c r="A306" s="28"/>
      <c r="B306" s="29"/>
      <c r="C306" s="30"/>
      <c r="D306" s="33"/>
      <c r="E306" s="34"/>
      <c r="F306" s="996"/>
      <c r="G306" s="32"/>
      <c r="H306" s="32"/>
      <c r="I306" s="32"/>
      <c r="J306" s="32"/>
      <c r="K306" s="32"/>
      <c r="L306" s="588"/>
      <c r="M306" s="32"/>
      <c r="N306" s="29"/>
      <c r="O306" s="29"/>
      <c r="P306" s="29"/>
      <c r="Q306" s="29"/>
      <c r="R306" s="1106"/>
      <c r="S306" s="29"/>
      <c r="T306" s="29"/>
      <c r="U306" s="1061"/>
      <c r="V306" s="29"/>
      <c r="W306" s="30"/>
    </row>
    <row r="307" spans="1:23" ht="51.75" customHeight="1">
      <c r="A307" s="28"/>
      <c r="B307" s="29"/>
      <c r="C307" s="30"/>
      <c r="D307" s="33"/>
      <c r="E307" s="34"/>
      <c r="F307" s="996"/>
      <c r="G307" s="32"/>
      <c r="H307" s="32"/>
      <c r="I307" s="32"/>
      <c r="J307" s="32"/>
      <c r="K307" s="32"/>
      <c r="L307" s="588"/>
      <c r="M307" s="32"/>
      <c r="N307" s="29"/>
      <c r="O307" s="29"/>
      <c r="P307" s="29"/>
      <c r="Q307" s="29"/>
      <c r="R307" s="1106"/>
      <c r="S307" s="29"/>
      <c r="T307" s="29"/>
      <c r="U307" s="1061"/>
      <c r="V307" s="29"/>
      <c r="W307" s="30"/>
    </row>
    <row r="308" spans="1:23" ht="51.75" customHeight="1">
      <c r="A308" s="28"/>
      <c r="B308" s="29"/>
      <c r="C308" s="30"/>
      <c r="D308" s="33"/>
      <c r="E308" s="34"/>
      <c r="F308" s="996"/>
      <c r="G308" s="32"/>
      <c r="H308" s="32"/>
      <c r="I308" s="32"/>
      <c r="J308" s="32"/>
      <c r="K308" s="32"/>
      <c r="L308" s="588"/>
      <c r="M308" s="32"/>
      <c r="N308" s="29"/>
      <c r="O308" s="29"/>
      <c r="P308" s="29"/>
      <c r="Q308" s="29"/>
      <c r="R308" s="1106"/>
      <c r="S308" s="29"/>
      <c r="T308" s="29"/>
      <c r="U308" s="1061"/>
      <c r="V308" s="29"/>
      <c r="W308" s="30"/>
    </row>
    <row r="309" spans="1:23" ht="51.75" customHeight="1">
      <c r="A309" s="28"/>
      <c r="B309" s="29"/>
      <c r="C309" s="30"/>
      <c r="D309" s="33"/>
      <c r="E309" s="34"/>
      <c r="F309" s="996"/>
      <c r="G309" s="32"/>
      <c r="H309" s="32"/>
      <c r="I309" s="32"/>
      <c r="J309" s="32"/>
      <c r="K309" s="32"/>
      <c r="L309" s="588"/>
      <c r="M309" s="32"/>
      <c r="N309" s="29"/>
      <c r="O309" s="29"/>
      <c r="P309" s="29"/>
      <c r="Q309" s="29"/>
      <c r="R309" s="1106"/>
      <c r="S309" s="29"/>
      <c r="T309" s="29"/>
      <c r="U309" s="1061"/>
      <c r="V309" s="29"/>
      <c r="W309" s="30"/>
    </row>
    <row r="310" spans="1:23" ht="51.75" customHeight="1">
      <c r="A310" s="28"/>
      <c r="B310" s="29"/>
      <c r="C310" s="30"/>
      <c r="D310" s="33"/>
      <c r="E310" s="34"/>
      <c r="F310" s="996"/>
      <c r="G310" s="32"/>
      <c r="H310" s="32"/>
      <c r="I310" s="32"/>
      <c r="J310" s="32"/>
      <c r="K310" s="32"/>
      <c r="L310" s="588"/>
      <c r="M310" s="32"/>
      <c r="N310" s="29"/>
      <c r="O310" s="29"/>
      <c r="P310" s="29"/>
      <c r="Q310" s="29"/>
      <c r="R310" s="1106"/>
      <c r="S310" s="29"/>
      <c r="T310" s="29"/>
      <c r="U310" s="1061"/>
      <c r="V310" s="29"/>
      <c r="W310" s="30"/>
    </row>
    <row r="311" spans="1:23" ht="51.75" customHeight="1">
      <c r="A311" s="28"/>
      <c r="B311" s="29"/>
      <c r="C311" s="30"/>
      <c r="D311" s="40"/>
      <c r="E311" s="34"/>
      <c r="F311" s="996"/>
      <c r="G311" s="32"/>
      <c r="H311" s="32"/>
      <c r="I311" s="32"/>
      <c r="J311" s="32"/>
      <c r="K311" s="32"/>
      <c r="L311" s="588"/>
      <c r="M311" s="32"/>
      <c r="N311" s="29"/>
      <c r="O311" s="29"/>
      <c r="P311" s="29"/>
      <c r="Q311" s="29"/>
      <c r="R311" s="1106"/>
      <c r="S311" s="29"/>
      <c r="T311" s="29"/>
      <c r="U311" s="1061"/>
      <c r="V311" s="29"/>
      <c r="W311" s="30"/>
    </row>
    <row r="312" spans="1:23" ht="51.75" customHeight="1">
      <c r="A312" s="74"/>
      <c r="B312" s="42"/>
      <c r="C312" s="43"/>
      <c r="D312" s="44"/>
      <c r="E312" s="45"/>
      <c r="F312" s="996"/>
      <c r="G312" s="46"/>
      <c r="H312" s="46"/>
      <c r="I312" s="46"/>
      <c r="J312" s="46"/>
      <c r="K312" s="46"/>
      <c r="L312" s="987"/>
      <c r="M312" s="46"/>
      <c r="N312" s="42"/>
      <c r="O312" s="42"/>
      <c r="P312" s="42"/>
      <c r="Q312" s="42"/>
      <c r="R312" s="1106"/>
      <c r="S312" s="42"/>
      <c r="T312" s="42"/>
      <c r="U312" s="1061"/>
      <c r="V312" s="42"/>
      <c r="W312" s="43"/>
    </row>
    <row r="313" spans="1:23" ht="51.75" customHeight="1">
      <c r="A313" s="74"/>
      <c r="B313" s="42"/>
      <c r="C313" s="43"/>
      <c r="D313" s="44"/>
      <c r="E313" s="45"/>
      <c r="F313" s="996"/>
      <c r="G313" s="46"/>
      <c r="H313" s="46"/>
      <c r="I313" s="46"/>
      <c r="J313" s="46"/>
      <c r="K313" s="46"/>
      <c r="L313" s="987"/>
      <c r="M313" s="46"/>
      <c r="N313" s="42"/>
      <c r="O313" s="42"/>
      <c r="P313" s="42"/>
      <c r="Q313" s="42"/>
      <c r="R313" s="1106"/>
      <c r="S313" s="42"/>
      <c r="T313" s="42"/>
      <c r="U313" s="1061"/>
      <c r="V313" s="42"/>
      <c r="W313" s="43"/>
    </row>
    <row r="314" spans="1:23" ht="51.75" customHeight="1">
      <c r="A314" s="28"/>
      <c r="B314" s="29"/>
      <c r="C314" s="30"/>
      <c r="D314" s="40"/>
      <c r="E314" s="34"/>
      <c r="F314" s="996"/>
      <c r="G314" s="32"/>
      <c r="H314" s="32"/>
      <c r="I314" s="32"/>
      <c r="J314" s="32"/>
      <c r="K314" s="32"/>
      <c r="L314" s="588"/>
      <c r="M314" s="32"/>
      <c r="N314" s="29"/>
      <c r="O314" s="29"/>
      <c r="P314" s="29"/>
      <c r="Q314" s="29"/>
      <c r="R314" s="1106"/>
      <c r="S314" s="29"/>
      <c r="T314" s="29"/>
      <c r="U314" s="1061"/>
      <c r="V314" s="29"/>
      <c r="W314" s="30"/>
    </row>
    <row r="315" spans="1:23" ht="51.75" customHeight="1">
      <c r="A315" s="75"/>
      <c r="B315" s="48"/>
      <c r="C315" s="49"/>
      <c r="D315" s="50"/>
      <c r="E315" s="51"/>
      <c r="F315" s="997"/>
      <c r="G315" s="52"/>
      <c r="H315" s="52"/>
      <c r="I315" s="52"/>
      <c r="J315" s="52"/>
      <c r="K315" s="52"/>
      <c r="L315" s="988"/>
      <c r="M315" s="52"/>
      <c r="N315" s="48"/>
      <c r="O315" s="48"/>
      <c r="P315" s="48"/>
      <c r="Q315" s="48"/>
      <c r="R315" s="1107"/>
      <c r="S315" s="48"/>
      <c r="T315" s="48"/>
      <c r="U315" s="1098"/>
      <c r="V315" s="48"/>
      <c r="W315" s="49"/>
    </row>
    <row r="316" spans="1:23" ht="51.75" customHeight="1">
      <c r="A316" s="75"/>
      <c r="B316" s="48"/>
      <c r="C316" s="49"/>
      <c r="D316" s="50"/>
      <c r="E316" s="51"/>
      <c r="F316" s="997"/>
      <c r="G316" s="52"/>
      <c r="H316" s="52"/>
      <c r="I316" s="52"/>
      <c r="J316" s="52"/>
      <c r="K316" s="52"/>
      <c r="L316" s="988"/>
      <c r="M316" s="52"/>
      <c r="N316" s="48"/>
      <c r="O316" s="48"/>
      <c r="P316" s="48"/>
      <c r="Q316" s="48"/>
      <c r="R316" s="1107"/>
      <c r="S316" s="48"/>
      <c r="T316" s="48"/>
      <c r="U316" s="1098"/>
      <c r="V316" s="48"/>
      <c r="W316" s="49"/>
    </row>
    <row r="317" spans="1:23" ht="51.75" customHeight="1">
      <c r="A317" s="62"/>
      <c r="B317" s="20"/>
      <c r="C317" s="27"/>
      <c r="D317" s="31"/>
      <c r="E317" s="23"/>
      <c r="F317" s="1037"/>
      <c r="G317" s="26"/>
      <c r="H317" s="26"/>
      <c r="I317" s="26"/>
      <c r="J317" s="26"/>
      <c r="K317" s="26"/>
      <c r="L317" s="578"/>
      <c r="M317" s="26"/>
      <c r="N317" s="20"/>
      <c r="O317" s="20"/>
      <c r="P317" s="20"/>
      <c r="Q317" s="20"/>
      <c r="R317" s="1108"/>
      <c r="S317" s="20"/>
      <c r="T317" s="20"/>
      <c r="U317" s="1099"/>
      <c r="V317" s="20"/>
      <c r="W317" s="27"/>
    </row>
    <row r="318" spans="1:23" ht="51.75" customHeight="1">
      <c r="A318" s="28"/>
      <c r="B318" s="29"/>
      <c r="C318" s="30"/>
      <c r="D318" s="33"/>
      <c r="E318" s="34"/>
      <c r="F318" s="996"/>
      <c r="G318" s="32"/>
      <c r="H318" s="32"/>
      <c r="I318" s="32"/>
      <c r="J318" s="32"/>
      <c r="K318" s="32"/>
      <c r="L318" s="588"/>
      <c r="M318" s="32"/>
      <c r="N318" s="29"/>
      <c r="O318" s="29"/>
      <c r="P318" s="29"/>
      <c r="Q318" s="29"/>
      <c r="R318" s="1106"/>
      <c r="S318" s="29"/>
      <c r="T318" s="29"/>
      <c r="U318" s="1061"/>
      <c r="V318" s="29"/>
      <c r="W318" s="30"/>
    </row>
    <row r="319" spans="1:23" ht="51.75" customHeight="1">
      <c r="A319" s="62"/>
      <c r="B319" s="20"/>
      <c r="C319" s="27"/>
      <c r="D319" s="31"/>
      <c r="E319" s="23"/>
      <c r="F319" s="1037"/>
      <c r="G319" s="26"/>
      <c r="H319" s="26"/>
      <c r="I319" s="26"/>
      <c r="J319" s="26"/>
      <c r="K319" s="26"/>
      <c r="L319" s="578"/>
      <c r="M319" s="26"/>
      <c r="N319" s="20"/>
      <c r="O319" s="20"/>
      <c r="P319" s="20"/>
      <c r="Q319" s="20"/>
      <c r="R319" s="1108"/>
      <c r="S319" s="20"/>
      <c r="T319" s="20"/>
      <c r="U319" s="1099"/>
      <c r="V319" s="20"/>
      <c r="W319" s="27"/>
    </row>
    <row r="320" spans="1:23" ht="51.75" customHeight="1">
      <c r="A320" s="28"/>
      <c r="B320" s="29"/>
      <c r="C320" s="30"/>
      <c r="D320" s="33"/>
      <c r="E320" s="34"/>
      <c r="F320" s="996"/>
      <c r="G320" s="32"/>
      <c r="H320" s="32"/>
      <c r="I320" s="32"/>
      <c r="J320" s="32"/>
      <c r="K320" s="32"/>
      <c r="L320" s="588"/>
      <c r="M320" s="32"/>
      <c r="N320" s="29"/>
      <c r="O320" s="29"/>
      <c r="P320" s="29"/>
      <c r="Q320" s="29"/>
      <c r="R320" s="1106"/>
      <c r="S320" s="29"/>
      <c r="T320" s="29"/>
      <c r="U320" s="1061"/>
      <c r="V320" s="29"/>
      <c r="W320" s="30"/>
    </row>
    <row r="321" spans="1:24" ht="51.75" customHeight="1">
      <c r="A321" s="62"/>
      <c r="B321" s="20"/>
      <c r="C321" s="27"/>
      <c r="D321" s="31"/>
      <c r="E321" s="23"/>
      <c r="F321" s="1037"/>
      <c r="G321" s="26"/>
      <c r="H321" s="26"/>
      <c r="I321" s="26"/>
      <c r="J321" s="26"/>
      <c r="K321" s="26"/>
      <c r="L321" s="578"/>
      <c r="M321" s="26"/>
      <c r="N321" s="20"/>
      <c r="O321" s="20"/>
      <c r="P321" s="20"/>
      <c r="Q321" s="20"/>
      <c r="R321" s="1108"/>
      <c r="S321" s="20"/>
      <c r="T321" s="20"/>
      <c r="U321" s="1099"/>
      <c r="V321" s="20"/>
      <c r="W321" s="27"/>
    </row>
    <row r="322" spans="1:24" ht="51.75" customHeight="1">
      <c r="A322" s="62"/>
      <c r="B322" s="20"/>
      <c r="C322" s="27"/>
      <c r="D322" s="31"/>
      <c r="E322" s="23"/>
      <c r="F322" s="1037"/>
      <c r="G322" s="26"/>
      <c r="H322" s="26"/>
      <c r="I322" s="26"/>
      <c r="J322" s="26"/>
      <c r="K322" s="26"/>
      <c r="L322" s="578"/>
      <c r="M322" s="26"/>
      <c r="N322" s="20"/>
      <c r="O322" s="20"/>
      <c r="P322" s="20"/>
      <c r="Q322" s="20"/>
      <c r="R322" s="1108"/>
      <c r="S322" s="20"/>
      <c r="T322" s="20"/>
      <c r="U322" s="1099"/>
      <c r="V322" s="20"/>
      <c r="W322" s="27"/>
      <c r="X322" s="1"/>
    </row>
    <row r="323" spans="1:24" ht="51.75" customHeight="1">
      <c r="A323" s="28"/>
      <c r="B323" s="29"/>
      <c r="C323" s="30"/>
      <c r="D323" s="33"/>
      <c r="E323" s="34"/>
      <c r="F323" s="996"/>
      <c r="G323" s="32"/>
      <c r="H323" s="32"/>
      <c r="I323" s="32"/>
      <c r="J323" s="32"/>
      <c r="K323" s="32"/>
      <c r="L323" s="588"/>
      <c r="M323" s="32"/>
      <c r="N323" s="29"/>
      <c r="O323" s="29"/>
      <c r="P323" s="29"/>
      <c r="Q323" s="29"/>
      <c r="R323" s="1106"/>
      <c r="S323" s="29"/>
      <c r="T323" s="29"/>
      <c r="U323" s="1061"/>
      <c r="V323" s="29"/>
      <c r="W323" s="30"/>
      <c r="X323" s="1"/>
    </row>
    <row r="324" spans="1:24" ht="51.75" customHeight="1" thickBot="1">
      <c r="A324" s="76"/>
      <c r="B324" s="64"/>
      <c r="C324" s="65"/>
      <c r="D324" s="66"/>
      <c r="E324" s="67"/>
      <c r="F324" s="1039"/>
      <c r="G324" s="68"/>
      <c r="H324" s="68"/>
      <c r="I324" s="68"/>
      <c r="J324" s="68"/>
      <c r="K324" s="68"/>
      <c r="L324" s="990"/>
      <c r="M324" s="68"/>
      <c r="N324" s="64"/>
      <c r="O324" s="64"/>
      <c r="P324" s="64"/>
      <c r="Q324" s="64"/>
      <c r="R324" s="1110"/>
      <c r="S324" s="64"/>
      <c r="T324" s="64"/>
      <c r="U324" s="1101"/>
      <c r="V324" s="64"/>
      <c r="W324" s="65"/>
    </row>
    <row r="325" spans="1:24" ht="51.75" customHeight="1">
      <c r="A325" s="71"/>
      <c r="B325" s="71"/>
      <c r="C325" s="71"/>
      <c r="D325" s="72"/>
      <c r="E325" s="72"/>
      <c r="F325" s="1000"/>
      <c r="G325" s="71"/>
      <c r="H325" s="71"/>
      <c r="I325" s="71"/>
      <c r="J325" s="71"/>
      <c r="K325" s="71"/>
      <c r="L325" s="573"/>
      <c r="M325" s="71"/>
      <c r="N325" s="71"/>
      <c r="O325" s="71"/>
      <c r="P325" s="71"/>
      <c r="Q325" s="71"/>
      <c r="R325" s="1000"/>
      <c r="S325" s="71"/>
      <c r="T325" s="71"/>
      <c r="U325" s="1102"/>
      <c r="V325" s="71"/>
      <c r="W325" s="71"/>
      <c r="X325" s="10"/>
    </row>
    <row r="326" spans="1:24" ht="51.75" customHeight="1">
      <c r="A326" s="1" t="s">
        <v>1</v>
      </c>
      <c r="B326" s="2"/>
      <c r="C326" s="1"/>
      <c r="D326" s="1"/>
      <c r="E326" s="2"/>
      <c r="G326" s="1"/>
      <c r="H326" s="1"/>
      <c r="I326" s="1"/>
      <c r="J326" s="1"/>
      <c r="K326" s="1"/>
      <c r="L326" s="572"/>
      <c r="M326" s="1"/>
      <c r="N326" s="1"/>
      <c r="O326" s="1"/>
      <c r="P326" s="1"/>
      <c r="Q326" s="1"/>
      <c r="S326" s="1"/>
      <c r="T326" s="1"/>
      <c r="V326" s="1"/>
      <c r="W326" s="1"/>
      <c r="X326" s="1"/>
    </row>
    <row r="327" spans="1:24" ht="51.75" customHeight="1">
      <c r="A327" s="1" t="s">
        <v>9449</v>
      </c>
      <c r="B327" s="1"/>
      <c r="C327" s="2"/>
      <c r="D327" s="1"/>
      <c r="E327" s="2"/>
      <c r="G327" s="1"/>
      <c r="H327" s="1"/>
      <c r="I327" s="1"/>
      <c r="J327" s="1"/>
      <c r="K327" s="1"/>
      <c r="L327" s="572"/>
      <c r="M327" s="1"/>
      <c r="N327" s="1"/>
      <c r="O327" s="1"/>
      <c r="P327" s="1"/>
      <c r="Q327" s="1"/>
      <c r="S327" s="1"/>
      <c r="T327" s="1"/>
      <c r="V327" s="1"/>
      <c r="W327" s="1"/>
      <c r="X327" s="1"/>
    </row>
    <row r="328" spans="1:24" ht="51.75" customHeight="1" thickBot="1">
      <c r="E328" s="4"/>
      <c r="F328" s="1035"/>
      <c r="G328" s="4"/>
      <c r="H328" s="4"/>
      <c r="I328" s="4"/>
    </row>
    <row r="329" spans="1:24" ht="51.75" customHeight="1">
      <c r="A329" s="5" t="s">
        <v>3</v>
      </c>
      <c r="B329" s="6" t="s">
        <v>4</v>
      </c>
      <c r="C329" s="7" t="s">
        <v>5</v>
      </c>
      <c r="D329" s="8" t="s">
        <v>6</v>
      </c>
      <c r="E329" s="9" t="s">
        <v>6</v>
      </c>
      <c r="F329" s="998"/>
      <c r="G329" s="3777" t="s">
        <v>9502</v>
      </c>
      <c r="H329" s="3777"/>
      <c r="I329" s="977"/>
      <c r="J329" s="3777" t="s">
        <v>9503</v>
      </c>
      <c r="K329" s="3777"/>
      <c r="L329" s="985"/>
      <c r="M329" s="3777" t="s">
        <v>9527</v>
      </c>
      <c r="N329" s="3777"/>
      <c r="O329" s="977"/>
      <c r="P329" s="3777" t="s">
        <v>5436</v>
      </c>
      <c r="Q329" s="3777"/>
      <c r="R329" s="1105"/>
      <c r="S329" s="977"/>
      <c r="T329" s="977"/>
      <c r="U329" s="1096"/>
      <c r="V329" s="3777"/>
      <c r="W329" s="3777"/>
      <c r="X329" s="10"/>
    </row>
    <row r="330" spans="1:24" ht="51.75" customHeight="1" thickBot="1">
      <c r="A330" s="11"/>
      <c r="B330" s="12"/>
      <c r="C330" s="13" t="s">
        <v>11</v>
      </c>
      <c r="D330" s="14" t="s">
        <v>12</v>
      </c>
      <c r="E330" s="15" t="s">
        <v>13</v>
      </c>
      <c r="F330" s="999"/>
      <c r="G330" s="17" t="s">
        <v>9453</v>
      </c>
      <c r="H330" s="17" t="s">
        <v>16</v>
      </c>
      <c r="I330" s="17"/>
      <c r="J330" s="17" t="s">
        <v>9454</v>
      </c>
      <c r="K330" s="17" t="s">
        <v>16</v>
      </c>
      <c r="L330" s="986"/>
      <c r="M330" s="17" t="s">
        <v>9454</v>
      </c>
      <c r="N330" s="17" t="s">
        <v>16</v>
      </c>
      <c r="O330" s="17"/>
      <c r="P330" s="17" t="s">
        <v>9454</v>
      </c>
      <c r="Q330" s="17" t="s">
        <v>16</v>
      </c>
      <c r="R330" s="1060"/>
      <c r="S330" s="17"/>
      <c r="T330" s="17"/>
      <c r="U330" s="1097"/>
      <c r="V330" s="17" t="s">
        <v>9454</v>
      </c>
      <c r="W330" s="18" t="s">
        <v>16</v>
      </c>
      <c r="X330" s="10"/>
    </row>
    <row r="331" spans="1:24" ht="51.75" customHeight="1">
      <c r="A331" s="62"/>
      <c r="B331" s="20"/>
      <c r="C331" s="21"/>
      <c r="D331" s="22"/>
      <c r="E331" s="23"/>
      <c r="F331" s="1040"/>
      <c r="G331" s="25"/>
      <c r="H331" s="25"/>
      <c r="I331" s="25"/>
      <c r="J331" s="25"/>
      <c r="K331" s="26"/>
      <c r="L331" s="578"/>
      <c r="M331" s="26"/>
      <c r="N331" s="20"/>
      <c r="O331" s="20"/>
      <c r="P331" s="20"/>
      <c r="Q331" s="20"/>
      <c r="R331" s="1108"/>
      <c r="S331" s="20"/>
      <c r="T331" s="20"/>
      <c r="U331" s="1099"/>
      <c r="V331" s="20"/>
      <c r="W331" s="27"/>
    </row>
    <row r="332" spans="1:24" ht="51.75" customHeight="1">
      <c r="A332" s="28"/>
      <c r="B332" s="29"/>
      <c r="C332" s="30"/>
      <c r="D332" s="31"/>
      <c r="E332" s="23"/>
      <c r="F332" s="996"/>
      <c r="G332" s="29"/>
      <c r="H332" s="29"/>
      <c r="I332" s="29"/>
      <c r="J332" s="29"/>
      <c r="K332" s="32"/>
      <c r="L332" s="588"/>
      <c r="M332" s="32"/>
      <c r="N332" s="29"/>
      <c r="O332" s="29"/>
      <c r="P332" s="29"/>
      <c r="Q332" s="29"/>
      <c r="R332" s="1106"/>
      <c r="S332" s="29"/>
      <c r="T332" s="29"/>
      <c r="U332" s="1061"/>
      <c r="V332" s="29"/>
      <c r="W332" s="30"/>
    </row>
    <row r="333" spans="1:24" ht="51.75" customHeight="1">
      <c r="A333" s="28"/>
      <c r="B333" s="29"/>
      <c r="C333" s="30"/>
      <c r="D333" s="33"/>
      <c r="E333" s="34"/>
      <c r="F333" s="996"/>
      <c r="G333" s="29"/>
      <c r="H333" s="29"/>
      <c r="I333" s="29"/>
      <c r="J333" s="29"/>
      <c r="K333" s="32"/>
      <c r="L333" s="588"/>
      <c r="M333" s="32"/>
      <c r="N333" s="29"/>
      <c r="O333" s="29"/>
      <c r="P333" s="29"/>
      <c r="Q333" s="29"/>
      <c r="R333" s="1106"/>
      <c r="S333" s="29"/>
      <c r="T333" s="29"/>
      <c r="U333" s="1061"/>
      <c r="V333" s="29"/>
      <c r="W333" s="30"/>
    </row>
    <row r="334" spans="1:24" ht="51.75" customHeight="1">
      <c r="A334" s="28"/>
      <c r="B334" s="29"/>
      <c r="C334" s="30"/>
      <c r="D334" s="33"/>
      <c r="E334" s="34"/>
      <c r="F334" s="996"/>
      <c r="G334" s="32"/>
      <c r="H334" s="32"/>
      <c r="I334" s="32"/>
      <c r="J334" s="32"/>
      <c r="K334" s="32"/>
      <c r="L334" s="588"/>
      <c r="M334" s="32"/>
      <c r="N334" s="29"/>
      <c r="O334" s="29"/>
      <c r="P334" s="29"/>
      <c r="Q334" s="29"/>
      <c r="R334" s="1106"/>
      <c r="S334" s="29"/>
      <c r="T334" s="29"/>
      <c r="U334" s="1061"/>
      <c r="V334" s="29"/>
      <c r="W334" s="30"/>
    </row>
    <row r="335" spans="1:24" ht="51.75" customHeight="1">
      <c r="A335" s="28"/>
      <c r="B335" s="29"/>
      <c r="C335" s="30"/>
      <c r="D335" s="33"/>
      <c r="E335" s="34"/>
      <c r="F335" s="996"/>
      <c r="G335" s="32"/>
      <c r="H335" s="32"/>
      <c r="I335" s="32"/>
      <c r="J335" s="32"/>
      <c r="K335" s="32"/>
      <c r="L335" s="588"/>
      <c r="M335" s="32"/>
      <c r="N335" s="29"/>
      <c r="O335" s="29"/>
      <c r="P335" s="29"/>
      <c r="Q335" s="29"/>
      <c r="R335" s="1106"/>
      <c r="S335" s="29"/>
      <c r="T335" s="29"/>
      <c r="U335" s="1061"/>
      <c r="V335" s="29"/>
      <c r="W335" s="30"/>
    </row>
    <row r="336" spans="1:24" ht="51.75" customHeight="1">
      <c r="A336" s="28"/>
      <c r="B336" s="29"/>
      <c r="C336" s="30"/>
      <c r="D336" s="33"/>
      <c r="E336" s="34"/>
      <c r="F336" s="996"/>
      <c r="G336" s="32"/>
      <c r="H336" s="32"/>
      <c r="I336" s="32"/>
      <c r="J336" s="32"/>
      <c r="K336" s="32"/>
      <c r="L336" s="588"/>
      <c r="M336" s="32"/>
      <c r="N336" s="29"/>
      <c r="O336" s="29"/>
      <c r="P336" s="29"/>
      <c r="Q336" s="29"/>
      <c r="R336" s="1106"/>
      <c r="S336" s="29"/>
      <c r="T336" s="29"/>
      <c r="U336" s="1061"/>
      <c r="V336" s="29"/>
      <c r="W336" s="30"/>
    </row>
    <row r="337" spans="1:23" ht="51.75" customHeight="1">
      <c r="A337" s="28"/>
      <c r="B337" s="29"/>
      <c r="C337" s="30"/>
      <c r="D337" s="33"/>
      <c r="E337" s="34"/>
      <c r="F337" s="996"/>
      <c r="G337" s="32"/>
      <c r="H337" s="32"/>
      <c r="I337" s="32"/>
      <c r="J337" s="32"/>
      <c r="K337" s="32"/>
      <c r="L337" s="588"/>
      <c r="M337" s="32"/>
      <c r="N337" s="29"/>
      <c r="O337" s="29"/>
      <c r="P337" s="29"/>
      <c r="Q337" s="29"/>
      <c r="R337" s="1106"/>
      <c r="S337" s="29"/>
      <c r="T337" s="29"/>
      <c r="U337" s="1061"/>
      <c r="V337" s="29"/>
      <c r="W337" s="30"/>
    </row>
    <row r="338" spans="1:23" ht="51.75" customHeight="1">
      <c r="A338" s="28"/>
      <c r="B338" s="29"/>
      <c r="C338" s="30"/>
      <c r="D338" s="33"/>
      <c r="E338" s="34"/>
      <c r="F338" s="996"/>
      <c r="G338" s="32"/>
      <c r="H338" s="32"/>
      <c r="I338" s="32"/>
      <c r="J338" s="32"/>
      <c r="K338" s="32"/>
      <c r="L338" s="588"/>
      <c r="M338" s="32"/>
      <c r="N338" s="29"/>
      <c r="O338" s="29"/>
      <c r="P338" s="29"/>
      <c r="Q338" s="29"/>
      <c r="R338" s="1106"/>
      <c r="S338" s="29"/>
      <c r="T338" s="29"/>
      <c r="U338" s="1061"/>
      <c r="V338" s="29"/>
      <c r="W338" s="30"/>
    </row>
    <row r="339" spans="1:23" ht="51.75" customHeight="1">
      <c r="A339" s="28"/>
      <c r="B339" s="29"/>
      <c r="C339" s="30"/>
      <c r="D339" s="33"/>
      <c r="E339" s="34"/>
      <c r="F339" s="996"/>
      <c r="G339" s="32"/>
      <c r="H339" s="32"/>
      <c r="I339" s="32"/>
      <c r="J339" s="32"/>
      <c r="K339" s="32"/>
      <c r="L339" s="588"/>
      <c r="M339" s="32"/>
      <c r="N339" s="29"/>
      <c r="O339" s="29"/>
      <c r="P339" s="29"/>
      <c r="Q339" s="29"/>
      <c r="R339" s="1106"/>
      <c r="S339" s="29"/>
      <c r="T339" s="29"/>
      <c r="U339" s="1061"/>
      <c r="V339" s="29"/>
      <c r="W339" s="30"/>
    </row>
    <row r="340" spans="1:23" ht="51.75" customHeight="1">
      <c r="A340" s="28"/>
      <c r="B340" s="29"/>
      <c r="C340" s="30"/>
      <c r="D340" s="33"/>
      <c r="E340" s="34"/>
      <c r="F340" s="996"/>
      <c r="G340" s="32"/>
      <c r="H340" s="32"/>
      <c r="I340" s="32"/>
      <c r="J340" s="32"/>
      <c r="K340" s="32"/>
      <c r="L340" s="588"/>
      <c r="M340" s="32"/>
      <c r="N340" s="29"/>
      <c r="O340" s="29"/>
      <c r="P340" s="29"/>
      <c r="Q340" s="29"/>
      <c r="R340" s="1106"/>
      <c r="S340" s="29"/>
      <c r="T340" s="29"/>
      <c r="U340" s="1061"/>
      <c r="V340" s="29"/>
      <c r="W340" s="30"/>
    </row>
    <row r="341" spans="1:23" ht="51.75" customHeight="1">
      <c r="A341" s="28"/>
      <c r="B341" s="29"/>
      <c r="C341" s="30"/>
      <c r="D341" s="33"/>
      <c r="E341" s="34"/>
      <c r="F341" s="996"/>
      <c r="G341" s="32"/>
      <c r="H341" s="32"/>
      <c r="I341" s="32"/>
      <c r="J341" s="32"/>
      <c r="K341" s="32"/>
      <c r="L341" s="588"/>
      <c r="M341" s="32"/>
      <c r="N341" s="29"/>
      <c r="O341" s="29"/>
      <c r="P341" s="29"/>
      <c r="Q341" s="29"/>
      <c r="R341" s="1106"/>
      <c r="S341" s="29"/>
      <c r="T341" s="29"/>
      <c r="U341" s="1061"/>
      <c r="V341" s="29"/>
      <c r="W341" s="30"/>
    </row>
    <row r="342" spans="1:23" ht="51.75" customHeight="1">
      <c r="A342" s="28"/>
      <c r="B342" s="29"/>
      <c r="C342" s="30"/>
      <c r="D342" s="33"/>
      <c r="E342" s="34"/>
      <c r="F342" s="996"/>
      <c r="G342" s="32"/>
      <c r="H342" s="32"/>
      <c r="I342" s="32"/>
      <c r="J342" s="32"/>
      <c r="K342" s="32"/>
      <c r="L342" s="588"/>
      <c r="M342" s="32"/>
      <c r="N342" s="29"/>
      <c r="O342" s="29"/>
      <c r="P342" s="29"/>
      <c r="Q342" s="29"/>
      <c r="R342" s="1106"/>
      <c r="S342" s="29"/>
      <c r="T342" s="29"/>
      <c r="U342" s="1061"/>
      <c r="V342" s="29"/>
      <c r="W342" s="30"/>
    </row>
    <row r="343" spans="1:23" ht="51.75" customHeight="1">
      <c r="A343" s="28"/>
      <c r="B343" s="29"/>
      <c r="C343" s="30"/>
      <c r="D343" s="33"/>
      <c r="E343" s="34"/>
      <c r="F343" s="996"/>
      <c r="G343" s="32"/>
      <c r="H343" s="32"/>
      <c r="I343" s="32"/>
      <c r="J343" s="32"/>
      <c r="K343" s="32"/>
      <c r="L343" s="588"/>
      <c r="M343" s="32"/>
      <c r="N343" s="29"/>
      <c r="O343" s="29"/>
      <c r="P343" s="29"/>
      <c r="Q343" s="29"/>
      <c r="R343" s="1106"/>
      <c r="S343" s="29"/>
      <c r="T343" s="29"/>
      <c r="U343" s="1061"/>
      <c r="V343" s="29"/>
      <c r="W343" s="30"/>
    </row>
    <row r="344" spans="1:23" ht="51.75" customHeight="1">
      <c r="A344" s="28"/>
      <c r="B344" s="29"/>
      <c r="C344" s="30"/>
      <c r="D344" s="33"/>
      <c r="E344" s="34"/>
      <c r="F344" s="996"/>
      <c r="G344" s="32"/>
      <c r="H344" s="32"/>
      <c r="I344" s="32"/>
      <c r="J344" s="32"/>
      <c r="K344" s="32"/>
      <c r="L344" s="588"/>
      <c r="M344" s="32"/>
      <c r="N344" s="29"/>
      <c r="O344" s="29"/>
      <c r="P344" s="29"/>
      <c r="Q344" s="29"/>
      <c r="R344" s="1106"/>
      <c r="S344" s="29"/>
      <c r="T344" s="29"/>
      <c r="U344" s="1061"/>
      <c r="V344" s="29"/>
      <c r="W344" s="30"/>
    </row>
    <row r="345" spans="1:23" ht="51.75" customHeight="1">
      <c r="A345" s="28"/>
      <c r="B345" s="29"/>
      <c r="C345" s="30"/>
      <c r="D345" s="33"/>
      <c r="E345" s="34"/>
      <c r="F345" s="996"/>
      <c r="G345" s="32"/>
      <c r="H345" s="32"/>
      <c r="I345" s="32"/>
      <c r="J345" s="32"/>
      <c r="K345" s="32"/>
      <c r="L345" s="588"/>
      <c r="M345" s="32"/>
      <c r="N345" s="29"/>
      <c r="O345" s="29"/>
      <c r="P345" s="29"/>
      <c r="Q345" s="29"/>
      <c r="R345" s="1106"/>
      <c r="S345" s="29"/>
      <c r="T345" s="29"/>
      <c r="U345" s="1061"/>
      <c r="V345" s="29"/>
      <c r="W345" s="30"/>
    </row>
    <row r="346" spans="1:23" ht="51.75" customHeight="1">
      <c r="A346" s="28"/>
      <c r="B346" s="29"/>
      <c r="C346" s="30"/>
      <c r="D346" s="33"/>
      <c r="E346" s="34"/>
      <c r="F346" s="996"/>
      <c r="G346" s="32"/>
      <c r="H346" s="32"/>
      <c r="I346" s="32"/>
      <c r="J346" s="32"/>
      <c r="K346" s="32"/>
      <c r="L346" s="588"/>
      <c r="M346" s="32"/>
      <c r="N346" s="29"/>
      <c r="O346" s="29"/>
      <c r="P346" s="29"/>
      <c r="Q346" s="29"/>
      <c r="R346" s="1106"/>
      <c r="S346" s="29"/>
      <c r="T346" s="29"/>
      <c r="U346" s="1061"/>
      <c r="V346" s="29"/>
      <c r="W346" s="30"/>
    </row>
    <row r="347" spans="1:23" ht="51.75" customHeight="1">
      <c r="A347" s="28"/>
      <c r="B347" s="29"/>
      <c r="C347" s="30"/>
      <c r="D347" s="33"/>
      <c r="E347" s="34"/>
      <c r="F347" s="996"/>
      <c r="G347" s="32"/>
      <c r="H347" s="32"/>
      <c r="I347" s="32"/>
      <c r="J347" s="32"/>
      <c r="K347" s="32"/>
      <c r="L347" s="588"/>
      <c r="M347" s="32"/>
      <c r="N347" s="29"/>
      <c r="O347" s="29"/>
      <c r="P347" s="29"/>
      <c r="Q347" s="29"/>
      <c r="R347" s="1106"/>
      <c r="S347" s="29"/>
      <c r="T347" s="29"/>
      <c r="U347" s="1061"/>
      <c r="V347" s="29"/>
      <c r="W347" s="30"/>
    </row>
    <row r="348" spans="1:23" ht="51.75" customHeight="1">
      <c r="A348" s="28"/>
      <c r="B348" s="29"/>
      <c r="C348" s="30"/>
      <c r="D348" s="33"/>
      <c r="E348" s="34"/>
      <c r="F348" s="996"/>
      <c r="G348" s="32"/>
      <c r="H348" s="32"/>
      <c r="I348" s="32"/>
      <c r="J348" s="32"/>
      <c r="K348" s="32"/>
      <c r="L348" s="588"/>
      <c r="M348" s="32"/>
      <c r="N348" s="29"/>
      <c r="O348" s="29"/>
      <c r="P348" s="29"/>
      <c r="Q348" s="29"/>
      <c r="R348" s="1106"/>
      <c r="S348" s="29"/>
      <c r="T348" s="29"/>
      <c r="U348" s="1061"/>
      <c r="V348" s="29"/>
      <c r="W348" s="30"/>
    </row>
    <row r="349" spans="1:23" ht="51.75" customHeight="1">
      <c r="A349" s="28"/>
      <c r="B349" s="29"/>
      <c r="C349" s="30"/>
      <c r="D349" s="33"/>
      <c r="E349" s="34"/>
      <c r="F349" s="996"/>
      <c r="G349" s="32"/>
      <c r="H349" s="32"/>
      <c r="I349" s="32"/>
      <c r="J349" s="32"/>
      <c r="K349" s="32"/>
      <c r="L349" s="588"/>
      <c r="M349" s="32"/>
      <c r="N349" s="29"/>
      <c r="O349" s="29"/>
      <c r="P349" s="29"/>
      <c r="Q349" s="29"/>
      <c r="R349" s="1106"/>
      <c r="S349" s="29"/>
      <c r="T349" s="29"/>
      <c r="U349" s="1061"/>
      <c r="V349" s="29"/>
      <c r="W349" s="30"/>
    </row>
    <row r="350" spans="1:23" ht="51.75" customHeight="1">
      <c r="A350" s="28"/>
      <c r="B350" s="29"/>
      <c r="C350" s="30"/>
      <c r="D350" s="40"/>
      <c r="E350" s="34"/>
      <c r="F350" s="996"/>
      <c r="G350" s="32"/>
      <c r="H350" s="32"/>
      <c r="I350" s="32"/>
      <c r="J350" s="32"/>
      <c r="K350" s="32"/>
      <c r="L350" s="588"/>
      <c r="M350" s="32"/>
      <c r="N350" s="29"/>
      <c r="O350" s="29"/>
      <c r="P350" s="29"/>
      <c r="Q350" s="29"/>
      <c r="R350" s="1106"/>
      <c r="S350" s="29"/>
      <c r="T350" s="29"/>
      <c r="U350" s="1061"/>
      <c r="V350" s="29"/>
      <c r="W350" s="30"/>
    </row>
    <row r="351" spans="1:23" ht="51.75" customHeight="1">
      <c r="A351" s="74"/>
      <c r="B351" s="42"/>
      <c r="C351" s="43"/>
      <c r="D351" s="44"/>
      <c r="E351" s="45"/>
      <c r="F351" s="996"/>
      <c r="G351" s="46"/>
      <c r="H351" s="46"/>
      <c r="I351" s="46"/>
      <c r="J351" s="46"/>
      <c r="K351" s="46"/>
      <c r="L351" s="987"/>
      <c r="M351" s="46"/>
      <c r="N351" s="42"/>
      <c r="O351" s="42"/>
      <c r="P351" s="42"/>
      <c r="Q351" s="42"/>
      <c r="R351" s="1106"/>
      <c r="S351" s="42"/>
      <c r="T351" s="42"/>
      <c r="U351" s="1061"/>
      <c r="V351" s="42"/>
      <c r="W351" s="43"/>
    </row>
    <row r="352" spans="1:23" ht="51.75" customHeight="1">
      <c r="A352" s="74"/>
      <c r="B352" s="42"/>
      <c r="C352" s="43"/>
      <c r="D352" s="44"/>
      <c r="E352" s="45"/>
      <c r="F352" s="996"/>
      <c r="G352" s="46"/>
      <c r="H352" s="46"/>
      <c r="I352" s="46"/>
      <c r="J352" s="46"/>
      <c r="K352" s="46"/>
      <c r="L352" s="987"/>
      <c r="M352" s="46"/>
      <c r="N352" s="42"/>
      <c r="O352" s="42"/>
      <c r="P352" s="42"/>
      <c r="Q352" s="42"/>
      <c r="R352" s="1106"/>
      <c r="S352" s="42"/>
      <c r="T352" s="42"/>
      <c r="U352" s="1061"/>
      <c r="V352" s="42"/>
      <c r="W352" s="43"/>
    </row>
    <row r="353" spans="1:24" ht="51.75" customHeight="1">
      <c r="A353" s="28"/>
      <c r="B353" s="29"/>
      <c r="C353" s="30"/>
      <c r="D353" s="40"/>
      <c r="E353" s="34"/>
      <c r="F353" s="996"/>
      <c r="G353" s="32"/>
      <c r="H353" s="32"/>
      <c r="I353" s="32"/>
      <c r="J353" s="32"/>
      <c r="K353" s="32"/>
      <c r="L353" s="588"/>
      <c r="M353" s="32"/>
      <c r="N353" s="29"/>
      <c r="O353" s="29"/>
      <c r="P353" s="29"/>
      <c r="Q353" s="29"/>
      <c r="R353" s="1106"/>
      <c r="S353" s="29"/>
      <c r="T353" s="29"/>
      <c r="U353" s="1061"/>
      <c r="V353" s="29"/>
      <c r="W353" s="30"/>
    </row>
    <row r="354" spans="1:24" ht="51.75" customHeight="1">
      <c r="A354" s="75"/>
      <c r="B354" s="48"/>
      <c r="C354" s="49"/>
      <c r="D354" s="50"/>
      <c r="E354" s="51"/>
      <c r="F354" s="997"/>
      <c r="G354" s="52"/>
      <c r="H354" s="52"/>
      <c r="I354" s="52"/>
      <c r="J354" s="52"/>
      <c r="K354" s="52"/>
      <c r="L354" s="988"/>
      <c r="M354" s="52"/>
      <c r="N354" s="48"/>
      <c r="O354" s="48"/>
      <c r="P354" s="48"/>
      <c r="Q354" s="48"/>
      <c r="R354" s="1107"/>
      <c r="S354" s="48"/>
      <c r="T354" s="48"/>
      <c r="U354" s="1098"/>
      <c r="V354" s="48"/>
      <c r="W354" s="49"/>
    </row>
    <row r="355" spans="1:24" ht="51.75" customHeight="1">
      <c r="A355" s="75"/>
      <c r="B355" s="48"/>
      <c r="C355" s="49"/>
      <c r="D355" s="50"/>
      <c r="E355" s="51"/>
      <c r="F355" s="997"/>
      <c r="G355" s="52"/>
      <c r="H355" s="52"/>
      <c r="I355" s="52"/>
      <c r="J355" s="52"/>
      <c r="K355" s="52"/>
      <c r="L355" s="988"/>
      <c r="M355" s="52"/>
      <c r="N355" s="48"/>
      <c r="O355" s="48"/>
      <c r="P355" s="48"/>
      <c r="Q355" s="48"/>
      <c r="R355" s="1107"/>
      <c r="S355" s="48"/>
      <c r="T355" s="48"/>
      <c r="U355" s="1098"/>
      <c r="V355" s="48"/>
      <c r="W355" s="49"/>
    </row>
    <row r="356" spans="1:24" ht="51.75" customHeight="1">
      <c r="A356" s="62"/>
      <c r="B356" s="20"/>
      <c r="C356" s="27"/>
      <c r="D356" s="31"/>
      <c r="E356" s="23"/>
      <c r="F356" s="1037"/>
      <c r="G356" s="26"/>
      <c r="H356" s="26"/>
      <c r="I356" s="26"/>
      <c r="J356" s="26"/>
      <c r="K356" s="26"/>
      <c r="L356" s="578"/>
      <c r="M356" s="26"/>
      <c r="N356" s="20"/>
      <c r="O356" s="20"/>
      <c r="P356" s="20"/>
      <c r="Q356" s="20"/>
      <c r="R356" s="1108"/>
      <c r="S356" s="20"/>
      <c r="T356" s="20"/>
      <c r="U356" s="1099"/>
      <c r="V356" s="20"/>
      <c r="W356" s="27"/>
    </row>
    <row r="357" spans="1:24" ht="51.75" customHeight="1">
      <c r="A357" s="28"/>
      <c r="B357" s="29"/>
      <c r="C357" s="30"/>
      <c r="D357" s="33"/>
      <c r="E357" s="34"/>
      <c r="F357" s="996"/>
      <c r="G357" s="32"/>
      <c r="H357" s="32"/>
      <c r="I357" s="32"/>
      <c r="J357" s="32"/>
      <c r="K357" s="32"/>
      <c r="L357" s="588"/>
      <c r="M357" s="32"/>
      <c r="N357" s="29"/>
      <c r="O357" s="29"/>
      <c r="P357" s="29"/>
      <c r="Q357" s="29"/>
      <c r="R357" s="1106"/>
      <c r="S357" s="29"/>
      <c r="T357" s="29"/>
      <c r="U357" s="1061"/>
      <c r="V357" s="29"/>
      <c r="W357" s="30"/>
    </row>
    <row r="358" spans="1:24" ht="51.75" customHeight="1">
      <c r="A358" s="62"/>
      <c r="B358" s="20"/>
      <c r="C358" s="27"/>
      <c r="D358" s="31"/>
      <c r="E358" s="23"/>
      <c r="F358" s="1037"/>
      <c r="G358" s="26"/>
      <c r="H358" s="26"/>
      <c r="I358" s="26"/>
      <c r="J358" s="26"/>
      <c r="K358" s="26"/>
      <c r="L358" s="578"/>
      <c r="M358" s="26"/>
      <c r="N358" s="20"/>
      <c r="O358" s="20"/>
      <c r="P358" s="20"/>
      <c r="Q358" s="20"/>
      <c r="R358" s="1108"/>
      <c r="S358" s="20"/>
      <c r="T358" s="20"/>
      <c r="U358" s="1099"/>
      <c r="V358" s="20"/>
      <c r="W358" s="27"/>
    </row>
    <row r="359" spans="1:24" ht="51.75" customHeight="1">
      <c r="A359" s="28"/>
      <c r="B359" s="29"/>
      <c r="C359" s="30"/>
      <c r="D359" s="33"/>
      <c r="E359" s="34"/>
      <c r="F359" s="996"/>
      <c r="G359" s="32"/>
      <c r="H359" s="32"/>
      <c r="I359" s="32"/>
      <c r="J359" s="32"/>
      <c r="K359" s="32"/>
      <c r="L359" s="588"/>
      <c r="M359" s="32"/>
      <c r="N359" s="29"/>
      <c r="O359" s="29"/>
      <c r="P359" s="29"/>
      <c r="Q359" s="29"/>
      <c r="R359" s="1106"/>
      <c r="S359" s="29"/>
      <c r="T359" s="29"/>
      <c r="U359" s="1061"/>
      <c r="V359" s="29"/>
      <c r="W359" s="30"/>
    </row>
    <row r="360" spans="1:24" ht="51.75" customHeight="1">
      <c r="A360" s="62"/>
      <c r="B360" s="20"/>
      <c r="C360" s="27"/>
      <c r="D360" s="31"/>
      <c r="E360" s="23"/>
      <c r="F360" s="1037"/>
      <c r="G360" s="26"/>
      <c r="H360" s="26"/>
      <c r="I360" s="26"/>
      <c r="J360" s="26"/>
      <c r="K360" s="26"/>
      <c r="L360" s="578"/>
      <c r="M360" s="26"/>
      <c r="N360" s="20"/>
      <c r="O360" s="20"/>
      <c r="P360" s="20"/>
      <c r="Q360" s="20"/>
      <c r="R360" s="1108"/>
      <c r="S360" s="20"/>
      <c r="T360" s="20"/>
      <c r="U360" s="1099"/>
      <c r="V360" s="20"/>
      <c r="W360" s="27"/>
    </row>
    <row r="361" spans="1:24" ht="51.75" customHeight="1">
      <c r="A361" s="62"/>
      <c r="B361" s="20"/>
      <c r="C361" s="27"/>
      <c r="D361" s="31"/>
      <c r="E361" s="23"/>
      <c r="F361" s="1037"/>
      <c r="G361" s="26"/>
      <c r="H361" s="26"/>
      <c r="I361" s="26"/>
      <c r="J361" s="26"/>
      <c r="K361" s="26"/>
      <c r="L361" s="578"/>
      <c r="M361" s="26"/>
      <c r="N361" s="20"/>
      <c r="O361" s="20"/>
      <c r="P361" s="20"/>
      <c r="Q361" s="20"/>
      <c r="R361" s="1108"/>
      <c r="S361" s="20"/>
      <c r="T361" s="20"/>
      <c r="U361" s="1099"/>
      <c r="V361" s="20"/>
      <c r="W361" s="27"/>
      <c r="X361" s="1"/>
    </row>
    <row r="362" spans="1:24" ht="51.75" customHeight="1">
      <c r="A362" s="28"/>
      <c r="B362" s="29"/>
      <c r="C362" s="30"/>
      <c r="D362" s="33"/>
      <c r="E362" s="34"/>
      <c r="F362" s="996"/>
      <c r="G362" s="32"/>
      <c r="H362" s="32"/>
      <c r="I362" s="32"/>
      <c r="J362" s="32"/>
      <c r="K362" s="32"/>
      <c r="L362" s="588"/>
      <c r="M362" s="32"/>
      <c r="N362" s="29"/>
      <c r="O362" s="29"/>
      <c r="P362" s="29"/>
      <c r="Q362" s="29"/>
      <c r="R362" s="1106"/>
      <c r="S362" s="29"/>
      <c r="T362" s="29"/>
      <c r="U362" s="1061"/>
      <c r="V362" s="29"/>
      <c r="W362" s="30"/>
      <c r="X362" s="1"/>
    </row>
    <row r="363" spans="1:24" ht="51.75" customHeight="1" thickBot="1">
      <c r="A363" s="76"/>
      <c r="B363" s="64"/>
      <c r="C363" s="65"/>
      <c r="D363" s="66"/>
      <c r="E363" s="67"/>
      <c r="F363" s="1039"/>
      <c r="G363" s="68"/>
      <c r="H363" s="68"/>
      <c r="I363" s="68"/>
      <c r="J363" s="68"/>
      <c r="K363" s="68"/>
      <c r="L363" s="990"/>
      <c r="M363" s="68"/>
      <c r="N363" s="64"/>
      <c r="O363" s="64"/>
      <c r="P363" s="64"/>
      <c r="Q363" s="64"/>
      <c r="R363" s="1110"/>
      <c r="S363" s="64"/>
      <c r="T363" s="64"/>
      <c r="U363" s="1101"/>
      <c r="V363" s="64"/>
      <c r="W363" s="65"/>
    </row>
    <row r="364" spans="1:24" ht="51.75" customHeight="1">
      <c r="A364" s="71"/>
      <c r="B364" s="71"/>
      <c r="C364" s="71"/>
      <c r="D364" s="72"/>
      <c r="E364" s="72"/>
      <c r="F364" s="1000"/>
      <c r="G364" s="71"/>
      <c r="H364" s="71"/>
      <c r="I364" s="71"/>
      <c r="J364" s="71"/>
      <c r="K364" s="71"/>
      <c r="L364" s="573"/>
      <c r="M364" s="71"/>
      <c r="N364" s="71"/>
      <c r="O364" s="71"/>
      <c r="P364" s="71"/>
      <c r="Q364" s="71"/>
      <c r="R364" s="1000"/>
      <c r="S364" s="71"/>
      <c r="T364" s="71"/>
      <c r="U364" s="1102"/>
      <c r="V364" s="71"/>
      <c r="W364" s="71"/>
      <c r="X364" s="10"/>
    </row>
    <row r="365" spans="1:24" ht="51.75" customHeight="1">
      <c r="A365" s="1" t="s">
        <v>1</v>
      </c>
      <c r="B365" s="2"/>
      <c r="C365" s="1"/>
      <c r="D365" s="1"/>
      <c r="E365" s="2"/>
      <c r="G365" s="1"/>
      <c r="H365" s="1"/>
      <c r="I365" s="1"/>
      <c r="J365" s="1"/>
      <c r="K365" s="1"/>
      <c r="L365" s="572"/>
      <c r="M365" s="1"/>
      <c r="N365" s="1"/>
      <c r="O365" s="1"/>
      <c r="P365" s="1"/>
      <c r="Q365" s="1"/>
      <c r="S365" s="1"/>
      <c r="T365" s="1"/>
      <c r="V365" s="1"/>
      <c r="W365" s="1"/>
      <c r="X365" s="1"/>
    </row>
    <row r="366" spans="1:24" ht="51.75" customHeight="1">
      <c r="A366" s="1" t="s">
        <v>9449</v>
      </c>
      <c r="B366" s="1"/>
      <c r="C366" s="2"/>
      <c r="D366" s="1"/>
      <c r="E366" s="2"/>
      <c r="G366" s="1"/>
      <c r="H366" s="1"/>
      <c r="I366" s="1"/>
      <c r="J366" s="1"/>
      <c r="K366" s="1"/>
      <c r="L366" s="572"/>
      <c r="M366" s="1"/>
      <c r="N366" s="1"/>
      <c r="O366" s="1"/>
      <c r="P366" s="1"/>
      <c r="Q366" s="1"/>
      <c r="S366" s="1"/>
      <c r="T366" s="1"/>
      <c r="V366" s="1"/>
      <c r="W366" s="1"/>
      <c r="X366" s="1"/>
    </row>
    <row r="367" spans="1:24" ht="51.75" customHeight="1" thickBot="1">
      <c r="E367" s="4"/>
      <c r="F367" s="1035"/>
      <c r="G367" s="4"/>
      <c r="H367" s="4"/>
      <c r="I367" s="4"/>
    </row>
    <row r="368" spans="1:24" ht="51.75" customHeight="1">
      <c r="A368" s="5" t="s">
        <v>3</v>
      </c>
      <c r="B368" s="6" t="s">
        <v>4</v>
      </c>
      <c r="C368" s="7" t="s">
        <v>5</v>
      </c>
      <c r="D368" s="8" t="s">
        <v>6</v>
      </c>
      <c r="E368" s="9" t="s">
        <v>6</v>
      </c>
      <c r="F368" s="998"/>
      <c r="G368" s="3777" t="s">
        <v>9502</v>
      </c>
      <c r="H368" s="3777"/>
      <c r="I368" s="977"/>
      <c r="J368" s="3777" t="s">
        <v>9503</v>
      </c>
      <c r="K368" s="3777"/>
      <c r="L368" s="985"/>
      <c r="M368" s="3777" t="s">
        <v>9527</v>
      </c>
      <c r="N368" s="3777"/>
      <c r="O368" s="977"/>
      <c r="P368" s="3777" t="s">
        <v>5436</v>
      </c>
      <c r="Q368" s="3777"/>
      <c r="R368" s="1105"/>
      <c r="S368" s="977"/>
      <c r="T368" s="977"/>
      <c r="U368" s="1096"/>
      <c r="V368" s="3777"/>
      <c r="W368" s="3777"/>
      <c r="X368" s="10"/>
    </row>
    <row r="369" spans="1:24" ht="51.75" customHeight="1" thickBot="1">
      <c r="A369" s="11"/>
      <c r="B369" s="12"/>
      <c r="C369" s="13" t="s">
        <v>11</v>
      </c>
      <c r="D369" s="14" t="s">
        <v>12</v>
      </c>
      <c r="E369" s="15" t="s">
        <v>13</v>
      </c>
      <c r="F369" s="999"/>
      <c r="G369" s="17" t="s">
        <v>9453</v>
      </c>
      <c r="H369" s="17" t="s">
        <v>16</v>
      </c>
      <c r="I369" s="17"/>
      <c r="J369" s="17" t="s">
        <v>9454</v>
      </c>
      <c r="K369" s="17" t="s">
        <v>16</v>
      </c>
      <c r="L369" s="986"/>
      <c r="M369" s="17" t="s">
        <v>9454</v>
      </c>
      <c r="N369" s="17" t="s">
        <v>16</v>
      </c>
      <c r="O369" s="17"/>
      <c r="P369" s="17" t="s">
        <v>9454</v>
      </c>
      <c r="Q369" s="17" t="s">
        <v>16</v>
      </c>
      <c r="R369" s="1060"/>
      <c r="S369" s="17"/>
      <c r="T369" s="17"/>
      <c r="U369" s="1097"/>
      <c r="V369" s="17" t="s">
        <v>9454</v>
      </c>
      <c r="W369" s="18" t="s">
        <v>16</v>
      </c>
      <c r="X369" s="10"/>
    </row>
    <row r="370" spans="1:24" ht="51.75" customHeight="1">
      <c r="A370" s="62"/>
      <c r="B370" s="20"/>
      <c r="C370" s="21"/>
      <c r="D370" s="22"/>
      <c r="E370" s="23"/>
      <c r="F370" s="1040"/>
      <c r="G370" s="25"/>
      <c r="H370" s="25"/>
      <c r="I370" s="25"/>
      <c r="J370" s="25"/>
      <c r="K370" s="26"/>
      <c r="L370" s="578"/>
      <c r="M370" s="26"/>
      <c r="N370" s="20"/>
      <c r="O370" s="20"/>
      <c r="P370" s="20"/>
      <c r="Q370" s="20"/>
      <c r="R370" s="1108"/>
      <c r="S370" s="20"/>
      <c r="T370" s="20"/>
      <c r="U370" s="1099"/>
      <c r="V370" s="20"/>
      <c r="W370" s="27"/>
    </row>
    <row r="371" spans="1:24" ht="51.75" customHeight="1">
      <c r="A371" s="28"/>
      <c r="B371" s="29"/>
      <c r="C371" s="30"/>
      <c r="D371" s="31"/>
      <c r="E371" s="23"/>
      <c r="F371" s="996"/>
      <c r="G371" s="29"/>
      <c r="H371" s="29"/>
      <c r="I371" s="29"/>
      <c r="J371" s="29"/>
      <c r="K371" s="32"/>
      <c r="L371" s="588"/>
      <c r="M371" s="32"/>
      <c r="N371" s="29"/>
      <c r="O371" s="29"/>
      <c r="P371" s="29"/>
      <c r="Q371" s="29"/>
      <c r="R371" s="1106"/>
      <c r="S371" s="29"/>
      <c r="T371" s="29"/>
      <c r="U371" s="1061"/>
      <c r="V371" s="29"/>
      <c r="W371" s="30"/>
    </row>
    <row r="372" spans="1:24" ht="51.75" customHeight="1">
      <c r="A372" s="28"/>
      <c r="B372" s="29"/>
      <c r="C372" s="30"/>
      <c r="D372" s="33"/>
      <c r="E372" s="34"/>
      <c r="F372" s="996"/>
      <c r="G372" s="29"/>
      <c r="H372" s="29"/>
      <c r="I372" s="29"/>
      <c r="J372" s="29"/>
      <c r="K372" s="32"/>
      <c r="L372" s="588"/>
      <c r="M372" s="32"/>
      <c r="N372" s="29"/>
      <c r="O372" s="29"/>
      <c r="P372" s="29"/>
      <c r="Q372" s="29"/>
      <c r="R372" s="1106"/>
      <c r="S372" s="29"/>
      <c r="T372" s="29"/>
      <c r="U372" s="1061"/>
      <c r="V372" s="29"/>
      <c r="W372" s="30"/>
    </row>
    <row r="373" spans="1:24" ht="51.75" customHeight="1">
      <c r="A373" s="28"/>
      <c r="B373" s="29"/>
      <c r="C373" s="30"/>
      <c r="D373" s="33"/>
      <c r="E373" s="34"/>
      <c r="F373" s="996"/>
      <c r="G373" s="32"/>
      <c r="H373" s="32"/>
      <c r="I373" s="32"/>
      <c r="J373" s="32"/>
      <c r="K373" s="32"/>
      <c r="L373" s="588"/>
      <c r="M373" s="32"/>
      <c r="N373" s="29"/>
      <c r="O373" s="29"/>
      <c r="P373" s="29"/>
      <c r="Q373" s="29"/>
      <c r="R373" s="1106"/>
      <c r="S373" s="29"/>
      <c r="T373" s="29"/>
      <c r="U373" s="1061"/>
      <c r="V373" s="29"/>
      <c r="W373" s="30"/>
    </row>
    <row r="374" spans="1:24" ht="51.75" customHeight="1">
      <c r="A374" s="28"/>
      <c r="B374" s="29"/>
      <c r="C374" s="30"/>
      <c r="D374" s="33"/>
      <c r="E374" s="34"/>
      <c r="F374" s="996"/>
      <c r="G374" s="32"/>
      <c r="H374" s="32"/>
      <c r="I374" s="32"/>
      <c r="J374" s="32"/>
      <c r="K374" s="32"/>
      <c r="L374" s="588"/>
      <c r="M374" s="32"/>
      <c r="N374" s="29"/>
      <c r="O374" s="29"/>
      <c r="P374" s="29"/>
      <c r="Q374" s="29"/>
      <c r="R374" s="1106"/>
      <c r="S374" s="29"/>
      <c r="T374" s="29"/>
      <c r="U374" s="1061"/>
      <c r="V374" s="29"/>
      <c r="W374" s="30"/>
    </row>
    <row r="375" spans="1:24" ht="51.75" customHeight="1">
      <c r="A375" s="28"/>
      <c r="B375" s="29"/>
      <c r="C375" s="30"/>
      <c r="D375" s="33"/>
      <c r="E375" s="34"/>
      <c r="F375" s="996"/>
      <c r="G375" s="32"/>
      <c r="H375" s="32"/>
      <c r="I375" s="32"/>
      <c r="J375" s="32"/>
      <c r="K375" s="32"/>
      <c r="L375" s="588"/>
      <c r="M375" s="32"/>
      <c r="N375" s="29"/>
      <c r="O375" s="29"/>
      <c r="P375" s="29"/>
      <c r="Q375" s="29"/>
      <c r="R375" s="1106"/>
      <c r="S375" s="29"/>
      <c r="T375" s="29"/>
      <c r="U375" s="1061"/>
      <c r="V375" s="29"/>
      <c r="W375" s="30"/>
    </row>
    <row r="376" spans="1:24" ht="51.75" customHeight="1">
      <c r="A376" s="28"/>
      <c r="B376" s="29"/>
      <c r="C376" s="30"/>
      <c r="D376" s="33"/>
      <c r="E376" s="34"/>
      <c r="F376" s="996"/>
      <c r="G376" s="32"/>
      <c r="H376" s="32"/>
      <c r="I376" s="32"/>
      <c r="J376" s="32"/>
      <c r="K376" s="32"/>
      <c r="L376" s="588"/>
      <c r="M376" s="32"/>
      <c r="N376" s="29"/>
      <c r="O376" s="29"/>
      <c r="P376" s="29"/>
      <c r="Q376" s="29"/>
      <c r="R376" s="1106"/>
      <c r="S376" s="29"/>
      <c r="T376" s="29"/>
      <c r="U376" s="1061"/>
      <c r="V376" s="29"/>
      <c r="W376" s="30"/>
    </row>
    <row r="377" spans="1:24" ht="51.75" customHeight="1">
      <c r="A377" s="28"/>
      <c r="B377" s="29"/>
      <c r="C377" s="30"/>
      <c r="D377" s="33"/>
      <c r="E377" s="34"/>
      <c r="F377" s="996"/>
      <c r="G377" s="32"/>
      <c r="H377" s="32"/>
      <c r="I377" s="32"/>
      <c r="J377" s="32"/>
      <c r="K377" s="32"/>
      <c r="L377" s="588"/>
      <c r="M377" s="32"/>
      <c r="N377" s="29"/>
      <c r="O377" s="29"/>
      <c r="P377" s="29"/>
      <c r="Q377" s="29"/>
      <c r="R377" s="1106"/>
      <c r="S377" s="29"/>
      <c r="T377" s="29"/>
      <c r="U377" s="1061"/>
      <c r="V377" s="29"/>
      <c r="W377" s="30"/>
    </row>
    <row r="378" spans="1:24" ht="51.75" customHeight="1">
      <c r="A378" s="28"/>
      <c r="B378" s="29"/>
      <c r="C378" s="30"/>
      <c r="D378" s="33"/>
      <c r="E378" s="34"/>
      <c r="F378" s="996"/>
      <c r="G378" s="32"/>
      <c r="H378" s="32"/>
      <c r="I378" s="32"/>
      <c r="J378" s="32"/>
      <c r="K378" s="32"/>
      <c r="L378" s="588"/>
      <c r="M378" s="32"/>
      <c r="N378" s="29"/>
      <c r="O378" s="29"/>
      <c r="P378" s="29"/>
      <c r="Q378" s="29"/>
      <c r="R378" s="1106"/>
      <c r="S378" s="29"/>
      <c r="T378" s="29"/>
      <c r="U378" s="1061"/>
      <c r="V378" s="29"/>
      <c r="W378" s="30"/>
    </row>
    <row r="379" spans="1:24" ht="51.75" customHeight="1">
      <c r="A379" s="28"/>
      <c r="B379" s="29"/>
      <c r="C379" s="30"/>
      <c r="D379" s="33"/>
      <c r="E379" s="34"/>
      <c r="F379" s="996"/>
      <c r="G379" s="32"/>
      <c r="H379" s="32"/>
      <c r="I379" s="32"/>
      <c r="J379" s="32"/>
      <c r="K379" s="32"/>
      <c r="L379" s="588"/>
      <c r="M379" s="32"/>
      <c r="N379" s="29"/>
      <c r="O379" s="29"/>
      <c r="P379" s="29"/>
      <c r="Q379" s="29"/>
      <c r="R379" s="1106"/>
      <c r="S379" s="29"/>
      <c r="T379" s="29"/>
      <c r="U379" s="1061"/>
      <c r="V379" s="29"/>
      <c r="W379" s="30"/>
    </row>
    <row r="380" spans="1:24" ht="51.75" customHeight="1">
      <c r="A380" s="28"/>
      <c r="B380" s="29"/>
      <c r="C380" s="30"/>
      <c r="D380" s="33"/>
      <c r="E380" s="34"/>
      <c r="F380" s="996"/>
      <c r="G380" s="32"/>
      <c r="H380" s="32"/>
      <c r="I380" s="32"/>
      <c r="J380" s="32"/>
      <c r="K380" s="32"/>
      <c r="L380" s="588"/>
      <c r="M380" s="32"/>
      <c r="N380" s="29"/>
      <c r="O380" s="29"/>
      <c r="P380" s="29"/>
      <c r="Q380" s="29"/>
      <c r="R380" s="1106"/>
      <c r="S380" s="29"/>
      <c r="T380" s="29"/>
      <c r="U380" s="1061"/>
      <c r="V380" s="29"/>
      <c r="W380" s="30"/>
    </row>
    <row r="381" spans="1:24" ht="51.75" customHeight="1">
      <c r="A381" s="28"/>
      <c r="B381" s="29"/>
      <c r="C381" s="30"/>
      <c r="D381" s="33"/>
      <c r="E381" s="34"/>
      <c r="F381" s="996"/>
      <c r="G381" s="32"/>
      <c r="H381" s="32"/>
      <c r="I381" s="32"/>
      <c r="J381" s="32"/>
      <c r="K381" s="32"/>
      <c r="L381" s="588"/>
      <c r="M381" s="32"/>
      <c r="N381" s="29"/>
      <c r="O381" s="29"/>
      <c r="P381" s="29"/>
      <c r="Q381" s="29"/>
      <c r="R381" s="1106"/>
      <c r="S381" s="29"/>
      <c r="T381" s="29"/>
      <c r="U381" s="1061"/>
      <c r="V381" s="29"/>
      <c r="W381" s="30"/>
    </row>
    <row r="382" spans="1:24" ht="51.75" customHeight="1">
      <c r="A382" s="28"/>
      <c r="B382" s="29"/>
      <c r="C382" s="30"/>
      <c r="D382" s="33"/>
      <c r="E382" s="34"/>
      <c r="F382" s="996"/>
      <c r="G382" s="32"/>
      <c r="H382" s="32"/>
      <c r="I382" s="32"/>
      <c r="J382" s="32"/>
      <c r="K382" s="32"/>
      <c r="L382" s="588"/>
      <c r="M382" s="32"/>
      <c r="N382" s="29"/>
      <c r="O382" s="29"/>
      <c r="P382" s="29"/>
      <c r="Q382" s="29"/>
      <c r="R382" s="1106"/>
      <c r="S382" s="29"/>
      <c r="T382" s="29"/>
      <c r="U382" s="1061"/>
      <c r="V382" s="29"/>
      <c r="W382" s="30"/>
    </row>
    <row r="383" spans="1:24" ht="51.75" customHeight="1">
      <c r="A383" s="28"/>
      <c r="B383" s="29"/>
      <c r="C383" s="30"/>
      <c r="D383" s="33"/>
      <c r="E383" s="34"/>
      <c r="F383" s="996"/>
      <c r="G383" s="32"/>
      <c r="H383" s="32"/>
      <c r="I383" s="32"/>
      <c r="J383" s="32"/>
      <c r="K383" s="32"/>
      <c r="L383" s="588"/>
      <c r="M383" s="32"/>
      <c r="N383" s="29"/>
      <c r="O383" s="29"/>
      <c r="P383" s="29"/>
      <c r="Q383" s="29"/>
      <c r="R383" s="1106"/>
      <c r="S383" s="29"/>
      <c r="T383" s="29"/>
      <c r="U383" s="1061"/>
      <c r="V383" s="29"/>
      <c r="W383" s="30"/>
    </row>
    <row r="384" spans="1:24" ht="51.75" customHeight="1">
      <c r="A384" s="28"/>
      <c r="B384" s="29"/>
      <c r="C384" s="30"/>
      <c r="D384" s="33"/>
      <c r="E384" s="34"/>
      <c r="F384" s="996"/>
      <c r="G384" s="32"/>
      <c r="H384" s="32"/>
      <c r="I384" s="32"/>
      <c r="J384" s="32"/>
      <c r="K384" s="32"/>
      <c r="L384" s="588"/>
      <c r="M384" s="32"/>
      <c r="N384" s="29"/>
      <c r="O384" s="29"/>
      <c r="P384" s="29"/>
      <c r="Q384" s="29"/>
      <c r="R384" s="1106"/>
      <c r="S384" s="29"/>
      <c r="T384" s="29"/>
      <c r="U384" s="1061"/>
      <c r="V384" s="29"/>
      <c r="W384" s="30"/>
    </row>
    <row r="385" spans="1:24" ht="51.75" customHeight="1">
      <c r="A385" s="28"/>
      <c r="B385" s="29"/>
      <c r="C385" s="30"/>
      <c r="D385" s="33"/>
      <c r="E385" s="34"/>
      <c r="F385" s="996"/>
      <c r="G385" s="32"/>
      <c r="H385" s="32"/>
      <c r="I385" s="32"/>
      <c r="J385" s="32"/>
      <c r="K385" s="32"/>
      <c r="L385" s="588"/>
      <c r="M385" s="32"/>
      <c r="N385" s="29"/>
      <c r="O385" s="29"/>
      <c r="P385" s="29"/>
      <c r="Q385" s="29"/>
      <c r="R385" s="1106"/>
      <c r="S385" s="29"/>
      <c r="T385" s="29"/>
      <c r="U385" s="1061"/>
      <c r="V385" s="29"/>
      <c r="W385" s="30"/>
    </row>
    <row r="386" spans="1:24" ht="51.75" customHeight="1">
      <c r="A386" s="28"/>
      <c r="B386" s="29"/>
      <c r="C386" s="30"/>
      <c r="D386" s="33"/>
      <c r="E386" s="34"/>
      <c r="F386" s="996"/>
      <c r="G386" s="32"/>
      <c r="H386" s="32"/>
      <c r="I386" s="32"/>
      <c r="J386" s="32"/>
      <c r="K386" s="32"/>
      <c r="L386" s="588"/>
      <c r="M386" s="32"/>
      <c r="N386" s="29"/>
      <c r="O386" s="29"/>
      <c r="P386" s="29"/>
      <c r="Q386" s="29"/>
      <c r="R386" s="1106"/>
      <c r="S386" s="29"/>
      <c r="T386" s="29"/>
      <c r="U386" s="1061"/>
      <c r="V386" s="29"/>
      <c r="W386" s="30"/>
    </row>
    <row r="387" spans="1:24" ht="51.75" customHeight="1">
      <c r="A387" s="28"/>
      <c r="B387" s="29"/>
      <c r="C387" s="30"/>
      <c r="D387" s="33"/>
      <c r="E387" s="34"/>
      <c r="F387" s="996"/>
      <c r="G387" s="32"/>
      <c r="H387" s="32"/>
      <c r="I387" s="32"/>
      <c r="J387" s="32"/>
      <c r="K387" s="32"/>
      <c r="L387" s="588"/>
      <c r="M387" s="32"/>
      <c r="N387" s="29"/>
      <c r="O387" s="29"/>
      <c r="P387" s="29"/>
      <c r="Q387" s="29"/>
      <c r="R387" s="1106"/>
      <c r="S387" s="29"/>
      <c r="T387" s="29"/>
      <c r="U387" s="1061"/>
      <c r="V387" s="29"/>
      <c r="W387" s="30"/>
    </row>
    <row r="388" spans="1:24" ht="51.75" customHeight="1">
      <c r="A388" s="28"/>
      <c r="B388" s="29"/>
      <c r="C388" s="30"/>
      <c r="D388" s="33"/>
      <c r="E388" s="34"/>
      <c r="F388" s="996"/>
      <c r="G388" s="32"/>
      <c r="H388" s="32"/>
      <c r="I388" s="32"/>
      <c r="J388" s="32"/>
      <c r="K388" s="32"/>
      <c r="L388" s="588"/>
      <c r="M388" s="32"/>
      <c r="N388" s="29"/>
      <c r="O388" s="29"/>
      <c r="P388" s="29"/>
      <c r="Q388" s="29"/>
      <c r="R388" s="1106"/>
      <c r="S388" s="29"/>
      <c r="T388" s="29"/>
      <c r="U388" s="1061"/>
      <c r="V388" s="29"/>
      <c r="W388" s="30"/>
    </row>
    <row r="389" spans="1:24" ht="51.75" customHeight="1">
      <c r="A389" s="28"/>
      <c r="B389" s="29"/>
      <c r="C389" s="30"/>
      <c r="D389" s="40"/>
      <c r="E389" s="34"/>
      <c r="F389" s="996"/>
      <c r="G389" s="32"/>
      <c r="H389" s="32"/>
      <c r="I389" s="32"/>
      <c r="J389" s="32"/>
      <c r="K389" s="32"/>
      <c r="L389" s="588"/>
      <c r="M389" s="32"/>
      <c r="N389" s="29"/>
      <c r="O389" s="29"/>
      <c r="P389" s="29"/>
      <c r="Q389" s="29"/>
      <c r="R389" s="1106"/>
      <c r="S389" s="29"/>
      <c r="T389" s="29"/>
      <c r="U389" s="1061"/>
      <c r="V389" s="29"/>
      <c r="W389" s="30"/>
    </row>
    <row r="390" spans="1:24" ht="51.75" customHeight="1">
      <c r="A390" s="74"/>
      <c r="B390" s="42"/>
      <c r="C390" s="43"/>
      <c r="D390" s="44"/>
      <c r="E390" s="45"/>
      <c r="F390" s="996"/>
      <c r="G390" s="46"/>
      <c r="H390" s="46"/>
      <c r="I390" s="46"/>
      <c r="J390" s="46"/>
      <c r="K390" s="46"/>
      <c r="L390" s="987"/>
      <c r="M390" s="46"/>
      <c r="N390" s="42"/>
      <c r="O390" s="42"/>
      <c r="P390" s="42"/>
      <c r="Q390" s="42"/>
      <c r="R390" s="1106"/>
      <c r="S390" s="42"/>
      <c r="T390" s="42"/>
      <c r="U390" s="1061"/>
      <c r="V390" s="42"/>
      <c r="W390" s="43"/>
    </row>
    <row r="391" spans="1:24" ht="51.75" customHeight="1">
      <c r="A391" s="74"/>
      <c r="B391" s="42"/>
      <c r="C391" s="43"/>
      <c r="D391" s="44"/>
      <c r="E391" s="45"/>
      <c r="F391" s="996"/>
      <c r="G391" s="46"/>
      <c r="H391" s="46"/>
      <c r="I391" s="46"/>
      <c r="J391" s="46"/>
      <c r="K391" s="46"/>
      <c r="L391" s="987"/>
      <c r="M391" s="46"/>
      <c r="N391" s="42"/>
      <c r="O391" s="42"/>
      <c r="P391" s="42"/>
      <c r="Q391" s="42"/>
      <c r="R391" s="1106"/>
      <c r="S391" s="42"/>
      <c r="T391" s="42"/>
      <c r="U391" s="1061"/>
      <c r="V391" s="42"/>
      <c r="W391" s="43"/>
    </row>
    <row r="392" spans="1:24" ht="51.75" customHeight="1">
      <c r="A392" s="28"/>
      <c r="B392" s="29"/>
      <c r="C392" s="30"/>
      <c r="D392" s="40"/>
      <c r="E392" s="34"/>
      <c r="F392" s="996"/>
      <c r="G392" s="32"/>
      <c r="H392" s="32"/>
      <c r="I392" s="32"/>
      <c r="J392" s="32"/>
      <c r="K392" s="32"/>
      <c r="L392" s="588"/>
      <c r="M392" s="32"/>
      <c r="N392" s="29"/>
      <c r="O392" s="29"/>
      <c r="P392" s="29"/>
      <c r="Q392" s="29"/>
      <c r="R392" s="1106"/>
      <c r="S392" s="29"/>
      <c r="T392" s="29"/>
      <c r="U392" s="1061"/>
      <c r="V392" s="29"/>
      <c r="W392" s="30"/>
    </row>
    <row r="393" spans="1:24" ht="51.75" customHeight="1">
      <c r="A393" s="75"/>
      <c r="B393" s="48"/>
      <c r="C393" s="49"/>
      <c r="D393" s="50"/>
      <c r="E393" s="51"/>
      <c r="F393" s="997"/>
      <c r="G393" s="52"/>
      <c r="H393" s="52"/>
      <c r="I393" s="52"/>
      <c r="J393" s="52"/>
      <c r="K393" s="52"/>
      <c r="L393" s="988"/>
      <c r="M393" s="52"/>
      <c r="N393" s="48"/>
      <c r="O393" s="48"/>
      <c r="P393" s="48"/>
      <c r="Q393" s="48"/>
      <c r="R393" s="1107"/>
      <c r="S393" s="48"/>
      <c r="T393" s="48"/>
      <c r="U393" s="1098"/>
      <c r="V393" s="48"/>
      <c r="W393" s="49"/>
    </row>
    <row r="394" spans="1:24" ht="51.75" customHeight="1">
      <c r="A394" s="75"/>
      <c r="B394" s="48"/>
      <c r="C394" s="49"/>
      <c r="D394" s="50"/>
      <c r="E394" s="51"/>
      <c r="F394" s="997"/>
      <c r="G394" s="52"/>
      <c r="H394" s="52"/>
      <c r="I394" s="52"/>
      <c r="J394" s="52"/>
      <c r="K394" s="52"/>
      <c r="L394" s="988"/>
      <c r="M394" s="52"/>
      <c r="N394" s="48"/>
      <c r="O394" s="48"/>
      <c r="P394" s="48"/>
      <c r="Q394" s="48"/>
      <c r="R394" s="1107"/>
      <c r="S394" s="48"/>
      <c r="T394" s="48"/>
      <c r="U394" s="1098"/>
      <c r="V394" s="48"/>
      <c r="W394" s="49"/>
    </row>
    <row r="395" spans="1:24" ht="51.75" customHeight="1">
      <c r="A395" s="62"/>
      <c r="B395" s="20"/>
      <c r="C395" s="27"/>
      <c r="D395" s="31"/>
      <c r="E395" s="23"/>
      <c r="F395" s="1037"/>
      <c r="G395" s="26"/>
      <c r="H395" s="26"/>
      <c r="I395" s="26"/>
      <c r="J395" s="26"/>
      <c r="K395" s="26"/>
      <c r="L395" s="578"/>
      <c r="M395" s="26"/>
      <c r="N395" s="20"/>
      <c r="O395" s="20"/>
      <c r="P395" s="20"/>
      <c r="Q395" s="20"/>
      <c r="R395" s="1108"/>
      <c r="S395" s="20"/>
      <c r="T395" s="20"/>
      <c r="U395" s="1099"/>
      <c r="V395" s="20"/>
      <c r="W395" s="27"/>
    </row>
    <row r="396" spans="1:24" ht="51.75" customHeight="1">
      <c r="A396" s="28"/>
      <c r="B396" s="29"/>
      <c r="C396" s="30"/>
      <c r="D396" s="33"/>
      <c r="E396" s="34"/>
      <c r="F396" s="996"/>
      <c r="G396" s="32"/>
      <c r="H396" s="32"/>
      <c r="I396" s="32"/>
      <c r="J396" s="32"/>
      <c r="K396" s="32"/>
      <c r="L396" s="588"/>
      <c r="M396" s="32"/>
      <c r="N396" s="29"/>
      <c r="O396" s="29"/>
      <c r="P396" s="29"/>
      <c r="Q396" s="29"/>
      <c r="R396" s="1106"/>
      <c r="S396" s="29"/>
      <c r="T396" s="29"/>
      <c r="U396" s="1061"/>
      <c r="V396" s="29"/>
      <c r="W396" s="30"/>
    </row>
    <row r="397" spans="1:24" ht="51.75" customHeight="1">
      <c r="A397" s="62"/>
      <c r="B397" s="20"/>
      <c r="C397" s="27"/>
      <c r="D397" s="31"/>
      <c r="E397" s="23"/>
      <c r="F397" s="1037"/>
      <c r="G397" s="26"/>
      <c r="H397" s="26"/>
      <c r="I397" s="26"/>
      <c r="J397" s="26"/>
      <c r="K397" s="26"/>
      <c r="L397" s="578"/>
      <c r="M397" s="26"/>
      <c r="N397" s="20"/>
      <c r="O397" s="20"/>
      <c r="P397" s="20"/>
      <c r="Q397" s="20"/>
      <c r="R397" s="1108"/>
      <c r="S397" s="20"/>
      <c r="T397" s="20"/>
      <c r="U397" s="1099"/>
      <c r="V397" s="20"/>
      <c r="W397" s="27"/>
    </row>
    <row r="398" spans="1:24" ht="51.75" customHeight="1">
      <c r="A398" s="28"/>
      <c r="B398" s="29"/>
      <c r="C398" s="30"/>
      <c r="D398" s="33"/>
      <c r="E398" s="34"/>
      <c r="F398" s="996"/>
      <c r="G398" s="32"/>
      <c r="H398" s="32"/>
      <c r="I398" s="32"/>
      <c r="J398" s="32"/>
      <c r="K398" s="32"/>
      <c r="L398" s="588"/>
      <c r="M398" s="32"/>
      <c r="N398" s="29"/>
      <c r="O398" s="29"/>
      <c r="P398" s="29"/>
      <c r="Q398" s="29"/>
      <c r="R398" s="1106"/>
      <c r="S398" s="29"/>
      <c r="T398" s="29"/>
      <c r="U398" s="1061"/>
      <c r="V398" s="29"/>
      <c r="W398" s="30"/>
    </row>
    <row r="399" spans="1:24" ht="51.75" customHeight="1">
      <c r="A399" s="62"/>
      <c r="B399" s="20"/>
      <c r="C399" s="27"/>
      <c r="D399" s="31"/>
      <c r="E399" s="23"/>
      <c r="F399" s="1037"/>
      <c r="G399" s="26"/>
      <c r="H399" s="26"/>
      <c r="I399" s="26"/>
      <c r="J399" s="26"/>
      <c r="K399" s="26"/>
      <c r="L399" s="578"/>
      <c r="M399" s="26"/>
      <c r="N399" s="20"/>
      <c r="O399" s="20"/>
      <c r="P399" s="20"/>
      <c r="Q399" s="20"/>
      <c r="R399" s="1108"/>
      <c r="S399" s="20"/>
      <c r="T399" s="20"/>
      <c r="U399" s="1099"/>
      <c r="V399" s="20"/>
      <c r="W399" s="27"/>
    </row>
    <row r="400" spans="1:24" ht="51.75" customHeight="1">
      <c r="A400" s="62"/>
      <c r="B400" s="20"/>
      <c r="C400" s="27"/>
      <c r="D400" s="31"/>
      <c r="E400" s="23"/>
      <c r="F400" s="1037"/>
      <c r="G400" s="26"/>
      <c r="H400" s="26"/>
      <c r="I400" s="26"/>
      <c r="J400" s="26"/>
      <c r="K400" s="26"/>
      <c r="L400" s="578"/>
      <c r="M400" s="26"/>
      <c r="N400" s="20"/>
      <c r="O400" s="20"/>
      <c r="P400" s="20"/>
      <c r="Q400" s="20"/>
      <c r="R400" s="1108"/>
      <c r="S400" s="20"/>
      <c r="T400" s="20"/>
      <c r="U400" s="1099"/>
      <c r="V400" s="20"/>
      <c r="W400" s="27"/>
      <c r="X400" s="1"/>
    </row>
    <row r="401" spans="1:24" ht="51.75" customHeight="1">
      <c r="A401" s="28"/>
      <c r="B401" s="29"/>
      <c r="C401" s="30"/>
      <c r="D401" s="33"/>
      <c r="E401" s="34"/>
      <c r="F401" s="996"/>
      <c r="G401" s="32"/>
      <c r="H401" s="32"/>
      <c r="I401" s="32"/>
      <c r="J401" s="32"/>
      <c r="K401" s="32"/>
      <c r="L401" s="588"/>
      <c r="M401" s="32"/>
      <c r="N401" s="29"/>
      <c r="O401" s="29"/>
      <c r="P401" s="29"/>
      <c r="Q401" s="29"/>
      <c r="R401" s="1106"/>
      <c r="S401" s="29"/>
      <c r="T401" s="29"/>
      <c r="U401" s="1061"/>
      <c r="V401" s="29"/>
      <c r="W401" s="30"/>
      <c r="X401" s="1"/>
    </row>
    <row r="402" spans="1:24" ht="51.75" customHeight="1" thickBot="1">
      <c r="A402" s="76"/>
      <c r="B402" s="64"/>
      <c r="C402" s="65"/>
      <c r="D402" s="66"/>
      <c r="E402" s="67"/>
      <c r="F402" s="1039"/>
      <c r="G402" s="68"/>
      <c r="H402" s="68"/>
      <c r="I402" s="68"/>
      <c r="J402" s="68"/>
      <c r="K402" s="68"/>
      <c r="L402" s="990"/>
      <c r="M402" s="68"/>
      <c r="N402" s="64"/>
      <c r="O402" s="64"/>
      <c r="P402" s="64"/>
      <c r="Q402" s="64"/>
      <c r="R402" s="1110"/>
      <c r="S402" s="64"/>
      <c r="T402" s="64"/>
      <c r="U402" s="1101"/>
      <c r="V402" s="64"/>
      <c r="W402" s="65"/>
    </row>
    <row r="403" spans="1:24" ht="51.75" customHeight="1">
      <c r="A403" s="71"/>
      <c r="B403" s="71"/>
      <c r="C403" s="71"/>
      <c r="D403" s="72"/>
      <c r="E403" s="72"/>
      <c r="F403" s="1000"/>
      <c r="G403" s="71"/>
      <c r="H403" s="71"/>
      <c r="I403" s="71"/>
      <c r="J403" s="71"/>
      <c r="K403" s="71"/>
      <c r="L403" s="573"/>
      <c r="M403" s="71"/>
      <c r="N403" s="71"/>
      <c r="O403" s="71"/>
      <c r="P403" s="71"/>
      <c r="Q403" s="71"/>
      <c r="R403" s="1000"/>
      <c r="S403" s="71"/>
      <c r="T403" s="71"/>
      <c r="U403" s="1102"/>
      <c r="V403" s="71"/>
      <c r="W403" s="71"/>
      <c r="X403" s="10"/>
    </row>
    <row r="404" spans="1:24" ht="51.75" customHeight="1">
      <c r="A404" s="1" t="s">
        <v>1</v>
      </c>
      <c r="B404" s="2"/>
      <c r="C404" s="1"/>
      <c r="D404" s="1"/>
      <c r="E404" s="2"/>
      <c r="G404" s="1"/>
      <c r="H404" s="1"/>
      <c r="I404" s="1"/>
      <c r="J404" s="1"/>
      <c r="K404" s="1"/>
      <c r="L404" s="572"/>
      <c r="M404" s="1"/>
      <c r="N404" s="1"/>
      <c r="O404" s="1"/>
      <c r="P404" s="1"/>
      <c r="Q404" s="1"/>
      <c r="S404" s="1"/>
      <c r="T404" s="1"/>
      <c r="V404" s="1"/>
      <c r="W404" s="1"/>
      <c r="X404" s="1"/>
    </row>
    <row r="405" spans="1:24" ht="51.75" customHeight="1">
      <c r="A405" s="1" t="s">
        <v>9449</v>
      </c>
      <c r="B405" s="1"/>
      <c r="C405" s="2"/>
      <c r="D405" s="1"/>
      <c r="E405" s="2"/>
      <c r="G405" s="1"/>
      <c r="H405" s="1"/>
      <c r="I405" s="1"/>
      <c r="J405" s="1"/>
      <c r="K405" s="1"/>
      <c r="L405" s="572"/>
      <c r="M405" s="1"/>
      <c r="N405" s="1"/>
      <c r="O405" s="1"/>
      <c r="P405" s="1"/>
      <c r="Q405" s="1"/>
      <c r="S405" s="1"/>
      <c r="T405" s="1"/>
      <c r="V405" s="1"/>
      <c r="W405" s="1"/>
      <c r="X405" s="1"/>
    </row>
    <row r="406" spans="1:24" ht="51.75" customHeight="1" thickBot="1">
      <c r="E406" s="4"/>
      <c r="F406" s="1035"/>
      <c r="G406" s="4"/>
      <c r="H406" s="4"/>
      <c r="I406" s="4"/>
    </row>
    <row r="407" spans="1:24" ht="51.75" customHeight="1">
      <c r="A407" s="5" t="s">
        <v>3</v>
      </c>
      <c r="B407" s="6" t="s">
        <v>4</v>
      </c>
      <c r="C407" s="7" t="s">
        <v>5</v>
      </c>
      <c r="D407" s="8" t="s">
        <v>6</v>
      </c>
      <c r="E407" s="9" t="s">
        <v>6</v>
      </c>
      <c r="F407" s="998"/>
      <c r="G407" s="3777" t="s">
        <v>9502</v>
      </c>
      <c r="H407" s="3777"/>
      <c r="I407" s="977"/>
      <c r="J407" s="3777" t="s">
        <v>9503</v>
      </c>
      <c r="K407" s="3777"/>
      <c r="L407" s="985"/>
      <c r="M407" s="3777" t="s">
        <v>9527</v>
      </c>
      <c r="N407" s="3777"/>
      <c r="O407" s="977"/>
      <c r="P407" s="3777" t="s">
        <v>5436</v>
      </c>
      <c r="Q407" s="3777"/>
      <c r="R407" s="1105"/>
      <c r="S407" s="977"/>
      <c r="T407" s="977"/>
      <c r="U407" s="1096"/>
      <c r="V407" s="3777"/>
      <c r="W407" s="3777"/>
      <c r="X407" s="10"/>
    </row>
    <row r="408" spans="1:24" ht="51.75" customHeight="1" thickBot="1">
      <c r="A408" s="11"/>
      <c r="B408" s="12"/>
      <c r="C408" s="13" t="s">
        <v>11</v>
      </c>
      <c r="D408" s="14" t="s">
        <v>12</v>
      </c>
      <c r="E408" s="15" t="s">
        <v>13</v>
      </c>
      <c r="F408" s="999"/>
      <c r="G408" s="17" t="s">
        <v>9453</v>
      </c>
      <c r="H408" s="17" t="s">
        <v>16</v>
      </c>
      <c r="I408" s="17"/>
      <c r="J408" s="17" t="s">
        <v>9454</v>
      </c>
      <c r="K408" s="17" t="s">
        <v>16</v>
      </c>
      <c r="L408" s="986"/>
      <c r="M408" s="17" t="s">
        <v>9454</v>
      </c>
      <c r="N408" s="17" t="s">
        <v>16</v>
      </c>
      <c r="O408" s="17"/>
      <c r="P408" s="17" t="s">
        <v>9454</v>
      </c>
      <c r="Q408" s="17" t="s">
        <v>16</v>
      </c>
      <c r="R408" s="1060"/>
      <c r="S408" s="17"/>
      <c r="T408" s="17"/>
      <c r="U408" s="1097"/>
      <c r="V408" s="17" t="s">
        <v>9454</v>
      </c>
      <c r="W408" s="18" t="s">
        <v>16</v>
      </c>
      <c r="X408" s="10"/>
    </row>
    <row r="409" spans="1:24" ht="51.75" customHeight="1">
      <c r="A409" s="62"/>
      <c r="B409" s="20"/>
      <c r="C409" s="21"/>
      <c r="D409" s="22"/>
      <c r="E409" s="23"/>
      <c r="F409" s="1040"/>
      <c r="G409" s="25"/>
      <c r="H409" s="25"/>
      <c r="I409" s="25"/>
      <c r="J409" s="25"/>
      <c r="K409" s="26"/>
      <c r="L409" s="578"/>
      <c r="M409" s="26"/>
      <c r="N409" s="20"/>
      <c r="O409" s="20"/>
      <c r="P409" s="20"/>
      <c r="Q409" s="20"/>
      <c r="R409" s="1108"/>
      <c r="S409" s="20"/>
      <c r="T409" s="20"/>
      <c r="U409" s="1099"/>
      <c r="V409" s="20"/>
      <c r="W409" s="27"/>
    </row>
    <row r="410" spans="1:24" ht="51.75" customHeight="1">
      <c r="A410" s="28"/>
      <c r="B410" s="29"/>
      <c r="C410" s="30"/>
      <c r="D410" s="31"/>
      <c r="E410" s="23"/>
      <c r="F410" s="996"/>
      <c r="G410" s="29"/>
      <c r="H410" s="29"/>
      <c r="I410" s="29"/>
      <c r="J410" s="29"/>
      <c r="K410" s="32"/>
      <c r="L410" s="588"/>
      <c r="M410" s="32"/>
      <c r="N410" s="29"/>
      <c r="O410" s="29"/>
      <c r="P410" s="29"/>
      <c r="Q410" s="29"/>
      <c r="R410" s="1106"/>
      <c r="S410" s="29"/>
      <c r="T410" s="29"/>
      <c r="U410" s="1061"/>
      <c r="V410" s="29"/>
      <c r="W410" s="30"/>
    </row>
    <row r="411" spans="1:24" ht="51.75" customHeight="1">
      <c r="A411" s="28"/>
      <c r="B411" s="29"/>
      <c r="C411" s="30"/>
      <c r="D411" s="33"/>
      <c r="E411" s="34"/>
      <c r="F411" s="996"/>
      <c r="G411" s="29"/>
      <c r="H411" s="29"/>
      <c r="I411" s="29"/>
      <c r="J411" s="29"/>
      <c r="K411" s="32"/>
      <c r="L411" s="588"/>
      <c r="M411" s="32"/>
      <c r="N411" s="29"/>
      <c r="O411" s="29"/>
      <c r="P411" s="29"/>
      <c r="Q411" s="29"/>
      <c r="R411" s="1106"/>
      <c r="S411" s="29"/>
      <c r="T411" s="29"/>
      <c r="U411" s="1061"/>
      <c r="V411" s="29"/>
      <c r="W411" s="30"/>
    </row>
    <row r="412" spans="1:24" ht="51.75" customHeight="1">
      <c r="A412" s="28"/>
      <c r="B412" s="29"/>
      <c r="C412" s="30"/>
      <c r="D412" s="33"/>
      <c r="E412" s="34"/>
      <c r="F412" s="996"/>
      <c r="G412" s="32"/>
      <c r="H412" s="32"/>
      <c r="I412" s="32"/>
      <c r="J412" s="32"/>
      <c r="K412" s="32"/>
      <c r="L412" s="588"/>
      <c r="M412" s="32"/>
      <c r="N412" s="29"/>
      <c r="O412" s="29"/>
      <c r="P412" s="29"/>
      <c r="Q412" s="29"/>
      <c r="R412" s="1106"/>
      <c r="S412" s="29"/>
      <c r="T412" s="29"/>
      <c r="U412" s="1061"/>
      <c r="V412" s="29"/>
      <c r="W412" s="30"/>
    </row>
    <row r="413" spans="1:24" ht="51.75" customHeight="1">
      <c r="A413" s="28"/>
      <c r="B413" s="29"/>
      <c r="C413" s="30"/>
      <c r="D413" s="33"/>
      <c r="E413" s="34"/>
      <c r="F413" s="996"/>
      <c r="G413" s="32"/>
      <c r="H413" s="32"/>
      <c r="I413" s="32"/>
      <c r="J413" s="32"/>
      <c r="K413" s="32"/>
      <c r="L413" s="588"/>
      <c r="M413" s="32"/>
      <c r="N413" s="29"/>
      <c r="O413" s="29"/>
      <c r="P413" s="29"/>
      <c r="Q413" s="29"/>
      <c r="R413" s="1106"/>
      <c r="S413" s="29"/>
      <c r="T413" s="29"/>
      <c r="U413" s="1061"/>
      <c r="V413" s="29"/>
      <c r="W413" s="30"/>
    </row>
    <row r="414" spans="1:24" ht="51.75" customHeight="1">
      <c r="A414" s="28"/>
      <c r="B414" s="29"/>
      <c r="C414" s="30"/>
      <c r="D414" s="33"/>
      <c r="E414" s="34"/>
      <c r="F414" s="996"/>
      <c r="G414" s="32"/>
      <c r="H414" s="32"/>
      <c r="I414" s="32"/>
      <c r="J414" s="32"/>
      <c r="K414" s="32"/>
      <c r="L414" s="588"/>
      <c r="M414" s="32"/>
      <c r="N414" s="29"/>
      <c r="O414" s="29"/>
      <c r="P414" s="29"/>
      <c r="Q414" s="29"/>
      <c r="R414" s="1106"/>
      <c r="S414" s="29"/>
      <c r="T414" s="29"/>
      <c r="U414" s="1061"/>
      <c r="V414" s="29"/>
      <c r="W414" s="30"/>
    </row>
    <row r="415" spans="1:24" ht="51.75" customHeight="1">
      <c r="A415" s="28"/>
      <c r="B415" s="29"/>
      <c r="C415" s="30"/>
      <c r="D415" s="33"/>
      <c r="E415" s="34"/>
      <c r="F415" s="996"/>
      <c r="G415" s="32"/>
      <c r="H415" s="32"/>
      <c r="I415" s="32"/>
      <c r="J415" s="32"/>
      <c r="K415" s="32"/>
      <c r="L415" s="588"/>
      <c r="M415" s="32"/>
      <c r="N415" s="29"/>
      <c r="O415" s="29"/>
      <c r="P415" s="29"/>
      <c r="Q415" s="29"/>
      <c r="R415" s="1106"/>
      <c r="S415" s="29"/>
      <c r="T415" s="29"/>
      <c r="U415" s="1061"/>
      <c r="V415" s="29"/>
      <c r="W415" s="30"/>
    </row>
    <row r="416" spans="1:24" ht="51.75" customHeight="1">
      <c r="A416" s="28"/>
      <c r="B416" s="29"/>
      <c r="C416" s="30"/>
      <c r="D416" s="33"/>
      <c r="E416" s="34"/>
      <c r="F416" s="996"/>
      <c r="G416" s="32"/>
      <c r="H416" s="32"/>
      <c r="I416" s="32"/>
      <c r="J416" s="32"/>
      <c r="K416" s="32"/>
      <c r="L416" s="588"/>
      <c r="M416" s="32"/>
      <c r="N416" s="29"/>
      <c r="O416" s="29"/>
      <c r="P416" s="29"/>
      <c r="Q416" s="29"/>
      <c r="R416" s="1106"/>
      <c r="S416" s="29"/>
      <c r="T416" s="29"/>
      <c r="U416" s="1061"/>
      <c r="V416" s="29"/>
      <c r="W416" s="30"/>
    </row>
    <row r="417" spans="1:23" ht="51.75" customHeight="1">
      <c r="A417" s="28"/>
      <c r="B417" s="29"/>
      <c r="C417" s="30"/>
      <c r="D417" s="33"/>
      <c r="E417" s="34"/>
      <c r="F417" s="996"/>
      <c r="G417" s="32"/>
      <c r="H417" s="32"/>
      <c r="I417" s="32"/>
      <c r="J417" s="32"/>
      <c r="K417" s="32"/>
      <c r="L417" s="588"/>
      <c r="M417" s="32"/>
      <c r="N417" s="29"/>
      <c r="O417" s="29"/>
      <c r="P417" s="29"/>
      <c r="Q417" s="29"/>
      <c r="R417" s="1106"/>
      <c r="S417" s="29"/>
      <c r="T417" s="29"/>
      <c r="U417" s="1061"/>
      <c r="V417" s="29"/>
      <c r="W417" s="30"/>
    </row>
    <row r="418" spans="1:23" ht="51.75" customHeight="1">
      <c r="A418" s="28"/>
      <c r="B418" s="29"/>
      <c r="C418" s="30"/>
      <c r="D418" s="33"/>
      <c r="E418" s="34"/>
      <c r="F418" s="996"/>
      <c r="G418" s="32"/>
      <c r="H418" s="32"/>
      <c r="I418" s="32"/>
      <c r="J418" s="32"/>
      <c r="K418" s="32"/>
      <c r="L418" s="588"/>
      <c r="M418" s="32"/>
      <c r="N418" s="29"/>
      <c r="O418" s="29"/>
      <c r="P418" s="29"/>
      <c r="Q418" s="29"/>
      <c r="R418" s="1106"/>
      <c r="S418" s="29"/>
      <c r="T418" s="29"/>
      <c r="U418" s="1061"/>
      <c r="V418" s="29"/>
      <c r="W418" s="30"/>
    </row>
    <row r="419" spans="1:23" ht="51.75" customHeight="1">
      <c r="A419" s="28"/>
      <c r="B419" s="29"/>
      <c r="C419" s="30"/>
      <c r="D419" s="33"/>
      <c r="E419" s="34"/>
      <c r="F419" s="996"/>
      <c r="G419" s="32"/>
      <c r="H419" s="32"/>
      <c r="I419" s="32"/>
      <c r="J419" s="32"/>
      <c r="K419" s="32"/>
      <c r="L419" s="588"/>
      <c r="M419" s="32"/>
      <c r="N419" s="29"/>
      <c r="O419" s="29"/>
      <c r="P419" s="29"/>
      <c r="Q419" s="29"/>
      <c r="R419" s="1106"/>
      <c r="S419" s="29"/>
      <c r="T419" s="29"/>
      <c r="U419" s="1061"/>
      <c r="V419" s="29"/>
      <c r="W419" s="30"/>
    </row>
    <row r="420" spans="1:23" ht="51.75" customHeight="1">
      <c r="A420" s="28"/>
      <c r="B420" s="29"/>
      <c r="C420" s="30"/>
      <c r="D420" s="33"/>
      <c r="E420" s="34"/>
      <c r="F420" s="996"/>
      <c r="G420" s="32"/>
      <c r="H420" s="32"/>
      <c r="I420" s="32"/>
      <c r="J420" s="32"/>
      <c r="K420" s="32"/>
      <c r="L420" s="588"/>
      <c r="M420" s="32"/>
      <c r="N420" s="29"/>
      <c r="O420" s="29"/>
      <c r="P420" s="29"/>
      <c r="Q420" s="29"/>
      <c r="R420" s="1106"/>
      <c r="S420" s="29"/>
      <c r="T420" s="29"/>
      <c r="U420" s="1061"/>
      <c r="V420" s="29"/>
      <c r="W420" s="30"/>
    </row>
    <row r="421" spans="1:23" ht="51.75" customHeight="1">
      <c r="A421" s="28"/>
      <c r="B421" s="29"/>
      <c r="C421" s="30"/>
      <c r="D421" s="33"/>
      <c r="E421" s="34"/>
      <c r="F421" s="996"/>
      <c r="G421" s="32"/>
      <c r="H421" s="32"/>
      <c r="I421" s="32"/>
      <c r="J421" s="32"/>
      <c r="K421" s="32"/>
      <c r="L421" s="588"/>
      <c r="M421" s="32"/>
      <c r="N421" s="29"/>
      <c r="O421" s="29"/>
      <c r="P421" s="29"/>
      <c r="Q421" s="29"/>
      <c r="R421" s="1106"/>
      <c r="S421" s="29"/>
      <c r="T421" s="29"/>
      <c r="U421" s="1061"/>
      <c r="V421" s="29"/>
      <c r="W421" s="30"/>
    </row>
    <row r="422" spans="1:23" ht="51.75" customHeight="1">
      <c r="A422" s="28"/>
      <c r="B422" s="29"/>
      <c r="C422" s="30"/>
      <c r="D422" s="33"/>
      <c r="E422" s="34"/>
      <c r="F422" s="996"/>
      <c r="G422" s="32"/>
      <c r="H422" s="32"/>
      <c r="I422" s="32"/>
      <c r="J422" s="32"/>
      <c r="K422" s="32"/>
      <c r="L422" s="588"/>
      <c r="M422" s="32"/>
      <c r="N422" s="29"/>
      <c r="O422" s="29"/>
      <c r="P422" s="29"/>
      <c r="Q422" s="29"/>
      <c r="R422" s="1106"/>
      <c r="S422" s="29"/>
      <c r="T422" s="29"/>
      <c r="U422" s="1061"/>
      <c r="V422" s="29"/>
      <c r="W422" s="30"/>
    </row>
    <row r="423" spans="1:23" ht="51.75" customHeight="1">
      <c r="A423" s="28"/>
      <c r="B423" s="29"/>
      <c r="C423" s="30"/>
      <c r="D423" s="33"/>
      <c r="E423" s="34"/>
      <c r="F423" s="996"/>
      <c r="G423" s="32"/>
      <c r="H423" s="32"/>
      <c r="I423" s="32"/>
      <c r="J423" s="32"/>
      <c r="K423" s="32"/>
      <c r="L423" s="588"/>
      <c r="M423" s="32"/>
      <c r="N423" s="29"/>
      <c r="O423" s="29"/>
      <c r="P423" s="29"/>
      <c r="Q423" s="29"/>
      <c r="R423" s="1106"/>
      <c r="S423" s="29"/>
      <c r="T423" s="29"/>
      <c r="U423" s="1061"/>
      <c r="V423" s="29"/>
      <c r="W423" s="30"/>
    </row>
    <row r="424" spans="1:23" ht="51.75" customHeight="1">
      <c r="A424" s="28"/>
      <c r="B424" s="29"/>
      <c r="C424" s="30"/>
      <c r="D424" s="33"/>
      <c r="E424" s="34"/>
      <c r="F424" s="996"/>
      <c r="G424" s="32"/>
      <c r="H424" s="32"/>
      <c r="I424" s="32"/>
      <c r="J424" s="32"/>
      <c r="K424" s="32"/>
      <c r="L424" s="588"/>
      <c r="M424" s="32"/>
      <c r="N424" s="29"/>
      <c r="O424" s="29"/>
      <c r="P424" s="29"/>
      <c r="Q424" s="29"/>
      <c r="R424" s="1106"/>
      <c r="S424" s="29"/>
      <c r="T424" s="29"/>
      <c r="U424" s="1061"/>
      <c r="V424" s="29"/>
      <c r="W424" s="30"/>
    </row>
    <row r="425" spans="1:23" ht="51.75" customHeight="1">
      <c r="A425" s="28"/>
      <c r="B425" s="29"/>
      <c r="C425" s="30"/>
      <c r="D425" s="33"/>
      <c r="E425" s="34"/>
      <c r="F425" s="996"/>
      <c r="G425" s="32"/>
      <c r="H425" s="32"/>
      <c r="I425" s="32"/>
      <c r="J425" s="32"/>
      <c r="K425" s="32"/>
      <c r="L425" s="588"/>
      <c r="M425" s="32"/>
      <c r="N425" s="29"/>
      <c r="O425" s="29"/>
      <c r="P425" s="29"/>
      <c r="Q425" s="29"/>
      <c r="R425" s="1106"/>
      <c r="S425" s="29"/>
      <c r="T425" s="29"/>
      <c r="U425" s="1061"/>
      <c r="V425" s="29"/>
      <c r="W425" s="30"/>
    </row>
    <row r="426" spans="1:23" ht="51.75" customHeight="1">
      <c r="A426" s="28"/>
      <c r="B426" s="29"/>
      <c r="C426" s="30"/>
      <c r="D426" s="33"/>
      <c r="E426" s="34"/>
      <c r="F426" s="996"/>
      <c r="G426" s="32"/>
      <c r="H426" s="32"/>
      <c r="I426" s="32"/>
      <c r="J426" s="32"/>
      <c r="K426" s="32"/>
      <c r="L426" s="588"/>
      <c r="M426" s="32"/>
      <c r="N426" s="29"/>
      <c r="O426" s="29"/>
      <c r="P426" s="29"/>
      <c r="Q426" s="29"/>
      <c r="R426" s="1106"/>
      <c r="S426" s="29"/>
      <c r="T426" s="29"/>
      <c r="U426" s="1061"/>
      <c r="V426" s="29"/>
      <c r="W426" s="30"/>
    </row>
    <row r="427" spans="1:23" ht="51.75" customHeight="1">
      <c r="A427" s="28"/>
      <c r="B427" s="29"/>
      <c r="C427" s="30"/>
      <c r="D427" s="33"/>
      <c r="E427" s="34"/>
      <c r="F427" s="996"/>
      <c r="G427" s="32"/>
      <c r="H427" s="32"/>
      <c r="I427" s="32"/>
      <c r="J427" s="32"/>
      <c r="K427" s="32"/>
      <c r="L427" s="588"/>
      <c r="M427" s="32"/>
      <c r="N427" s="29"/>
      <c r="O427" s="29"/>
      <c r="P427" s="29"/>
      <c r="Q427" s="29"/>
      <c r="R427" s="1106"/>
      <c r="S427" s="29"/>
      <c r="T427" s="29"/>
      <c r="U427" s="1061"/>
      <c r="V427" s="29"/>
      <c r="W427" s="30"/>
    </row>
    <row r="428" spans="1:23" ht="51.75" customHeight="1">
      <c r="A428" s="28"/>
      <c r="B428" s="29"/>
      <c r="C428" s="30"/>
      <c r="D428" s="40"/>
      <c r="E428" s="34"/>
      <c r="F428" s="996"/>
      <c r="G428" s="32"/>
      <c r="H428" s="32"/>
      <c r="I428" s="32"/>
      <c r="J428" s="32"/>
      <c r="K428" s="32"/>
      <c r="L428" s="588"/>
      <c r="M428" s="32"/>
      <c r="N428" s="29"/>
      <c r="O428" s="29"/>
      <c r="P428" s="29"/>
      <c r="Q428" s="29"/>
      <c r="R428" s="1106"/>
      <c r="S428" s="29"/>
      <c r="T428" s="29"/>
      <c r="U428" s="1061"/>
      <c r="V428" s="29"/>
      <c r="W428" s="30"/>
    </row>
    <row r="429" spans="1:23" ht="51.75" customHeight="1">
      <c r="A429" s="74"/>
      <c r="B429" s="42"/>
      <c r="C429" s="43"/>
      <c r="D429" s="44"/>
      <c r="E429" s="45"/>
      <c r="F429" s="996"/>
      <c r="G429" s="46"/>
      <c r="H429" s="46"/>
      <c r="I429" s="46"/>
      <c r="J429" s="46"/>
      <c r="K429" s="46"/>
      <c r="L429" s="987"/>
      <c r="M429" s="46"/>
      <c r="N429" s="42"/>
      <c r="O429" s="42"/>
      <c r="P429" s="42"/>
      <c r="Q429" s="42"/>
      <c r="R429" s="1106"/>
      <c r="S429" s="42"/>
      <c r="T429" s="42"/>
      <c r="U429" s="1061"/>
      <c r="V429" s="42"/>
      <c r="W429" s="43"/>
    </row>
    <row r="430" spans="1:23" ht="51.75" customHeight="1">
      <c r="A430" s="74"/>
      <c r="B430" s="42"/>
      <c r="C430" s="43"/>
      <c r="D430" s="44"/>
      <c r="E430" s="45"/>
      <c r="F430" s="996"/>
      <c r="G430" s="46"/>
      <c r="H430" s="46"/>
      <c r="I430" s="46"/>
      <c r="J430" s="46"/>
      <c r="K430" s="46"/>
      <c r="L430" s="987"/>
      <c r="M430" s="46"/>
      <c r="N430" s="42"/>
      <c r="O430" s="42"/>
      <c r="P430" s="42"/>
      <c r="Q430" s="42"/>
      <c r="R430" s="1106"/>
      <c r="S430" s="42"/>
      <c r="T430" s="42"/>
      <c r="U430" s="1061"/>
      <c r="V430" s="42"/>
      <c r="W430" s="43"/>
    </row>
    <row r="431" spans="1:23" ht="51.75" customHeight="1">
      <c r="A431" s="28"/>
      <c r="B431" s="29"/>
      <c r="C431" s="30"/>
      <c r="D431" s="40"/>
      <c r="E431" s="34"/>
      <c r="F431" s="996"/>
      <c r="G431" s="32"/>
      <c r="H431" s="32"/>
      <c r="I431" s="32"/>
      <c r="J431" s="32"/>
      <c r="K431" s="32"/>
      <c r="L431" s="588"/>
      <c r="M431" s="32"/>
      <c r="N431" s="29"/>
      <c r="O431" s="29"/>
      <c r="P431" s="29"/>
      <c r="Q431" s="29"/>
      <c r="R431" s="1106"/>
      <c r="S431" s="29"/>
      <c r="T431" s="29"/>
      <c r="U431" s="1061"/>
      <c r="V431" s="29"/>
      <c r="W431" s="30"/>
    </row>
    <row r="432" spans="1:23" ht="51.75" customHeight="1">
      <c r="A432" s="75"/>
      <c r="B432" s="48"/>
      <c r="C432" s="49"/>
      <c r="D432" s="50"/>
      <c r="E432" s="51"/>
      <c r="F432" s="997"/>
      <c r="G432" s="52"/>
      <c r="H432" s="52"/>
      <c r="I432" s="52"/>
      <c r="J432" s="52"/>
      <c r="K432" s="52"/>
      <c r="L432" s="988"/>
      <c r="M432" s="52"/>
      <c r="N432" s="48"/>
      <c r="O432" s="48"/>
      <c r="P432" s="48"/>
      <c r="Q432" s="48"/>
      <c r="R432" s="1107"/>
      <c r="S432" s="48"/>
      <c r="T432" s="48"/>
      <c r="U432" s="1098"/>
      <c r="V432" s="48"/>
      <c r="W432" s="49"/>
    </row>
    <row r="433" spans="1:24" ht="51.75" customHeight="1">
      <c r="A433" s="75"/>
      <c r="B433" s="48"/>
      <c r="C433" s="49"/>
      <c r="D433" s="50"/>
      <c r="E433" s="51"/>
      <c r="F433" s="997"/>
      <c r="G433" s="52"/>
      <c r="H433" s="52"/>
      <c r="I433" s="52"/>
      <c r="J433" s="52"/>
      <c r="K433" s="52"/>
      <c r="L433" s="988"/>
      <c r="M433" s="52"/>
      <c r="N433" s="48"/>
      <c r="O433" s="48"/>
      <c r="P433" s="48"/>
      <c r="Q433" s="48"/>
      <c r="R433" s="1107"/>
      <c r="S433" s="48"/>
      <c r="T433" s="48"/>
      <c r="U433" s="1098"/>
      <c r="V433" s="48"/>
      <c r="W433" s="49"/>
    </row>
    <row r="434" spans="1:24" ht="51.75" customHeight="1">
      <c r="A434" s="62"/>
      <c r="B434" s="20"/>
      <c r="C434" s="27"/>
      <c r="D434" s="31"/>
      <c r="E434" s="23"/>
      <c r="F434" s="1037"/>
      <c r="G434" s="26"/>
      <c r="H434" s="26"/>
      <c r="I434" s="26"/>
      <c r="J434" s="26"/>
      <c r="K434" s="26"/>
      <c r="L434" s="578"/>
      <c r="M434" s="26"/>
      <c r="N434" s="20"/>
      <c r="O434" s="20"/>
      <c r="P434" s="20"/>
      <c r="Q434" s="20"/>
      <c r="R434" s="1108"/>
      <c r="S434" s="20"/>
      <c r="T434" s="20"/>
      <c r="U434" s="1099"/>
      <c r="V434" s="20"/>
      <c r="W434" s="27"/>
    </row>
    <row r="435" spans="1:24" ht="51.75" customHeight="1">
      <c r="A435" s="28"/>
      <c r="B435" s="29"/>
      <c r="C435" s="30"/>
      <c r="D435" s="33"/>
      <c r="E435" s="34"/>
      <c r="F435" s="996"/>
      <c r="G435" s="32"/>
      <c r="H435" s="32"/>
      <c r="I435" s="32"/>
      <c r="J435" s="32"/>
      <c r="K435" s="32"/>
      <c r="L435" s="588"/>
      <c r="M435" s="32"/>
      <c r="N435" s="29"/>
      <c r="O435" s="29"/>
      <c r="P435" s="29"/>
      <c r="Q435" s="29"/>
      <c r="R435" s="1106"/>
      <c r="S435" s="29"/>
      <c r="T435" s="29"/>
      <c r="U435" s="1061"/>
      <c r="V435" s="29"/>
      <c r="W435" s="30"/>
    </row>
    <row r="436" spans="1:24" ht="51.75" customHeight="1">
      <c r="A436" s="62"/>
      <c r="B436" s="20"/>
      <c r="C436" s="27"/>
      <c r="D436" s="31"/>
      <c r="E436" s="23"/>
      <c r="F436" s="1037"/>
      <c r="G436" s="26"/>
      <c r="H436" s="26"/>
      <c r="I436" s="26"/>
      <c r="J436" s="26"/>
      <c r="K436" s="26"/>
      <c r="L436" s="578"/>
      <c r="M436" s="26"/>
      <c r="N436" s="20"/>
      <c r="O436" s="20"/>
      <c r="P436" s="20"/>
      <c r="Q436" s="20"/>
      <c r="R436" s="1108"/>
      <c r="S436" s="20"/>
      <c r="T436" s="20"/>
      <c r="U436" s="1099"/>
      <c r="V436" s="20"/>
      <c r="W436" s="27"/>
    </row>
    <row r="437" spans="1:24" ht="51.75" customHeight="1">
      <c r="A437" s="28"/>
      <c r="B437" s="29"/>
      <c r="C437" s="30"/>
      <c r="D437" s="33"/>
      <c r="E437" s="34"/>
      <c r="F437" s="996"/>
      <c r="G437" s="32"/>
      <c r="H437" s="32"/>
      <c r="I437" s="32"/>
      <c r="J437" s="32"/>
      <c r="K437" s="32"/>
      <c r="L437" s="588"/>
      <c r="M437" s="32"/>
      <c r="N437" s="29"/>
      <c r="O437" s="29"/>
      <c r="P437" s="29"/>
      <c r="Q437" s="29"/>
      <c r="R437" s="1106"/>
      <c r="S437" s="29"/>
      <c r="T437" s="29"/>
      <c r="U437" s="1061"/>
      <c r="V437" s="29"/>
      <c r="W437" s="30"/>
    </row>
    <row r="438" spans="1:24" ht="51.75" customHeight="1">
      <c r="A438" s="62"/>
      <c r="B438" s="20"/>
      <c r="C438" s="27"/>
      <c r="D438" s="31"/>
      <c r="E438" s="23"/>
      <c r="F438" s="1037"/>
      <c r="G438" s="26"/>
      <c r="H438" s="26"/>
      <c r="I438" s="26"/>
      <c r="J438" s="26"/>
      <c r="K438" s="26"/>
      <c r="L438" s="578"/>
      <c r="M438" s="26"/>
      <c r="N438" s="20"/>
      <c r="O438" s="20"/>
      <c r="P438" s="20"/>
      <c r="Q438" s="20"/>
      <c r="R438" s="1108"/>
      <c r="S438" s="20"/>
      <c r="T438" s="20"/>
      <c r="U438" s="1099"/>
      <c r="V438" s="20"/>
      <c r="W438" s="27"/>
    </row>
    <row r="439" spans="1:24" ht="51.75" customHeight="1">
      <c r="A439" s="62"/>
      <c r="B439" s="20"/>
      <c r="C439" s="27"/>
      <c r="D439" s="31"/>
      <c r="E439" s="23"/>
      <c r="F439" s="1037"/>
      <c r="G439" s="26"/>
      <c r="H439" s="26"/>
      <c r="I439" s="26"/>
      <c r="J439" s="26"/>
      <c r="K439" s="26"/>
      <c r="L439" s="578"/>
      <c r="M439" s="26"/>
      <c r="N439" s="20"/>
      <c r="O439" s="20"/>
      <c r="P439" s="20"/>
      <c r="Q439" s="20"/>
      <c r="R439" s="1108"/>
      <c r="S439" s="20"/>
      <c r="T439" s="20"/>
      <c r="U439" s="1099"/>
      <c r="V439" s="20"/>
      <c r="W439" s="27"/>
      <c r="X439" s="1"/>
    </row>
    <row r="440" spans="1:24" ht="51.75" customHeight="1">
      <c r="A440" s="28"/>
      <c r="B440" s="29"/>
      <c r="C440" s="30"/>
      <c r="D440" s="33"/>
      <c r="E440" s="34"/>
      <c r="F440" s="996"/>
      <c r="G440" s="32"/>
      <c r="H440" s="32"/>
      <c r="I440" s="32"/>
      <c r="J440" s="32"/>
      <c r="K440" s="32"/>
      <c r="L440" s="588"/>
      <c r="M440" s="32"/>
      <c r="N440" s="29"/>
      <c r="O440" s="29"/>
      <c r="P440" s="29"/>
      <c r="Q440" s="29"/>
      <c r="R440" s="1106"/>
      <c r="S440" s="29"/>
      <c r="T440" s="29"/>
      <c r="U440" s="1061"/>
      <c r="V440" s="29"/>
      <c r="W440" s="30"/>
      <c r="X440" s="1"/>
    </row>
    <row r="441" spans="1:24" ht="51.75" customHeight="1" thickBot="1">
      <c r="A441" s="76"/>
      <c r="B441" s="64"/>
      <c r="C441" s="65"/>
      <c r="D441" s="66"/>
      <c r="E441" s="67"/>
      <c r="F441" s="1039"/>
      <c r="G441" s="68"/>
      <c r="H441" s="68"/>
      <c r="I441" s="68"/>
      <c r="J441" s="68"/>
      <c r="K441" s="68"/>
      <c r="L441" s="990"/>
      <c r="M441" s="68"/>
      <c r="N441" s="64"/>
      <c r="O441" s="64"/>
      <c r="P441" s="64"/>
      <c r="Q441" s="64"/>
      <c r="R441" s="1110"/>
      <c r="S441" s="64"/>
      <c r="T441" s="64"/>
      <c r="U441" s="1101"/>
      <c r="V441" s="64"/>
      <c r="W441" s="65"/>
    </row>
    <row r="442" spans="1:24" ht="51.75" customHeight="1">
      <c r="A442" s="71"/>
      <c r="B442" s="71"/>
      <c r="C442" s="71"/>
      <c r="D442" s="72"/>
      <c r="E442" s="72"/>
      <c r="F442" s="1000"/>
      <c r="G442" s="71"/>
      <c r="H442" s="71"/>
      <c r="I442" s="71"/>
      <c r="J442" s="71"/>
      <c r="K442" s="71"/>
      <c r="L442" s="573"/>
      <c r="M442" s="71"/>
      <c r="N442" s="71"/>
      <c r="O442" s="71"/>
      <c r="P442" s="71"/>
      <c r="Q442" s="71"/>
      <c r="R442" s="1000"/>
      <c r="S442" s="71"/>
      <c r="T442" s="71"/>
      <c r="U442" s="1102"/>
      <c r="V442" s="71"/>
      <c r="W442" s="71"/>
      <c r="X442" s="10"/>
    </row>
    <row r="443" spans="1:24" ht="51.75" customHeight="1">
      <c r="A443" s="1" t="s">
        <v>1</v>
      </c>
      <c r="B443" s="2"/>
      <c r="C443" s="1"/>
      <c r="D443" s="1"/>
      <c r="E443" s="2"/>
      <c r="G443" s="1"/>
      <c r="H443" s="1"/>
      <c r="I443" s="1"/>
      <c r="J443" s="1"/>
      <c r="K443" s="1"/>
      <c r="L443" s="572"/>
      <c r="M443" s="1"/>
      <c r="N443" s="1"/>
      <c r="O443" s="1"/>
      <c r="P443" s="1"/>
      <c r="Q443" s="1"/>
      <c r="S443" s="1"/>
      <c r="T443" s="1"/>
      <c r="V443" s="1"/>
      <c r="W443" s="1"/>
      <c r="X443" s="1"/>
    </row>
    <row r="444" spans="1:24" ht="51.75" customHeight="1">
      <c r="A444" s="1" t="s">
        <v>9449</v>
      </c>
      <c r="B444" s="1"/>
      <c r="C444" s="2"/>
      <c r="D444" s="1"/>
      <c r="E444" s="2"/>
      <c r="G444" s="1"/>
      <c r="H444" s="1"/>
      <c r="I444" s="1"/>
      <c r="J444" s="1"/>
      <c r="K444" s="1"/>
      <c r="L444" s="572"/>
      <c r="M444" s="1"/>
      <c r="N444" s="1"/>
      <c r="O444" s="1"/>
      <c r="P444" s="1"/>
      <c r="Q444" s="1"/>
      <c r="S444" s="1"/>
      <c r="T444" s="1"/>
      <c r="V444" s="1"/>
      <c r="W444" s="1"/>
      <c r="X444" s="1"/>
    </row>
    <row r="445" spans="1:24" ht="51.75" customHeight="1" thickBot="1">
      <c r="E445" s="4"/>
      <c r="F445" s="1035"/>
      <c r="G445" s="4"/>
      <c r="H445" s="4"/>
      <c r="I445" s="4"/>
    </row>
    <row r="446" spans="1:24" ht="51.75" customHeight="1">
      <c r="A446" s="5" t="s">
        <v>3</v>
      </c>
      <c r="B446" s="6" t="s">
        <v>4</v>
      </c>
      <c r="C446" s="7" t="s">
        <v>5</v>
      </c>
      <c r="D446" s="8" t="s">
        <v>6</v>
      </c>
      <c r="E446" s="9" t="s">
        <v>6</v>
      </c>
      <c r="F446" s="998"/>
      <c r="G446" s="3777" t="s">
        <v>9502</v>
      </c>
      <c r="H446" s="3777"/>
      <c r="I446" s="977"/>
      <c r="J446" s="3777" t="s">
        <v>9503</v>
      </c>
      <c r="K446" s="3777"/>
      <c r="L446" s="985"/>
      <c r="M446" s="3777" t="s">
        <v>9527</v>
      </c>
      <c r="N446" s="3777"/>
      <c r="O446" s="977"/>
      <c r="P446" s="3777" t="s">
        <v>5436</v>
      </c>
      <c r="Q446" s="3777"/>
      <c r="R446" s="1105"/>
      <c r="S446" s="977"/>
      <c r="T446" s="977"/>
      <c r="U446" s="1096"/>
      <c r="V446" s="3777"/>
      <c r="W446" s="3777"/>
      <c r="X446" s="10"/>
    </row>
    <row r="447" spans="1:24" ht="51.75" customHeight="1" thickBot="1">
      <c r="A447" s="11"/>
      <c r="B447" s="12"/>
      <c r="C447" s="13" t="s">
        <v>11</v>
      </c>
      <c r="D447" s="14" t="s">
        <v>12</v>
      </c>
      <c r="E447" s="15" t="s">
        <v>13</v>
      </c>
      <c r="F447" s="999"/>
      <c r="G447" s="17" t="s">
        <v>9453</v>
      </c>
      <c r="H447" s="17" t="s">
        <v>16</v>
      </c>
      <c r="I447" s="17"/>
      <c r="J447" s="17" t="s">
        <v>9454</v>
      </c>
      <c r="K447" s="17" t="s">
        <v>16</v>
      </c>
      <c r="L447" s="986"/>
      <c r="M447" s="17" t="s">
        <v>9454</v>
      </c>
      <c r="N447" s="17" t="s">
        <v>16</v>
      </c>
      <c r="O447" s="17"/>
      <c r="P447" s="17" t="s">
        <v>9454</v>
      </c>
      <c r="Q447" s="17" t="s">
        <v>16</v>
      </c>
      <c r="R447" s="1060"/>
      <c r="S447" s="17"/>
      <c r="T447" s="17"/>
      <c r="U447" s="1097"/>
      <c r="V447" s="17" t="s">
        <v>9454</v>
      </c>
      <c r="W447" s="18" t="s">
        <v>16</v>
      </c>
      <c r="X447" s="10"/>
    </row>
    <row r="448" spans="1:24" ht="51.75" customHeight="1">
      <c r="A448" s="62"/>
      <c r="B448" s="20"/>
      <c r="C448" s="21"/>
      <c r="D448" s="22"/>
      <c r="E448" s="23"/>
      <c r="F448" s="1040"/>
      <c r="G448" s="25"/>
      <c r="H448" s="25"/>
      <c r="I448" s="25"/>
      <c r="J448" s="25"/>
      <c r="K448" s="26"/>
      <c r="L448" s="578"/>
      <c r="M448" s="26"/>
      <c r="N448" s="20"/>
      <c r="O448" s="20"/>
      <c r="P448" s="20"/>
      <c r="Q448" s="20"/>
      <c r="R448" s="1108"/>
      <c r="S448" s="20"/>
      <c r="T448" s="20"/>
      <c r="U448" s="1099"/>
      <c r="V448" s="20"/>
      <c r="W448" s="27"/>
    </row>
    <row r="449" spans="1:23" ht="51.75" customHeight="1">
      <c r="A449" s="28"/>
      <c r="B449" s="29"/>
      <c r="C449" s="30"/>
      <c r="D449" s="31"/>
      <c r="E449" s="23"/>
      <c r="F449" s="996"/>
      <c r="G449" s="29"/>
      <c r="H449" s="29"/>
      <c r="I449" s="29"/>
      <c r="J449" s="29"/>
      <c r="K449" s="32"/>
      <c r="L449" s="588"/>
      <c r="M449" s="32"/>
      <c r="N449" s="29"/>
      <c r="O449" s="29"/>
      <c r="P449" s="29"/>
      <c r="Q449" s="29"/>
      <c r="R449" s="1106"/>
      <c r="S449" s="29"/>
      <c r="T449" s="29"/>
      <c r="U449" s="1061"/>
      <c r="V449" s="29"/>
      <c r="W449" s="30"/>
    </row>
    <row r="450" spans="1:23" ht="51.75" customHeight="1">
      <c r="A450" s="28"/>
      <c r="B450" s="29"/>
      <c r="C450" s="30"/>
      <c r="D450" s="33"/>
      <c r="E450" s="34"/>
      <c r="F450" s="996"/>
      <c r="G450" s="29"/>
      <c r="H450" s="29"/>
      <c r="I450" s="29"/>
      <c r="J450" s="29"/>
      <c r="K450" s="32"/>
      <c r="L450" s="588"/>
      <c r="M450" s="32"/>
      <c r="N450" s="29"/>
      <c r="O450" s="29"/>
      <c r="P450" s="29"/>
      <c r="Q450" s="29"/>
      <c r="R450" s="1106"/>
      <c r="S450" s="29"/>
      <c r="T450" s="29"/>
      <c r="U450" s="1061"/>
      <c r="V450" s="29"/>
      <c r="W450" s="30"/>
    </row>
    <row r="451" spans="1:23" ht="51.75" customHeight="1">
      <c r="A451" s="28"/>
      <c r="B451" s="29"/>
      <c r="C451" s="30"/>
      <c r="D451" s="33"/>
      <c r="E451" s="34"/>
      <c r="F451" s="996"/>
      <c r="G451" s="32"/>
      <c r="H451" s="32"/>
      <c r="I451" s="32"/>
      <c r="J451" s="32"/>
      <c r="K451" s="32"/>
      <c r="L451" s="588"/>
      <c r="M451" s="32"/>
      <c r="N451" s="29"/>
      <c r="O451" s="29"/>
      <c r="P451" s="29"/>
      <c r="Q451" s="29"/>
      <c r="R451" s="1106"/>
      <c r="S451" s="29"/>
      <c r="T451" s="29"/>
      <c r="U451" s="1061"/>
      <c r="V451" s="29"/>
      <c r="W451" s="30"/>
    </row>
    <row r="452" spans="1:23" ht="51.75" customHeight="1">
      <c r="A452" s="28"/>
      <c r="B452" s="29"/>
      <c r="C452" s="30"/>
      <c r="D452" s="33"/>
      <c r="E452" s="34"/>
      <c r="F452" s="996"/>
      <c r="G452" s="32"/>
      <c r="H452" s="32"/>
      <c r="I452" s="32"/>
      <c r="J452" s="32"/>
      <c r="K452" s="32"/>
      <c r="L452" s="588"/>
      <c r="M452" s="32"/>
      <c r="N452" s="29"/>
      <c r="O452" s="29"/>
      <c r="P452" s="29"/>
      <c r="Q452" s="29"/>
      <c r="R452" s="1106"/>
      <c r="S452" s="29"/>
      <c r="T452" s="29"/>
      <c r="U452" s="1061"/>
      <c r="V452" s="29"/>
      <c r="W452" s="30"/>
    </row>
    <row r="453" spans="1:23" ht="51.75" customHeight="1">
      <c r="A453" s="28"/>
      <c r="B453" s="29"/>
      <c r="C453" s="30"/>
      <c r="D453" s="33"/>
      <c r="E453" s="34"/>
      <c r="F453" s="996"/>
      <c r="G453" s="32"/>
      <c r="H453" s="32"/>
      <c r="I453" s="32"/>
      <c r="J453" s="32"/>
      <c r="K453" s="32"/>
      <c r="L453" s="588"/>
      <c r="M453" s="32"/>
      <c r="N453" s="29"/>
      <c r="O453" s="29"/>
      <c r="P453" s="29"/>
      <c r="Q453" s="29"/>
      <c r="R453" s="1106"/>
      <c r="S453" s="29"/>
      <c r="T453" s="29"/>
      <c r="U453" s="1061"/>
      <c r="V453" s="29"/>
      <c r="W453" s="30"/>
    </row>
    <row r="454" spans="1:23" ht="51.75" customHeight="1">
      <c r="A454" s="28"/>
      <c r="B454" s="29"/>
      <c r="C454" s="30"/>
      <c r="D454" s="33"/>
      <c r="E454" s="34"/>
      <c r="F454" s="996"/>
      <c r="G454" s="32"/>
      <c r="H454" s="32"/>
      <c r="I454" s="32"/>
      <c r="J454" s="32"/>
      <c r="K454" s="32"/>
      <c r="L454" s="588"/>
      <c r="M454" s="32"/>
      <c r="N454" s="29"/>
      <c r="O454" s="29"/>
      <c r="P454" s="29"/>
      <c r="Q454" s="29"/>
      <c r="R454" s="1106"/>
      <c r="S454" s="29"/>
      <c r="T454" s="29"/>
      <c r="U454" s="1061"/>
      <c r="V454" s="29"/>
      <c r="W454" s="30"/>
    </row>
    <row r="455" spans="1:23" ht="51.75" customHeight="1">
      <c r="A455" s="28"/>
      <c r="B455" s="29"/>
      <c r="C455" s="30"/>
      <c r="D455" s="33"/>
      <c r="E455" s="34"/>
      <c r="F455" s="996"/>
      <c r="G455" s="32"/>
      <c r="H455" s="32"/>
      <c r="I455" s="32"/>
      <c r="J455" s="32"/>
      <c r="K455" s="32"/>
      <c r="L455" s="588"/>
      <c r="M455" s="32"/>
      <c r="N455" s="29"/>
      <c r="O455" s="29"/>
      <c r="P455" s="29"/>
      <c r="Q455" s="29"/>
      <c r="R455" s="1106"/>
      <c r="S455" s="29"/>
      <c r="T455" s="29"/>
      <c r="U455" s="1061"/>
      <c r="V455" s="29"/>
      <c r="W455" s="30"/>
    </row>
    <row r="456" spans="1:23" ht="51.75" customHeight="1">
      <c r="A456" s="28"/>
      <c r="B456" s="29"/>
      <c r="C456" s="30"/>
      <c r="D456" s="33"/>
      <c r="E456" s="34"/>
      <c r="F456" s="996"/>
      <c r="G456" s="32"/>
      <c r="H456" s="32"/>
      <c r="I456" s="32"/>
      <c r="J456" s="32"/>
      <c r="K456" s="32"/>
      <c r="L456" s="588"/>
      <c r="M456" s="32"/>
      <c r="N456" s="29"/>
      <c r="O456" s="29"/>
      <c r="P456" s="29"/>
      <c r="Q456" s="29"/>
      <c r="R456" s="1106"/>
      <c r="S456" s="29"/>
      <c r="T456" s="29"/>
      <c r="U456" s="1061"/>
      <c r="V456" s="29"/>
      <c r="W456" s="30"/>
    </row>
    <row r="457" spans="1:23" ht="51.75" customHeight="1">
      <c r="A457" s="28"/>
      <c r="B457" s="29"/>
      <c r="C457" s="30"/>
      <c r="D457" s="33"/>
      <c r="E457" s="34"/>
      <c r="F457" s="996"/>
      <c r="G457" s="32"/>
      <c r="H457" s="32"/>
      <c r="I457" s="32"/>
      <c r="J457" s="32"/>
      <c r="K457" s="32"/>
      <c r="L457" s="588"/>
      <c r="M457" s="32"/>
      <c r="N457" s="29"/>
      <c r="O457" s="29"/>
      <c r="P457" s="29"/>
      <c r="Q457" s="29"/>
      <c r="R457" s="1106"/>
      <c r="S457" s="29"/>
      <c r="T457" s="29"/>
      <c r="U457" s="1061"/>
      <c r="V457" s="29"/>
      <c r="W457" s="30"/>
    </row>
    <row r="458" spans="1:23" ht="51.75" customHeight="1">
      <c r="A458" s="28"/>
      <c r="B458" s="29"/>
      <c r="C458" s="30"/>
      <c r="D458" s="33"/>
      <c r="E458" s="34"/>
      <c r="F458" s="996"/>
      <c r="G458" s="32"/>
      <c r="H458" s="32"/>
      <c r="I458" s="32"/>
      <c r="J458" s="32"/>
      <c r="K458" s="32"/>
      <c r="L458" s="588"/>
      <c r="M458" s="32"/>
      <c r="N458" s="29"/>
      <c r="O458" s="29"/>
      <c r="P458" s="29"/>
      <c r="Q458" s="29"/>
      <c r="R458" s="1106"/>
      <c r="S458" s="29"/>
      <c r="T458" s="29"/>
      <c r="U458" s="1061"/>
      <c r="V458" s="29"/>
      <c r="W458" s="30"/>
    </row>
    <row r="459" spans="1:23" ht="51.75" customHeight="1">
      <c r="A459" s="28"/>
      <c r="B459" s="29"/>
      <c r="C459" s="30"/>
      <c r="D459" s="33"/>
      <c r="E459" s="34"/>
      <c r="F459" s="996"/>
      <c r="G459" s="32"/>
      <c r="H459" s="32"/>
      <c r="I459" s="32"/>
      <c r="J459" s="32"/>
      <c r="K459" s="32"/>
      <c r="L459" s="588"/>
      <c r="M459" s="32"/>
      <c r="N459" s="29"/>
      <c r="O459" s="29"/>
      <c r="P459" s="29"/>
      <c r="Q459" s="29"/>
      <c r="R459" s="1106"/>
      <c r="S459" s="29"/>
      <c r="T459" s="29"/>
      <c r="U459" s="1061"/>
      <c r="V459" s="29"/>
      <c r="W459" s="30"/>
    </row>
    <row r="460" spans="1:23" ht="51.75" customHeight="1">
      <c r="A460" s="28"/>
      <c r="B460" s="29"/>
      <c r="C460" s="30"/>
      <c r="D460" s="33"/>
      <c r="E460" s="34"/>
      <c r="F460" s="996"/>
      <c r="G460" s="32"/>
      <c r="H460" s="32"/>
      <c r="I460" s="32"/>
      <c r="J460" s="32"/>
      <c r="K460" s="32"/>
      <c r="L460" s="588"/>
      <c r="M460" s="32"/>
      <c r="N460" s="29"/>
      <c r="O460" s="29"/>
      <c r="P460" s="29"/>
      <c r="Q460" s="29"/>
      <c r="R460" s="1106"/>
      <c r="S460" s="29"/>
      <c r="T460" s="29"/>
      <c r="U460" s="1061"/>
      <c r="V460" s="29"/>
      <c r="W460" s="30"/>
    </row>
    <row r="461" spans="1:23" ht="51.75" customHeight="1">
      <c r="A461" s="28"/>
      <c r="B461" s="29"/>
      <c r="C461" s="30"/>
      <c r="D461" s="33"/>
      <c r="E461" s="34"/>
      <c r="F461" s="996"/>
      <c r="G461" s="32"/>
      <c r="H461" s="32"/>
      <c r="I461" s="32"/>
      <c r="J461" s="32"/>
      <c r="K461" s="32"/>
      <c r="L461" s="588"/>
      <c r="M461" s="32"/>
      <c r="N461" s="29"/>
      <c r="O461" s="29"/>
      <c r="P461" s="29"/>
      <c r="Q461" s="29"/>
      <c r="R461" s="1106"/>
      <c r="S461" s="29"/>
      <c r="T461" s="29"/>
      <c r="U461" s="1061"/>
      <c r="V461" s="29"/>
      <c r="W461" s="30"/>
    </row>
    <row r="462" spans="1:23" ht="51.75" customHeight="1">
      <c r="A462" s="28"/>
      <c r="B462" s="29"/>
      <c r="C462" s="30"/>
      <c r="D462" s="33"/>
      <c r="E462" s="34"/>
      <c r="F462" s="996"/>
      <c r="G462" s="32"/>
      <c r="H462" s="32"/>
      <c r="I462" s="32"/>
      <c r="J462" s="32"/>
      <c r="K462" s="32"/>
      <c r="L462" s="588"/>
      <c r="M462" s="32"/>
      <c r="N462" s="29"/>
      <c r="O462" s="29"/>
      <c r="P462" s="29"/>
      <c r="Q462" s="29"/>
      <c r="R462" s="1106"/>
      <c r="S462" s="29"/>
      <c r="T462" s="29"/>
      <c r="U462" s="1061"/>
      <c r="V462" s="29"/>
      <c r="W462" s="30"/>
    </row>
    <row r="463" spans="1:23" ht="51.75" customHeight="1">
      <c r="A463" s="28"/>
      <c r="B463" s="29"/>
      <c r="C463" s="30"/>
      <c r="D463" s="33"/>
      <c r="E463" s="34"/>
      <c r="F463" s="996"/>
      <c r="G463" s="32"/>
      <c r="H463" s="32"/>
      <c r="I463" s="32"/>
      <c r="J463" s="32"/>
      <c r="K463" s="32"/>
      <c r="L463" s="588"/>
      <c r="M463" s="32"/>
      <c r="N463" s="29"/>
      <c r="O463" s="29"/>
      <c r="P463" s="29"/>
      <c r="Q463" s="29"/>
      <c r="R463" s="1106"/>
      <c r="S463" s="29"/>
      <c r="T463" s="29"/>
      <c r="U463" s="1061"/>
      <c r="V463" s="29"/>
      <c r="W463" s="30"/>
    </row>
    <row r="464" spans="1:23" ht="51.75" customHeight="1">
      <c r="A464" s="28"/>
      <c r="B464" s="29"/>
      <c r="C464" s="30"/>
      <c r="D464" s="33"/>
      <c r="E464" s="34"/>
      <c r="F464" s="996"/>
      <c r="G464" s="32"/>
      <c r="H464" s="32"/>
      <c r="I464" s="32"/>
      <c r="J464" s="32"/>
      <c r="K464" s="32"/>
      <c r="L464" s="588"/>
      <c r="M464" s="32"/>
      <c r="N464" s="29"/>
      <c r="O464" s="29"/>
      <c r="P464" s="29"/>
      <c r="Q464" s="29"/>
      <c r="R464" s="1106"/>
      <c r="S464" s="29"/>
      <c r="T464" s="29"/>
      <c r="U464" s="1061"/>
      <c r="V464" s="29"/>
      <c r="W464" s="30"/>
    </row>
    <row r="465" spans="1:24" ht="51.75" customHeight="1">
      <c r="A465" s="28"/>
      <c r="B465" s="29"/>
      <c r="C465" s="30"/>
      <c r="D465" s="33"/>
      <c r="E465" s="34"/>
      <c r="F465" s="996"/>
      <c r="G465" s="32"/>
      <c r="H465" s="32"/>
      <c r="I465" s="32"/>
      <c r="J465" s="32"/>
      <c r="K465" s="32"/>
      <c r="L465" s="588"/>
      <c r="M465" s="32"/>
      <c r="N465" s="29"/>
      <c r="O465" s="29"/>
      <c r="P465" s="29"/>
      <c r="Q465" s="29"/>
      <c r="R465" s="1106"/>
      <c r="S465" s="29"/>
      <c r="T465" s="29"/>
      <c r="U465" s="1061"/>
      <c r="V465" s="29"/>
      <c r="W465" s="30"/>
    </row>
    <row r="466" spans="1:24" ht="51.75" customHeight="1">
      <c r="A466" s="28"/>
      <c r="B466" s="29"/>
      <c r="C466" s="30"/>
      <c r="D466" s="33"/>
      <c r="E466" s="34"/>
      <c r="F466" s="996"/>
      <c r="G466" s="32"/>
      <c r="H466" s="32"/>
      <c r="I466" s="32"/>
      <c r="J466" s="32"/>
      <c r="K466" s="32"/>
      <c r="L466" s="588"/>
      <c r="M466" s="32"/>
      <c r="N466" s="29"/>
      <c r="O466" s="29"/>
      <c r="P466" s="29"/>
      <c r="Q466" s="29"/>
      <c r="R466" s="1106"/>
      <c r="S466" s="29"/>
      <c r="T466" s="29"/>
      <c r="U466" s="1061"/>
      <c r="V466" s="29"/>
      <c r="W466" s="30"/>
    </row>
    <row r="467" spans="1:24" ht="51.75" customHeight="1">
      <c r="A467" s="28"/>
      <c r="B467" s="29"/>
      <c r="C467" s="30"/>
      <c r="D467" s="40"/>
      <c r="E467" s="34"/>
      <c r="F467" s="996"/>
      <c r="G467" s="32"/>
      <c r="H467" s="32"/>
      <c r="I467" s="32"/>
      <c r="J467" s="32"/>
      <c r="K467" s="32"/>
      <c r="L467" s="588"/>
      <c r="M467" s="32"/>
      <c r="N467" s="29"/>
      <c r="O467" s="29"/>
      <c r="P467" s="29"/>
      <c r="Q467" s="29"/>
      <c r="R467" s="1106"/>
      <c r="S467" s="29"/>
      <c r="T467" s="29"/>
      <c r="U467" s="1061"/>
      <c r="V467" s="29"/>
      <c r="W467" s="30"/>
    </row>
    <row r="468" spans="1:24" ht="51.75" customHeight="1">
      <c r="A468" s="74"/>
      <c r="B468" s="42"/>
      <c r="C468" s="43"/>
      <c r="D468" s="44"/>
      <c r="E468" s="45"/>
      <c r="F468" s="996"/>
      <c r="G468" s="46"/>
      <c r="H468" s="46"/>
      <c r="I468" s="46"/>
      <c r="J468" s="46"/>
      <c r="K468" s="46"/>
      <c r="L468" s="987"/>
      <c r="M468" s="46"/>
      <c r="N468" s="42"/>
      <c r="O468" s="42"/>
      <c r="P468" s="42"/>
      <c r="Q468" s="42"/>
      <c r="R468" s="1106"/>
      <c r="S468" s="42"/>
      <c r="T468" s="42"/>
      <c r="U468" s="1061"/>
      <c r="V468" s="42"/>
      <c r="W468" s="43"/>
    </row>
    <row r="469" spans="1:24" ht="51.75" customHeight="1">
      <c r="A469" s="74"/>
      <c r="B469" s="42"/>
      <c r="C469" s="43"/>
      <c r="D469" s="44"/>
      <c r="E469" s="45"/>
      <c r="F469" s="996"/>
      <c r="G469" s="46"/>
      <c r="H469" s="46"/>
      <c r="I469" s="46"/>
      <c r="J469" s="46"/>
      <c r="K469" s="46"/>
      <c r="L469" s="987"/>
      <c r="M469" s="46"/>
      <c r="N469" s="42"/>
      <c r="O469" s="42"/>
      <c r="P469" s="42"/>
      <c r="Q469" s="42"/>
      <c r="R469" s="1106"/>
      <c r="S469" s="42"/>
      <c r="T469" s="42"/>
      <c r="U469" s="1061"/>
      <c r="V469" s="42"/>
      <c r="W469" s="43"/>
    </row>
    <row r="470" spans="1:24" ht="51.75" customHeight="1">
      <c r="A470" s="28"/>
      <c r="B470" s="29"/>
      <c r="C470" s="30"/>
      <c r="D470" s="40"/>
      <c r="E470" s="34"/>
      <c r="F470" s="996"/>
      <c r="G470" s="32"/>
      <c r="H470" s="32"/>
      <c r="I470" s="32"/>
      <c r="J470" s="32"/>
      <c r="K470" s="32"/>
      <c r="L470" s="588"/>
      <c r="M470" s="32"/>
      <c r="N470" s="29"/>
      <c r="O470" s="29"/>
      <c r="P470" s="29"/>
      <c r="Q470" s="29"/>
      <c r="R470" s="1106"/>
      <c r="S470" s="29"/>
      <c r="T470" s="29"/>
      <c r="U470" s="1061"/>
      <c r="V470" s="29"/>
      <c r="W470" s="30"/>
    </row>
    <row r="471" spans="1:24" ht="51.75" customHeight="1">
      <c r="A471" s="75"/>
      <c r="B471" s="48"/>
      <c r="C471" s="49"/>
      <c r="D471" s="50"/>
      <c r="E471" s="51"/>
      <c r="F471" s="997"/>
      <c r="G471" s="52"/>
      <c r="H471" s="52"/>
      <c r="I471" s="52"/>
      <c r="J471" s="52"/>
      <c r="K471" s="52"/>
      <c r="L471" s="988"/>
      <c r="M471" s="52"/>
      <c r="N471" s="48"/>
      <c r="O471" s="48"/>
      <c r="P471" s="48"/>
      <c r="Q471" s="48"/>
      <c r="R471" s="1107"/>
      <c r="S471" s="48"/>
      <c r="T471" s="48"/>
      <c r="U471" s="1098"/>
      <c r="V471" s="48"/>
      <c r="W471" s="49"/>
    </row>
    <row r="472" spans="1:24" ht="51.75" customHeight="1">
      <c r="A472" s="75"/>
      <c r="B472" s="48"/>
      <c r="C472" s="49"/>
      <c r="D472" s="50"/>
      <c r="E472" s="51"/>
      <c r="F472" s="997"/>
      <c r="G472" s="52"/>
      <c r="H472" s="52"/>
      <c r="I472" s="52"/>
      <c r="J472" s="52"/>
      <c r="K472" s="52"/>
      <c r="L472" s="988"/>
      <c r="M472" s="52"/>
      <c r="N472" s="48"/>
      <c r="O472" s="48"/>
      <c r="P472" s="48"/>
      <c r="Q472" s="48"/>
      <c r="R472" s="1107"/>
      <c r="S472" s="48"/>
      <c r="T472" s="48"/>
      <c r="U472" s="1098"/>
      <c r="V472" s="48"/>
      <c r="W472" s="49"/>
    </row>
    <row r="473" spans="1:24" ht="51.75" customHeight="1">
      <c r="A473" s="62"/>
      <c r="B473" s="20"/>
      <c r="C473" s="27"/>
      <c r="D473" s="31"/>
      <c r="E473" s="23"/>
      <c r="F473" s="1037"/>
      <c r="G473" s="26"/>
      <c r="H473" s="26"/>
      <c r="I473" s="26"/>
      <c r="J473" s="26"/>
      <c r="K473" s="26"/>
      <c r="L473" s="578"/>
      <c r="M473" s="26"/>
      <c r="N473" s="20"/>
      <c r="O473" s="20"/>
      <c r="P473" s="20"/>
      <c r="Q473" s="20"/>
      <c r="R473" s="1108"/>
      <c r="S473" s="20"/>
      <c r="T473" s="20"/>
      <c r="U473" s="1099"/>
      <c r="V473" s="20"/>
      <c r="W473" s="27"/>
    </row>
    <row r="474" spans="1:24" ht="51.75" customHeight="1">
      <c r="A474" s="28"/>
      <c r="B474" s="29"/>
      <c r="C474" s="30"/>
      <c r="D474" s="33"/>
      <c r="E474" s="34"/>
      <c r="F474" s="996"/>
      <c r="G474" s="32"/>
      <c r="H474" s="32"/>
      <c r="I474" s="32"/>
      <c r="J474" s="32"/>
      <c r="K474" s="32"/>
      <c r="L474" s="588"/>
      <c r="M474" s="32"/>
      <c r="N474" s="29"/>
      <c r="O474" s="29"/>
      <c r="P474" s="29"/>
      <c r="Q474" s="29"/>
      <c r="R474" s="1106"/>
      <c r="S474" s="29"/>
      <c r="T474" s="29"/>
      <c r="U474" s="1061"/>
      <c r="V474" s="29"/>
      <c r="W474" s="30"/>
    </row>
    <row r="475" spans="1:24" ht="51.75" customHeight="1">
      <c r="A475" s="62"/>
      <c r="B475" s="20"/>
      <c r="C475" s="27"/>
      <c r="D475" s="31"/>
      <c r="E475" s="23"/>
      <c r="F475" s="1037"/>
      <c r="G475" s="26"/>
      <c r="H475" s="26"/>
      <c r="I475" s="26"/>
      <c r="J475" s="26"/>
      <c r="K475" s="26"/>
      <c r="L475" s="578"/>
      <c r="M475" s="26"/>
      <c r="N475" s="20"/>
      <c r="O475" s="20"/>
      <c r="P475" s="20"/>
      <c r="Q475" s="20"/>
      <c r="R475" s="1108"/>
      <c r="S475" s="20"/>
      <c r="T475" s="20"/>
      <c r="U475" s="1099"/>
      <c r="V475" s="20"/>
      <c r="W475" s="27"/>
    </row>
    <row r="476" spans="1:24" ht="51.75" customHeight="1">
      <c r="A476" s="28"/>
      <c r="B476" s="29"/>
      <c r="C476" s="30"/>
      <c r="D476" s="33"/>
      <c r="E476" s="34"/>
      <c r="F476" s="996"/>
      <c r="G476" s="32"/>
      <c r="H476" s="32"/>
      <c r="I476" s="32"/>
      <c r="J476" s="32"/>
      <c r="K476" s="32"/>
      <c r="L476" s="588"/>
      <c r="M476" s="32"/>
      <c r="N476" s="29"/>
      <c r="O476" s="29"/>
      <c r="P476" s="29"/>
      <c r="Q476" s="29"/>
      <c r="R476" s="1106"/>
      <c r="S476" s="29"/>
      <c r="T476" s="29"/>
      <c r="U476" s="1061"/>
      <c r="V476" s="29"/>
      <c r="W476" s="30"/>
    </row>
    <row r="477" spans="1:24" ht="51.75" customHeight="1">
      <c r="A477" s="62"/>
      <c r="B477" s="20"/>
      <c r="C477" s="27"/>
      <c r="D477" s="31"/>
      <c r="E477" s="23"/>
      <c r="F477" s="1037"/>
      <c r="G477" s="26"/>
      <c r="H477" s="26"/>
      <c r="I477" s="26"/>
      <c r="J477" s="26"/>
      <c r="K477" s="26"/>
      <c r="L477" s="578"/>
      <c r="M477" s="26"/>
      <c r="N477" s="20"/>
      <c r="O477" s="20"/>
      <c r="P477" s="20"/>
      <c r="Q477" s="20"/>
      <c r="R477" s="1108"/>
      <c r="S477" s="20"/>
      <c r="T477" s="20"/>
      <c r="U477" s="1099"/>
      <c r="V477" s="20"/>
      <c r="W477" s="27"/>
    </row>
    <row r="478" spans="1:24" ht="51.75" customHeight="1">
      <c r="A478" s="62"/>
      <c r="B478" s="20"/>
      <c r="C478" s="27"/>
      <c r="D478" s="31"/>
      <c r="E478" s="23"/>
      <c r="F478" s="1037"/>
      <c r="G478" s="26"/>
      <c r="H478" s="26"/>
      <c r="I478" s="26"/>
      <c r="J478" s="26"/>
      <c r="K478" s="26"/>
      <c r="L478" s="578"/>
      <c r="M478" s="26"/>
      <c r="N478" s="20"/>
      <c r="O478" s="20"/>
      <c r="P478" s="20"/>
      <c r="Q478" s="20"/>
      <c r="R478" s="1108"/>
      <c r="S478" s="20"/>
      <c r="T478" s="20"/>
      <c r="U478" s="1099"/>
      <c r="V478" s="20"/>
      <c r="W478" s="27"/>
      <c r="X478" s="1"/>
    </row>
    <row r="479" spans="1:24" ht="51.75" customHeight="1">
      <c r="A479" s="28"/>
      <c r="B479" s="29"/>
      <c r="C479" s="30"/>
      <c r="D479" s="33"/>
      <c r="E479" s="34"/>
      <c r="F479" s="996"/>
      <c r="G479" s="32"/>
      <c r="H479" s="32"/>
      <c r="I479" s="32"/>
      <c r="J479" s="32"/>
      <c r="K479" s="32"/>
      <c r="L479" s="588"/>
      <c r="M479" s="32"/>
      <c r="N479" s="29"/>
      <c r="O479" s="29"/>
      <c r="P479" s="29"/>
      <c r="Q479" s="29"/>
      <c r="R479" s="1106"/>
      <c r="S479" s="29"/>
      <c r="T479" s="29"/>
      <c r="U479" s="1061"/>
      <c r="V479" s="29"/>
      <c r="W479" s="30"/>
      <c r="X479" s="1"/>
    </row>
    <row r="480" spans="1:24" ht="51.75" customHeight="1" thickBot="1">
      <c r="A480" s="76"/>
      <c r="B480" s="64"/>
      <c r="C480" s="65"/>
      <c r="D480" s="66"/>
      <c r="E480" s="67"/>
      <c r="F480" s="1039"/>
      <c r="G480" s="68"/>
      <c r="H480" s="68"/>
      <c r="I480" s="68"/>
      <c r="J480" s="68"/>
      <c r="K480" s="68"/>
      <c r="L480" s="990"/>
      <c r="M480" s="68"/>
      <c r="N480" s="64"/>
      <c r="O480" s="64"/>
      <c r="P480" s="64"/>
      <c r="Q480" s="64"/>
      <c r="R480" s="1110"/>
      <c r="S480" s="64"/>
      <c r="T480" s="64"/>
      <c r="U480" s="1101"/>
      <c r="V480" s="64"/>
      <c r="W480" s="65"/>
    </row>
    <row r="481" spans="1:24" ht="51.75" customHeight="1">
      <c r="A481" s="71"/>
      <c r="B481" s="71"/>
      <c r="C481" s="71"/>
      <c r="D481" s="72"/>
      <c r="E481" s="72"/>
      <c r="F481" s="1000"/>
      <c r="G481" s="71"/>
      <c r="H481" s="71"/>
      <c r="I481" s="71"/>
      <c r="J481" s="71"/>
      <c r="K481" s="71"/>
      <c r="L481" s="573"/>
      <c r="M481" s="71"/>
      <c r="N481" s="71"/>
      <c r="O481" s="71"/>
      <c r="P481" s="71"/>
      <c r="Q481" s="71"/>
      <c r="R481" s="1000"/>
      <c r="S481" s="71"/>
      <c r="T481" s="71"/>
      <c r="U481" s="1102"/>
      <c r="V481" s="71"/>
      <c r="W481" s="71"/>
      <c r="X481" s="10"/>
    </row>
    <row r="482" spans="1:24" ht="51.75" customHeight="1">
      <c r="A482" s="1" t="s">
        <v>1</v>
      </c>
      <c r="B482" s="2"/>
      <c r="C482" s="1"/>
      <c r="D482" s="1"/>
      <c r="E482" s="2"/>
      <c r="G482" s="1"/>
      <c r="H482" s="1"/>
      <c r="I482" s="1"/>
      <c r="J482" s="1"/>
      <c r="K482" s="1"/>
      <c r="L482" s="572"/>
      <c r="M482" s="1"/>
      <c r="N482" s="1"/>
      <c r="O482" s="1"/>
      <c r="P482" s="1"/>
      <c r="Q482" s="1"/>
      <c r="S482" s="1"/>
      <c r="T482" s="1"/>
      <c r="V482" s="1"/>
      <c r="W482" s="1"/>
      <c r="X482" s="1"/>
    </row>
    <row r="483" spans="1:24" ht="51.75" customHeight="1">
      <c r="A483" s="1" t="s">
        <v>9449</v>
      </c>
      <c r="B483" s="1"/>
      <c r="C483" s="2"/>
      <c r="D483" s="1"/>
      <c r="E483" s="2"/>
      <c r="G483" s="1"/>
      <c r="H483" s="1"/>
      <c r="I483" s="1"/>
      <c r="J483" s="1"/>
      <c r="K483" s="1"/>
      <c r="L483" s="572"/>
      <c r="M483" s="1"/>
      <c r="N483" s="1"/>
      <c r="O483" s="1"/>
      <c r="P483" s="1"/>
      <c r="Q483" s="1"/>
      <c r="S483" s="1"/>
      <c r="T483" s="1"/>
      <c r="V483" s="1"/>
      <c r="W483" s="1"/>
      <c r="X483" s="1"/>
    </row>
    <row r="484" spans="1:24" ht="51.75" customHeight="1" thickBot="1">
      <c r="E484" s="4"/>
      <c r="F484" s="1035"/>
      <c r="G484" s="4"/>
      <c r="H484" s="4"/>
      <c r="I484" s="4"/>
    </row>
    <row r="485" spans="1:24" ht="51.75" customHeight="1">
      <c r="A485" s="5" t="s">
        <v>3</v>
      </c>
      <c r="B485" s="6" t="s">
        <v>4</v>
      </c>
      <c r="C485" s="7" t="s">
        <v>5</v>
      </c>
      <c r="D485" s="8" t="s">
        <v>6</v>
      </c>
      <c r="E485" s="9" t="s">
        <v>6</v>
      </c>
      <c r="F485" s="998"/>
      <c r="G485" s="3777" t="s">
        <v>9502</v>
      </c>
      <c r="H485" s="3777"/>
      <c r="I485" s="977"/>
      <c r="J485" s="3777" t="s">
        <v>9503</v>
      </c>
      <c r="K485" s="3777"/>
      <c r="L485" s="985"/>
      <c r="M485" s="3777" t="s">
        <v>9527</v>
      </c>
      <c r="N485" s="3777"/>
      <c r="O485" s="977"/>
      <c r="P485" s="3777" t="s">
        <v>5436</v>
      </c>
      <c r="Q485" s="3777"/>
      <c r="R485" s="1105"/>
      <c r="S485" s="977"/>
      <c r="T485" s="977"/>
      <c r="U485" s="1096"/>
      <c r="V485" s="3777"/>
      <c r="W485" s="3777"/>
      <c r="X485" s="10"/>
    </row>
    <row r="486" spans="1:24" ht="51.75" customHeight="1" thickBot="1">
      <c r="A486" s="11"/>
      <c r="B486" s="12"/>
      <c r="C486" s="13" t="s">
        <v>11</v>
      </c>
      <c r="D486" s="14" t="s">
        <v>12</v>
      </c>
      <c r="E486" s="15" t="s">
        <v>13</v>
      </c>
      <c r="F486" s="999"/>
      <c r="G486" s="17" t="s">
        <v>9453</v>
      </c>
      <c r="H486" s="17" t="s">
        <v>16</v>
      </c>
      <c r="I486" s="17"/>
      <c r="J486" s="17" t="s">
        <v>9454</v>
      </c>
      <c r="K486" s="17" t="s">
        <v>16</v>
      </c>
      <c r="L486" s="986"/>
      <c r="M486" s="17" t="s">
        <v>9454</v>
      </c>
      <c r="N486" s="17" t="s">
        <v>16</v>
      </c>
      <c r="O486" s="17"/>
      <c r="P486" s="17" t="s">
        <v>9454</v>
      </c>
      <c r="Q486" s="17" t="s">
        <v>16</v>
      </c>
      <c r="R486" s="1060"/>
      <c r="S486" s="17"/>
      <c r="T486" s="17"/>
      <c r="U486" s="1097"/>
      <c r="V486" s="17" t="s">
        <v>9454</v>
      </c>
      <c r="W486" s="18" t="s">
        <v>16</v>
      </c>
      <c r="X486" s="10"/>
    </row>
    <row r="487" spans="1:24" ht="51.75" customHeight="1">
      <c r="A487" s="62"/>
      <c r="B487" s="20"/>
      <c r="C487" s="21"/>
      <c r="D487" s="22"/>
      <c r="E487" s="23"/>
      <c r="F487" s="1040"/>
      <c r="G487" s="25"/>
      <c r="H487" s="25"/>
      <c r="I487" s="25"/>
      <c r="J487" s="25"/>
      <c r="K487" s="26"/>
      <c r="L487" s="578"/>
      <c r="M487" s="26"/>
      <c r="N487" s="20"/>
      <c r="O487" s="20"/>
      <c r="P487" s="20"/>
      <c r="Q487" s="20"/>
      <c r="R487" s="1108"/>
      <c r="S487" s="20"/>
      <c r="T487" s="20"/>
      <c r="U487" s="1099"/>
      <c r="V487" s="20"/>
      <c r="W487" s="27"/>
    </row>
    <row r="488" spans="1:24" ht="51.75" customHeight="1">
      <c r="A488" s="28"/>
      <c r="B488" s="29"/>
      <c r="C488" s="30"/>
      <c r="D488" s="31"/>
      <c r="E488" s="23"/>
      <c r="F488" s="996"/>
      <c r="G488" s="29"/>
      <c r="H488" s="29"/>
      <c r="I488" s="29"/>
      <c r="J488" s="29"/>
      <c r="K488" s="32"/>
      <c r="L488" s="588"/>
      <c r="M488" s="32"/>
      <c r="N488" s="29"/>
      <c r="O488" s="29"/>
      <c r="P488" s="29"/>
      <c r="Q488" s="29"/>
      <c r="R488" s="1106"/>
      <c r="S488" s="29"/>
      <c r="T488" s="29"/>
      <c r="U488" s="1061"/>
      <c r="V488" s="29"/>
      <c r="W488" s="30"/>
    </row>
    <row r="489" spans="1:24" ht="51.75" customHeight="1">
      <c r="A489" s="28"/>
      <c r="B489" s="29"/>
      <c r="C489" s="30"/>
      <c r="D489" s="33"/>
      <c r="E489" s="34"/>
      <c r="F489" s="996"/>
      <c r="G489" s="29"/>
      <c r="H489" s="29"/>
      <c r="I489" s="29"/>
      <c r="J489" s="29"/>
      <c r="K489" s="32"/>
      <c r="L489" s="588"/>
      <c r="M489" s="32"/>
      <c r="N489" s="29"/>
      <c r="O489" s="29"/>
      <c r="P489" s="29"/>
      <c r="Q489" s="29"/>
      <c r="R489" s="1106"/>
      <c r="S489" s="29"/>
      <c r="T489" s="29"/>
      <c r="U489" s="1061"/>
      <c r="V489" s="29"/>
      <c r="W489" s="30"/>
    </row>
    <row r="490" spans="1:24" ht="51.75" customHeight="1">
      <c r="A490" s="28"/>
      <c r="B490" s="29"/>
      <c r="C490" s="30"/>
      <c r="D490" s="33"/>
      <c r="E490" s="34"/>
      <c r="F490" s="996"/>
      <c r="G490" s="32"/>
      <c r="H490" s="32"/>
      <c r="I490" s="32"/>
      <c r="J490" s="32"/>
      <c r="K490" s="32"/>
      <c r="L490" s="588"/>
      <c r="M490" s="32"/>
      <c r="N490" s="29"/>
      <c r="O490" s="29"/>
      <c r="P490" s="29"/>
      <c r="Q490" s="29"/>
      <c r="R490" s="1106"/>
      <c r="S490" s="29"/>
      <c r="T490" s="29"/>
      <c r="U490" s="1061"/>
      <c r="V490" s="29"/>
      <c r="W490" s="30"/>
    </row>
    <row r="491" spans="1:24" ht="51.75" customHeight="1">
      <c r="A491" s="28"/>
      <c r="B491" s="29"/>
      <c r="C491" s="30"/>
      <c r="D491" s="33"/>
      <c r="E491" s="34"/>
      <c r="F491" s="996"/>
      <c r="G491" s="32"/>
      <c r="H491" s="32"/>
      <c r="I491" s="32"/>
      <c r="J491" s="32"/>
      <c r="K491" s="32"/>
      <c r="L491" s="588"/>
      <c r="M491" s="32"/>
      <c r="N491" s="29"/>
      <c r="O491" s="29"/>
      <c r="P491" s="29"/>
      <c r="Q491" s="29"/>
      <c r="R491" s="1106"/>
      <c r="S491" s="29"/>
      <c r="T491" s="29"/>
      <c r="U491" s="1061"/>
      <c r="V491" s="29"/>
      <c r="W491" s="30"/>
    </row>
    <row r="492" spans="1:24" ht="51.75" customHeight="1">
      <c r="A492" s="28"/>
      <c r="B492" s="29"/>
      <c r="C492" s="30"/>
      <c r="D492" s="33"/>
      <c r="E492" s="34"/>
      <c r="F492" s="996"/>
      <c r="G492" s="32"/>
      <c r="H492" s="32"/>
      <c r="I492" s="32"/>
      <c r="J492" s="32"/>
      <c r="K492" s="32"/>
      <c r="L492" s="588"/>
      <c r="M492" s="32"/>
      <c r="N492" s="29"/>
      <c r="O492" s="29"/>
      <c r="P492" s="29"/>
      <c r="Q492" s="29"/>
      <c r="R492" s="1106"/>
      <c r="S492" s="29"/>
      <c r="T492" s="29"/>
      <c r="U492" s="1061"/>
      <c r="V492" s="29"/>
      <c r="W492" s="30"/>
    </row>
    <row r="493" spans="1:24" ht="51.75" customHeight="1">
      <c r="A493" s="28"/>
      <c r="B493" s="29"/>
      <c r="C493" s="30"/>
      <c r="D493" s="33"/>
      <c r="E493" s="34"/>
      <c r="F493" s="996"/>
      <c r="G493" s="32"/>
      <c r="H493" s="32"/>
      <c r="I493" s="32"/>
      <c r="J493" s="32"/>
      <c r="K493" s="32"/>
      <c r="L493" s="588"/>
      <c r="M493" s="32"/>
      <c r="N493" s="29"/>
      <c r="O493" s="29"/>
      <c r="P493" s="29"/>
      <c r="Q493" s="29"/>
      <c r="R493" s="1106"/>
      <c r="S493" s="29"/>
      <c r="T493" s="29"/>
      <c r="U493" s="1061"/>
      <c r="V493" s="29"/>
      <c r="W493" s="30"/>
    </row>
    <row r="494" spans="1:24" ht="51.75" customHeight="1">
      <c r="A494" s="28"/>
      <c r="B494" s="29"/>
      <c r="C494" s="30"/>
      <c r="D494" s="33"/>
      <c r="E494" s="34"/>
      <c r="F494" s="996"/>
      <c r="G494" s="32"/>
      <c r="H494" s="32"/>
      <c r="I494" s="32"/>
      <c r="J494" s="32"/>
      <c r="K494" s="32"/>
      <c r="L494" s="588"/>
      <c r="M494" s="32"/>
      <c r="N494" s="29"/>
      <c r="O494" s="29"/>
      <c r="P494" s="29"/>
      <c r="Q494" s="29"/>
      <c r="R494" s="1106"/>
      <c r="S494" s="29"/>
      <c r="T494" s="29"/>
      <c r="U494" s="1061"/>
      <c r="V494" s="29"/>
      <c r="W494" s="30"/>
    </row>
    <row r="495" spans="1:24" ht="51.75" customHeight="1">
      <c r="A495" s="28"/>
      <c r="B495" s="29"/>
      <c r="C495" s="30"/>
      <c r="D495" s="33"/>
      <c r="E495" s="34"/>
      <c r="F495" s="996"/>
      <c r="G495" s="32"/>
      <c r="H495" s="32"/>
      <c r="I495" s="32"/>
      <c r="J495" s="32"/>
      <c r="K495" s="32"/>
      <c r="L495" s="588"/>
      <c r="M495" s="32"/>
      <c r="N495" s="29"/>
      <c r="O495" s="29"/>
      <c r="P495" s="29"/>
      <c r="Q495" s="29"/>
      <c r="R495" s="1106"/>
      <c r="S495" s="29"/>
      <c r="T495" s="29"/>
      <c r="U495" s="1061"/>
      <c r="V495" s="29"/>
      <c r="W495" s="30"/>
    </row>
    <row r="496" spans="1:24" ht="51.75" customHeight="1">
      <c r="A496" s="28"/>
      <c r="B496" s="29"/>
      <c r="C496" s="30"/>
      <c r="D496" s="33"/>
      <c r="E496" s="34"/>
      <c r="F496" s="996"/>
      <c r="G496" s="32"/>
      <c r="H496" s="32"/>
      <c r="I496" s="32"/>
      <c r="J496" s="32"/>
      <c r="K496" s="32"/>
      <c r="L496" s="588"/>
      <c r="M496" s="32"/>
      <c r="N496" s="29"/>
      <c r="O496" s="29"/>
      <c r="P496" s="29"/>
      <c r="Q496" s="29"/>
      <c r="R496" s="1106"/>
      <c r="S496" s="29"/>
      <c r="T496" s="29"/>
      <c r="U496" s="1061"/>
      <c r="V496" s="29"/>
      <c r="W496" s="30"/>
    </row>
    <row r="497" spans="1:23" ht="51.75" customHeight="1">
      <c r="A497" s="28"/>
      <c r="B497" s="29"/>
      <c r="C497" s="30"/>
      <c r="D497" s="33"/>
      <c r="E497" s="34"/>
      <c r="F497" s="996"/>
      <c r="G497" s="32"/>
      <c r="H497" s="32"/>
      <c r="I497" s="32"/>
      <c r="J497" s="32"/>
      <c r="K497" s="32"/>
      <c r="L497" s="588"/>
      <c r="M497" s="32"/>
      <c r="N497" s="29"/>
      <c r="O497" s="29"/>
      <c r="P497" s="29"/>
      <c r="Q497" s="29"/>
      <c r="R497" s="1106"/>
      <c r="S497" s="29"/>
      <c r="T497" s="29"/>
      <c r="U497" s="1061"/>
      <c r="V497" s="29"/>
      <c r="W497" s="30"/>
    </row>
    <row r="498" spans="1:23" ht="51.75" customHeight="1">
      <c r="A498" s="28"/>
      <c r="B498" s="29"/>
      <c r="C498" s="30"/>
      <c r="D498" s="33"/>
      <c r="E498" s="34"/>
      <c r="F498" s="996"/>
      <c r="G498" s="32"/>
      <c r="H498" s="32"/>
      <c r="I498" s="32"/>
      <c r="J498" s="32"/>
      <c r="K498" s="32"/>
      <c r="L498" s="588"/>
      <c r="M498" s="32"/>
      <c r="N498" s="29"/>
      <c r="O498" s="29"/>
      <c r="P498" s="29"/>
      <c r="Q498" s="29"/>
      <c r="R498" s="1106"/>
      <c r="S498" s="29"/>
      <c r="T498" s="29"/>
      <c r="U498" s="1061"/>
      <c r="V498" s="29"/>
      <c r="W498" s="30"/>
    </row>
    <row r="499" spans="1:23" ht="51.75" customHeight="1">
      <c r="A499" s="28"/>
      <c r="B499" s="29"/>
      <c r="C499" s="30"/>
      <c r="D499" s="33"/>
      <c r="E499" s="34"/>
      <c r="F499" s="996"/>
      <c r="G499" s="32"/>
      <c r="H499" s="32"/>
      <c r="I499" s="32"/>
      <c r="J499" s="32"/>
      <c r="K499" s="32"/>
      <c r="L499" s="588"/>
      <c r="M499" s="32"/>
      <c r="N499" s="29"/>
      <c r="O499" s="29"/>
      <c r="P499" s="29"/>
      <c r="Q499" s="29"/>
      <c r="R499" s="1106"/>
      <c r="S499" s="29"/>
      <c r="T499" s="29"/>
      <c r="U499" s="1061"/>
      <c r="V499" s="29"/>
      <c r="W499" s="30"/>
    </row>
    <row r="500" spans="1:23" ht="51.75" customHeight="1">
      <c r="A500" s="28"/>
      <c r="B500" s="29"/>
      <c r="C500" s="30"/>
      <c r="D500" s="33"/>
      <c r="E500" s="34"/>
      <c r="F500" s="996"/>
      <c r="G500" s="32"/>
      <c r="H500" s="32"/>
      <c r="I500" s="32"/>
      <c r="J500" s="32"/>
      <c r="K500" s="32"/>
      <c r="L500" s="588"/>
      <c r="M500" s="32"/>
      <c r="N500" s="29"/>
      <c r="O500" s="29"/>
      <c r="P500" s="29"/>
      <c r="Q500" s="29"/>
      <c r="R500" s="1106"/>
      <c r="S500" s="29"/>
      <c r="T500" s="29"/>
      <c r="U500" s="1061"/>
      <c r="V500" s="29"/>
      <c r="W500" s="30"/>
    </row>
    <row r="501" spans="1:23" ht="51.75" customHeight="1">
      <c r="A501" s="28"/>
      <c r="B501" s="29"/>
      <c r="C501" s="30"/>
      <c r="D501" s="33"/>
      <c r="E501" s="34"/>
      <c r="F501" s="996"/>
      <c r="G501" s="32"/>
      <c r="H501" s="32"/>
      <c r="I501" s="32"/>
      <c r="J501" s="32"/>
      <c r="K501" s="32"/>
      <c r="L501" s="588"/>
      <c r="M501" s="32"/>
      <c r="N501" s="29"/>
      <c r="O501" s="29"/>
      <c r="P501" s="29"/>
      <c r="Q501" s="29"/>
      <c r="R501" s="1106"/>
      <c r="S501" s="29"/>
      <c r="T501" s="29"/>
      <c r="U501" s="1061"/>
      <c r="V501" s="29"/>
      <c r="W501" s="30"/>
    </row>
    <row r="502" spans="1:23" ht="51.75" customHeight="1">
      <c r="A502" s="28"/>
      <c r="B502" s="29"/>
      <c r="C502" s="30"/>
      <c r="D502" s="33"/>
      <c r="E502" s="34"/>
      <c r="F502" s="996"/>
      <c r="G502" s="32"/>
      <c r="H502" s="32"/>
      <c r="I502" s="32"/>
      <c r="J502" s="32"/>
      <c r="K502" s="32"/>
      <c r="L502" s="588"/>
      <c r="M502" s="32"/>
      <c r="N502" s="29"/>
      <c r="O502" s="29"/>
      <c r="P502" s="29"/>
      <c r="Q502" s="29"/>
      <c r="R502" s="1106"/>
      <c r="S502" s="29"/>
      <c r="T502" s="29"/>
      <c r="U502" s="1061"/>
      <c r="V502" s="29"/>
      <c r="W502" s="30"/>
    </row>
    <row r="503" spans="1:23" ht="51.75" customHeight="1">
      <c r="A503" s="28"/>
      <c r="B503" s="29"/>
      <c r="C503" s="30"/>
      <c r="D503" s="33"/>
      <c r="E503" s="34"/>
      <c r="F503" s="996"/>
      <c r="G503" s="32"/>
      <c r="H503" s="32"/>
      <c r="I503" s="32"/>
      <c r="J503" s="32"/>
      <c r="K503" s="32"/>
      <c r="L503" s="588"/>
      <c r="M503" s="32"/>
      <c r="N503" s="29"/>
      <c r="O503" s="29"/>
      <c r="P503" s="29"/>
      <c r="Q503" s="29"/>
      <c r="R503" s="1106"/>
      <c r="S503" s="29"/>
      <c r="T503" s="29"/>
      <c r="U503" s="1061"/>
      <c r="V503" s="29"/>
      <c r="W503" s="30"/>
    </row>
    <row r="504" spans="1:23" ht="51.75" customHeight="1">
      <c r="A504" s="28"/>
      <c r="B504" s="29"/>
      <c r="C504" s="30"/>
      <c r="D504" s="33"/>
      <c r="E504" s="34"/>
      <c r="F504" s="996"/>
      <c r="G504" s="32"/>
      <c r="H504" s="32"/>
      <c r="I504" s="32"/>
      <c r="J504" s="32"/>
      <c r="K504" s="32"/>
      <c r="L504" s="588"/>
      <c r="M504" s="32"/>
      <c r="N504" s="29"/>
      <c r="O504" s="29"/>
      <c r="P504" s="29"/>
      <c r="Q504" s="29"/>
      <c r="R504" s="1106"/>
      <c r="S504" s="29"/>
      <c r="T504" s="29"/>
      <c r="U504" s="1061"/>
      <c r="V504" s="29"/>
      <c r="W504" s="30"/>
    </row>
    <row r="505" spans="1:23" ht="51.75" customHeight="1">
      <c r="A505" s="28"/>
      <c r="B505" s="29"/>
      <c r="C505" s="30"/>
      <c r="D505" s="33"/>
      <c r="E505" s="34"/>
      <c r="F505" s="996"/>
      <c r="G505" s="32"/>
      <c r="H505" s="32"/>
      <c r="I505" s="32"/>
      <c r="J505" s="32"/>
      <c r="K505" s="32"/>
      <c r="L505" s="588"/>
      <c r="M505" s="32"/>
      <c r="N505" s="29"/>
      <c r="O505" s="29"/>
      <c r="P505" s="29"/>
      <c r="Q505" s="29"/>
      <c r="R505" s="1106"/>
      <c r="S505" s="29"/>
      <c r="T505" s="29"/>
      <c r="U505" s="1061"/>
      <c r="V505" s="29"/>
      <c r="W505" s="30"/>
    </row>
    <row r="506" spans="1:23" ht="51.75" customHeight="1">
      <c r="A506" s="28"/>
      <c r="B506" s="29"/>
      <c r="C506" s="30"/>
      <c r="D506" s="40"/>
      <c r="E506" s="34"/>
      <c r="F506" s="996"/>
      <c r="G506" s="32"/>
      <c r="H506" s="32"/>
      <c r="I506" s="32"/>
      <c r="J506" s="32"/>
      <c r="K506" s="32"/>
      <c r="L506" s="588"/>
      <c r="M506" s="32"/>
      <c r="N506" s="29"/>
      <c r="O506" s="29"/>
      <c r="P506" s="29"/>
      <c r="Q506" s="29"/>
      <c r="R506" s="1106"/>
      <c r="S506" s="29"/>
      <c r="T506" s="29"/>
      <c r="U506" s="1061"/>
      <c r="V506" s="29"/>
      <c r="W506" s="30"/>
    </row>
    <row r="507" spans="1:23" ht="51.75" customHeight="1">
      <c r="A507" s="74"/>
      <c r="B507" s="42"/>
      <c r="C507" s="43"/>
      <c r="D507" s="44"/>
      <c r="E507" s="45"/>
      <c r="F507" s="996"/>
      <c r="G507" s="46"/>
      <c r="H507" s="46"/>
      <c r="I507" s="46"/>
      <c r="J507" s="46"/>
      <c r="K507" s="46"/>
      <c r="L507" s="987"/>
      <c r="M507" s="46"/>
      <c r="N507" s="42"/>
      <c r="O507" s="42"/>
      <c r="P507" s="42"/>
      <c r="Q507" s="42"/>
      <c r="R507" s="1106"/>
      <c r="S507" s="42"/>
      <c r="T507" s="42"/>
      <c r="U507" s="1061"/>
      <c r="V507" s="42"/>
      <c r="W507" s="43"/>
    </row>
    <row r="508" spans="1:23" ht="51.75" customHeight="1">
      <c r="A508" s="74"/>
      <c r="B508" s="42"/>
      <c r="C508" s="43"/>
      <c r="D508" s="44"/>
      <c r="E508" s="45"/>
      <c r="F508" s="996"/>
      <c r="G508" s="46"/>
      <c r="H508" s="46"/>
      <c r="I508" s="46"/>
      <c r="J508" s="46"/>
      <c r="K508" s="46"/>
      <c r="L508" s="987"/>
      <c r="M508" s="46"/>
      <c r="N508" s="42"/>
      <c r="O508" s="42"/>
      <c r="P508" s="42"/>
      <c r="Q508" s="42"/>
      <c r="R508" s="1106"/>
      <c r="S508" s="42"/>
      <c r="T508" s="42"/>
      <c r="U508" s="1061"/>
      <c r="V508" s="42"/>
      <c r="W508" s="43"/>
    </row>
    <row r="509" spans="1:23" ht="51.75" customHeight="1">
      <c r="A509" s="28"/>
      <c r="B509" s="29"/>
      <c r="C509" s="30"/>
      <c r="D509" s="40"/>
      <c r="E509" s="34"/>
      <c r="F509" s="996"/>
      <c r="G509" s="32"/>
      <c r="H509" s="32"/>
      <c r="I509" s="32"/>
      <c r="J509" s="32"/>
      <c r="K509" s="32"/>
      <c r="L509" s="588"/>
      <c r="M509" s="32"/>
      <c r="N509" s="29"/>
      <c r="O509" s="29"/>
      <c r="P509" s="29"/>
      <c r="Q509" s="29"/>
      <c r="R509" s="1106"/>
      <c r="S509" s="29"/>
      <c r="T509" s="29"/>
      <c r="U509" s="1061"/>
      <c r="V509" s="29"/>
      <c r="W509" s="30"/>
    </row>
    <row r="510" spans="1:23" ht="51.75" customHeight="1">
      <c r="A510" s="75"/>
      <c r="B510" s="48"/>
      <c r="C510" s="49"/>
      <c r="D510" s="50"/>
      <c r="E510" s="51"/>
      <c r="F510" s="997"/>
      <c r="G510" s="52"/>
      <c r="H510" s="52"/>
      <c r="I510" s="52"/>
      <c r="J510" s="52"/>
      <c r="K510" s="52"/>
      <c r="L510" s="988"/>
      <c r="M510" s="52"/>
      <c r="N510" s="48"/>
      <c r="O510" s="48"/>
      <c r="P510" s="48"/>
      <c r="Q510" s="48"/>
      <c r="R510" s="1107"/>
      <c r="S510" s="48"/>
      <c r="T510" s="48"/>
      <c r="U510" s="1098"/>
      <c r="V510" s="48"/>
      <c r="W510" s="49"/>
    </row>
    <row r="511" spans="1:23" ht="51.75" customHeight="1">
      <c r="A511" s="75"/>
      <c r="B511" s="48"/>
      <c r="C511" s="49"/>
      <c r="D511" s="50"/>
      <c r="E511" s="51"/>
      <c r="F511" s="997"/>
      <c r="G511" s="52"/>
      <c r="H511" s="52"/>
      <c r="I511" s="52"/>
      <c r="J511" s="52"/>
      <c r="K511" s="52"/>
      <c r="L511" s="988"/>
      <c r="M511" s="52"/>
      <c r="N511" s="48"/>
      <c r="O511" s="48"/>
      <c r="P511" s="48"/>
      <c r="Q511" s="48"/>
      <c r="R511" s="1107"/>
      <c r="S511" s="48"/>
      <c r="T511" s="48"/>
      <c r="U511" s="1098"/>
      <c r="V511" s="48"/>
      <c r="W511" s="49"/>
    </row>
    <row r="512" spans="1:23" ht="51.75" customHeight="1">
      <c r="A512" s="62"/>
      <c r="B512" s="20"/>
      <c r="C512" s="27"/>
      <c r="D512" s="31"/>
      <c r="E512" s="23"/>
      <c r="F512" s="1037"/>
      <c r="G512" s="26"/>
      <c r="H512" s="26"/>
      <c r="I512" s="26"/>
      <c r="J512" s="26"/>
      <c r="K512" s="26"/>
      <c r="L512" s="578"/>
      <c r="M512" s="26"/>
      <c r="N512" s="20"/>
      <c r="O512" s="20"/>
      <c r="P512" s="20"/>
      <c r="Q512" s="20"/>
      <c r="R512" s="1108"/>
      <c r="S512" s="20"/>
      <c r="T512" s="20"/>
      <c r="U512" s="1099"/>
      <c r="V512" s="20"/>
      <c r="W512" s="27"/>
    </row>
    <row r="513" spans="1:24" ht="51.75" customHeight="1">
      <c r="A513" s="28"/>
      <c r="B513" s="29"/>
      <c r="C513" s="30"/>
      <c r="D513" s="33"/>
      <c r="E513" s="34"/>
      <c r="F513" s="996"/>
      <c r="G513" s="32"/>
      <c r="H513" s="32"/>
      <c r="I513" s="32"/>
      <c r="J513" s="32"/>
      <c r="K513" s="32"/>
      <c r="L513" s="588"/>
      <c r="M513" s="32"/>
      <c r="N513" s="29"/>
      <c r="O513" s="29"/>
      <c r="P513" s="29"/>
      <c r="Q513" s="29"/>
      <c r="R513" s="1106"/>
      <c r="S513" s="29"/>
      <c r="T513" s="29"/>
      <c r="U513" s="1061"/>
      <c r="V513" s="29"/>
      <c r="W513" s="30"/>
    </row>
    <row r="514" spans="1:24" ht="51.75" customHeight="1">
      <c r="A514" s="62"/>
      <c r="B514" s="20"/>
      <c r="C514" s="27"/>
      <c r="D514" s="31"/>
      <c r="E514" s="23"/>
      <c r="F514" s="1037"/>
      <c r="G514" s="26"/>
      <c r="H514" s="26"/>
      <c r="I514" s="26"/>
      <c r="J514" s="26"/>
      <c r="K514" s="26"/>
      <c r="L514" s="578"/>
      <c r="M514" s="26"/>
      <c r="N514" s="20"/>
      <c r="O514" s="20"/>
      <c r="P514" s="20"/>
      <c r="Q514" s="20"/>
      <c r="R514" s="1108"/>
      <c r="S514" s="20"/>
      <c r="T514" s="20"/>
      <c r="U514" s="1099"/>
      <c r="V514" s="20"/>
      <c r="W514" s="27"/>
    </row>
    <row r="515" spans="1:24" ht="51.75" customHeight="1">
      <c r="A515" s="28"/>
      <c r="B515" s="29"/>
      <c r="C515" s="30"/>
      <c r="D515" s="33"/>
      <c r="E515" s="34"/>
      <c r="F515" s="996"/>
      <c r="G515" s="32"/>
      <c r="H515" s="32"/>
      <c r="I515" s="32"/>
      <c r="J515" s="32"/>
      <c r="K515" s="32"/>
      <c r="L515" s="588"/>
      <c r="M515" s="32"/>
      <c r="N515" s="29"/>
      <c r="O515" s="29"/>
      <c r="P515" s="29"/>
      <c r="Q515" s="29"/>
      <c r="R515" s="1106"/>
      <c r="S515" s="29"/>
      <c r="T515" s="29"/>
      <c r="U515" s="1061"/>
      <c r="V515" s="29"/>
      <c r="W515" s="30"/>
    </row>
    <row r="516" spans="1:24" ht="51.75" customHeight="1">
      <c r="A516" s="62"/>
      <c r="B516" s="20"/>
      <c r="C516" s="27"/>
      <c r="D516" s="31"/>
      <c r="E516" s="23"/>
      <c r="F516" s="1037"/>
      <c r="G516" s="26"/>
      <c r="H516" s="26"/>
      <c r="I516" s="26"/>
      <c r="J516" s="26"/>
      <c r="K516" s="26"/>
      <c r="L516" s="578"/>
      <c r="M516" s="26"/>
      <c r="N516" s="20"/>
      <c r="O516" s="20"/>
      <c r="P516" s="20"/>
      <c r="Q516" s="20"/>
      <c r="R516" s="1108"/>
      <c r="S516" s="20"/>
      <c r="T516" s="20"/>
      <c r="U516" s="1099"/>
      <c r="V516" s="20"/>
      <c r="W516" s="27"/>
    </row>
    <row r="517" spans="1:24" ht="51.75" customHeight="1">
      <c r="A517" s="62"/>
      <c r="B517" s="20"/>
      <c r="C517" s="27"/>
      <c r="D517" s="31"/>
      <c r="E517" s="23"/>
      <c r="F517" s="1037"/>
      <c r="G517" s="26"/>
      <c r="H517" s="26"/>
      <c r="I517" s="26"/>
      <c r="J517" s="26"/>
      <c r="K517" s="26"/>
      <c r="L517" s="578"/>
      <c r="M517" s="26"/>
      <c r="N517" s="20"/>
      <c r="O517" s="20"/>
      <c r="P517" s="20"/>
      <c r="Q517" s="20"/>
      <c r="R517" s="1108"/>
      <c r="S517" s="20"/>
      <c r="T517" s="20"/>
      <c r="U517" s="1099"/>
      <c r="V517" s="20"/>
      <c r="W517" s="27"/>
      <c r="X517" s="1"/>
    </row>
    <row r="518" spans="1:24" ht="51.75" customHeight="1">
      <c r="A518" s="28"/>
      <c r="B518" s="29"/>
      <c r="C518" s="30"/>
      <c r="D518" s="33"/>
      <c r="E518" s="34"/>
      <c r="F518" s="996"/>
      <c r="G518" s="32"/>
      <c r="H518" s="32"/>
      <c r="I518" s="32"/>
      <c r="J518" s="32"/>
      <c r="K518" s="32"/>
      <c r="L518" s="588"/>
      <c r="M518" s="32"/>
      <c r="N518" s="29"/>
      <c r="O518" s="29"/>
      <c r="P518" s="29"/>
      <c r="Q518" s="29"/>
      <c r="R518" s="1106"/>
      <c r="S518" s="29"/>
      <c r="T518" s="29"/>
      <c r="U518" s="1061"/>
      <c r="V518" s="29"/>
      <c r="W518" s="30"/>
      <c r="X518" s="1"/>
    </row>
    <row r="519" spans="1:24" ht="51.75" customHeight="1" thickBot="1">
      <c r="A519" s="76"/>
      <c r="B519" s="64"/>
      <c r="C519" s="65"/>
      <c r="D519" s="66"/>
      <c r="E519" s="67"/>
      <c r="F519" s="1039"/>
      <c r="G519" s="68"/>
      <c r="H519" s="68"/>
      <c r="I519" s="68"/>
      <c r="J519" s="68"/>
      <c r="K519" s="68"/>
      <c r="L519" s="990"/>
      <c r="M519" s="68"/>
      <c r="N519" s="64"/>
      <c r="O519" s="64"/>
      <c r="P519" s="64"/>
      <c r="Q519" s="64"/>
      <c r="R519" s="1110"/>
      <c r="S519" s="64"/>
      <c r="T519" s="64"/>
      <c r="U519" s="1101"/>
      <c r="V519" s="64"/>
      <c r="W519" s="65"/>
    </row>
    <row r="520" spans="1:24" ht="51.75" customHeight="1">
      <c r="A520" s="71"/>
      <c r="B520" s="71"/>
      <c r="C520" s="71"/>
      <c r="D520" s="72"/>
      <c r="E520" s="72"/>
      <c r="F520" s="1000"/>
      <c r="G520" s="71"/>
      <c r="H520" s="71"/>
      <c r="I520" s="71"/>
      <c r="J520" s="71"/>
      <c r="K520" s="71"/>
      <c r="L520" s="573"/>
      <c r="M520" s="71"/>
      <c r="N520" s="71"/>
      <c r="O520" s="71"/>
      <c r="P520" s="71"/>
      <c r="Q520" s="71"/>
      <c r="R520" s="1000"/>
      <c r="S520" s="71"/>
      <c r="T520" s="71"/>
      <c r="U520" s="1102"/>
      <c r="V520" s="71"/>
      <c r="W520" s="71"/>
      <c r="X520" s="10"/>
    </row>
    <row r="521" spans="1:24" ht="51.75" customHeight="1">
      <c r="A521" s="1" t="s">
        <v>1</v>
      </c>
      <c r="B521" s="2"/>
      <c r="C521" s="1"/>
      <c r="D521" s="1"/>
      <c r="E521" s="2"/>
      <c r="G521" s="1"/>
      <c r="H521" s="1"/>
      <c r="I521" s="1"/>
      <c r="J521" s="1"/>
      <c r="K521" s="1"/>
      <c r="L521" s="572"/>
      <c r="M521" s="1"/>
      <c r="N521" s="1"/>
      <c r="O521" s="1"/>
      <c r="P521" s="1"/>
      <c r="Q521" s="1"/>
      <c r="S521" s="1"/>
      <c r="T521" s="1"/>
      <c r="V521" s="1"/>
      <c r="W521" s="1"/>
      <c r="X521" s="1"/>
    </row>
    <row r="522" spans="1:24" ht="51.75" customHeight="1">
      <c r="A522" s="1" t="s">
        <v>9449</v>
      </c>
      <c r="B522" s="1"/>
      <c r="C522" s="2"/>
      <c r="D522" s="1"/>
      <c r="E522" s="2"/>
      <c r="G522" s="1"/>
      <c r="H522" s="1"/>
      <c r="I522" s="1"/>
      <c r="J522" s="1"/>
      <c r="K522" s="1"/>
      <c r="L522" s="572"/>
      <c r="M522" s="1"/>
      <c r="N522" s="1"/>
      <c r="O522" s="1"/>
      <c r="P522" s="1"/>
      <c r="Q522" s="1"/>
      <c r="S522" s="1"/>
      <c r="T522" s="1"/>
      <c r="V522" s="1"/>
      <c r="W522" s="1"/>
      <c r="X522" s="1"/>
    </row>
    <row r="523" spans="1:24" ht="51.75" customHeight="1" thickBot="1">
      <c r="E523" s="4"/>
      <c r="F523" s="1035"/>
      <c r="G523" s="4"/>
      <c r="H523" s="4"/>
      <c r="I523" s="4"/>
    </row>
    <row r="524" spans="1:24" ht="51.75" customHeight="1">
      <c r="A524" s="5" t="s">
        <v>3</v>
      </c>
      <c r="B524" s="6" t="s">
        <v>4</v>
      </c>
      <c r="C524" s="7" t="s">
        <v>5</v>
      </c>
      <c r="D524" s="8" t="s">
        <v>6</v>
      </c>
      <c r="E524" s="9" t="s">
        <v>6</v>
      </c>
      <c r="F524" s="998"/>
      <c r="G524" s="3777" t="s">
        <v>9502</v>
      </c>
      <c r="H524" s="3777"/>
      <c r="I524" s="977"/>
      <c r="J524" s="3777" t="s">
        <v>9503</v>
      </c>
      <c r="K524" s="3777"/>
      <c r="L524" s="985"/>
      <c r="M524" s="3777" t="s">
        <v>9527</v>
      </c>
      <c r="N524" s="3777"/>
      <c r="O524" s="977"/>
      <c r="P524" s="3777" t="s">
        <v>5436</v>
      </c>
      <c r="Q524" s="3777"/>
      <c r="R524" s="1105"/>
      <c r="S524" s="977"/>
      <c r="T524" s="977"/>
      <c r="U524" s="1096"/>
      <c r="V524" s="3777"/>
      <c r="W524" s="3777"/>
      <c r="X524" s="10"/>
    </row>
    <row r="525" spans="1:24" ht="51.75" customHeight="1" thickBot="1">
      <c r="A525" s="11"/>
      <c r="B525" s="12"/>
      <c r="C525" s="13" t="s">
        <v>11</v>
      </c>
      <c r="D525" s="14" t="s">
        <v>12</v>
      </c>
      <c r="E525" s="15" t="s">
        <v>13</v>
      </c>
      <c r="F525" s="999"/>
      <c r="G525" s="17" t="s">
        <v>9453</v>
      </c>
      <c r="H525" s="17" t="s">
        <v>16</v>
      </c>
      <c r="I525" s="17"/>
      <c r="J525" s="17" t="s">
        <v>9454</v>
      </c>
      <c r="K525" s="17" t="s">
        <v>16</v>
      </c>
      <c r="L525" s="986"/>
      <c r="M525" s="17" t="s">
        <v>9454</v>
      </c>
      <c r="N525" s="17" t="s">
        <v>16</v>
      </c>
      <c r="O525" s="17"/>
      <c r="P525" s="17" t="s">
        <v>9454</v>
      </c>
      <c r="Q525" s="17" t="s">
        <v>16</v>
      </c>
      <c r="R525" s="1060"/>
      <c r="S525" s="17"/>
      <c r="T525" s="17"/>
      <c r="U525" s="1097"/>
      <c r="V525" s="17" t="s">
        <v>9454</v>
      </c>
      <c r="W525" s="18" t="s">
        <v>16</v>
      </c>
      <c r="X525" s="10"/>
    </row>
    <row r="526" spans="1:24" ht="51.75" customHeight="1">
      <c r="A526" s="62"/>
      <c r="B526" s="20"/>
      <c r="C526" s="21"/>
      <c r="D526" s="22"/>
      <c r="E526" s="23"/>
      <c r="F526" s="1040"/>
      <c r="G526" s="25"/>
      <c r="H526" s="25"/>
      <c r="I526" s="25"/>
      <c r="J526" s="25"/>
      <c r="K526" s="26"/>
      <c r="L526" s="578"/>
      <c r="M526" s="26"/>
      <c r="N526" s="20"/>
      <c r="O526" s="20"/>
      <c r="P526" s="20"/>
      <c r="Q526" s="20"/>
      <c r="R526" s="1108"/>
      <c r="S526" s="20"/>
      <c r="T526" s="20"/>
      <c r="U526" s="1099"/>
      <c r="V526" s="20"/>
      <c r="W526" s="27"/>
    </row>
    <row r="527" spans="1:24" ht="51.75" customHeight="1">
      <c r="A527" s="28"/>
      <c r="B527" s="29"/>
      <c r="C527" s="30"/>
      <c r="D527" s="31"/>
      <c r="E527" s="23"/>
      <c r="F527" s="996"/>
      <c r="G527" s="29"/>
      <c r="H527" s="29"/>
      <c r="I527" s="29"/>
      <c r="J527" s="29"/>
      <c r="K527" s="32"/>
      <c r="L527" s="588"/>
      <c r="M527" s="32"/>
      <c r="N527" s="29"/>
      <c r="O527" s="29"/>
      <c r="P527" s="29"/>
      <c r="Q527" s="29"/>
      <c r="R527" s="1106"/>
      <c r="S527" s="29"/>
      <c r="T527" s="29"/>
      <c r="U527" s="1061"/>
      <c r="V527" s="29"/>
      <c r="W527" s="30"/>
    </row>
    <row r="528" spans="1:24" ht="51.75" customHeight="1">
      <c r="A528" s="28"/>
      <c r="B528" s="29"/>
      <c r="C528" s="30"/>
      <c r="D528" s="33"/>
      <c r="E528" s="34"/>
      <c r="F528" s="996"/>
      <c r="G528" s="29"/>
      <c r="H528" s="29"/>
      <c r="I528" s="29"/>
      <c r="J528" s="29"/>
      <c r="K528" s="32"/>
      <c r="L528" s="588"/>
      <c r="M528" s="32"/>
      <c r="N528" s="29"/>
      <c r="O528" s="29"/>
      <c r="P528" s="29"/>
      <c r="Q528" s="29"/>
      <c r="R528" s="1106"/>
      <c r="S528" s="29"/>
      <c r="T528" s="29"/>
      <c r="U528" s="1061"/>
      <c r="V528" s="29"/>
      <c r="W528" s="30"/>
    </row>
    <row r="529" spans="1:23" ht="51.75" customHeight="1">
      <c r="A529" s="28"/>
      <c r="B529" s="29"/>
      <c r="C529" s="30"/>
      <c r="D529" s="33"/>
      <c r="E529" s="34"/>
      <c r="F529" s="996"/>
      <c r="G529" s="32"/>
      <c r="H529" s="32"/>
      <c r="I529" s="32"/>
      <c r="J529" s="32"/>
      <c r="K529" s="32"/>
      <c r="L529" s="588"/>
      <c r="M529" s="32"/>
      <c r="N529" s="29"/>
      <c r="O529" s="29"/>
      <c r="P529" s="29"/>
      <c r="Q529" s="29"/>
      <c r="R529" s="1106"/>
      <c r="S529" s="29"/>
      <c r="T529" s="29"/>
      <c r="U529" s="1061"/>
      <c r="V529" s="29"/>
      <c r="W529" s="30"/>
    </row>
    <row r="530" spans="1:23" ht="51.75" customHeight="1">
      <c r="A530" s="28"/>
      <c r="B530" s="29"/>
      <c r="C530" s="30"/>
      <c r="D530" s="33"/>
      <c r="E530" s="34"/>
      <c r="F530" s="996"/>
      <c r="G530" s="32"/>
      <c r="H530" s="32"/>
      <c r="I530" s="32"/>
      <c r="J530" s="32"/>
      <c r="K530" s="32"/>
      <c r="L530" s="588"/>
      <c r="M530" s="32"/>
      <c r="N530" s="29"/>
      <c r="O530" s="29"/>
      <c r="P530" s="29"/>
      <c r="Q530" s="29"/>
      <c r="R530" s="1106"/>
      <c r="S530" s="29"/>
      <c r="T530" s="29"/>
      <c r="U530" s="1061"/>
      <c r="V530" s="29"/>
      <c r="W530" s="30"/>
    </row>
    <row r="531" spans="1:23" ht="51.75" customHeight="1">
      <c r="A531" s="28"/>
      <c r="B531" s="29"/>
      <c r="C531" s="30"/>
      <c r="D531" s="33"/>
      <c r="E531" s="34"/>
      <c r="F531" s="996"/>
      <c r="G531" s="32"/>
      <c r="H531" s="32"/>
      <c r="I531" s="32"/>
      <c r="J531" s="32"/>
      <c r="K531" s="32"/>
      <c r="L531" s="588"/>
      <c r="M531" s="32"/>
      <c r="N531" s="29"/>
      <c r="O531" s="29"/>
      <c r="P531" s="29"/>
      <c r="Q531" s="29"/>
      <c r="R531" s="1106"/>
      <c r="S531" s="29"/>
      <c r="T531" s="29"/>
      <c r="U531" s="1061"/>
      <c r="V531" s="29"/>
      <c r="W531" s="30"/>
    </row>
    <row r="532" spans="1:23" ht="51.75" customHeight="1">
      <c r="A532" s="28"/>
      <c r="B532" s="29"/>
      <c r="C532" s="30"/>
      <c r="D532" s="33"/>
      <c r="E532" s="34"/>
      <c r="F532" s="996"/>
      <c r="G532" s="32"/>
      <c r="H532" s="32"/>
      <c r="I532" s="32"/>
      <c r="J532" s="32"/>
      <c r="K532" s="32"/>
      <c r="L532" s="588"/>
      <c r="M532" s="32"/>
      <c r="N532" s="29"/>
      <c r="O532" s="29"/>
      <c r="P532" s="29"/>
      <c r="Q532" s="29"/>
      <c r="R532" s="1106"/>
      <c r="S532" s="29"/>
      <c r="T532" s="29"/>
      <c r="U532" s="1061"/>
      <c r="V532" s="29"/>
      <c r="W532" s="30"/>
    </row>
    <row r="533" spans="1:23" ht="51.75" customHeight="1">
      <c r="A533" s="28"/>
      <c r="B533" s="29"/>
      <c r="C533" s="30"/>
      <c r="D533" s="33"/>
      <c r="E533" s="34"/>
      <c r="F533" s="996"/>
      <c r="G533" s="32"/>
      <c r="H533" s="32"/>
      <c r="I533" s="32"/>
      <c r="J533" s="32"/>
      <c r="K533" s="32"/>
      <c r="L533" s="588"/>
      <c r="M533" s="32"/>
      <c r="N533" s="29"/>
      <c r="O533" s="29"/>
      <c r="P533" s="29"/>
      <c r="Q533" s="29"/>
      <c r="R533" s="1106"/>
      <c r="S533" s="29"/>
      <c r="T533" s="29"/>
      <c r="U533" s="1061"/>
      <c r="V533" s="29"/>
      <c r="W533" s="30"/>
    </row>
    <row r="534" spans="1:23" ht="51.75" customHeight="1">
      <c r="A534" s="28"/>
      <c r="B534" s="29"/>
      <c r="C534" s="30"/>
      <c r="D534" s="33"/>
      <c r="E534" s="34"/>
      <c r="F534" s="996"/>
      <c r="G534" s="32"/>
      <c r="H534" s="32"/>
      <c r="I534" s="32"/>
      <c r="J534" s="32"/>
      <c r="K534" s="32"/>
      <c r="L534" s="588"/>
      <c r="M534" s="32"/>
      <c r="N534" s="29"/>
      <c r="O534" s="29"/>
      <c r="P534" s="29"/>
      <c r="Q534" s="29"/>
      <c r="R534" s="1106"/>
      <c r="S534" s="29"/>
      <c r="T534" s="29"/>
      <c r="U534" s="1061"/>
      <c r="V534" s="29"/>
      <c r="W534" s="30"/>
    </row>
    <row r="535" spans="1:23" ht="51.75" customHeight="1">
      <c r="A535" s="28"/>
      <c r="B535" s="29"/>
      <c r="C535" s="30"/>
      <c r="D535" s="33"/>
      <c r="E535" s="34"/>
      <c r="F535" s="996"/>
      <c r="G535" s="32"/>
      <c r="H535" s="32"/>
      <c r="I535" s="32"/>
      <c r="J535" s="32"/>
      <c r="K535" s="32"/>
      <c r="L535" s="588"/>
      <c r="M535" s="32"/>
      <c r="N535" s="29"/>
      <c r="O535" s="29"/>
      <c r="P535" s="29"/>
      <c r="Q535" s="29"/>
      <c r="R535" s="1106"/>
      <c r="S535" s="29"/>
      <c r="T535" s="29"/>
      <c r="U535" s="1061"/>
      <c r="V535" s="29"/>
      <c r="W535" s="30"/>
    </row>
    <row r="536" spans="1:23" ht="51.75" customHeight="1">
      <c r="A536" s="28"/>
      <c r="B536" s="29"/>
      <c r="C536" s="30"/>
      <c r="D536" s="33"/>
      <c r="E536" s="34"/>
      <c r="F536" s="996"/>
      <c r="G536" s="32"/>
      <c r="H536" s="32"/>
      <c r="I536" s="32"/>
      <c r="J536" s="32"/>
      <c r="K536" s="32"/>
      <c r="L536" s="588"/>
      <c r="M536" s="32"/>
      <c r="N536" s="29"/>
      <c r="O536" s="29"/>
      <c r="P536" s="29"/>
      <c r="Q536" s="29"/>
      <c r="R536" s="1106"/>
      <c r="S536" s="29"/>
      <c r="T536" s="29"/>
      <c r="U536" s="1061"/>
      <c r="V536" s="29"/>
      <c r="W536" s="30"/>
    </row>
    <row r="537" spans="1:23" ht="51.75" customHeight="1">
      <c r="A537" s="28"/>
      <c r="B537" s="29"/>
      <c r="C537" s="30"/>
      <c r="D537" s="33"/>
      <c r="E537" s="34"/>
      <c r="F537" s="996"/>
      <c r="G537" s="32"/>
      <c r="H537" s="32"/>
      <c r="I537" s="32"/>
      <c r="J537" s="32"/>
      <c r="K537" s="32"/>
      <c r="L537" s="588"/>
      <c r="M537" s="32"/>
      <c r="N537" s="29"/>
      <c r="O537" s="29"/>
      <c r="P537" s="29"/>
      <c r="Q537" s="29"/>
      <c r="R537" s="1106"/>
      <c r="S537" s="29"/>
      <c r="T537" s="29"/>
      <c r="U537" s="1061"/>
      <c r="V537" s="29"/>
      <c r="W537" s="30"/>
    </row>
    <row r="538" spans="1:23" ht="51.75" customHeight="1">
      <c r="A538" s="28"/>
      <c r="B538" s="29"/>
      <c r="C538" s="30"/>
      <c r="D538" s="33"/>
      <c r="E538" s="34"/>
      <c r="F538" s="996"/>
      <c r="G538" s="32"/>
      <c r="H538" s="32"/>
      <c r="I538" s="32"/>
      <c r="J538" s="32"/>
      <c r="K538" s="32"/>
      <c r="L538" s="588"/>
      <c r="M538" s="32"/>
      <c r="N538" s="29"/>
      <c r="O538" s="29"/>
      <c r="P538" s="29"/>
      <c r="Q538" s="29"/>
      <c r="R538" s="1106"/>
      <c r="S538" s="29"/>
      <c r="T538" s="29"/>
      <c r="U538" s="1061"/>
      <c r="V538" s="29"/>
      <c r="W538" s="30"/>
    </row>
    <row r="539" spans="1:23" ht="51.75" customHeight="1">
      <c r="A539" s="28"/>
      <c r="B539" s="29"/>
      <c r="C539" s="30"/>
      <c r="D539" s="33"/>
      <c r="E539" s="34"/>
      <c r="F539" s="996"/>
      <c r="G539" s="32"/>
      <c r="H539" s="32"/>
      <c r="I539" s="32"/>
      <c r="J539" s="32"/>
      <c r="K539" s="32"/>
      <c r="L539" s="588"/>
      <c r="M539" s="32"/>
      <c r="N539" s="29"/>
      <c r="O539" s="29"/>
      <c r="P539" s="29"/>
      <c r="Q539" s="29"/>
      <c r="R539" s="1106"/>
      <c r="S539" s="29"/>
      <c r="T539" s="29"/>
      <c r="U539" s="1061"/>
      <c r="V539" s="29"/>
      <c r="W539" s="30"/>
    </row>
    <row r="540" spans="1:23" ht="51.75" customHeight="1">
      <c r="A540" s="28"/>
      <c r="B540" s="29"/>
      <c r="C540" s="30"/>
      <c r="D540" s="33"/>
      <c r="E540" s="34"/>
      <c r="F540" s="996"/>
      <c r="G540" s="32"/>
      <c r="H540" s="32"/>
      <c r="I540" s="32"/>
      <c r="J540" s="32"/>
      <c r="K540" s="32"/>
      <c r="L540" s="588"/>
      <c r="M540" s="32"/>
      <c r="N540" s="29"/>
      <c r="O540" s="29"/>
      <c r="P540" s="29"/>
      <c r="Q540" s="29"/>
      <c r="R540" s="1106"/>
      <c r="S540" s="29"/>
      <c r="T540" s="29"/>
      <c r="U540" s="1061"/>
      <c r="V540" s="29"/>
      <c r="W540" s="30"/>
    </row>
    <row r="541" spans="1:23" ht="51.75" customHeight="1">
      <c r="A541" s="28"/>
      <c r="B541" s="29"/>
      <c r="C541" s="30"/>
      <c r="D541" s="33"/>
      <c r="E541" s="34"/>
      <c r="F541" s="996"/>
      <c r="G541" s="32"/>
      <c r="H541" s="32"/>
      <c r="I541" s="32"/>
      <c r="J541" s="32"/>
      <c r="K541" s="32"/>
      <c r="L541" s="588"/>
      <c r="M541" s="32"/>
      <c r="N541" s="29"/>
      <c r="O541" s="29"/>
      <c r="P541" s="29"/>
      <c r="Q541" s="29"/>
      <c r="R541" s="1106"/>
      <c r="S541" s="29"/>
      <c r="T541" s="29"/>
      <c r="U541" s="1061"/>
      <c r="V541" s="29"/>
      <c r="W541" s="30"/>
    </row>
    <row r="542" spans="1:23" ht="51.75" customHeight="1">
      <c r="A542" s="28"/>
      <c r="B542" s="29"/>
      <c r="C542" s="30"/>
      <c r="D542" s="33"/>
      <c r="E542" s="34"/>
      <c r="F542" s="996"/>
      <c r="G542" s="32"/>
      <c r="H542" s="32"/>
      <c r="I542" s="32"/>
      <c r="J542" s="32"/>
      <c r="K542" s="32"/>
      <c r="L542" s="588"/>
      <c r="M542" s="32"/>
      <c r="N542" s="29"/>
      <c r="O542" s="29"/>
      <c r="P542" s="29"/>
      <c r="Q542" s="29"/>
      <c r="R542" s="1106"/>
      <c r="S542" s="29"/>
      <c r="T542" s="29"/>
      <c r="U542" s="1061"/>
      <c r="V542" s="29"/>
      <c r="W542" s="30"/>
    </row>
    <row r="543" spans="1:23" ht="51.75" customHeight="1">
      <c r="A543" s="28"/>
      <c r="B543" s="29"/>
      <c r="C543" s="30"/>
      <c r="D543" s="33"/>
      <c r="E543" s="34"/>
      <c r="F543" s="996"/>
      <c r="G543" s="32"/>
      <c r="H543" s="32"/>
      <c r="I543" s="32"/>
      <c r="J543" s="32"/>
      <c r="K543" s="32"/>
      <c r="L543" s="588"/>
      <c r="M543" s="32"/>
      <c r="N543" s="29"/>
      <c r="O543" s="29"/>
      <c r="P543" s="29"/>
      <c r="Q543" s="29"/>
      <c r="R543" s="1106"/>
      <c r="S543" s="29"/>
      <c r="T543" s="29"/>
      <c r="U543" s="1061"/>
      <c r="V543" s="29"/>
      <c r="W543" s="30"/>
    </row>
    <row r="544" spans="1:23" ht="51.75" customHeight="1">
      <c r="A544" s="28"/>
      <c r="B544" s="29"/>
      <c r="C544" s="30"/>
      <c r="D544" s="33"/>
      <c r="E544" s="34"/>
      <c r="F544" s="996"/>
      <c r="G544" s="32"/>
      <c r="H544" s="32"/>
      <c r="I544" s="32"/>
      <c r="J544" s="32"/>
      <c r="K544" s="32"/>
      <c r="L544" s="588"/>
      <c r="M544" s="32"/>
      <c r="N544" s="29"/>
      <c r="O544" s="29"/>
      <c r="P544" s="29"/>
      <c r="Q544" s="29"/>
      <c r="R544" s="1106"/>
      <c r="S544" s="29"/>
      <c r="T544" s="29"/>
      <c r="U544" s="1061"/>
      <c r="V544" s="29"/>
      <c r="W544" s="30"/>
    </row>
    <row r="545" spans="1:24" ht="51.75" customHeight="1">
      <c r="A545" s="28"/>
      <c r="B545" s="29"/>
      <c r="C545" s="30"/>
      <c r="D545" s="40"/>
      <c r="E545" s="34"/>
      <c r="F545" s="996"/>
      <c r="G545" s="32"/>
      <c r="H545" s="32"/>
      <c r="I545" s="32"/>
      <c r="J545" s="32"/>
      <c r="K545" s="32"/>
      <c r="L545" s="588"/>
      <c r="M545" s="32"/>
      <c r="N545" s="29"/>
      <c r="O545" s="29"/>
      <c r="P545" s="29"/>
      <c r="Q545" s="29"/>
      <c r="R545" s="1106"/>
      <c r="S545" s="29"/>
      <c r="T545" s="29"/>
      <c r="U545" s="1061"/>
      <c r="V545" s="29"/>
      <c r="W545" s="30"/>
    </row>
    <row r="546" spans="1:24" ht="51.75" customHeight="1">
      <c r="A546" s="74"/>
      <c r="B546" s="42"/>
      <c r="C546" s="43"/>
      <c r="D546" s="44"/>
      <c r="E546" s="45"/>
      <c r="F546" s="996"/>
      <c r="G546" s="46"/>
      <c r="H546" s="46"/>
      <c r="I546" s="46"/>
      <c r="J546" s="46"/>
      <c r="K546" s="46"/>
      <c r="L546" s="987"/>
      <c r="M546" s="46"/>
      <c r="N546" s="42"/>
      <c r="O546" s="42"/>
      <c r="P546" s="42"/>
      <c r="Q546" s="42"/>
      <c r="R546" s="1106"/>
      <c r="S546" s="42"/>
      <c r="T546" s="42"/>
      <c r="U546" s="1061"/>
      <c r="V546" s="42"/>
      <c r="W546" s="43"/>
    </row>
    <row r="547" spans="1:24" ht="51.75" customHeight="1">
      <c r="A547" s="74"/>
      <c r="B547" s="42"/>
      <c r="C547" s="43"/>
      <c r="D547" s="44"/>
      <c r="E547" s="45"/>
      <c r="F547" s="996"/>
      <c r="G547" s="46"/>
      <c r="H547" s="46"/>
      <c r="I547" s="46"/>
      <c r="J547" s="46"/>
      <c r="K547" s="46"/>
      <c r="L547" s="987"/>
      <c r="M547" s="46"/>
      <c r="N547" s="42"/>
      <c r="O547" s="42"/>
      <c r="P547" s="42"/>
      <c r="Q547" s="42"/>
      <c r="R547" s="1106"/>
      <c r="S547" s="42"/>
      <c r="T547" s="42"/>
      <c r="U547" s="1061"/>
      <c r="V547" s="42"/>
      <c r="W547" s="43"/>
    </row>
    <row r="548" spans="1:24" ht="51.75" customHeight="1">
      <c r="A548" s="28"/>
      <c r="B548" s="29"/>
      <c r="C548" s="30"/>
      <c r="D548" s="40"/>
      <c r="E548" s="34"/>
      <c r="F548" s="996"/>
      <c r="G548" s="32"/>
      <c r="H548" s="32"/>
      <c r="I548" s="32"/>
      <c r="J548" s="32"/>
      <c r="K548" s="32"/>
      <c r="L548" s="588"/>
      <c r="M548" s="32"/>
      <c r="N548" s="29"/>
      <c r="O548" s="29"/>
      <c r="P548" s="29"/>
      <c r="Q548" s="29"/>
      <c r="R548" s="1106"/>
      <c r="S548" s="29"/>
      <c r="T548" s="29"/>
      <c r="U548" s="1061"/>
      <c r="V548" s="29"/>
      <c r="W548" s="30"/>
    </row>
    <row r="549" spans="1:24" ht="51.75" customHeight="1">
      <c r="A549" s="75"/>
      <c r="B549" s="48"/>
      <c r="C549" s="49"/>
      <c r="D549" s="50"/>
      <c r="E549" s="51"/>
      <c r="F549" s="997"/>
      <c r="G549" s="52"/>
      <c r="H549" s="52"/>
      <c r="I549" s="52"/>
      <c r="J549" s="52"/>
      <c r="K549" s="52"/>
      <c r="L549" s="988"/>
      <c r="M549" s="52"/>
      <c r="N549" s="48"/>
      <c r="O549" s="48"/>
      <c r="P549" s="48"/>
      <c r="Q549" s="48"/>
      <c r="R549" s="1107"/>
      <c r="S549" s="48"/>
      <c r="T549" s="48"/>
      <c r="U549" s="1098"/>
      <c r="V549" s="48"/>
      <c r="W549" s="49"/>
    </row>
    <row r="550" spans="1:24" ht="51.75" customHeight="1">
      <c r="A550" s="75"/>
      <c r="B550" s="48"/>
      <c r="C550" s="49"/>
      <c r="D550" s="50"/>
      <c r="E550" s="51"/>
      <c r="F550" s="997"/>
      <c r="G550" s="52"/>
      <c r="H550" s="52"/>
      <c r="I550" s="52"/>
      <c r="J550" s="52"/>
      <c r="K550" s="52"/>
      <c r="L550" s="988"/>
      <c r="M550" s="52"/>
      <c r="N550" s="48"/>
      <c r="O550" s="48"/>
      <c r="P550" s="48"/>
      <c r="Q550" s="48"/>
      <c r="R550" s="1107"/>
      <c r="S550" s="48"/>
      <c r="T550" s="48"/>
      <c r="U550" s="1098"/>
      <c r="V550" s="48"/>
      <c r="W550" s="49"/>
    </row>
    <row r="551" spans="1:24" ht="51.75" customHeight="1">
      <c r="A551" s="62"/>
      <c r="B551" s="20"/>
      <c r="C551" s="27"/>
      <c r="D551" s="31"/>
      <c r="E551" s="23"/>
      <c r="F551" s="1037"/>
      <c r="G551" s="26"/>
      <c r="H551" s="26"/>
      <c r="I551" s="26"/>
      <c r="J551" s="26"/>
      <c r="K551" s="26"/>
      <c r="L551" s="578"/>
      <c r="M551" s="26"/>
      <c r="N551" s="20"/>
      <c r="O551" s="20"/>
      <c r="P551" s="20"/>
      <c r="Q551" s="20"/>
      <c r="R551" s="1108"/>
      <c r="S551" s="20"/>
      <c r="T551" s="20"/>
      <c r="U551" s="1099"/>
      <c r="V551" s="20"/>
      <c r="W551" s="27"/>
    </row>
    <row r="552" spans="1:24" ht="51.75" customHeight="1">
      <c r="A552" s="28"/>
      <c r="B552" s="29"/>
      <c r="C552" s="30"/>
      <c r="D552" s="33"/>
      <c r="E552" s="34"/>
      <c r="F552" s="996"/>
      <c r="G552" s="32"/>
      <c r="H552" s="32"/>
      <c r="I552" s="32"/>
      <c r="J552" s="32"/>
      <c r="K552" s="32"/>
      <c r="L552" s="588"/>
      <c r="M552" s="32"/>
      <c r="N552" s="29"/>
      <c r="O552" s="29"/>
      <c r="P552" s="29"/>
      <c r="Q552" s="29"/>
      <c r="R552" s="1106"/>
      <c r="S552" s="29"/>
      <c r="T552" s="29"/>
      <c r="U552" s="1061"/>
      <c r="V552" s="29"/>
      <c r="W552" s="30"/>
    </row>
    <row r="553" spans="1:24" ht="51.75" customHeight="1">
      <c r="A553" s="62"/>
      <c r="B553" s="20"/>
      <c r="C553" s="27"/>
      <c r="D553" s="31"/>
      <c r="E553" s="23"/>
      <c r="F553" s="1037"/>
      <c r="G553" s="26"/>
      <c r="H553" s="26"/>
      <c r="I553" s="26"/>
      <c r="J553" s="26"/>
      <c r="K553" s="26"/>
      <c r="L553" s="578"/>
      <c r="M553" s="26"/>
      <c r="N553" s="20"/>
      <c r="O553" s="20"/>
      <c r="P553" s="20"/>
      <c r="Q553" s="20"/>
      <c r="R553" s="1108"/>
      <c r="S553" s="20"/>
      <c r="T553" s="20"/>
      <c r="U553" s="1099"/>
      <c r="V553" s="20"/>
      <c r="W553" s="27"/>
    </row>
    <row r="554" spans="1:24" ht="51.75" customHeight="1">
      <c r="A554" s="28"/>
      <c r="B554" s="29"/>
      <c r="C554" s="30"/>
      <c r="D554" s="33"/>
      <c r="E554" s="34"/>
      <c r="F554" s="996"/>
      <c r="G554" s="32"/>
      <c r="H554" s="32"/>
      <c r="I554" s="32"/>
      <c r="J554" s="32"/>
      <c r="K554" s="32"/>
      <c r="L554" s="588"/>
      <c r="M554" s="32"/>
      <c r="N554" s="29"/>
      <c r="O554" s="29"/>
      <c r="P554" s="29"/>
      <c r="Q554" s="29"/>
      <c r="R554" s="1106"/>
      <c r="S554" s="29"/>
      <c r="T554" s="29"/>
      <c r="U554" s="1061"/>
      <c r="V554" s="29"/>
      <c r="W554" s="30"/>
    </row>
    <row r="555" spans="1:24" ht="51.75" customHeight="1">
      <c r="A555" s="62"/>
      <c r="B555" s="20"/>
      <c r="C555" s="27"/>
      <c r="D555" s="31"/>
      <c r="E555" s="23"/>
      <c r="F555" s="1037"/>
      <c r="G555" s="26"/>
      <c r="H555" s="26"/>
      <c r="I555" s="26"/>
      <c r="J555" s="26"/>
      <c r="K555" s="26"/>
      <c r="L555" s="578"/>
      <c r="M555" s="26"/>
      <c r="N555" s="20"/>
      <c r="O555" s="20"/>
      <c r="P555" s="20"/>
      <c r="Q555" s="20"/>
      <c r="R555" s="1108"/>
      <c r="S555" s="20"/>
      <c r="T555" s="20"/>
      <c r="U555" s="1099"/>
      <c r="V555" s="20"/>
      <c r="W555" s="27"/>
    </row>
    <row r="556" spans="1:24" ht="51.75" customHeight="1">
      <c r="A556" s="62"/>
      <c r="B556" s="20"/>
      <c r="C556" s="27"/>
      <c r="D556" s="31"/>
      <c r="E556" s="23"/>
      <c r="F556" s="1037"/>
      <c r="G556" s="26"/>
      <c r="H556" s="26"/>
      <c r="I556" s="26"/>
      <c r="J556" s="26"/>
      <c r="K556" s="26"/>
      <c r="L556" s="578"/>
      <c r="M556" s="26"/>
      <c r="N556" s="20"/>
      <c r="O556" s="20"/>
      <c r="P556" s="20"/>
      <c r="Q556" s="20"/>
      <c r="R556" s="1108"/>
      <c r="S556" s="20"/>
      <c r="T556" s="20"/>
      <c r="U556" s="1099"/>
      <c r="V556" s="20"/>
      <c r="W556" s="27"/>
      <c r="X556" s="1"/>
    </row>
    <row r="557" spans="1:24" ht="51.75" customHeight="1">
      <c r="A557" s="28"/>
      <c r="B557" s="29"/>
      <c r="C557" s="30"/>
      <c r="D557" s="33"/>
      <c r="E557" s="34"/>
      <c r="F557" s="996"/>
      <c r="G557" s="32"/>
      <c r="H557" s="32"/>
      <c r="I557" s="32"/>
      <c r="J557" s="32"/>
      <c r="K557" s="32"/>
      <c r="L557" s="588"/>
      <c r="M557" s="32"/>
      <c r="N557" s="29"/>
      <c r="O557" s="29"/>
      <c r="P557" s="29"/>
      <c r="Q557" s="29"/>
      <c r="R557" s="1106"/>
      <c r="S557" s="29"/>
      <c r="T557" s="29"/>
      <c r="U557" s="1061"/>
      <c r="V557" s="29"/>
      <c r="W557" s="30"/>
      <c r="X557" s="1"/>
    </row>
    <row r="558" spans="1:24" ht="51.75" customHeight="1" thickBot="1">
      <c r="A558" s="76"/>
      <c r="B558" s="64"/>
      <c r="C558" s="65"/>
      <c r="D558" s="66"/>
      <c r="E558" s="67"/>
      <c r="F558" s="1039"/>
      <c r="G558" s="68"/>
      <c r="H558" s="68"/>
      <c r="I558" s="68"/>
      <c r="J558" s="68"/>
      <c r="K558" s="68"/>
      <c r="L558" s="990"/>
      <c r="M558" s="68"/>
      <c r="N558" s="64"/>
      <c r="O558" s="64"/>
      <c r="P558" s="64"/>
      <c r="Q558" s="64"/>
      <c r="R558" s="1110"/>
      <c r="S558" s="64"/>
      <c r="T558" s="64"/>
      <c r="U558" s="1101"/>
      <c r="V558" s="64"/>
      <c r="W558" s="65"/>
    </row>
    <row r="559" spans="1:24" ht="51.75" customHeight="1">
      <c r="A559" s="71"/>
      <c r="B559" s="71"/>
      <c r="C559" s="71"/>
      <c r="D559" s="72"/>
      <c r="E559" s="72"/>
      <c r="F559" s="1000"/>
      <c r="G559" s="71"/>
      <c r="H559" s="71"/>
      <c r="I559" s="71"/>
      <c r="J559" s="71"/>
      <c r="K559" s="71"/>
      <c r="L559" s="573"/>
      <c r="M559" s="71"/>
      <c r="N559" s="71"/>
      <c r="O559" s="71"/>
      <c r="P559" s="71"/>
      <c r="Q559" s="71"/>
      <c r="R559" s="1000"/>
      <c r="S559" s="71"/>
      <c r="T559" s="71"/>
      <c r="U559" s="1102"/>
      <c r="V559" s="71"/>
      <c r="W559" s="71"/>
      <c r="X559" s="10"/>
    </row>
  </sheetData>
  <mergeCells count="95">
    <mergeCell ref="G446:H446"/>
    <mergeCell ref="J446:K446"/>
    <mergeCell ref="M446:N446"/>
    <mergeCell ref="P446:Q446"/>
    <mergeCell ref="V446:W446"/>
    <mergeCell ref="G524:H524"/>
    <mergeCell ref="J524:K524"/>
    <mergeCell ref="M524:N524"/>
    <mergeCell ref="P524:Q524"/>
    <mergeCell ref="V524:W524"/>
    <mergeCell ref="G368:H368"/>
    <mergeCell ref="J368:K368"/>
    <mergeCell ref="M368:N368"/>
    <mergeCell ref="P368:Q368"/>
    <mergeCell ref="V368:W368"/>
    <mergeCell ref="G485:H485"/>
    <mergeCell ref="J485:K485"/>
    <mergeCell ref="M485:N485"/>
    <mergeCell ref="P485:Q485"/>
    <mergeCell ref="V485:W485"/>
    <mergeCell ref="G290:H290"/>
    <mergeCell ref="J290:K290"/>
    <mergeCell ref="M290:N290"/>
    <mergeCell ref="P290:Q290"/>
    <mergeCell ref="V290:W290"/>
    <mergeCell ref="G407:H407"/>
    <mergeCell ref="J407:K407"/>
    <mergeCell ref="M407:N407"/>
    <mergeCell ref="P407:Q407"/>
    <mergeCell ref="V407:W407"/>
    <mergeCell ref="G229:H229"/>
    <mergeCell ref="J229:K229"/>
    <mergeCell ref="M229:N229"/>
    <mergeCell ref="P229:Q229"/>
    <mergeCell ref="V229:W229"/>
    <mergeCell ref="G329:H329"/>
    <mergeCell ref="J329:K329"/>
    <mergeCell ref="M329:N329"/>
    <mergeCell ref="P329:Q329"/>
    <mergeCell ref="V329:W329"/>
    <mergeCell ref="G179:H179"/>
    <mergeCell ref="J179:K179"/>
    <mergeCell ref="M179:N179"/>
    <mergeCell ref="P179:Q179"/>
    <mergeCell ref="V179:W179"/>
    <mergeCell ref="G254:H254"/>
    <mergeCell ref="J254:K254"/>
    <mergeCell ref="M254:N254"/>
    <mergeCell ref="P254:Q254"/>
    <mergeCell ref="V254:W254"/>
    <mergeCell ref="G129:H129"/>
    <mergeCell ref="J129:K129"/>
    <mergeCell ref="M129:N129"/>
    <mergeCell ref="P129:Q129"/>
    <mergeCell ref="V129:W129"/>
    <mergeCell ref="G204:H204"/>
    <mergeCell ref="J204:K204"/>
    <mergeCell ref="M204:N204"/>
    <mergeCell ref="P204:Q204"/>
    <mergeCell ref="V204:W204"/>
    <mergeCell ref="G154:H154"/>
    <mergeCell ref="J154:K154"/>
    <mergeCell ref="M154:N154"/>
    <mergeCell ref="P154:Q154"/>
    <mergeCell ref="V154:W154"/>
    <mergeCell ref="U54:W54"/>
    <mergeCell ref="U104:W104"/>
    <mergeCell ref="F79:H79"/>
    <mergeCell ref="I79:K79"/>
    <mergeCell ref="L79:N79"/>
    <mergeCell ref="O79:Q79"/>
    <mergeCell ref="R79:T79"/>
    <mergeCell ref="U79:W79"/>
    <mergeCell ref="F104:H104"/>
    <mergeCell ref="I104:K104"/>
    <mergeCell ref="L104:N104"/>
    <mergeCell ref="O104:Q104"/>
    <mergeCell ref="R104:T104"/>
    <mergeCell ref="F54:H54"/>
    <mergeCell ref="I54:K54"/>
    <mergeCell ref="L54:N54"/>
    <mergeCell ref="O54:Q54"/>
    <mergeCell ref="R54:T54"/>
    <mergeCell ref="U4:W4"/>
    <mergeCell ref="F29:H29"/>
    <mergeCell ref="I29:K29"/>
    <mergeCell ref="L29:N29"/>
    <mergeCell ref="O29:Q29"/>
    <mergeCell ref="R29:T29"/>
    <mergeCell ref="U29:W29"/>
    <mergeCell ref="F4:H4"/>
    <mergeCell ref="I4:K4"/>
    <mergeCell ref="L4:N4"/>
    <mergeCell ref="O4:Q4"/>
    <mergeCell ref="R4:T4"/>
  </mergeCells>
  <hyperlinks>
    <hyperlink ref="A48" r:id="rId1" xr:uid="{E442F206-C89B-4707-AF6F-7DEFCEE3ED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HP-G3572L</dc:creator>
  <cp:keywords/>
  <dc:description/>
  <cp:lastModifiedBy>X</cp:lastModifiedBy>
  <cp:revision/>
  <dcterms:created xsi:type="dcterms:W3CDTF">2012-03-06T15:56:33Z</dcterms:created>
  <dcterms:modified xsi:type="dcterms:W3CDTF">2026-06-20T06:05:11Z</dcterms:modified>
  <cp:category/>
  <cp:contentStatus/>
</cp:coreProperties>
</file>